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Deals!$A$1:$AF$108</definedName>
    <definedName function="false" hidden="false" name="CBalancingVol" vbProcedure="false">Balancing!$J$3</definedName>
    <definedName function="false" hidden="false" name="cCols" vbProcedure="false">COUNTA(#REF!)</definedName>
    <definedName function="false" hidden="false" name="CISOBegDate" vbProcedure="false">Deals!$D$97</definedName>
    <definedName function="false" hidden="false" name="CISOEndDate" vbProcedure="false">Deals!$D$98</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Deals!$C$96</definedName>
    <definedName function="false" hidden="false" name="Dformulas" vbProcedure="false">Deals!$AD$3</definedName>
    <definedName function="false" hidden="false" name="DFormulaTitles" vbProcedure="false">Deals!$AD$2:$AF$2</definedName>
    <definedName function="false" hidden="false" name="DPrice" vbProcedure="false">Deals!$D$2:$D$70</definedName>
    <definedName function="false" hidden="false" name="DType" vbProcedure="false">Deals!$B$2:EndofDType</definedName>
    <definedName function="false" hidden="false" name="EndofDType" vbProcedure="false">Deals!$B$96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K58" authorId="0">
      <text>
        <r>
          <rPr>
            <b val="true"/>
            <sz val="10"/>
            <color rgb="FF000000"/>
            <rFont val="Tahoma"/>
            <family val="2"/>
          </rPr>
          <t xml:space="preserve">bmeyers:
</t>
        </r>
        <r>
          <rPr>
            <sz val="10"/>
            <color rgb="FF000000"/>
            <rFont val="Tahoma"/>
            <family val="2"/>
          </rPr>
          <t xml:space="preserve">bought 25MW spin from PAC</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10"/>
            <color rgb="FF000000"/>
            <rFont val="Tahoma"/>
            <family val="2"/>
          </rPr>
          <t xml:space="preserve">bmeyers:
</t>
        </r>
        <r>
          <rPr>
            <sz val="10"/>
            <color rgb="FF000000"/>
            <rFont val="Tahoma"/>
            <family val="2"/>
          </rPr>
          <t xml:space="preserve">25MW Spin from PAC</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10"/>
            <color rgb="FF000000"/>
            <rFont val="Tahoma"/>
            <family val="2"/>
          </rPr>
          <t xml:space="preserve">bmeyers:
</t>
        </r>
        <r>
          <rPr>
            <sz val="10"/>
            <color rgb="FF000000"/>
            <rFont val="Tahoma"/>
            <family val="2"/>
          </rPr>
          <t xml:space="preserve">25MW spin from PAC</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10"/>
            <color rgb="FF000000"/>
            <rFont val="Tahoma"/>
            <family val="2"/>
          </rPr>
          <t xml:space="preserve">bmeyers:
</t>
        </r>
        <r>
          <rPr>
            <sz val="10"/>
            <color rgb="FF000000"/>
            <rFont val="Tahoma"/>
            <family val="2"/>
          </rPr>
          <t xml:space="preserve">25MW Spin from PAC</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10"/>
            <color rgb="FF000000"/>
            <rFont val="Tahoma"/>
            <family val="2"/>
          </rPr>
          <t xml:space="preserve">bmeyers:
</t>
        </r>
        <r>
          <rPr>
            <sz val="10"/>
            <color rgb="FF000000"/>
            <rFont val="Tahoma"/>
            <family val="2"/>
          </rPr>
          <t xml:space="preserve">25MW Spin from PAC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0"/>
            <color rgb="FF000000"/>
            <rFont val="Tahoma"/>
            <family val="2"/>
          </rPr>
          <t xml:space="preserve">bmeyers:
</t>
        </r>
        <r>
          <rPr>
            <sz val="10"/>
            <color rgb="FF000000"/>
            <rFont val="Tahoma"/>
            <family val="2"/>
          </rPr>
          <t xml:space="preserve">bought 25MW spin from PAC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10"/>
            <color rgb="FF000000"/>
            <rFont val="Tahoma"/>
            <family val="2"/>
          </rPr>
          <t xml:space="preserve">bmeyers:
</t>
        </r>
        <r>
          <rPr>
            <sz val="10"/>
            <color rgb="FF000000"/>
            <rFont val="Tahoma"/>
            <family val="2"/>
          </rPr>
          <t xml:space="preserve">Bought 25MW spin from PAC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10"/>
            <color rgb="FF000000"/>
            <rFont val="Tahoma"/>
            <family val="2"/>
          </rPr>
          <t xml:space="preserve">bmeyers:
</t>
        </r>
        <r>
          <rPr>
            <sz val="10"/>
            <color rgb="FF000000"/>
            <rFont val="Tahoma"/>
            <family val="2"/>
          </rPr>
          <t xml:space="preserve">bought 25MW from PAC</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10"/>
            <color rgb="FF000000"/>
            <rFont val="Tahoma"/>
            <family val="2"/>
          </rPr>
          <t xml:space="preserve">bmeyers:
</t>
        </r>
        <r>
          <rPr>
            <sz val="10"/>
            <color rgb="FF000000"/>
            <rFont val="Tahoma"/>
            <family val="2"/>
          </rPr>
          <t xml:space="preserve">25MW spin from PAC</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U58" authorId="0">
      <text>
        <r>
          <rPr>
            <b val="true"/>
            <sz val="10"/>
            <color rgb="FF000000"/>
            <rFont val="Tahoma"/>
            <family val="2"/>
          </rPr>
          <t xml:space="preserve">cdean2: Buying spin reserves 25MW from Pac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b val="true"/>
            <sz val="10"/>
            <color rgb="FF000000"/>
            <rFont val="Tahoma"/>
            <family val="2"/>
          </rPr>
          <t xml:space="preserve">cdean2: Buying spin reserves 25MW from Pac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W58" authorId="0">
      <text>
        <r>
          <rPr>
            <b val="true"/>
            <sz val="10"/>
            <color rgb="FF000000"/>
            <rFont val="Tahoma"/>
            <family val="2"/>
          </rPr>
          <t xml:space="preserve">cdean2: Buying spin reserves 25MW from Pac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28</xdr:colOff>
                <xdr:row>60</xdr:row>
                <xdr:rowOff>11</xdr:rowOff>
              </xdr:to>
            </anchor>
          </commentPr>
        </mc:Choice>
        <mc:Fallback/>
      </mc:AlternateContent>
    </comment>
    <comment ref="X58" authorId="0">
      <text>
        <r>
          <rPr>
            <b val="true"/>
            <sz val="10"/>
            <color rgb="FF000000"/>
            <rFont val="Tahoma"/>
            <family val="2"/>
          </rPr>
          <t xml:space="preserve">cdean2: Buying spin reserves 25MW from Pac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7"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67</xdr:row>
                <xdr:rowOff>8</xdr:rowOff>
              </xdr:from>
              <xdr:to>
                <xdr:col>7</xdr:col>
                <xdr:colOff>16</xdr:colOff>
                <xdr:row>70</xdr:row>
                <xdr:rowOff>17</xdr:rowOff>
              </xdr:to>
            </anchor>
          </commentPr>
        </mc:Choice>
        <mc:Fallback/>
      </mc:AlternateContent>
    </comment>
    <comment ref="R85" authorId="0">
      <text>
        <r>
          <rPr>
            <b val="true"/>
            <sz val="10"/>
            <color rgb="FF000000"/>
            <rFont val="Tahoma"/>
            <family val="2"/>
          </rPr>
          <t xml:space="preserve">bmeyers:
</t>
        </r>
        <r>
          <rPr>
            <sz val="10"/>
            <color rgb="FF000000"/>
            <rFont val="Tahoma"/>
            <family val="2"/>
          </rPr>
          <t xml:space="preserve">40 MW sold to PSCO cut at the half for an integrated number of 20MW--Rodger.</t>
        </r>
      </text>
      <mc:AlternateContent>
        <mc:Choice Requires="v2">
          <commentPr autoFill="true" autoScale="false" colHidden="false" locked="false" rowHidden="false" textHAlign="justify" textVAlign="top">
            <anchor moveWithCells="false" sizeWithCells="false">
              <xdr:from>
                <xdr:col>18</xdr:col>
                <xdr:colOff>16</xdr:colOff>
                <xdr:row>83</xdr:row>
                <xdr:rowOff>8</xdr:rowOff>
              </xdr:from>
              <xdr:to>
                <xdr:col>22</xdr:col>
                <xdr:colOff>39</xdr:colOff>
                <xdr:row>91</xdr:row>
                <xdr:rowOff>5</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<sst xmlns="http://schemas.openxmlformats.org/spreadsheetml/2006/main" count="764" uniqueCount="386">
  <si>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</si>
  <si>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</si>
  <si>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</si>
  <si>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</si>
  <si>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</si>
  <si>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</si>
  <si>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</si>
  <si>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</si>
  <si>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</si>
  <si>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</si>
  <si>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</si>
  <si>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</si>
  <si>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</si>
  <si>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</si>
  <si>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</si>
  <si>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</si>
  <si>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</si>
  <si>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</si>
  <si>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</si>
  <si>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</si>
  <si>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</si>
  <si>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</si>
  <si>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</si>
  <si>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</si>
  <si>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</si>
  <si>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</si>
  <si>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</si>
  <si>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</si>
  <si>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</si>
  <si>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</si>
  <si>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</si>
  <si>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</si>
  <si>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</si>
  <si>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</si>
  <si>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</si>
  <si>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</si>
  <si>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</si>
  <si>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</si>
  <si>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</si>
  <si>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</si>
  <si>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</si>
  <si>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</si>
  <si>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</si>
  <si>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</si>
  <si>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</si>
  <si>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</si>
  <si>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</si>
  <si>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</si>
  <si>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</si>
  <si>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</si>
  <si>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</si>
  <si>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</si>
  <si>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</si>
  <si>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</si>
  <si>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</si>
  <si>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</si>
  <si>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</si>
  <si>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</si>
  <si>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</si>
  <si>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</si>
  <si>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</si>
  <si>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</si>
  <si>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</si>
  <si>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</si>
  <si>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</si>
  <si>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</si>
  <si>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</si>
  <si>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</si>
  <si>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</si>
  <si>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</si>
  <si>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</si>
  <si>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</si>
  <si>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</si>
  <si>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</si>
  <si>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</si>
  <si>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</si>
  <si>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</si>
  <si>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</si>
  <si>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</si>
  <si>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</si>
  <si>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</si>
  <si>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</si>
  <si>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</si>
  <si>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</si>
  <si>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</si>
  <si>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</si>
  <si>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</si>
  <si>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</si>
  <si>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</si>
  <si>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</si>
  <si>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</si>
  <si>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</si>
  <si>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</si>
  <si>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</si>
  <si>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</si>
  <si>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</si>
  <si>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</si>
  <si>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</si>
  <si>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</si>
  <si>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</si>
  <si>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</si>
  <si>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</si>
  <si>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</si>
  <si>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</si>
  <si>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</si>
  <si>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</si>
  <si>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</si>
  <si>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</si>
  <si>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</si>
  <si>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</si>
  <si>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</si>
  <si>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</si>
  <si>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</si>
  <si>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</si>
  <si>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</si>
  <si>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</si>
  <si>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</si>
  <si>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</si>
  <si>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</si>
  <si>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</si>
  <si>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</si>
  <si>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</si>
  <si>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</si>
  <si>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</si>
  <si>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</si>
  <si>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</si>
  <si>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</si>
  <si>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</si>
  <si>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</si>
  <si>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</si>
  <si>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</si>
  <si>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</si>
  <si>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</si>
  <si>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</si>
  <si>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</si>
  <si>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</si>
  <si>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</si>
  <si>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CISO/WESCO</t>
  </si>
  <si>
    <t xml:space="preserve">SRP/NEVP</t>
  </si>
  <si>
    <t xml:space="preserve">LIST ALL SALES BELOW</t>
  </si>
  <si>
    <t xml:space="preserve">leave this row blank</t>
  </si>
  <si>
    <t xml:space="preserve">CALPX</t>
  </si>
  <si>
    <t xml:space="preserve">Pre</t>
  </si>
  <si>
    <t xml:space="preserve">4C</t>
  </si>
  <si>
    <t xml:space="preserve">SRP</t>
  </si>
  <si>
    <t xml:space="preserve">APS/ISO</t>
  </si>
  <si>
    <t xml:space="preserve">Econ</t>
  </si>
  <si>
    <t xml:space="preserve">LADWP</t>
  </si>
  <si>
    <t xml:space="preserve">IPC</t>
  </si>
  <si>
    <t xml:space="preserve">PWRX/CISO</t>
  </si>
  <si>
    <t xml:space="preserve">Firm</t>
  </si>
  <si>
    <t xml:space="preserve">PSCO</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</si>
  <si>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</si>
  <si>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</si>
  <si>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</si>
  <si>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</si>
  <si>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</si>
  <si>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</si>
  <si>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</si>
  <si>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</si>
  <si>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</si>
  <si>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</si>
  <si>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</si>
  <si>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</si>
  <si>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</si>
  <si>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</si>
  <si>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</si>
  <si>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</si>
  <si>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</si>
  <si>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</si>
  <si>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</si>
  <si>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</si>
  <si>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</si>
  <si>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</si>
  <si>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</si>
  <si>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</si>
  <si>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</si>
  <si>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</si>
  <si>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</si>
  <si>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</si>
  <si>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</si>
  <si>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</si>
  <si>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</si>
  <si>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</si>
  <si>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</si>
  <si>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</si>
  <si>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</si>
  <si>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</si>
  <si>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</si>
  <si>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</si>
  <si>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</si>
  <si>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</si>
  <si>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</si>
  <si>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</si>
  <si>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</si>
  <si>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</si>
  <si>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</si>
  <si>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</si>
  <si>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</si>
  <si>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</si>
  <si>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</si>
  <si>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</si>
  <si>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</si>
  <si>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</si>
  <si>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</si>
  <si>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</si>
  <si>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</si>
  <si>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</si>
  <si>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</si>
  <si>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</si>
  <si>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</si>
  <si>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</si>
  <si>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</si>
  <si>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</si>
  <si>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</si>
  <si>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</si>
  <si>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</si>
  <si>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</si>
  <si>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</si>
  <si>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</si>
  <si>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</si>
  <si>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</si>
  <si>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</si>
  <si>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</si>
  <si>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</si>
  <si>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</si>
  <si>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</si>
  <si>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</si>
  <si>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</si>
  <si>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</si>
  <si>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</si>
  <si>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</si>
  <si>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</si>
  <si>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</si>
  <si>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</si>
  <si>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</si>
  <si>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</si>
  <si>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</si>
  <si>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</si>
  <si>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</si>
  <si>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</si>
  <si>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</si>
  <si>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</si>
  <si>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</si>
  <si>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</si>
  <si>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</si>
  <si>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</si>
  <si>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</si>
  <si>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</si>
  <si>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</si>
  <si>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</si>
  <si>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</si>
  <si>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</si>
  <si>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</si>
  <si>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</si>
  <si>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</si>
  <si>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</si>
  <si>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</si>
  <si>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</si>
  <si>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</si>
  <si>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</si>
  <si>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</si>
  <si>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</si>
  <si>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</si>
  <si>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</si>
  <si>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</si>
  <si>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</si>
  <si>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</si>
  <si>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</si>
  <si>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</si>
  <si>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</si>
  <si>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</si>
  <si>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</si>
  <si>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</si>
  <si>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</si>
  <si>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</si>
  <si>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</si>
  <si>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</si>
  <si>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</si>
  <si>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</si>
  <si>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</si>
  <si>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</si>
  <si>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</si>
  <si>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</si>
  <si>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</si>
  <si>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</si>
  <si>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</si>
  <si>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</si>
  <si>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</si>
  <si>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</si>
  <si>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</si>
  <si>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</si>
  <si>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</si>
  <si>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</si>
  <si>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</si>
  <si>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</si>
  <si>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</si>
  <si>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</si>
  <si>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</si>
  <si>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</si>
  <si>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</si>
  <si>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</si>
  <si>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</si>
  <si>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</si>
  <si>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</si>
  <si>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</si>
  <si>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</si>
  <si>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</si>
  <si>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</si>
  <si>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</si>
  <si>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</si>
  <si>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</si>
  <si>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</si>
  <si>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</si>
  <si>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</si>
  <si>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</si>
  <si>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</si>
  <si>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</si>
  <si>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</si>
  <si>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</si>
  <si>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</si>
  <si>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</si>
  <si>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</si>
  <si>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</si>
  <si>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</si>
  <si>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</si>
  <si>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</si>
  <si>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</si>
  <si>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</si>
  <si>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</si>
  <si>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</si>
  <si>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</si>
  <si>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</si>
  <si>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</si>
  <si>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</si>
  <si>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</si>
  <si>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</si>
  <si>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</si>
  <si>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</si>
  <si>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</si>
  <si>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</si>
  <si>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</si>
  <si>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</si>
  <si>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</si>
  <si>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</si>
  <si>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</si>
  <si>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</si>
  <si>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</si>
  <si>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</si>
  <si>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</si>
  <si>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</si>
  <si>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</si>
  <si>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</si>
  <si>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</si>
  <si>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</si>
  <si>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</si>
  <si>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55  , 66  , 38  , 78  , 10  ,1</t>
  </si>
  <si>
    <t xml:space="preserve">NEWMAN 2 ,MANL, 77  , 77  , 37  , 83  ,  0  ,1</t>
  </si>
  <si>
    <t xml:space="preserve">NEWMAN 3 ,ECON, 99  ,100  , 34  ,103  ,  0  ,1</t>
  </si>
  <si>
    <t xml:space="preserve">NEWMN/GT1,UNAV,  0  , 60  , 18  , 60  ,  0  ,1</t>
  </si>
  <si>
    <t xml:space="preserve">NEWMN/GT2,UNAV,  0  , 60  , 18  , 60  ,  0  ,1</t>
  </si>
  <si>
    <t xml:space="preserve">NM/GT1+ST,AVAL,  0  ,100  , 61  ,107  ,  0  ,1</t>
  </si>
  <si>
    <t xml:space="preserve">NM/GT2+ST,UNAV,  0  ,100  , 66  ,107  ,  0  ,1</t>
  </si>
  <si>
    <t xml:space="preserve">NEWMAN 4 ,MANL,193  ,214  , 86  ,214  ,  0  ,1</t>
  </si>
  <si>
    <t xml:space="preserve">NEWMAN   ,, 425 ,  457,  195, 478 ,  11 , </t>
  </si>
  <si>
    <t xml:space="preserve">COPPER   ,ECON, 46  , 69  , 15  , 69  , 27  ,1</t>
  </si>
  <si>
    <t xml:space="preserve">RIOGRAN 6,MANL, 38  , 40  , 28  , 48  ,  0  ,1</t>
  </si>
  <si>
    <t xml:space="preserve">RIOGRAN 7,UNAV,  0  , 32  , 30  , 49  ,  0  ,1</t>
  </si>
  <si>
    <t xml:space="preserve">RIOGRAN 8,MANL, 60  , 80  , 50  ,151  ,  0  ,1</t>
  </si>
  <si>
    <t xml:space="preserve">RIOGRANDE,,  98 ,  120,   78, 199 ,   0 , </t>
  </si>
  <si>
    <t xml:space="preserve">PALOVERDE,MANL,396  ,396  ,396  ,600  ,  0  ,1</t>
  </si>
  <si>
    <t xml:space="preserve">FOURCRNRS,MANL, 52  , 52  , 52  ,104  ,  0  ,1</t>
  </si>
  <si>
    <t xml:space="preserve">LAMBDA, 56.50,  674,  674,   76,   -1,    0,31633,150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</si>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</sst>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8"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99"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6"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39" fillId="5" borderId="93" xfId="0" applyFont="true" applyBorder="true" applyAlignment="true" applyProtection="false">
      <alignment horizontal="general" vertical="bottom" textRotation="0" wrapText="true" indent="0" shrinkToFit="false"/>
      <protection locked="true" hidden="false"/>
    </xf>
    <xf numFmtId="164" fontId="35" fillId="5" borderId="93"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0"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39" fillId="13" borderId="34" xfId="0" applyFont="true" applyBorder="true" applyAlignment="true" applyProtection="false">
      <alignment horizontal="general" vertical="bottom" textRotation="0" wrapText="true" indent="0" shrinkToFit="false"/>
      <protection locked="true" hidden="false"/>
    </xf>
    <xf numFmtId="169" fontId="35" fillId="13" borderId="99"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64" fontId="35" fillId="4" borderId="100" xfId="0" applyFont="true" applyBorder="true" applyAlignment="true" applyProtection="false">
      <alignment horizontal="general" vertical="bottom" textRotation="0" wrapText="fals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6" fontId="34" fillId="0" borderId="94" xfId="15" applyFont="true" applyBorder="true" applyAlignment="true" applyProtection="tru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5" fontId="35" fillId="14" borderId="9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true">
      <alignment horizontal="general" vertical="bottom" textRotation="0" wrapText="true" indent="0" shrinkToFit="false"/>
      <protection locked="fals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9" fontId="35" fillId="12" borderId="101" xfId="0" applyFont="true" applyBorder="true" applyAlignment="false" applyProtection="false">
      <alignment horizontal="general" vertical="bottom" textRotation="0" wrapText="false" indent="0" shrinkToFit="false"/>
      <protection locked="true" hidden="false"/>
    </xf>
    <xf numFmtId="176" fontId="34" fillId="12" borderId="94"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39"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true">
      <alignment horizontal="general" vertical="bottom" textRotation="0" wrapText="true" indent="0" shrinkToFit="false"/>
      <protection locked="false" hidden="false"/>
    </xf>
    <xf numFmtId="164" fontId="35" fillId="2" borderId="94" xfId="0" applyFont="true" applyBorder="true" applyAlignment="true" applyProtection="false">
      <alignment horizontal="general" vertical="bottom" textRotation="0" wrapText="fals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83" fontId="35" fillId="2" borderId="94" xfId="0" applyFont="true" applyBorder="true" applyAlignment="true" applyProtection="false">
      <alignment horizontal="general" vertical="bottom" textRotation="0" wrapText="true" indent="0" shrinkToFit="false"/>
      <protection locked="true" hidden="false"/>
    </xf>
    <xf numFmtId="183" fontId="35" fillId="2" borderId="96" xfId="0" applyFont="true" applyBorder="true" applyAlignment="true" applyProtection="false">
      <alignment horizontal="general" vertical="bottom" textRotation="0" wrapText="tru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13" fillId="13" borderId="94" xfId="0" applyFont="true" applyBorder="true" applyAlignment="true" applyProtection="false">
      <alignment horizontal="general" vertical="bottom" textRotation="0" wrapText="true" indent="0" shrinkToFit="false"/>
      <protection locked="tru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76" fontId="35" fillId="13" borderId="93"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64" fontId="35" fillId="4" borderId="98"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6" fillId="4" borderId="85"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4" fillId="4" borderId="85"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0" fillId="7" borderId="112"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60" fillId="2" borderId="112" xfId="0" applyFont="true" applyBorder="true" applyAlignment="true" applyProtection="false">
      <alignment horizontal="center"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60" fillId="17" borderId="112" xfId="0" applyFont="true" applyBorder="true" applyAlignment="true" applyProtection="false">
      <alignment horizontal="center"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9" fillId="7" borderId="72"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2" xfId="0" applyFont="true" applyBorder="true" applyAlignment="true" applyProtection="false">
      <alignment horizontal="left" vertical="bottom" textRotation="0" wrapText="false" indent="0" shrinkToFit="false"/>
      <protection locked="true" hidden="false"/>
    </xf>
    <xf numFmtId="164" fontId="37" fillId="7" borderId="118" xfId="0" applyFont="true" applyBorder="true" applyAlignment="true" applyProtection="true">
      <alignment horizontal="center" vertical="bottom" textRotation="0" wrapText="false" indent="0" shrinkToFit="false"/>
      <protection locked="false" hidden="false"/>
    </xf>
    <xf numFmtId="186" fontId="37"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2"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2"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7" fillId="7" borderId="121" xfId="0" applyFont="true" applyBorder="true" applyAlignment="true" applyProtection="true">
      <alignment horizontal="center" vertical="bottom" textRotation="0" wrapText="false" indent="0" shrinkToFit="false"/>
      <protection locked="false" hidden="false"/>
    </xf>
    <xf numFmtId="186" fontId="37"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7" fillId="7" borderId="123" xfId="0" applyFont="true" applyBorder="true" applyAlignment="true" applyProtection="true">
      <alignment horizontal="center" vertical="bottom" textRotation="0" wrapText="false" indent="0" shrinkToFit="false"/>
      <protection locked="false" hidden="false"/>
    </xf>
    <xf numFmtId="186" fontId="37"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96</xdr:row>
          <xdr:rowOff>171360</xdr:rowOff>
        </xdr:from>
        <xdr:to>
          <xdr:col>12</xdr:col>
          <xdr:colOff>101160</xdr:colOff>
          <xdr:row>97</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98</xdr:row>
      <xdr:rowOff>0</xdr:rowOff>
    </xdr:from>
    <xdr:to>
      <xdr:col>24</xdr:col>
      <xdr:colOff>262080</xdr:colOff>
      <xdr:row>121</xdr:row>
      <xdr:rowOff>75960</xdr:rowOff>
    </xdr:to>
    <xdr:sp>
      <xdr:nvSpPr>
        <xdr:cNvPr id="0" name="Text 255"/>
        <xdr:cNvSpPr/>
      </xdr:nvSpPr>
      <xdr:spPr>
        <a:xfrm>
          <a:off x="5533560" y="85536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37008</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610</v>
      </c>
      <c r="C4" s="18" t="n">
        <v>616</v>
      </c>
      <c r="D4" s="18" t="n">
        <v>601</v>
      </c>
      <c r="E4" s="18" t="n">
        <v>608</v>
      </c>
      <c r="F4" s="18" t="n">
        <v>626</v>
      </c>
      <c r="G4" s="18" t="n">
        <v>707</v>
      </c>
      <c r="H4" s="18" t="n">
        <v>745</v>
      </c>
      <c r="I4" s="18" t="n">
        <v>775</v>
      </c>
      <c r="J4" s="18" t="n">
        <v>815</v>
      </c>
      <c r="K4" s="18" t="n">
        <v>847</v>
      </c>
      <c r="L4" s="18" t="n">
        <v>863</v>
      </c>
      <c r="M4" s="18" t="n">
        <v>879</v>
      </c>
      <c r="N4" s="18" t="n">
        <v>909</v>
      </c>
      <c r="O4" s="18" t="n">
        <v>913</v>
      </c>
      <c r="P4" s="18" t="n">
        <v>902</v>
      </c>
      <c r="Q4" s="18" t="n">
        <v>880</v>
      </c>
      <c r="R4" s="18" t="n">
        <v>861</v>
      </c>
      <c r="S4" s="18" t="n">
        <v>838</v>
      </c>
      <c r="T4" s="18" t="n">
        <v>818</v>
      </c>
      <c r="U4" s="18" t="n">
        <v>874</v>
      </c>
      <c r="V4" s="18" t="n">
        <v>834</v>
      </c>
      <c r="W4" s="18" t="n">
        <v>781</v>
      </c>
      <c r="X4" s="18" t="n">
        <v>708</v>
      </c>
      <c r="Y4" s="19" t="n">
        <v>674</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-25</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-25</v>
      </c>
      <c r="O11" s="42" t="n">
        <f aca="true" t="array" ref="O11:O11">SUM(IF((DelPoint="4C")*IF((DType="firm")+(DType="econ")&gt;0,1,0)*(OFFSET(DelPoint,0,O3+2)&lt;0),OFFSET(DelPoint,0,O3+2),0))</f>
        <v>-25</v>
      </c>
      <c r="P11" s="42" t="n">
        <f aca="true" t="array" ref="P11:P11">SUM(IF((DelPoint="4C")*IF((DType="firm")+(DType="econ")&gt;0,1,0)*(OFFSET(DelPoint,0,P3+2)&lt;0),OFFSET(DelPoint,0,P3+2),0))</f>
        <v>-25</v>
      </c>
      <c r="Q11" s="42" t="n">
        <f aca="true" t="array" ref="Q11:Q11">SUM(IF((DelPoint="4C")*IF((DType="firm")+(DType="econ")&gt;0,1,0)*(OFFSET(DelPoint,0,Q3+2)&lt;0),OFFSET(DelPoint,0,Q3+2),0))</f>
        <v>-25</v>
      </c>
      <c r="R11" s="42" t="n">
        <f aca="true" t="array" ref="R11:R11">SUM(IF((DelPoint="4C")*IF((DType="firm")+(DType="econ")&gt;0,1,0)*(OFFSET(DelPoint,0,R3+2)&lt;0),OFFSET(DelPoint,0,R3+2),0))</f>
        <v>-25</v>
      </c>
      <c r="S11" s="42" t="n">
        <f aca="true" t="array" ref="S11:S11">SUM(IF((DelPoint="4C")*IF((DType="firm")+(DType="econ")&gt;0,1,0)*(OFFSET(DelPoint,0,S3+2)&lt;0),OFFSET(DelPoint,0,S3+2),0))</f>
        <v>-25</v>
      </c>
      <c r="T11" s="42" t="n">
        <f aca="true" t="array" ref="T11:T11">SUM(IF((DelPoint="4C")*IF((DType="firm")+(DType="econ")&gt;0,1,0)*(OFFSET(DelPoint,0,T3+2)&lt;0),OFFSET(DelPoint,0,T3+2),0))</f>
        <v>0</v>
      </c>
      <c r="U11" s="42" t="n">
        <f aca="true" t="array" ref="U11:U11">SUM(IF((DelPoint="4C")*IF((DType="firm")+(DType="econ")&gt;0,1,0)*(OFFSET(DelPoint,0,U3+2)&lt;0),OFFSET(DelPoint,0,U3+2),0))</f>
        <v>-25</v>
      </c>
      <c r="V11" s="42" t="n">
        <f aca="true" t="array" ref="V11:V11">SUM(IF((DelPoint="4C")*IF((DType="firm")+(DType="econ")&gt;0,1,0)*(OFFSET(DelPoint,0,V3+2)&lt;0),OFFSET(DelPoint,0,V3+2),0))</f>
        <v>-25</v>
      </c>
      <c r="W11" s="42" t="n">
        <f aca="true" t="array" ref="W11:W11">SUM(IF((DelPoint="4C")*IF((DType="firm")+(DType="econ")&gt;0,1,0)*(OFFSET(DelPoint,0,W3+2)&lt;0),OFFSET(DelPoint,0,W3+2),0))</f>
        <v>-25</v>
      </c>
      <c r="X11" s="42" t="n">
        <f aca="true" t="array" ref="X11:X11">SUM(IF((DelPoint="4C")*IF((DType="firm")+(DType="econ")&gt;0,1,0)*(OFFSET(DelPoint,0,X3+2)&lt;0),OFFSET(DelPoint,0,X3+2),0))</f>
        <v>-25</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140</v>
      </c>
      <c r="F22" s="71" t="n">
        <f aca="false">Deals!J3</f>
        <v>140</v>
      </c>
      <c r="G22" s="71" t="n">
        <f aca="false">Deals!K3</f>
        <v>130</v>
      </c>
      <c r="H22" s="71" t="n">
        <f aca="false">Deals!L3</f>
        <v>80</v>
      </c>
      <c r="I22" s="71" t="n">
        <f aca="false">Deals!M3</f>
        <v>100</v>
      </c>
      <c r="J22" s="71" t="n">
        <f aca="false">Deals!N3</f>
        <v>120</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19</v>
      </c>
      <c r="C23" s="74" t="n">
        <f aca="false">Deals!G5</f>
        <v>19</v>
      </c>
      <c r="D23" s="74" t="n">
        <f aca="false">Deals!H5</f>
        <v>19</v>
      </c>
      <c r="E23" s="74" t="n">
        <f aca="false">Deals!I5</f>
        <v>19</v>
      </c>
      <c r="F23" s="74" t="n">
        <f aca="false">Deals!J5</f>
        <v>19</v>
      </c>
      <c r="G23" s="74" t="n">
        <f aca="false">Deals!K5</f>
        <v>19</v>
      </c>
      <c r="H23" s="74" t="n">
        <f aca="false">Deals!L5</f>
        <v>19</v>
      </c>
      <c r="I23" s="74" t="n">
        <f aca="false">Deals!M5</f>
        <v>19</v>
      </c>
      <c r="J23" s="74" t="n">
        <f aca="false">Deals!N5</f>
        <v>19</v>
      </c>
      <c r="K23" s="74" t="n">
        <f aca="false">Deals!O5</f>
        <v>19</v>
      </c>
      <c r="L23" s="74" t="n">
        <f aca="false">Deals!P5</f>
        <v>19</v>
      </c>
      <c r="M23" s="74" t="n">
        <f aca="false">Deals!Q5</f>
        <v>19</v>
      </c>
      <c r="N23" s="74" t="n">
        <f aca="false">Deals!R5</f>
        <v>19</v>
      </c>
      <c r="O23" s="74" t="n">
        <f aca="false">Deals!S5</f>
        <v>19</v>
      </c>
      <c r="P23" s="74" t="n">
        <f aca="false">Deals!T5</f>
        <v>19</v>
      </c>
      <c r="Q23" s="74" t="n">
        <f aca="false">Deals!U5</f>
        <v>19</v>
      </c>
      <c r="R23" s="74" t="n">
        <f aca="false">Deals!V5</f>
        <v>19</v>
      </c>
      <c r="S23" s="74" t="n">
        <f aca="false">Deals!W5</f>
        <v>19</v>
      </c>
      <c r="T23" s="74" t="n">
        <f aca="false">Deals!X5</f>
        <v>19</v>
      </c>
      <c r="U23" s="74" t="n">
        <f aca="false">Deals!Y5</f>
        <v>19</v>
      </c>
      <c r="V23" s="74" t="n">
        <f aca="false">Deals!Z5</f>
        <v>19</v>
      </c>
      <c r="W23" s="74" t="n">
        <f aca="false">Deals!AA5</f>
        <v>19</v>
      </c>
      <c r="X23" s="74" t="n">
        <f aca="false">Deals!AB5</f>
        <v>19</v>
      </c>
      <c r="Y23" s="75" t="n">
        <f aca="false">Deals!AC5</f>
        <v>19</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25</v>
      </c>
      <c r="C25" s="83" t="n">
        <f aca="true" t="array" ref="C25:C25">SUM(IF((DelPoint="4C")*(DType="pre")*(OFFSET(DelPoint,0,C3+2)&gt;0),OFFSET(DelPoint,0,C3+2),0))</f>
        <v>25</v>
      </c>
      <c r="D25" s="41" t="n">
        <f aca="true" t="array" ref="D25:D25">SUM(IF((DelPoint="4C")*(DType="pre")*(OFFSET(DelPoint,0,D3+2)&gt;0),OFFSET(DelPoint,0,D3+2),0))</f>
        <v>25</v>
      </c>
      <c r="E25" s="41" t="n">
        <f aca="true" t="array" ref="E25:E25">SUM(IF((DelPoint="4C")*(DType="pre")*(OFFSET(DelPoint,0,E3+2)&gt;0),OFFSET(DelPoint,0,E3+2),0))</f>
        <v>25</v>
      </c>
      <c r="F25" s="41" t="n">
        <f aca="true" t="array" ref="F25:F25">SUM(IF((DelPoint="4C")*(DType="pre")*(OFFSET(DelPoint,0,F3+2)&gt;0),OFFSET(DelPoint,0,F3+2),0))</f>
        <v>25</v>
      </c>
      <c r="G25" s="41" t="n">
        <f aca="true" t="array" ref="G25:G25">SUM(IF((DelPoint="4C")*(DType="pre")*(OFFSET(DelPoint,0,G3+2)&gt;0),OFFSET(DelPoint,0,G3+2),0))</f>
        <v>25</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25</v>
      </c>
      <c r="Y25" s="40" t="n">
        <f aca="true" t="array" ref="Y25:Y25">SUM(IF((DelPoint="4C")*(DType="pre")*(OFFSET(DelPoint,0,Y3+2)&gt;0),OFFSET(DelPoint,0,Y3+2),0))</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50</v>
      </c>
      <c r="D28" s="88" t="n">
        <f aca="true" t="array" ref="D28:D28">SUM(IF((DelPoint="4C")*IF((DType="firm")+(DType="econ")&gt;0,1,0)*(OFFSET(DelPoint,0,D3+2)&gt;0),OFFSET(DelPoint,0,D3+2),0))</f>
        <v>50</v>
      </c>
      <c r="E28" s="88" t="n">
        <f aca="true" t="array" ref="E28:E28">SUM(IF((DelPoint="4C")*IF((DType="firm")+(DType="econ")&gt;0,1,0)*(OFFSET(DelPoint,0,E3+2)&gt;0),OFFSET(DelPoint,0,E3+2),0))</f>
        <v>50</v>
      </c>
      <c r="F28" s="88" t="n">
        <f aca="true" t="array" ref="F28:F28">SUM(IF((DelPoint="4C")*IF((DType="firm")+(DType="econ")&gt;0,1,0)*(OFFSET(DelPoint,0,F3+2)&gt;0),OFFSET(DelPoint,0,F3+2),0))</f>
        <v>50</v>
      </c>
      <c r="G28" s="88" t="n">
        <f aca="true" t="array" ref="G28:G28">SUM(IF((DelPoint="4C")*IF((DType="firm")+(DType="econ")&gt;0,1,0)*(OFFSET(DelPoint,0,G3+2)&gt;0),OFFSET(DelPoint,0,G3+2),0))</f>
        <v>50</v>
      </c>
      <c r="H28" s="88" t="n">
        <f aca="true" t="array" ref="H28:H28">SUM(IF((DelPoint="4C")*IF((DType="firm")+(DType="econ")&gt;0,1,0)*(OFFSET(DelPoint,0,H3+2)&gt;0),OFFSET(DelPoint,0,H3+2),0))</f>
        <v>50</v>
      </c>
      <c r="I28" s="88" t="n">
        <f aca="true" t="array" ref="I28:I28">SUM(IF((DelPoint="4C")*IF((DType="firm")+(DType="econ")&gt;0,1,0)*(OFFSET(DelPoint,0,I3+2)&gt;0),OFFSET(DelPoint,0,I3+2),0))</f>
        <v>50</v>
      </c>
      <c r="J28" s="88" t="n">
        <f aca="true" t="array" ref="J28:J28">SUM(IF((DelPoint="4C")*IF((DType="firm")+(DType="econ")&gt;0,1,0)*(OFFSET(DelPoint,0,J3+2)&gt;0),OFFSET(DelPoint,0,J3+2),0))</f>
        <v>100</v>
      </c>
      <c r="K28" s="88" t="n">
        <f aca="true" t="array" ref="K28:K28">SUM(IF((DelPoint="4C")*IF((DType="firm")+(DType="econ")&gt;0,1,0)*(OFFSET(DelPoint,0,K3+2)&gt;0),OFFSET(DelPoint,0,K3+2),0))</f>
        <v>65</v>
      </c>
      <c r="L28" s="88" t="n">
        <f aca="true" t="array" ref="L28:L28">SUM(IF((DelPoint="4C")*IF((DType="firm")+(DType="econ")&gt;0,1,0)*(OFFSET(DelPoint,0,L3+2)&gt;0),OFFSET(DelPoint,0,L3+2),0))</f>
        <v>40</v>
      </c>
      <c r="M28" s="88" t="n">
        <f aca="true" t="array" ref="M28:M28">SUM(IF((DelPoint="4C")*IF((DType="firm")+(DType="econ")&gt;0,1,0)*(OFFSET(DelPoint,0,M3+2)&gt;0),OFFSET(DelPoint,0,M3+2),0))</f>
        <v>40</v>
      </c>
      <c r="N28" s="88" t="n">
        <f aca="true" t="array" ref="N28:N28">SUM(IF((DelPoint="4C")*IF((DType="firm")+(DType="econ")&gt;0,1,0)*(OFFSET(DelPoint,0,N3+2)&gt;0),OFFSET(DelPoint,0,N3+2),0))</f>
        <v>20</v>
      </c>
      <c r="O28" s="88" t="n">
        <f aca="true" t="array" ref="O28:O28">SUM(IF((DelPoint="4C")*IF((DType="firm")+(DType="econ")&gt;0,1,0)*(OFFSET(DelPoint,0,O3+2)&gt;0),OFFSET(DelPoint,0,O3+2),0))</f>
        <v>0</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20</v>
      </c>
      <c r="S28" s="88" t="n">
        <f aca="true" t="array" ref="S28:S28">SUM(IF((DelPoint="4C")*IF((DType="firm")+(DType="econ")&gt;0,1,0)*(OFFSET(DelPoint,0,S3+2)&gt;0),OFFSET(DelPoint,0,S3+2),0))</f>
        <v>50</v>
      </c>
      <c r="T28" s="88" t="n">
        <f aca="true" t="array" ref="T28:T28">SUM(IF((DelPoint="4C")*IF((DType="firm")+(DType="econ")&gt;0,1,0)*(OFFSET(DelPoint,0,T3+2)&gt;0),OFFSET(DelPoint,0,T3+2),0))</f>
        <v>70</v>
      </c>
      <c r="U28" s="88" t="n">
        <f aca="true" t="array" ref="U28:U28">SUM(IF((DelPoint="4C")*IF((DType="firm")+(DType="econ")&gt;0,1,0)*(OFFSET(DelPoint,0,U3+2)&gt;0),OFFSET(DelPoint,0,U3+2),0))</f>
        <v>65</v>
      </c>
      <c r="V28" s="88" t="n">
        <f aca="true" t="array" ref="V28:V28">SUM(IF((DelPoint="4C")*IF((DType="firm")+(DType="econ")&gt;0,1,0)*(OFFSET(DelPoint,0,V3+2)&gt;0),OFFSET(DelPoint,0,V3+2),0))</f>
        <v>65</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f>
        <v>103</v>
      </c>
      <c r="C31" s="97" t="n">
        <f aca="false">Deals!G10+Deals!G11</f>
        <v>103</v>
      </c>
      <c r="D31" s="97" t="n">
        <f aca="false">Deals!H10+Deals!H11</f>
        <v>103</v>
      </c>
      <c r="E31" s="97" t="n">
        <f aca="false">Deals!I10+Deals!I11</f>
        <v>103</v>
      </c>
      <c r="F31" s="97" t="n">
        <f aca="false">Deals!J10+Deals!J11</f>
        <v>103</v>
      </c>
      <c r="G31" s="97" t="n">
        <f aca="false">Deals!K10+Deals!K11</f>
        <v>103</v>
      </c>
      <c r="H31" s="97" t="n">
        <f aca="false">Deals!L10+Deals!L11</f>
        <v>0</v>
      </c>
      <c r="I31" s="97" t="n">
        <f aca="false">Deals!M10+Deals!M11</f>
        <v>0</v>
      </c>
      <c r="J31" s="97" t="n">
        <f aca="false">Deals!N10+Deals!N11</f>
        <v>0</v>
      </c>
      <c r="K31" s="97" t="n">
        <f aca="false">Deals!O10+Deals!O11</f>
        <v>0</v>
      </c>
      <c r="L31" s="97" t="n">
        <f aca="false">Deals!P10+Deals!P11</f>
        <v>0</v>
      </c>
      <c r="M31" s="97" t="n">
        <f aca="false">Deals!Q10+Deals!Q11</f>
        <v>0</v>
      </c>
      <c r="N31" s="97" t="n">
        <f aca="false">Deals!R10+Deals!R11</f>
        <v>0</v>
      </c>
      <c r="O31" s="97" t="n">
        <f aca="false">Deals!S10+Deals!S11</f>
        <v>0</v>
      </c>
      <c r="P31" s="97" t="n">
        <f aca="false">Deals!T10+Deals!T11</f>
        <v>0</v>
      </c>
      <c r="Q31" s="97" t="n">
        <f aca="false">Deals!U10+Deals!U11</f>
        <v>0</v>
      </c>
      <c r="R31" s="97" t="n">
        <f aca="false">Deals!V10+Deals!V11</f>
        <v>0</v>
      </c>
      <c r="S31" s="97" t="n">
        <f aca="false">Deals!W10+Deals!W11</f>
        <v>0</v>
      </c>
      <c r="T31" s="97" t="n">
        <f aca="false">Deals!X10+Deals!X11</f>
        <v>0</v>
      </c>
      <c r="U31" s="97" t="n">
        <f aca="false">Deals!Y10+Deals!Y11</f>
        <v>0</v>
      </c>
      <c r="V31" s="97" t="n">
        <f aca="false">Deals!Z10+Deals!Z11</f>
        <v>0</v>
      </c>
      <c r="W31" s="97" t="n">
        <f aca="false">Deals!AA10+Deals!AA11</f>
        <v>0</v>
      </c>
      <c r="X31" s="97" t="n">
        <f aca="false">Deals!AB10+Deals!AB11</f>
        <v>103</v>
      </c>
      <c r="Y31" s="97" t="n">
        <f aca="false">Deals!AC10+Deals!AC11</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0</v>
      </c>
      <c r="C32" s="50" t="n">
        <f aca="true" t="array" ref="C32:C32">SUM(IF((DelPoint="PV")*IF((DType="firm")+(DType="econ")&gt;0,1,0)*(OFFSET(DelPoint,0,C3+2)&gt;0),OFFSET(DelPoint,0,C3+2),0))</f>
        <v>0</v>
      </c>
      <c r="D32" s="50" t="n">
        <f aca="true" t="array" ref="D32:D32">SUM(IF((DelPoint="PV")*IF((DType="firm")+(DType="econ")&gt;0,1,0)*(OFFSET(DelPoint,0,D3+2)&gt;0),OFFSET(DelPoint,0,D3+2),0))</f>
        <v>0</v>
      </c>
      <c r="E32" s="50" t="n">
        <f aca="true" t="array" ref="E32:E32">SUM(IF((DelPoint="PV")*IF((DType="firm")+(DType="econ")&gt;0,1,0)*(OFFSET(DelPoint,0,E3+2)&gt;0),OFFSET(DelPoint,0,E3+2),0))</f>
        <v>0</v>
      </c>
      <c r="F32" s="50" t="n">
        <f aca="true" t="array" ref="F32:F32">SUM(IF((DelPoint="PV")*IF((DType="firm")+(DType="econ")&gt;0,1,0)*(OFFSET(DelPoint,0,F3+2)&gt;0),OFFSET(DelPoint,0,F3+2),0))</f>
        <v>0</v>
      </c>
      <c r="G32" s="50" t="n">
        <f aca="true" t="array" ref="G32:G32">SUM(IF((DelPoint="PV")*IF((DType="firm")+(DType="econ")&gt;0,1,0)*(OFFSET(DelPoint,0,G3+2)&gt;0),OFFSET(DelPoint,0,G3+2),0))</f>
        <v>0</v>
      </c>
      <c r="H32" s="50" t="n">
        <f aca="true" t="array" ref="H32:H32">SUM(IF((DelPoint="PV")*IF((DType="firm")+(DType="econ")&gt;0,1,0)*(OFFSET(DelPoint,0,H3+2)&gt;0),OFFSET(DelPoint,0,H3+2),0))</f>
        <v>100</v>
      </c>
      <c r="I32" s="50" t="n">
        <f aca="true" t="array" ref="I32:I32">SUM(IF((DelPoint="PV")*IF((DType="firm")+(DType="econ")&gt;0,1,0)*(OFFSET(DelPoint,0,I3+2)&gt;0),OFFSET(DelPoint,0,I3+2),0))</f>
        <v>100</v>
      </c>
      <c r="J32" s="50" t="n">
        <f aca="true" t="array" ref="J32:J32">SUM(IF((DelPoint="PV")*IF((DType="firm")+(DType="econ")&gt;0,1,0)*(OFFSET(DelPoint,0,J3+2)&gt;0),OFFSET(DelPoint,0,J3+2),0))</f>
        <v>0</v>
      </c>
      <c r="K32" s="50" t="n">
        <f aca="true" t="array" ref="K32:K32">SUM(IF((DelPoint="PV")*IF((DType="firm")+(DType="econ")&gt;0,1,0)*(OFFSET(DelPoint,0,K3+2)&gt;0),OFFSET(DelPoint,0,K3+2),0))</f>
        <v>0</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30</v>
      </c>
      <c r="V32" s="50" t="n">
        <f aca="true" t="array" ref="V32:V32">SUM(IF((DelPoint="PV")*IF((DType="firm")+(DType="econ")&gt;0,1,0)*(OFFSET(DelPoint,0,V3+2)&gt;0),OFFSET(DelPoint,0,V3+2),0))</f>
        <v>30</v>
      </c>
      <c r="W32" s="50" t="n">
        <f aca="true" t="array" ref="W32:W32">SUM(IF((DelPoint="PV")*IF((DType="firm")+(DType="econ")&gt;0,1,0)*(OFFSET(DelPoint,0,W3+2)&gt;0),OFFSET(DelPoint,0,W3+2),0))</f>
        <v>30</v>
      </c>
      <c r="X32" s="50" t="n">
        <f aca="true" t="array" ref="X32:X32">SUM(IF((DelPoint="PV")*IF((DType="firm")+(DType="econ")&gt;0,1,0)*(OFFSET(DelPoint,0,X3+2)&gt;0),OFFSET(DelPoint,0,X3+2),0))</f>
        <v>50</v>
      </c>
      <c r="Y32" s="51" t="n">
        <f aca="true" t="array" ref="Y32:Y32">SUM(IF((DelPoint="PV")*IF((DType="firm")+(DType="econ")&gt;0,1,0)*(OFFSET(DelPoint,0,Y3+2)&gt;0),OFFSET(DelPoint,0,Y3+2),0))</f>
        <v>100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957</v>
      </c>
      <c r="C38" s="114" t="n">
        <f aca="false">SUM(C22:C37)+C4+C5</f>
        <v>1013</v>
      </c>
      <c r="D38" s="114" t="n">
        <f aca="false">SUM(D22:D37)+D4+D5</f>
        <v>998</v>
      </c>
      <c r="E38" s="114" t="n">
        <f aca="false">SUM(E22:E37)+E4+E5</f>
        <v>995</v>
      </c>
      <c r="F38" s="114" t="n">
        <f aca="false">SUM(F22:F37)+F4+F5</f>
        <v>1013</v>
      </c>
      <c r="G38" s="114" t="n">
        <f aca="false">SUM(G22:G37)+G4+G5</f>
        <v>1084</v>
      </c>
      <c r="H38" s="114" t="n">
        <f aca="false">SUM(H22:H37)+H4+H5</f>
        <v>1019</v>
      </c>
      <c r="I38" s="114" t="n">
        <f aca="false">SUM(I22:I37)+I4+I5</f>
        <v>1069</v>
      </c>
      <c r="J38" s="114" t="n">
        <f aca="false">SUM(J22:J37)+J4+J5</f>
        <v>1079</v>
      </c>
      <c r="K38" s="114" t="n">
        <f aca="false">SUM(K22:K37)+K4+K5</f>
        <v>1106</v>
      </c>
      <c r="L38" s="114" t="n">
        <f aca="false">SUM(L22:L37)+L4+L5</f>
        <v>1097</v>
      </c>
      <c r="M38" s="114" t="n">
        <f aca="false">SUM(M22:M37)+M4+M5</f>
        <v>1113</v>
      </c>
      <c r="N38" s="114" t="n">
        <f aca="false">SUM(N22:N37)+N4+N5</f>
        <v>1123</v>
      </c>
      <c r="O38" s="114" t="n">
        <f aca="false">SUM(O22:O37)+O4+O5</f>
        <v>1107</v>
      </c>
      <c r="P38" s="114" t="n">
        <f aca="false">SUM(P22:P37)+P4+P5</f>
        <v>1096</v>
      </c>
      <c r="Q38" s="114" t="n">
        <f aca="false">SUM(Q22:Q37)+Q4+Q5</f>
        <v>1074</v>
      </c>
      <c r="R38" s="114" t="n">
        <f aca="false">SUM(R22:R37)+R4+R5</f>
        <v>1075</v>
      </c>
      <c r="S38" s="114" t="n">
        <f aca="false">SUM(S22:S37)+S4+S5</f>
        <v>1082</v>
      </c>
      <c r="T38" s="114" t="n">
        <f aca="false">SUM(T22:T37)+T4+T5</f>
        <v>1082</v>
      </c>
      <c r="U38" s="114" t="n">
        <f aca="false">SUM(U22:U37)+U4+U5</f>
        <v>1163</v>
      </c>
      <c r="V38" s="114" t="n">
        <f aca="false">SUM(V22:V37)+V4+V5</f>
        <v>1123</v>
      </c>
      <c r="W38" s="114" t="n">
        <f aca="false">SUM(W22:W37)+W4+W5</f>
        <v>1005</v>
      </c>
      <c r="X38" s="114" t="n">
        <f aca="false">SUM(X22:X37)+X4+X5</f>
        <v>1105</v>
      </c>
      <c r="Y38" s="115" t="n">
        <f aca="false">SUM(Y22:Y37)+Y4+Y5</f>
        <v>1121</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40</v>
      </c>
      <c r="C41" s="131" t="n">
        <v>39</v>
      </c>
      <c r="D41" s="131" t="n">
        <v>41</v>
      </c>
      <c r="E41" s="132" t="n">
        <v>42</v>
      </c>
      <c r="F41" s="131" t="n">
        <v>38</v>
      </c>
      <c r="G41" s="131" t="n">
        <v>75</v>
      </c>
      <c r="H41" s="131" t="n">
        <v>47</v>
      </c>
      <c r="I41" s="131" t="n">
        <v>46</v>
      </c>
      <c r="J41" s="131" t="n">
        <v>56</v>
      </c>
      <c r="K41" s="131" t="n">
        <v>76</v>
      </c>
      <c r="L41" s="131" t="n">
        <v>76</v>
      </c>
      <c r="M41" s="131" t="n">
        <v>76</v>
      </c>
      <c r="N41" s="131" t="n">
        <v>76</v>
      </c>
      <c r="O41" s="131" t="n">
        <v>56</v>
      </c>
      <c r="P41" s="131" t="n">
        <v>41</v>
      </c>
      <c r="Q41" s="131" t="n">
        <v>38</v>
      </c>
      <c r="R41" s="131" t="n">
        <v>38</v>
      </c>
      <c r="S41" s="131" t="n">
        <v>38</v>
      </c>
      <c r="T41" s="131" t="n">
        <v>39</v>
      </c>
      <c r="U41" s="131" t="n">
        <v>64</v>
      </c>
      <c r="V41" s="131" t="n">
        <v>38</v>
      </c>
      <c r="W41" s="131" t="n">
        <v>38</v>
      </c>
      <c r="X41" s="131" t="n">
        <v>77</v>
      </c>
      <c r="Y41" s="133" t="n">
        <v>55</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42</v>
      </c>
      <c r="C42" s="131" t="n">
        <v>40</v>
      </c>
      <c r="D42" s="131" t="n">
        <v>39</v>
      </c>
      <c r="E42" s="132" t="n">
        <v>40</v>
      </c>
      <c r="F42" s="131" t="n">
        <v>42</v>
      </c>
      <c r="G42" s="131" t="n">
        <v>42</v>
      </c>
      <c r="H42" s="131" t="n">
        <v>77</v>
      </c>
      <c r="I42" s="131" t="n">
        <v>77</v>
      </c>
      <c r="J42" s="131" t="n">
        <v>77</v>
      </c>
      <c r="K42" s="131" t="n">
        <v>77</v>
      </c>
      <c r="L42" s="131" t="n">
        <v>77</v>
      </c>
      <c r="M42" s="131" t="n">
        <v>76</v>
      </c>
      <c r="N42" s="131" t="n">
        <v>76</v>
      </c>
      <c r="O42" s="131" t="n">
        <v>76</v>
      </c>
      <c r="P42" s="131" t="n">
        <v>76</v>
      </c>
      <c r="Q42" s="131" t="n">
        <v>76</v>
      </c>
      <c r="R42" s="131" t="n">
        <v>77</v>
      </c>
      <c r="S42" s="131" t="n">
        <v>76</v>
      </c>
      <c r="T42" s="131" t="n">
        <v>76</v>
      </c>
      <c r="U42" s="131" t="n">
        <v>77</v>
      </c>
      <c r="V42" s="131" t="n">
        <v>77</v>
      </c>
      <c r="W42" s="131" t="n">
        <v>77</v>
      </c>
      <c r="X42" s="131" t="n">
        <v>77</v>
      </c>
      <c r="Y42" s="133" t="n">
        <v>77</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63</v>
      </c>
      <c r="C43" s="137" t="n">
        <v>99</v>
      </c>
      <c r="D43" s="137" t="n">
        <v>93</v>
      </c>
      <c r="E43" s="138" t="n">
        <v>87</v>
      </c>
      <c r="F43" s="137" t="n">
        <v>100</v>
      </c>
      <c r="G43" s="137" t="n">
        <v>99</v>
      </c>
      <c r="H43" s="137" t="n">
        <v>82</v>
      </c>
      <c r="I43" s="137" t="n">
        <v>100</v>
      </c>
      <c r="J43" s="137" t="n">
        <v>100</v>
      </c>
      <c r="K43" s="137" t="n">
        <v>100</v>
      </c>
      <c r="L43" s="137" t="n">
        <v>100</v>
      </c>
      <c r="M43" s="137" t="n">
        <v>89</v>
      </c>
      <c r="N43" s="137" t="n">
        <v>98</v>
      </c>
      <c r="O43" s="137" t="n">
        <v>98</v>
      </c>
      <c r="P43" s="137" t="n">
        <v>98</v>
      </c>
      <c r="Q43" s="137" t="n">
        <v>98</v>
      </c>
      <c r="R43" s="137" t="n">
        <v>98</v>
      </c>
      <c r="S43" s="137" t="n">
        <v>98</v>
      </c>
      <c r="T43" s="137" t="n">
        <v>89</v>
      </c>
      <c r="U43" s="137" t="n">
        <v>100</v>
      </c>
      <c r="V43" s="137" t="n">
        <v>100</v>
      </c>
      <c r="W43" s="137" t="n">
        <v>51</v>
      </c>
      <c r="X43" s="137" t="n">
        <v>100</v>
      </c>
      <c r="Y43" s="139" t="n">
        <v>99</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213</v>
      </c>
      <c r="C48" s="137" t="n">
        <v>214</v>
      </c>
      <c r="D48" s="137" t="n">
        <v>213</v>
      </c>
      <c r="E48" s="137" t="n">
        <v>213</v>
      </c>
      <c r="F48" s="137" t="n">
        <v>214</v>
      </c>
      <c r="G48" s="137" t="n">
        <v>215</v>
      </c>
      <c r="H48" s="137" t="n">
        <v>211</v>
      </c>
      <c r="I48" s="137" t="n">
        <v>212</v>
      </c>
      <c r="J48" s="137" t="n">
        <v>203</v>
      </c>
      <c r="K48" s="137" t="n">
        <v>202</v>
      </c>
      <c r="L48" s="137" t="n">
        <v>202</v>
      </c>
      <c r="M48" s="137" t="n">
        <v>202</v>
      </c>
      <c r="N48" s="137" t="n">
        <v>202</v>
      </c>
      <c r="O48" s="137" t="n">
        <v>205</v>
      </c>
      <c r="P48" s="137" t="n">
        <v>205</v>
      </c>
      <c r="Q48" s="137" t="n">
        <v>206</v>
      </c>
      <c r="R48" s="137" t="n">
        <v>199</v>
      </c>
      <c r="S48" s="137" t="n">
        <v>197</v>
      </c>
      <c r="T48" s="137" t="n">
        <v>207</v>
      </c>
      <c r="U48" s="137" t="n">
        <v>206</v>
      </c>
      <c r="V48" s="137" t="n">
        <v>205</v>
      </c>
      <c r="W48" s="137" t="n">
        <v>185</v>
      </c>
      <c r="X48" s="137" t="n">
        <v>194</v>
      </c>
      <c r="Y48" s="139" t="n">
        <v>193</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18</v>
      </c>
      <c r="C49" s="137" t="n">
        <v>37</v>
      </c>
      <c r="D49" s="137" t="n">
        <v>28</v>
      </c>
      <c r="E49" s="137" t="n">
        <v>27</v>
      </c>
      <c r="F49" s="137" t="n">
        <v>41</v>
      </c>
      <c r="G49" s="137" t="n">
        <v>68</v>
      </c>
      <c r="H49" s="137" t="n">
        <v>21</v>
      </c>
      <c r="I49" s="137" t="n">
        <v>48</v>
      </c>
      <c r="J49" s="137" t="n">
        <v>62</v>
      </c>
      <c r="K49" s="137" t="n">
        <v>64</v>
      </c>
      <c r="L49" s="137" t="n">
        <v>57</v>
      </c>
      <c r="M49" s="137" t="n">
        <v>67</v>
      </c>
      <c r="N49" s="137" t="n">
        <v>66</v>
      </c>
      <c r="O49" s="137" t="n">
        <v>62</v>
      </c>
      <c r="P49" s="137" t="n">
        <v>57</v>
      </c>
      <c r="Q49" s="137" t="n">
        <v>15</v>
      </c>
      <c r="R49" s="137" t="n">
        <v>16</v>
      </c>
      <c r="S49" s="137" t="n">
        <v>16</v>
      </c>
      <c r="T49" s="137" t="n">
        <v>21</v>
      </c>
      <c r="U49" s="137" t="n">
        <v>67</v>
      </c>
      <c r="V49" s="137" t="n">
        <v>52</v>
      </c>
      <c r="W49" s="137" t="n">
        <v>14</v>
      </c>
      <c r="X49" s="137" t="n">
        <v>14</v>
      </c>
      <c r="Y49" s="137" t="n">
        <v>46</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28</v>
      </c>
      <c r="C50" s="131" t="n">
        <v>28</v>
      </c>
      <c r="D50" s="131" t="n">
        <v>28</v>
      </c>
      <c r="E50" s="131" t="n">
        <v>28</v>
      </c>
      <c r="F50" s="131" t="n">
        <v>28</v>
      </c>
      <c r="G50" s="131" t="n">
        <v>28</v>
      </c>
      <c r="H50" s="131" t="n">
        <v>28</v>
      </c>
      <c r="I50" s="131" t="n">
        <v>28</v>
      </c>
      <c r="J50" s="131" t="n">
        <v>28</v>
      </c>
      <c r="K50" s="131" t="n">
        <v>28</v>
      </c>
      <c r="L50" s="131" t="n">
        <v>28</v>
      </c>
      <c r="M50" s="131" t="n">
        <v>38</v>
      </c>
      <c r="N50" s="131" t="n">
        <v>38</v>
      </c>
      <c r="O50" s="131" t="n">
        <v>38</v>
      </c>
      <c r="P50" s="131" t="n">
        <v>38</v>
      </c>
      <c r="Q50" s="131" t="n">
        <v>38</v>
      </c>
      <c r="R50" s="131" t="n">
        <v>38</v>
      </c>
      <c r="S50" s="131" t="n">
        <v>38</v>
      </c>
      <c r="T50" s="131" t="n">
        <v>38</v>
      </c>
      <c r="U50" s="131" t="n">
        <v>38</v>
      </c>
      <c r="V50" s="131" t="n">
        <v>38</v>
      </c>
      <c r="W50" s="131" t="n">
        <v>38</v>
      </c>
      <c r="X50" s="131" t="n">
        <v>38</v>
      </c>
      <c r="Y50" s="133" t="n">
        <v>38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60</v>
      </c>
      <c r="C52" s="131" t="n">
        <v>59</v>
      </c>
      <c r="D52" s="131" t="n">
        <v>59</v>
      </c>
      <c r="E52" s="131" t="n">
        <v>59</v>
      </c>
      <c r="F52" s="131" t="n">
        <v>60</v>
      </c>
      <c r="G52" s="131" t="n">
        <v>60</v>
      </c>
      <c r="H52" s="131" t="n">
        <v>60</v>
      </c>
      <c r="I52" s="131" t="n">
        <v>60</v>
      </c>
      <c r="J52" s="131" t="n">
        <v>60</v>
      </c>
      <c r="K52" s="131" t="n">
        <v>60</v>
      </c>
      <c r="L52" s="131" t="n">
        <v>60</v>
      </c>
      <c r="M52" s="131" t="n">
        <v>58</v>
      </c>
      <c r="N52" s="131" t="n">
        <v>59</v>
      </c>
      <c r="O52" s="131" t="n">
        <v>59</v>
      </c>
      <c r="P52" s="131" t="n">
        <v>59</v>
      </c>
      <c r="Q52" s="131" t="n">
        <v>59</v>
      </c>
      <c r="R52" s="131" t="n">
        <v>59</v>
      </c>
      <c r="S52" s="131" t="n">
        <v>59</v>
      </c>
      <c r="T52" s="131" t="n">
        <v>59</v>
      </c>
      <c r="U52" s="131" t="n">
        <v>60</v>
      </c>
      <c r="V52" s="131" t="n">
        <v>59</v>
      </c>
      <c r="W52" s="131" t="n">
        <v>59</v>
      </c>
      <c r="X52" s="131" t="n">
        <v>59</v>
      </c>
      <c r="Y52" s="133" t="n">
        <v>60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131</v>
      </c>
      <c r="C53" s="131" t="n">
        <v>131</v>
      </c>
      <c r="D53" s="131" t="n">
        <v>132</v>
      </c>
      <c r="E53" s="131" t="n">
        <v>132</v>
      </c>
      <c r="F53" s="131" t="n">
        <v>132</v>
      </c>
      <c r="G53" s="131" t="n">
        <v>133</v>
      </c>
      <c r="H53" s="131" t="n">
        <v>132</v>
      </c>
      <c r="I53" s="131" t="n">
        <v>132</v>
      </c>
      <c r="J53" s="131" t="n">
        <v>132</v>
      </c>
      <c r="K53" s="131" t="n">
        <v>132</v>
      </c>
      <c r="L53" s="131" t="n">
        <v>132</v>
      </c>
      <c r="M53" s="131" t="n">
        <v>132</v>
      </c>
      <c r="N53" s="131" t="n">
        <v>132</v>
      </c>
      <c r="O53" s="131" t="n">
        <v>131</v>
      </c>
      <c r="P53" s="131" t="n">
        <v>131</v>
      </c>
      <c r="Q53" s="131" t="n">
        <v>132</v>
      </c>
      <c r="R53" s="131" t="n">
        <v>132</v>
      </c>
      <c r="S53" s="131" t="n">
        <v>132</v>
      </c>
      <c r="T53" s="131" t="n">
        <v>132</v>
      </c>
      <c r="U53" s="131" t="n">
        <v>132</v>
      </c>
      <c r="V53" s="131" t="n">
        <v>132</v>
      </c>
      <c r="W53" s="131" t="n">
        <v>132</v>
      </c>
      <c r="X53" s="131" t="n">
        <v>132</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131</v>
      </c>
      <c r="C54" s="131" t="n">
        <v>131</v>
      </c>
      <c r="D54" s="131" t="n">
        <v>131</v>
      </c>
      <c r="E54" s="131" t="n">
        <v>132</v>
      </c>
      <c r="F54" s="131" t="n">
        <v>132</v>
      </c>
      <c r="G54" s="131" t="n">
        <v>133</v>
      </c>
      <c r="H54" s="131" t="n">
        <v>132</v>
      </c>
      <c r="I54" s="131" t="n">
        <v>132</v>
      </c>
      <c r="J54" s="131" t="n">
        <v>132</v>
      </c>
      <c r="K54" s="131" t="n">
        <v>132</v>
      </c>
      <c r="L54" s="131" t="n">
        <v>132</v>
      </c>
      <c r="M54" s="131" t="n">
        <v>132</v>
      </c>
      <c r="N54" s="131" t="n">
        <v>132</v>
      </c>
      <c r="O54" s="131" t="n">
        <v>131</v>
      </c>
      <c r="P54" s="131" t="n">
        <v>131</v>
      </c>
      <c r="Q54" s="131" t="n">
        <v>132</v>
      </c>
      <c r="R54" s="131" t="n">
        <v>132</v>
      </c>
      <c r="S54" s="131" t="n">
        <v>132</v>
      </c>
      <c r="T54" s="131" t="n">
        <v>132</v>
      </c>
      <c r="U54" s="131" t="n">
        <v>132</v>
      </c>
      <c r="V54" s="131" t="n">
        <v>132</v>
      </c>
      <c r="W54" s="131" t="n">
        <v>132</v>
      </c>
      <c r="X54" s="131" t="n">
        <v>132</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131</v>
      </c>
      <c r="C55" s="131" t="n">
        <v>131</v>
      </c>
      <c r="D55" s="131" t="n">
        <v>132</v>
      </c>
      <c r="E55" s="131" t="n">
        <v>132</v>
      </c>
      <c r="F55" s="131" t="n">
        <v>132</v>
      </c>
      <c r="G55" s="131" t="n">
        <v>133</v>
      </c>
      <c r="H55" s="131" t="n">
        <v>132</v>
      </c>
      <c r="I55" s="131" t="n">
        <v>132</v>
      </c>
      <c r="J55" s="131" t="n">
        <v>132</v>
      </c>
      <c r="K55" s="131" t="n">
        <v>132</v>
      </c>
      <c r="L55" s="131" t="n">
        <v>132</v>
      </c>
      <c r="M55" s="131" t="n">
        <v>132</v>
      </c>
      <c r="N55" s="131" t="n">
        <v>132</v>
      </c>
      <c r="O55" s="131" t="n">
        <v>131</v>
      </c>
      <c r="P55" s="131" t="n">
        <v>131</v>
      </c>
      <c r="Q55" s="131" t="n">
        <v>132</v>
      </c>
      <c r="R55" s="131" t="n">
        <v>132</v>
      </c>
      <c r="S55" s="131" t="n">
        <v>132</v>
      </c>
      <c r="T55" s="131" t="n">
        <v>132</v>
      </c>
      <c r="U55" s="131" t="n">
        <v>132</v>
      </c>
      <c r="V55" s="131" t="n">
        <v>132</v>
      </c>
      <c r="W55" s="131" t="n">
        <v>132</v>
      </c>
      <c r="X55" s="131" t="n">
        <v>132</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-2</v>
      </c>
      <c r="C56" s="131" t="n">
        <v>-2</v>
      </c>
      <c r="D56" s="131" t="n">
        <v>-2</v>
      </c>
      <c r="E56" s="131" t="n">
        <v>-2</v>
      </c>
      <c r="F56" s="131" t="n">
        <v>-2</v>
      </c>
      <c r="G56" s="131" t="n">
        <v>-1</v>
      </c>
      <c r="H56" s="131" t="n">
        <v>-2</v>
      </c>
      <c r="I56" s="131" t="n">
        <v>-2</v>
      </c>
      <c r="J56" s="131" t="n">
        <v>0</v>
      </c>
      <c r="K56" s="131" t="n">
        <v>5</v>
      </c>
      <c r="L56" s="131" t="n">
        <v>6</v>
      </c>
      <c r="M56" s="131" t="n">
        <v>13</v>
      </c>
      <c r="N56" s="131" t="n">
        <v>16</v>
      </c>
      <c r="O56" s="131" t="n">
        <v>21</v>
      </c>
      <c r="P56" s="131" t="n">
        <v>24</v>
      </c>
      <c r="Q56" s="131" t="n">
        <v>45</v>
      </c>
      <c r="R56" s="131" t="n">
        <v>51</v>
      </c>
      <c r="S56" s="131" t="n">
        <v>53</v>
      </c>
      <c r="T56" s="131" t="n">
        <v>52</v>
      </c>
      <c r="U56" s="131" t="n">
        <v>52</v>
      </c>
      <c r="V56" s="131" t="n">
        <v>52</v>
      </c>
      <c r="W56" s="131" t="n">
        <v>53</v>
      </c>
      <c r="X56" s="131" t="n">
        <v>54</v>
      </c>
      <c r="Y56" s="133" t="n">
        <v>52</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1</v>
      </c>
      <c r="C58" s="146" t="n">
        <f aca="false">C59-C38</f>
        <v>-3</v>
      </c>
      <c r="D58" s="146" t="n">
        <f aca="false">D59-D38</f>
        <v>-1</v>
      </c>
      <c r="E58" s="146" t="n">
        <f aca="false">E59-E38</f>
        <v>-2</v>
      </c>
      <c r="F58" s="146" t="n">
        <f aca="false">F59-F38</f>
        <v>7</v>
      </c>
      <c r="G58" s="146" t="n">
        <f aca="false">G59-G38</f>
        <v>4</v>
      </c>
      <c r="H58" s="146" t="n">
        <f aca="false">H59-H38</f>
        <v>4</v>
      </c>
      <c r="I58" s="146" t="n">
        <f aca="false">I59-I38</f>
        <v>-1</v>
      </c>
      <c r="J58" s="146" t="n">
        <f aca="false">J59-J38</f>
        <v>6</v>
      </c>
      <c r="K58" s="146" t="n">
        <f aca="false">K59-K38</f>
        <v>30</v>
      </c>
      <c r="L58" s="146" t="n">
        <f aca="false">L59-L38</f>
        <v>33</v>
      </c>
      <c r="M58" s="146" t="n">
        <f aca="false">M59-M38</f>
        <v>30</v>
      </c>
      <c r="N58" s="146" t="n">
        <f aca="false">N59-N38</f>
        <v>32</v>
      </c>
      <c r="O58" s="146" t="n">
        <f aca="false">O59-O38</f>
        <v>29</v>
      </c>
      <c r="P58" s="146" t="n">
        <f aca="false">P59-P38</f>
        <v>23</v>
      </c>
      <c r="Q58" s="146" t="n">
        <f aca="false">Q59-Q38</f>
        <v>25</v>
      </c>
      <c r="R58" s="146" t="n">
        <f aca="false">R59-R38</f>
        <v>25</v>
      </c>
      <c r="S58" s="146" t="n">
        <f aca="false">S59-S38</f>
        <v>17</v>
      </c>
      <c r="T58" s="146" t="n">
        <f aca="false">T59-T38</f>
        <v>-2</v>
      </c>
      <c r="U58" s="146" t="n">
        <f aca="false">U59-U38</f>
        <v>25</v>
      </c>
      <c r="V58" s="146" t="n">
        <f aca="false">V59-V38</f>
        <v>22</v>
      </c>
      <c r="W58" s="146" t="n">
        <f aca="false">W59-W38</f>
        <v>34</v>
      </c>
      <c r="X58" s="146" t="n">
        <f aca="false">X59-X38</f>
        <v>32</v>
      </c>
      <c r="Y58" s="146" t="n">
        <f aca="false">Y59-Y38</f>
        <v>-2</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958</v>
      </c>
      <c r="C59" s="150" t="n">
        <f aca="false">SUM(C41:C57)-SUM(C7:C20)</f>
        <v>1010</v>
      </c>
      <c r="D59" s="150" t="n">
        <f aca="false">SUM(D41:D57)-SUM(D7:D20)</f>
        <v>997</v>
      </c>
      <c r="E59" s="150" t="n">
        <f aca="false">SUM(E41:E57)-SUM(E7:E20)</f>
        <v>993</v>
      </c>
      <c r="F59" s="150" t="n">
        <f aca="false">SUM(F41:F57)-SUM(F7:F20)</f>
        <v>1020</v>
      </c>
      <c r="G59" s="150" t="n">
        <f aca="false">SUM(G41:G57)-SUM(G7:G20)</f>
        <v>1088</v>
      </c>
      <c r="H59" s="150" t="n">
        <f aca="false">SUM(H41:H57)-SUM(H7:H20)</f>
        <v>1023</v>
      </c>
      <c r="I59" s="150" t="n">
        <f aca="false">SUM(I41:I57)-SUM(I7:I20)</f>
        <v>1068</v>
      </c>
      <c r="J59" s="150" t="n">
        <f aca="false">SUM(J41:J57)-SUM(J7:J20)</f>
        <v>1085</v>
      </c>
      <c r="K59" s="150" t="n">
        <f aca="false">SUM(K41:K57)-SUM(K7:K20)</f>
        <v>1136</v>
      </c>
      <c r="L59" s="150" t="n">
        <f aca="false">SUM(L41:L57)-SUM(L7:L20)</f>
        <v>1130</v>
      </c>
      <c r="M59" s="150" t="n">
        <f aca="false">SUM(M41:M57)-SUM(M7:M20)</f>
        <v>1143</v>
      </c>
      <c r="N59" s="150" t="n">
        <f aca="false">SUM(N41:N57)-SUM(N7:N20)</f>
        <v>1155</v>
      </c>
      <c r="O59" s="150" t="n">
        <f aca="false">SUM(O41:O57)-SUM(O7:O20)</f>
        <v>1136</v>
      </c>
      <c r="P59" s="150" t="n">
        <f aca="false">SUM(P41:P57)-SUM(P7:P20)</f>
        <v>1119</v>
      </c>
      <c r="Q59" s="150" t="n">
        <f aca="false">SUM(Q41:Q57)-SUM(Q7:Q20)</f>
        <v>1099</v>
      </c>
      <c r="R59" s="150" t="n">
        <f aca="false">SUM(R41:R57)-SUM(R7:R20)</f>
        <v>1100</v>
      </c>
      <c r="S59" s="150" t="n">
        <f aca="false">SUM(S41:S57)-SUM(S7:S20)</f>
        <v>1099</v>
      </c>
      <c r="T59" s="150" t="n">
        <f aca="false">SUM(T41:T57)-SUM(T7:T20)</f>
        <v>1080</v>
      </c>
      <c r="U59" s="150" t="n">
        <f aca="false">SUM(U41:U57)-SUM(U7:U20)</f>
        <v>1188</v>
      </c>
      <c r="V59" s="150" t="n">
        <f aca="false">SUM(V41:V57)-SUM(V7:V20)</f>
        <v>1145</v>
      </c>
      <c r="W59" s="150" t="n">
        <f aca="false">SUM(W41:W57)-SUM(W7:W20)</f>
        <v>1039</v>
      </c>
      <c r="X59" s="150" t="n">
        <f aca="false">SUM(X41:X57)-SUM(X7:X20)</f>
        <v>1137</v>
      </c>
      <c r="Y59" s="150" t="n">
        <f aca="false">SUM(Y41:Y57)-SUM(Y7:Y20)</f>
        <v>1119</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115</v>
      </c>
      <c r="C62" s="159" t="n">
        <f aca="false">-SUM(C12:C15,C29:C32,C22)+SUM(C53:C55)</f>
        <v>115</v>
      </c>
      <c r="D62" s="159" t="n">
        <f aca="false">-SUM(D12:D15,D29:D32,D22)+SUM(D53:D55)</f>
        <v>117</v>
      </c>
      <c r="E62" s="159" t="n">
        <f aca="false">-SUM(E12:E15,E29:E32,E22)+SUM(E53:E55)</f>
        <v>128</v>
      </c>
      <c r="F62" s="159" t="n">
        <f aca="false">-SUM(F12:F15,F29:F32,F22)+SUM(F53:F55)</f>
        <v>128</v>
      </c>
      <c r="G62" s="159" t="n">
        <f aca="false">-SUM(G12:G15,G29:G32,G22)+SUM(G53:G55)</f>
        <v>141</v>
      </c>
      <c r="H62" s="159" t="n">
        <f aca="false">-SUM(H12:H15,H29:H32,H22)+SUM(H53:H55)</f>
        <v>216</v>
      </c>
      <c r="I62" s="159" t="n">
        <f aca="false">-SUM(I12:I15,I29:I32,I22)+SUM(I53:I55)</f>
        <v>196</v>
      </c>
      <c r="J62" s="159" t="n">
        <f aca="false">-SUM(J12:J15,J29:J32,J22)+SUM(J53:J55)</f>
        <v>276</v>
      </c>
      <c r="K62" s="159" t="n">
        <f aca="false">-SUM(K12:K15,K29:K32,K22)+SUM(K53:K55)</f>
        <v>246</v>
      </c>
      <c r="L62" s="159" t="n">
        <f aca="false">-SUM(L12:L15,L29:L32,L22)+SUM(L53:L55)</f>
        <v>246</v>
      </c>
      <c r="M62" s="159" t="n">
        <f aca="false">-SUM(M12:M15,M29:M32,M22)+SUM(M53:M55)</f>
        <v>246</v>
      </c>
      <c r="N62" s="159" t="n">
        <f aca="false">-SUM(N12:N15,N29:N32,N22)+SUM(N53:N55)</f>
        <v>246</v>
      </c>
      <c r="O62" s="159" t="n">
        <f aca="false">-SUM(O12:O15,O29:O32,O22)+SUM(O53:O55)</f>
        <v>243</v>
      </c>
      <c r="P62" s="159" t="n">
        <f aca="false">-SUM(P12:P15,P29:P32,P22)+SUM(P53:P55)</f>
        <v>243</v>
      </c>
      <c r="Q62" s="159" t="n">
        <f aca="false">-SUM(Q12:Q15,Q29:Q32,Q22)+SUM(Q53:Q55)</f>
        <v>246</v>
      </c>
      <c r="R62" s="159" t="n">
        <f aca="false">-SUM(R12:R15,R29:R32,R22)+SUM(R53:R55)</f>
        <v>246</v>
      </c>
      <c r="S62" s="159" t="n">
        <f aca="false">-SUM(S12:S15,S29:S32,S22)+SUM(S53:S55)</f>
        <v>246</v>
      </c>
      <c r="T62" s="159" t="n">
        <f aca="false">-SUM(T12:T15,T29:T32,T22)+SUM(T53:T55)</f>
        <v>246</v>
      </c>
      <c r="U62" s="159" t="n">
        <f aca="false">-SUM(U12:U15,U29:U32,U22)+SUM(U53:U55)</f>
        <v>216</v>
      </c>
      <c r="V62" s="159" t="n">
        <f aca="false">-SUM(V12:V15,V29:V32,V22)+SUM(V53:V55)</f>
        <v>216</v>
      </c>
      <c r="W62" s="159" t="n">
        <f aca="false">-SUM(W12:W15,W29:W32,W22)+SUM(W53:W55)</f>
        <v>216</v>
      </c>
      <c r="X62" s="159" t="n">
        <f aca="false">-SUM(X12:X15,X29:X32,X22)+SUM(X53:X55)</f>
        <v>68</v>
      </c>
      <c r="Y62" s="162" t="n">
        <f aca="false">-SUM(Y12:Y15,Y29:Y32,Y22)+SUM(Y53:Y55)</f>
        <v>18</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-27</v>
      </c>
      <c r="C63" s="159" t="n">
        <f aca="false">-SUM(C8:C11,C25:C28)+SUM(C56:C57)</f>
        <v>-77</v>
      </c>
      <c r="D63" s="159" t="n">
        <f aca="false">-SUM(D8:D11,D25:D28)+SUM(D56:D57)</f>
        <v>-77</v>
      </c>
      <c r="E63" s="159" t="n">
        <f aca="false">-SUM(E8:E11,E25:E28)+SUM(E56:E57)</f>
        <v>-77</v>
      </c>
      <c r="F63" s="159" t="n">
        <f aca="false">-SUM(F8:F11,F25:F28)+SUM(F56:F57)</f>
        <v>-77</v>
      </c>
      <c r="G63" s="159" t="n">
        <f aca="false">-SUM(G8:G11,G25:G28)+SUM(G56:G57)</f>
        <v>-76</v>
      </c>
      <c r="H63" s="159" t="n">
        <f aca="false">-SUM(H8:H11,H25:H28)+SUM(H56:H57)</f>
        <v>-52</v>
      </c>
      <c r="I63" s="159" t="n">
        <f aca="false">-SUM(I8:I11,I25:I28)+SUM(I56:I57)</f>
        <v>-52</v>
      </c>
      <c r="J63" s="159" t="n">
        <f aca="false">-SUM(J8:J11,J25:J28)+SUM(J56:J57)</f>
        <v>-100</v>
      </c>
      <c r="K63" s="159" t="n">
        <f aca="false">-SUM(K8:K11,K25:K28)+SUM(K56:K57)</f>
        <v>-35</v>
      </c>
      <c r="L63" s="159" t="n">
        <f aca="false">-SUM(L8:L11,L25:L28)+SUM(L56:L57)</f>
        <v>-9</v>
      </c>
      <c r="M63" s="159" t="n">
        <f aca="false">-SUM(M8:M11,M25:M28)+SUM(M57)</f>
        <v>-15</v>
      </c>
      <c r="N63" s="159" t="n">
        <f aca="false">-SUM(N8:N11,N25:N28)+SUM(N56:N57)</f>
        <v>21</v>
      </c>
      <c r="O63" s="159" t="n">
        <f aca="false">-SUM(O8:O11,O25:O28)+SUM(O56:O57)</f>
        <v>46</v>
      </c>
      <c r="P63" s="159" t="n">
        <f aca="false">-SUM(P8:P11,P25:P28)+SUM(P56:P57)</f>
        <v>49</v>
      </c>
      <c r="Q63" s="159" t="n">
        <f aca="false">-SUM(Q8:Q11,Q25:Q28)+SUM(Q56:Q57)</f>
        <v>70</v>
      </c>
      <c r="R63" s="159" t="n">
        <f aca="false">-SUM(R8:R11,R25:R28)+SUM(R56:R57)</f>
        <v>56</v>
      </c>
      <c r="S63" s="159" t="n">
        <f aca="false">-SUM(S8:S11,S25:S28)+SUM(S56:S57)</f>
        <v>28</v>
      </c>
      <c r="T63" s="159" t="n">
        <f aca="false">-SUM(T8:T11,T25:T28)+SUM(T56:T57)</f>
        <v>-18</v>
      </c>
      <c r="U63" s="159" t="n">
        <f aca="false">-SUM(U8:U11,U25:U28)+SUM(U56:U57)</f>
        <v>12</v>
      </c>
      <c r="V63" s="159" t="n">
        <f aca="false">-SUM(V8:V11,V25:V28)+SUM(V56:V57)</f>
        <v>12</v>
      </c>
      <c r="W63" s="159" t="n">
        <f aca="false">-SUM(W8:W11,W25:W28)+SUM(W56:W57)</f>
        <v>78</v>
      </c>
      <c r="X63" s="159" t="n">
        <f aca="false">-SUM(X8:X11,X25:X28)+SUM(X56:X57)</f>
        <v>54</v>
      </c>
      <c r="Y63" s="162" t="n">
        <f aca="false">-SUM(Y8:Y11,Y25:Y28)+SUM(Y56:Y57)</f>
        <v>27</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88</v>
      </c>
      <c r="C64" s="159" t="n">
        <f aca="false">IF(C62+C63&gt;645,"err",C62+C63)</f>
        <v>38</v>
      </c>
      <c r="D64" s="159" t="n">
        <f aca="false">IF(D62+D63&gt;645,"err",D62+D63)</f>
        <v>40</v>
      </c>
      <c r="E64" s="159" t="n">
        <f aca="false">IF(E62+E63&gt;645,"err",E62+E63)</f>
        <v>51</v>
      </c>
      <c r="F64" s="159" t="n">
        <f aca="false">IF(F62+F63&gt;645,"err",F62+F63)</f>
        <v>51</v>
      </c>
      <c r="G64" s="159" t="n">
        <f aca="false">IF(G62+G63&gt;645,"err",G62+G63)</f>
        <v>65</v>
      </c>
      <c r="H64" s="159" t="n">
        <f aca="false">IF(H62+H63&gt;645,"err",H62+H63)</f>
        <v>164</v>
      </c>
      <c r="I64" s="159" t="n">
        <f aca="false">IF(I62+I63&gt;645,"err",I62+I63)</f>
        <v>144</v>
      </c>
      <c r="J64" s="159" t="n">
        <f aca="false">IF(J62+J63&gt;645,"err",J62+J63)</f>
        <v>176</v>
      </c>
      <c r="K64" s="159" t="n">
        <f aca="false">IF(K62+K63&gt;645,"err",K62+K63)</f>
        <v>211</v>
      </c>
      <c r="L64" s="159" t="n">
        <f aca="false">IF(L62+L63&gt;645,"err",L62+L63)</f>
        <v>237</v>
      </c>
      <c r="M64" s="159" t="n">
        <f aca="false">IF(M62+M63&gt;645,"err",M62+M63)</f>
        <v>231</v>
      </c>
      <c r="N64" s="159" t="n">
        <f aca="false">IF(N62+N63&gt;645,"err",N62+N63)</f>
        <v>267</v>
      </c>
      <c r="O64" s="159" t="n">
        <f aca="false">IF(O62+O63&gt;645,"err",O62+O63)</f>
        <v>289</v>
      </c>
      <c r="P64" s="159" t="n">
        <f aca="false">IF(P62+P63&gt;645,"err",P62+P63)</f>
        <v>292</v>
      </c>
      <c r="Q64" s="159" t="n">
        <f aca="false">IF(Q62+Q63&gt;645,"err",Q62+Q63)</f>
        <v>316</v>
      </c>
      <c r="R64" s="159" t="n">
        <f aca="false">IF(R62+R63&gt;645,"err",R62+R63)</f>
        <v>302</v>
      </c>
      <c r="S64" s="159" t="n">
        <f aca="false">IF(S62+S63&gt;645,"err",S62+S63)</f>
        <v>274</v>
      </c>
      <c r="T64" s="159" t="n">
        <f aca="false">IF(T62+T63&gt;645,"err",T62+T63)</f>
        <v>228</v>
      </c>
      <c r="U64" s="159" t="n">
        <f aca="false">IF(U62+U63&gt;645,"err",U62+U63)</f>
        <v>228</v>
      </c>
      <c r="V64" s="159" t="n">
        <f aca="false">IF(V62+V63&gt;645,"err",V62+V63)</f>
        <v>228</v>
      </c>
      <c r="W64" s="159" t="n">
        <f aca="false">IF(W62+W63&gt;645,"err",W62+W63)</f>
        <v>294</v>
      </c>
      <c r="X64" s="159" t="n">
        <f aca="false">IF(X62+X63&gt;645,"err",X62+X63)</f>
        <v>122</v>
      </c>
      <c r="Y64" s="162" t="n">
        <f aca="false">IF(Y62+Y63&gt;645,"err",Y62+Y63)</f>
        <v>45</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88</v>
      </c>
      <c r="C65" s="159" t="n">
        <f aca="false">SUM(C61:C63)</f>
        <v>38</v>
      </c>
      <c r="D65" s="159" t="n">
        <f aca="false">SUM(D61:D63)</f>
        <v>40</v>
      </c>
      <c r="E65" s="159" t="n">
        <f aca="false">SUM(E61:E63)</f>
        <v>51</v>
      </c>
      <c r="F65" s="159" t="n">
        <f aca="false">SUM(F61:F63)</f>
        <v>51</v>
      </c>
      <c r="G65" s="159" t="n">
        <f aca="false">SUM(G61:G63)</f>
        <v>65</v>
      </c>
      <c r="H65" s="159" t="n">
        <f aca="false">SUM(H61:H63)</f>
        <v>164</v>
      </c>
      <c r="I65" s="159" t="n">
        <f aca="false">SUM(I61:I63)</f>
        <v>144</v>
      </c>
      <c r="J65" s="159" t="n">
        <f aca="false">SUM(J61:J63)</f>
        <v>176</v>
      </c>
      <c r="K65" s="159" t="n">
        <f aca="false">SUM(K61:K63)</f>
        <v>211</v>
      </c>
      <c r="L65" s="159" t="n">
        <f aca="false">SUM(L61:L63)</f>
        <v>237</v>
      </c>
      <c r="M65" s="159" t="n">
        <f aca="false">SUM(M61:M63)</f>
        <v>231</v>
      </c>
      <c r="N65" s="159" t="n">
        <f aca="false">SUM(N61:N63)</f>
        <v>267</v>
      </c>
      <c r="O65" s="159" t="n">
        <f aca="false">SUM(O61:O63)</f>
        <v>289</v>
      </c>
      <c r="P65" s="159" t="n">
        <f aca="false">SUM(P61:P63)</f>
        <v>292</v>
      </c>
      <c r="Q65" s="159" t="n">
        <f aca="false">SUM(Q61:Q63)</f>
        <v>316</v>
      </c>
      <c r="R65" s="159" t="n">
        <f aca="false">SUM(R61:R63)</f>
        <v>302</v>
      </c>
      <c r="S65" s="159" t="n">
        <f aca="false">SUM(S61:S63)</f>
        <v>274</v>
      </c>
      <c r="T65" s="159" t="n">
        <f aca="false">SUM(T61:T63)</f>
        <v>228</v>
      </c>
      <c r="U65" s="159" t="n">
        <f aca="false">SUM(U61:U63)</f>
        <v>228</v>
      </c>
      <c r="V65" s="159" t="n">
        <f aca="false">SUM(V61:V63)</f>
        <v>228</v>
      </c>
      <c r="W65" s="159" t="n">
        <f aca="false">SUM(W61:W63)</f>
        <v>294</v>
      </c>
      <c r="X65" s="159" t="n">
        <f aca="false">SUM(X61:X63)</f>
        <v>122</v>
      </c>
      <c r="Y65" s="162" t="n">
        <f aca="false">SUM(Y61:Y63)</f>
        <v>45</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404</v>
      </c>
      <c r="D67" s="159" t="n">
        <f aca="false" t="array" ref="D67:D67">SUM(IF(D$41:D$55=0,0,$Z$41:$Z$55-D$41:D$55))-INDEX(Balancing!$R$4:$R$27,D$3)</f>
        <v>417</v>
      </c>
      <c r="E67" s="159" t="n">
        <f aca="false" t="array" ref="E67:E67">SUM(IF(E$41:E$55=0,0,$Z$41:$Z$55-E$41:E$55))-INDEX(Balancing!$R$4:$R$27,E$3)</f>
        <v>421</v>
      </c>
      <c r="F67" s="159" t="n">
        <f aca="false" t="array" ref="F67:F67">SUM(IF(F$41:F$55=0,0,$Z$41:$Z$55-F$41:F$55))-INDEX(Balancing!$R$4:$R$27,F$3)</f>
        <v>394</v>
      </c>
      <c r="G67" s="159" t="n">
        <f aca="false" t="array" ref="G67:G67">SUM(IF(G$41:G$55=0,0,$Z$41:$Z$55-G$41:G$55))-INDEX(Balancing!$R$4:$R$27,G$3)</f>
        <v>327</v>
      </c>
      <c r="H67" s="159" t="n">
        <f aca="false" t="array" ref="H67:H67">SUM(IF(H$41:H$55=0,0,$Z$41:$Z$55-H$41:H$55))-INDEX(Balancing!$R$4:$R$27,H$3)</f>
        <v>391</v>
      </c>
      <c r="I67" s="159" t="n">
        <f aca="false" t="array" ref="I67:I67">SUM(IF(I$41:I$55=0,0,$Z$41:$Z$55-I$41:I$55))-INDEX(Balancing!$R$4:$R$27,I$3)</f>
        <v>346</v>
      </c>
      <c r="J67" s="159" t="n">
        <f aca="false" t="array" ref="J67:J67">SUM(IF(J$41:J$55=0,0,$Z$41:$Z$55-J$41:J$55))-INDEX(Balancing!$R$4:$R$27,J$3)</f>
        <v>331</v>
      </c>
      <c r="K67" s="159" t="n">
        <f aca="false" t="array" ref="K67:K67">SUM(IF(K$41:K$55=0,0,$Z$41:$Z$55-K$41:K$55))-INDEX(Balancing!$R$4:$R$27,K$3)</f>
        <v>310</v>
      </c>
      <c r="L67" s="159" t="n">
        <f aca="false" t="array" ref="L67:L67">SUM(IF(L$41:L$55=0,0,$Z$41:$Z$55-L$41:L$55))-INDEX(Balancing!$R$4:$R$27,L$3)</f>
        <v>317</v>
      </c>
      <c r="M67" s="159" t="n">
        <f aca="false" t="array" ref="M67:M67">SUM(IF(M$41:M$55=0,0,$Z$41:$Z$55-M$41:M$55))-INDEX(Balancing!$R$4:$R$27,M$3)</f>
        <v>311</v>
      </c>
      <c r="N67" s="159" t="n">
        <v>179</v>
      </c>
      <c r="O67" s="159" t="n">
        <f aca="false" t="array" ref="O67:O67">SUM(IF(O$41:O$55=0,0,$Z$41:$Z$55-O$41:O$55))-INDEX(Balancing!$R$4:$R$27,O$3)</f>
        <v>326</v>
      </c>
      <c r="P67" s="159" t="n">
        <f aca="false" t="array" ref="P67:P67">SUM(IF(P$41:P$55=0,0,$Z$41:$Z$55-P$41:P$55))-INDEX(Balancing!$R$4:$R$27,P$3)</f>
        <v>346</v>
      </c>
      <c r="Q67" s="159" t="n">
        <f aca="false" t="array" ref="Q67:Q67">SUM(IF(Q$41:Q$55=0,0,$Z$41:$Z$55-Q$41:Q$55))-INDEX(Balancing!$R$4:$R$27,Q$3)</f>
        <v>387</v>
      </c>
      <c r="R67" s="159" t="n">
        <f aca="false" t="array" ref="R67:R67">SUM(IF(R$41:R$55=0,0,$Z$41:$Z$55-R$41:R$55))-INDEX(Balancing!$R$4:$R$27,R$3)</f>
        <v>392</v>
      </c>
      <c r="S67" s="159" t="n">
        <f aca="false" t="array" ref="S67:S67">SUM(IF(S$41:S$55=0,0,$Z$41:$Z$55-S$41:S$55))-INDEX(Balancing!$R$4:$R$27,S$3)</f>
        <v>395</v>
      </c>
      <c r="T67" s="159" t="n">
        <f aca="false" t="array" ref="T67:T67">SUM(IF(T$41:T$55=0,0,$Z$41:$Z$55-T$41:T$55))-INDEX(Balancing!$R$4:$R$27,T$3)</f>
        <v>388</v>
      </c>
      <c r="U67" s="159" t="n">
        <f aca="false" t="array" ref="U67:U67">SUM(IF(U$41:U$55=0,0,$Z$41:$Z$55-U$41:U$55))-INDEX(Balancing!$R$4:$R$27,U$3)</f>
        <v>305</v>
      </c>
      <c r="V67" s="159" t="n">
        <f aca="false" t="array" ref="V67:V67">SUM(IF(V$41:V$55=0,0,$Z$41:$Z$55-V$41:V$55))-INDEX(Balancing!$R$4:$R$27,V$3)</f>
        <v>348</v>
      </c>
      <c r="W67" s="159" t="n">
        <f aca="false" t="array" ref="W67:W67">SUM(IF(W$41:W$55=0,0,$Z$41:$Z$55-W$41:W$55))-INDEX(Balancing!$R$4:$R$27,W$3)</f>
        <v>455</v>
      </c>
      <c r="X67" s="159" t="n">
        <f aca="false" t="array" ref="X67:X67">SUM(IF(X$41:X$55=0,0,$Z$41:$Z$55-X$41:X$55))-INDEX(Balancing!$R$4:$R$27,X$3)</f>
        <v>358</v>
      </c>
      <c r="Y67" s="162" t="n">
        <f aca="false" t="array" ref="Y67:Y67">SUM(IF(Y$41:Y$55=0,0,$Z$41:$Z$55-Y$41:Y$55))-INDEX(Balancing!$R$4:$R$27,Y$3)</f>
        <v>349</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43</v>
      </c>
      <c r="D69" s="166" t="n">
        <f aca="false">IF(D67&lt;0.07*D4,"err",ROUND(D4*0.07,0))</f>
        <v>42</v>
      </c>
      <c r="E69" s="166" t="n">
        <f aca="false">IF(E67&lt;0.07*E4,"err",ROUND(E4*0.07,0))</f>
        <v>43</v>
      </c>
      <c r="F69" s="166" t="n">
        <f aca="false">IF(F67&lt;0.07*F4,"err",ROUND(F4*0.07,0))</f>
        <v>44</v>
      </c>
      <c r="G69" s="166" t="n">
        <f aca="false">IF(G67&lt;0.07*G4,"err",ROUND(G4*0.07,0))</f>
        <v>49</v>
      </c>
      <c r="H69" s="166" t="n">
        <f aca="false">IF(H67&lt;0.07*I4,"err",ROUND(I4*0.07,0))</f>
        <v>54</v>
      </c>
      <c r="I69" s="166" t="n">
        <f aca="false">IF(I67&lt;0.07*J4,"err",ROUND(J4*0.07,0))</f>
        <v>57</v>
      </c>
      <c r="J69" s="166" t="n">
        <f aca="false">IF(J67&lt;0.07*K4,"err",ROUND(K4*0.07,0))</f>
        <v>59</v>
      </c>
      <c r="K69" s="166" t="n">
        <f aca="false">IF(K67&lt;0.07*L4,"err",ROUND(L4*0.07,0))</f>
        <v>60</v>
      </c>
      <c r="L69" s="166" t="n">
        <f aca="false">IF(L67&lt;0.07*M4,"err",ROUND(M4*0.07,0))</f>
        <v>62</v>
      </c>
      <c r="M69" s="166" t="n">
        <f aca="false">IF(M67&lt;0.07*N4,"err",ROUND(N4*0.07,0))</f>
        <v>64</v>
      </c>
      <c r="N69" s="166" t="n">
        <f aca="false">IF(N67&lt;0.07*O4,"err",ROUND(O4*0.07,0))</f>
        <v>64</v>
      </c>
      <c r="O69" s="166" t="n">
        <f aca="false">IF(O67&lt;0.07*P4,"err",ROUND(P4*0.07,0))</f>
        <v>63</v>
      </c>
      <c r="P69" s="166" t="n">
        <f aca="false">IF(P67&lt;0.07*Q4,"err",ROUND(Q4*0.07,0))</f>
        <v>62</v>
      </c>
      <c r="Q69" s="166" t="n">
        <f aca="false">IF(Q67&lt;0.07*R4,"err",ROUND(R4*0.07,0))</f>
        <v>60</v>
      </c>
      <c r="R69" s="166" t="n">
        <f aca="false">IF(R67&lt;0.07*S4,"err",ROUND(S4*0.07,0))</f>
        <v>59</v>
      </c>
      <c r="S69" s="166" t="n">
        <f aca="false">IF(S67&lt;0.07*T4,"err",ROUND(T4*0.07,0))</f>
        <v>57</v>
      </c>
      <c r="T69" s="166" t="n">
        <f aca="false">IF(T67&lt;0.07*U4,"err",ROUND(U4*0.07,0))</f>
        <v>61</v>
      </c>
      <c r="U69" s="166" t="n">
        <f aca="false">IF(U67&lt;0.07*V4,"err",ROUND(V4*0.07,0))</f>
        <v>58</v>
      </c>
      <c r="V69" s="166" t="n">
        <f aca="false">IF(V67&lt;0.07*W4,"err",ROUND(W4*0.07,0))</f>
        <v>55</v>
      </c>
      <c r="W69" s="166" t="n">
        <f aca="false">IF(W67&lt;0.07*X4,"err",ROUND(X4*0.07,0))</f>
        <v>50</v>
      </c>
      <c r="X69" s="166" t="n">
        <f aca="false">IF(X67&lt;0.07*Y4,"err",ROUND(Y4*0.07,0))</f>
        <v>47</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200</v>
      </c>
      <c r="C78" s="180" t="n">
        <f aca="false">(C22+C25+C29)</f>
        <v>200</v>
      </c>
      <c r="D78" s="180" t="n">
        <f aca="false">(D22+D25+D29)</f>
        <v>200</v>
      </c>
      <c r="E78" s="180" t="n">
        <f aca="false">(E22+E25+E29)</f>
        <v>190</v>
      </c>
      <c r="F78" s="180" t="n">
        <f aca="false">(F22+F25+F29)</f>
        <v>190</v>
      </c>
      <c r="G78" s="180" t="n">
        <f aca="false">(G22+G25+G29)</f>
        <v>180</v>
      </c>
      <c r="H78" s="180" t="n">
        <f aca="false">(H22+H25+H29)</f>
        <v>80</v>
      </c>
      <c r="I78" s="180" t="n">
        <f aca="false">(I22+I25+I29)</f>
        <v>100</v>
      </c>
      <c r="J78" s="180" t="n">
        <f aca="false">(J22+J25+J29)</f>
        <v>120</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Deals!AD121</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3810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-2</v>
      </c>
      <c r="C89" s="199" t="n">
        <f aca="false">C56</f>
        <v>-2</v>
      </c>
      <c r="D89" s="199" t="n">
        <f aca="false">D56</f>
        <v>-2</v>
      </c>
      <c r="E89" s="199" t="n">
        <f aca="false">E56</f>
        <v>-2</v>
      </c>
      <c r="F89" s="199" t="n">
        <f aca="false">F56</f>
        <v>-2</v>
      </c>
      <c r="G89" s="199" t="n">
        <f aca="false">G56</f>
        <v>-1</v>
      </c>
      <c r="H89" s="199" t="n">
        <f aca="false">H56</f>
        <v>-2</v>
      </c>
      <c r="I89" s="199" t="n">
        <f aca="false">I56</f>
        <v>-2</v>
      </c>
      <c r="J89" s="199" t="n">
        <f aca="false">J56</f>
        <v>0</v>
      </c>
      <c r="K89" s="199" t="n">
        <f aca="false">K56</f>
        <v>5</v>
      </c>
      <c r="L89" s="199" t="n">
        <f aca="false">L56</f>
        <v>6</v>
      </c>
      <c r="M89" s="199" t="n">
        <f aca="false">M57</f>
        <v>0</v>
      </c>
      <c r="N89" s="199" t="n">
        <f aca="false">N56</f>
        <v>16</v>
      </c>
      <c r="O89" s="199" t="n">
        <f aca="false">O56</f>
        <v>21</v>
      </c>
      <c r="P89" s="199" t="n">
        <f aca="false">P56</f>
        <v>24</v>
      </c>
      <c r="Q89" s="199" t="n">
        <f aca="false">Q56</f>
        <v>45</v>
      </c>
      <c r="R89" s="199" t="n">
        <f aca="false">R56</f>
        <v>51</v>
      </c>
      <c r="S89" s="199" t="n">
        <f aca="false">S56</f>
        <v>53</v>
      </c>
      <c r="T89" s="199" t="n">
        <f aca="false">T56</f>
        <v>52</v>
      </c>
      <c r="U89" s="199" t="n">
        <f aca="false">U56</f>
        <v>52</v>
      </c>
      <c r="V89" s="199" t="n">
        <f aca="false">V56</f>
        <v>52</v>
      </c>
      <c r="W89" s="199" t="n">
        <f aca="false">W56</f>
        <v>53</v>
      </c>
      <c r="X89" s="199" t="n">
        <f aca="false">X56</f>
        <v>54</v>
      </c>
      <c r="Y89" s="199" t="n">
        <f aca="false">Y56</f>
        <v>52</v>
      </c>
      <c r="Z89" s="200" t="n">
        <f aca="false" t="array" ref="Z89:Z89">SUM(B89:Y89*Economics!F$28)</f>
        <v>6812.01248</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105</v>
      </c>
      <c r="C91" s="205" t="n">
        <f aca="false">C90-C89</f>
        <v>54</v>
      </c>
      <c r="D91" s="205" t="n">
        <f aca="false">D90-D89</f>
        <v>4</v>
      </c>
      <c r="E91" s="205" t="n">
        <f aca="false">E90-E89</f>
        <v>4</v>
      </c>
      <c r="F91" s="205" t="n">
        <f aca="false">F90-F89</f>
        <v>4</v>
      </c>
      <c r="G91" s="205" t="n">
        <f aca="false">G90-G89</f>
        <v>3</v>
      </c>
      <c r="H91" s="205" t="n">
        <f aca="false">H90-H89</f>
        <v>54</v>
      </c>
      <c r="I91" s="205" t="n">
        <f aca="false">I90-I89</f>
        <v>54</v>
      </c>
      <c r="J91" s="205" t="n">
        <f aca="false">J90-J89</f>
        <v>52</v>
      </c>
      <c r="K91" s="205" t="n">
        <f aca="false">K90-K89</f>
        <v>47</v>
      </c>
      <c r="L91" s="205" t="n">
        <f aca="false">L90-L89</f>
        <v>97</v>
      </c>
      <c r="M91" s="205" t="n">
        <f aca="false">M90-M89</f>
        <v>103</v>
      </c>
      <c r="N91" s="205" t="n">
        <f aca="false">N90-N89</f>
        <v>87</v>
      </c>
      <c r="O91" s="205" t="n">
        <f aca="false">O90-O89</f>
        <v>82</v>
      </c>
      <c r="P91" s="205" t="n">
        <f aca="false">P90-P89</f>
        <v>79</v>
      </c>
      <c r="Q91" s="205" t="n">
        <f aca="false">Q90-Q89</f>
        <v>58</v>
      </c>
      <c r="R91" s="205" t="n">
        <f aca="false">R90-R89</f>
        <v>52</v>
      </c>
      <c r="S91" s="205" t="n">
        <f aca="false">S90-S89</f>
        <v>50</v>
      </c>
      <c r="T91" s="205" t="n">
        <f aca="false">T90-T89</f>
        <v>51</v>
      </c>
      <c r="U91" s="205" t="n">
        <f aca="false">U90-U89</f>
        <v>51</v>
      </c>
      <c r="V91" s="205" t="n">
        <f aca="false">V90-V89</f>
        <v>0</v>
      </c>
      <c r="W91" s="205" t="n">
        <f aca="false">W90-W89</f>
        <v>-1</v>
      </c>
      <c r="X91" s="205" t="n">
        <f aca="false">X90-X89</f>
        <v>-2</v>
      </c>
      <c r="Y91" s="205" t="n">
        <f aca="false">Y90-Y89</f>
        <v>0</v>
      </c>
      <c r="Z91" s="206" t="n">
        <f aca="false">Z89-Z90</f>
        <v>-14225.46944</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131</v>
      </c>
      <c r="C95" s="208" t="n">
        <f aca="false">C53</f>
        <v>131</v>
      </c>
      <c r="D95" s="208" t="n">
        <f aca="false">D53</f>
        <v>132</v>
      </c>
      <c r="E95" s="208" t="n">
        <f aca="false">E53</f>
        <v>132</v>
      </c>
      <c r="F95" s="208" t="n">
        <f aca="false">F53</f>
        <v>132</v>
      </c>
      <c r="G95" s="208" t="n">
        <f aca="false">G53</f>
        <v>133</v>
      </c>
      <c r="H95" s="208" t="n">
        <f aca="false">H53</f>
        <v>132</v>
      </c>
      <c r="I95" s="208" t="n">
        <f aca="false">I53</f>
        <v>132</v>
      </c>
      <c r="J95" s="208" t="n">
        <f aca="false">J53</f>
        <v>132</v>
      </c>
      <c r="K95" s="208" t="n">
        <f aca="false">K53</f>
        <v>132</v>
      </c>
      <c r="L95" s="208" t="n">
        <f aca="false">L53</f>
        <v>132</v>
      </c>
      <c r="M95" s="208" t="n">
        <f aca="false">M53</f>
        <v>132</v>
      </c>
      <c r="N95" s="208" t="n">
        <f aca="false">N53</f>
        <v>132</v>
      </c>
      <c r="O95" s="208" t="n">
        <f aca="false">O53</f>
        <v>131</v>
      </c>
      <c r="P95" s="208" t="n">
        <f aca="false">P53</f>
        <v>131</v>
      </c>
      <c r="Q95" s="208" t="n">
        <f aca="false">Q53</f>
        <v>132</v>
      </c>
      <c r="R95" s="208" t="n">
        <f aca="false">R53</f>
        <v>132</v>
      </c>
      <c r="S95" s="208" t="n">
        <f aca="false">S53</f>
        <v>132</v>
      </c>
      <c r="T95" s="208" t="n">
        <f aca="false">T53</f>
        <v>132</v>
      </c>
      <c r="U95" s="208" t="n">
        <f aca="false">U53</f>
        <v>132</v>
      </c>
      <c r="V95" s="208" t="n">
        <f aca="false">V53</f>
        <v>132</v>
      </c>
      <c r="W95" s="208" t="n">
        <f aca="false">W53</f>
        <v>132</v>
      </c>
      <c r="X95" s="208" t="n">
        <f aca="false">X53</f>
        <v>132</v>
      </c>
      <c r="Y95" s="208" t="n">
        <f aca="false">Y53</f>
        <v>132</v>
      </c>
      <c r="Z95" s="209" t="n">
        <f aca="false" t="array" ref="Z95:Z95">SUM(B95:Y95*Economics!F$30)</f>
        <v>19293.84</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69</v>
      </c>
      <c r="C97" s="205" t="n">
        <f aca="false">C96-C95</f>
        <v>69</v>
      </c>
      <c r="D97" s="205" t="n">
        <f aca="false">D96-D95</f>
        <v>68</v>
      </c>
      <c r="E97" s="205" t="n">
        <f aca="false">E96-E95</f>
        <v>68</v>
      </c>
      <c r="F97" s="205" t="n">
        <f aca="false">F96-F95</f>
        <v>68</v>
      </c>
      <c r="G97" s="205" t="n">
        <f aca="false">G96-G95</f>
        <v>67</v>
      </c>
      <c r="H97" s="205" t="n">
        <f aca="false">H96-H95</f>
        <v>68</v>
      </c>
      <c r="I97" s="205" t="n">
        <f aca="false">I96-I95</f>
        <v>68</v>
      </c>
      <c r="J97" s="205" t="n">
        <f aca="false">J96-J95</f>
        <v>68</v>
      </c>
      <c r="K97" s="205" t="n">
        <f aca="false">K96-K95</f>
        <v>68</v>
      </c>
      <c r="L97" s="205" t="n">
        <f aca="false">L96-L95</f>
        <v>68</v>
      </c>
      <c r="M97" s="205" t="n">
        <f aca="false">M96-M95</f>
        <v>68</v>
      </c>
      <c r="N97" s="205" t="n">
        <f aca="false">N96-N95</f>
        <v>68</v>
      </c>
      <c r="O97" s="205" t="n">
        <f aca="false">O96-O95</f>
        <v>69</v>
      </c>
      <c r="P97" s="205" t="n">
        <f aca="false">P96-P95</f>
        <v>69</v>
      </c>
      <c r="Q97" s="205" t="n">
        <f aca="false">Q96-Q95</f>
        <v>68</v>
      </c>
      <c r="R97" s="205" t="n">
        <f aca="false">R96-R95</f>
        <v>68</v>
      </c>
      <c r="S97" s="205" t="n">
        <f aca="false">S96-S95</f>
        <v>68</v>
      </c>
      <c r="T97" s="205" t="n">
        <f aca="false">T96-T95</f>
        <v>68</v>
      </c>
      <c r="U97" s="205" t="n">
        <f aca="false">U96-U95</f>
        <v>68</v>
      </c>
      <c r="V97" s="205" t="n">
        <f aca="false">V96-V95</f>
        <v>68</v>
      </c>
      <c r="W97" s="205" t="n">
        <f aca="false">W96-W95</f>
        <v>68</v>
      </c>
      <c r="X97" s="205" t="n">
        <f aca="false">X96-X95</f>
        <v>68</v>
      </c>
      <c r="Y97" s="205" t="n">
        <f aca="false">Y96-Y95</f>
        <v>68</v>
      </c>
      <c r="Z97" s="206" t="n">
        <f aca="false">Z95-Z96</f>
        <v>-9966.96</v>
      </c>
    </row>
    <row r="98" customFormat="false" ht="12.75" hidden="false" customHeight="false" outlineLevel="0" collapsed="false">
      <c r="A98" s="207" t="str">
        <f aca="false">Economics!A31</f>
        <v>PV Unit 2</v>
      </c>
      <c r="B98" s="208" t="n">
        <f aca="false">B54</f>
        <v>131</v>
      </c>
      <c r="C98" s="208" t="n">
        <f aca="false">C54</f>
        <v>131</v>
      </c>
      <c r="D98" s="208" t="n">
        <f aca="false">D54</f>
        <v>131</v>
      </c>
      <c r="E98" s="208" t="n">
        <f aca="false">E54</f>
        <v>132</v>
      </c>
      <c r="F98" s="208" t="n">
        <f aca="false">F54</f>
        <v>132</v>
      </c>
      <c r="G98" s="208" t="n">
        <f aca="false">G54</f>
        <v>133</v>
      </c>
      <c r="H98" s="208" t="n">
        <f aca="false">H54</f>
        <v>132</v>
      </c>
      <c r="I98" s="208" t="n">
        <f aca="false">I54</f>
        <v>132</v>
      </c>
      <c r="J98" s="208" t="n">
        <f aca="false">J54</f>
        <v>132</v>
      </c>
      <c r="K98" s="208" t="n">
        <f aca="false">K54</f>
        <v>132</v>
      </c>
      <c r="L98" s="208" t="n">
        <f aca="false">L54</f>
        <v>132</v>
      </c>
      <c r="M98" s="208" t="n">
        <f aca="false">M54</f>
        <v>132</v>
      </c>
      <c r="N98" s="208" t="n">
        <f aca="false">N54</f>
        <v>132</v>
      </c>
      <c r="O98" s="208" t="n">
        <f aca="false">O54</f>
        <v>131</v>
      </c>
      <c r="P98" s="208" t="n">
        <f aca="false">P54</f>
        <v>131</v>
      </c>
      <c r="Q98" s="208" t="n">
        <f aca="false">Q54</f>
        <v>132</v>
      </c>
      <c r="R98" s="208" t="n">
        <f aca="false">R54</f>
        <v>132</v>
      </c>
      <c r="S98" s="208" t="n">
        <f aca="false">S54</f>
        <v>132</v>
      </c>
      <c r="T98" s="208" t="n">
        <f aca="false">T54</f>
        <v>132</v>
      </c>
      <c r="U98" s="208" t="n">
        <f aca="false">U54</f>
        <v>132</v>
      </c>
      <c r="V98" s="208" t="n">
        <f aca="false">V54</f>
        <v>132</v>
      </c>
      <c r="W98" s="208" t="n">
        <f aca="false">W54</f>
        <v>132</v>
      </c>
      <c r="X98" s="208" t="n">
        <f aca="false">X54</f>
        <v>132</v>
      </c>
      <c r="Y98" s="208" t="n">
        <f aca="false">Y54</f>
        <v>132</v>
      </c>
      <c r="Z98" s="209" t="n">
        <f aca="false" t="array" ref="Z98:Z98">SUM(B98:Y98*Economics!F$31)</f>
        <v>19287.744</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63</v>
      </c>
      <c r="C100" s="205" t="n">
        <f aca="false">C99-C98</f>
        <v>63</v>
      </c>
      <c r="D100" s="205" t="n">
        <f aca="false">D99-D98</f>
        <v>63</v>
      </c>
      <c r="E100" s="205" t="n">
        <f aca="false">E99-E98</f>
        <v>62</v>
      </c>
      <c r="F100" s="205" t="n">
        <f aca="false">F99-F98</f>
        <v>63</v>
      </c>
      <c r="G100" s="205" t="n">
        <f aca="false">G99-G98</f>
        <v>62</v>
      </c>
      <c r="H100" s="205" t="n">
        <f aca="false">H99-H98</f>
        <v>63</v>
      </c>
      <c r="I100" s="205" t="n">
        <f aca="false">I99-I98</f>
        <v>63</v>
      </c>
      <c r="J100" s="205" t="n">
        <f aca="false">J99-J98</f>
        <v>63</v>
      </c>
      <c r="K100" s="205" t="n">
        <f aca="false">K99-K98</f>
        <v>63</v>
      </c>
      <c r="L100" s="205" t="n">
        <f aca="false">L99-L98</f>
        <v>63</v>
      </c>
      <c r="M100" s="205" t="n">
        <f aca="false">M99-M98</f>
        <v>63</v>
      </c>
      <c r="N100" s="205" t="n">
        <f aca="false">N99-N98</f>
        <v>63</v>
      </c>
      <c r="O100" s="205" t="n">
        <f aca="false">O99-O98</f>
        <v>64</v>
      </c>
      <c r="P100" s="205" t="n">
        <f aca="false">P99-P98</f>
        <v>64</v>
      </c>
      <c r="Q100" s="205" t="n">
        <f aca="false">Q99-Q98</f>
        <v>63</v>
      </c>
      <c r="R100" s="205" t="n">
        <f aca="false">R99-R98</f>
        <v>63</v>
      </c>
      <c r="S100" s="205" t="n">
        <f aca="false">S99-S98</f>
        <v>63</v>
      </c>
      <c r="T100" s="205" t="n">
        <f aca="false">T99-T98</f>
        <v>63</v>
      </c>
      <c r="U100" s="205" t="n">
        <f aca="false">U99-U98</f>
        <v>63</v>
      </c>
      <c r="V100" s="205" t="n">
        <f aca="false">V99-V98</f>
        <v>63</v>
      </c>
      <c r="W100" s="205" t="n">
        <f aca="false">W99-W98</f>
        <v>63</v>
      </c>
      <c r="X100" s="205" t="n">
        <f aca="false">X99-X98</f>
        <v>63</v>
      </c>
      <c r="Y100" s="205" t="n">
        <f aca="false">Y99-Y98</f>
        <v>63</v>
      </c>
      <c r="Z100" s="206" t="n">
        <f aca="false">Z98-Z99</f>
        <v>-9217.152</v>
      </c>
    </row>
    <row r="101" customFormat="false" ht="12.75" hidden="false" customHeight="false" outlineLevel="0" collapsed="false">
      <c r="A101" s="207" t="str">
        <f aca="false">Economics!A32</f>
        <v>PV Unit 3</v>
      </c>
      <c r="B101" s="208" t="n">
        <f aca="false">B55</f>
        <v>131</v>
      </c>
      <c r="C101" s="208" t="n">
        <f aca="false">C55</f>
        <v>131</v>
      </c>
      <c r="D101" s="208" t="n">
        <f aca="false">D55</f>
        <v>132</v>
      </c>
      <c r="E101" s="208" t="n">
        <f aca="false">E55</f>
        <v>132</v>
      </c>
      <c r="F101" s="208" t="n">
        <f aca="false">F55</f>
        <v>132</v>
      </c>
      <c r="G101" s="208" t="n">
        <f aca="false">G55</f>
        <v>133</v>
      </c>
      <c r="H101" s="208" t="n">
        <f aca="false">H55</f>
        <v>132</v>
      </c>
      <c r="I101" s="208" t="n">
        <f aca="false">I55</f>
        <v>132</v>
      </c>
      <c r="J101" s="208" t="n">
        <f aca="false">J55</f>
        <v>132</v>
      </c>
      <c r="K101" s="208" t="n">
        <f aca="false">K55</f>
        <v>132</v>
      </c>
      <c r="L101" s="208" t="n">
        <f aca="false">L55</f>
        <v>132</v>
      </c>
      <c r="M101" s="208" t="n">
        <f aca="false">M55</f>
        <v>132</v>
      </c>
      <c r="N101" s="208" t="n">
        <f aca="false">N55</f>
        <v>132</v>
      </c>
      <c r="O101" s="208" t="n">
        <f aca="false">O55</f>
        <v>131</v>
      </c>
      <c r="P101" s="208" t="n">
        <f aca="false">P55</f>
        <v>131</v>
      </c>
      <c r="Q101" s="208" t="n">
        <f aca="false">Q55</f>
        <v>132</v>
      </c>
      <c r="R101" s="208" t="n">
        <f aca="false">R55</f>
        <v>132</v>
      </c>
      <c r="S101" s="208" t="n">
        <f aca="false">S55</f>
        <v>132</v>
      </c>
      <c r="T101" s="208" t="n">
        <f aca="false">T55</f>
        <v>132</v>
      </c>
      <c r="U101" s="208" t="n">
        <f aca="false">U55</f>
        <v>132</v>
      </c>
      <c r="V101" s="208" t="n">
        <f aca="false">V55</f>
        <v>132</v>
      </c>
      <c r="W101" s="208" t="n">
        <f aca="false">W55</f>
        <v>132</v>
      </c>
      <c r="X101" s="208" t="n">
        <f aca="false">X55</f>
        <v>132</v>
      </c>
      <c r="Y101" s="208" t="n">
        <f aca="false">Y55</f>
        <v>132</v>
      </c>
      <c r="Z101" s="209" t="n">
        <f aca="false" t="array" ref="Z101:Z101">SUM(B101:Y101*Economics!F$32)</f>
        <v>19293.84</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69</v>
      </c>
      <c r="C103" s="205" t="n">
        <f aca="false">C102-C101</f>
        <v>69</v>
      </c>
      <c r="D103" s="205" t="n">
        <f aca="false">D102-D101</f>
        <v>68</v>
      </c>
      <c r="E103" s="205" t="n">
        <f aca="false">E102-E101</f>
        <v>68</v>
      </c>
      <c r="F103" s="205" t="n">
        <f aca="false">F102-F101</f>
        <v>68</v>
      </c>
      <c r="G103" s="205" t="n">
        <f aca="false">G102-G101</f>
        <v>67</v>
      </c>
      <c r="H103" s="205" t="n">
        <f aca="false">H102-H101</f>
        <v>68</v>
      </c>
      <c r="I103" s="205" t="n">
        <f aca="false">I102-I101</f>
        <v>68</v>
      </c>
      <c r="J103" s="205" t="n">
        <f aca="false">J102-J101</f>
        <v>68</v>
      </c>
      <c r="K103" s="205" t="n">
        <f aca="false">K102-K101</f>
        <v>68</v>
      </c>
      <c r="L103" s="205" t="n">
        <f aca="false">L102-L101</f>
        <v>68</v>
      </c>
      <c r="M103" s="205" t="n">
        <f aca="false">M102-M101</f>
        <v>68</v>
      </c>
      <c r="N103" s="205" t="n">
        <f aca="false">N102-N101</f>
        <v>68</v>
      </c>
      <c r="O103" s="205" t="n">
        <f aca="false">O102-O101</f>
        <v>69</v>
      </c>
      <c r="P103" s="205" t="n">
        <f aca="false">P102-P101</f>
        <v>69</v>
      </c>
      <c r="Q103" s="205" t="n">
        <f aca="false">Q102-Q101</f>
        <v>68</v>
      </c>
      <c r="R103" s="205" t="n">
        <f aca="false">R102-R101</f>
        <v>68</v>
      </c>
      <c r="S103" s="205" t="n">
        <f aca="false">S102-S101</f>
        <v>68</v>
      </c>
      <c r="T103" s="205" t="n">
        <f aca="false">T102-T101</f>
        <v>68</v>
      </c>
      <c r="U103" s="205" t="n">
        <f aca="false">U102-U101</f>
        <v>68</v>
      </c>
      <c r="V103" s="205" t="n">
        <f aca="false">V102-V101</f>
        <v>68</v>
      </c>
      <c r="W103" s="205" t="n">
        <f aca="false">W102-W101</f>
        <v>68</v>
      </c>
      <c r="X103" s="205" t="n">
        <f aca="false">X102-X101</f>
        <v>68</v>
      </c>
      <c r="Y103" s="205" t="n">
        <f aca="false">Y102-Y101</f>
        <v>68</v>
      </c>
      <c r="Z103" s="206" t="n">
        <f aca="false">Z101-Z102</f>
        <v>-9966.96</v>
      </c>
    </row>
    <row r="104" customFormat="false" ht="12.75" hidden="false" customHeight="false" outlineLevel="0" collapsed="false">
      <c r="A104" s="207" t="str">
        <f aca="false">Economics!A34</f>
        <v>Newman 1</v>
      </c>
      <c r="B104" s="208" t="n">
        <v>31</v>
      </c>
      <c r="C104" s="208" t="n">
        <f aca="false">C41</f>
        <v>39</v>
      </c>
      <c r="D104" s="208" t="n">
        <f aca="false">D41</f>
        <v>41</v>
      </c>
      <c r="E104" s="208" t="n">
        <f aca="false">E41</f>
        <v>42</v>
      </c>
      <c r="F104" s="208" t="n">
        <f aca="false">F41</f>
        <v>38</v>
      </c>
      <c r="G104" s="208" t="n">
        <f aca="false">G41</f>
        <v>75</v>
      </c>
      <c r="H104" s="208" t="n">
        <f aca="false">H41</f>
        <v>47</v>
      </c>
      <c r="I104" s="208" t="n">
        <f aca="false">I41</f>
        <v>46</v>
      </c>
      <c r="J104" s="208" t="n">
        <f aca="false">J41</f>
        <v>56</v>
      </c>
      <c r="K104" s="208" t="n">
        <f aca="false">K41</f>
        <v>76</v>
      </c>
      <c r="L104" s="208" t="n">
        <f aca="false">L41</f>
        <v>76</v>
      </c>
      <c r="M104" s="208" t="n">
        <f aca="false">M41</f>
        <v>76</v>
      </c>
      <c r="N104" s="208" t="n">
        <f aca="false">N41</f>
        <v>76</v>
      </c>
      <c r="O104" s="208" t="n">
        <f aca="false">O41</f>
        <v>56</v>
      </c>
      <c r="P104" s="208" t="n">
        <f aca="false">P41</f>
        <v>41</v>
      </c>
      <c r="Q104" s="208" t="n">
        <f aca="false">Q41</f>
        <v>38</v>
      </c>
      <c r="R104" s="208" t="n">
        <f aca="false">R41</f>
        <v>38</v>
      </c>
      <c r="S104" s="208" t="n">
        <v>34</v>
      </c>
      <c r="T104" s="208" t="n">
        <v>34</v>
      </c>
      <c r="U104" s="208" t="n">
        <v>34</v>
      </c>
      <c r="V104" s="208" t="n">
        <v>34</v>
      </c>
      <c r="W104" s="208" t="n">
        <f aca="false">W41</f>
        <v>38</v>
      </c>
      <c r="X104" s="208" t="n">
        <f aca="false">X41</f>
        <v>77</v>
      </c>
      <c r="Y104" s="208" t="n">
        <f aca="false">Y41</f>
        <v>55</v>
      </c>
      <c r="Z104" s="210" t="n">
        <f aca="false">SUM(B104:Y104)</f>
        <v>1198</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42</v>
      </c>
      <c r="C109" s="208" t="n">
        <f aca="false">C42</f>
        <v>40</v>
      </c>
      <c r="D109" s="208" t="n">
        <f aca="false">D42</f>
        <v>39</v>
      </c>
      <c r="E109" s="208" t="n">
        <f aca="false">E42</f>
        <v>40</v>
      </c>
      <c r="F109" s="208" t="n">
        <f aca="false">F42</f>
        <v>42</v>
      </c>
      <c r="G109" s="208" t="n">
        <f aca="false">G42</f>
        <v>42</v>
      </c>
      <c r="H109" s="208" t="n">
        <f aca="false">H42</f>
        <v>77</v>
      </c>
      <c r="I109" s="208" t="n">
        <f aca="false">I42</f>
        <v>77</v>
      </c>
      <c r="J109" s="208" t="n">
        <f aca="false">J42</f>
        <v>77</v>
      </c>
      <c r="K109" s="208" t="n">
        <f aca="false">K42</f>
        <v>77</v>
      </c>
      <c r="L109" s="208" t="n">
        <f aca="false">L42</f>
        <v>77</v>
      </c>
      <c r="M109" s="208" t="n">
        <f aca="false">M42</f>
        <v>76</v>
      </c>
      <c r="N109" s="208" t="n">
        <f aca="false">N42</f>
        <v>76</v>
      </c>
      <c r="O109" s="208" t="n">
        <f aca="false">O42</f>
        <v>76</v>
      </c>
      <c r="P109" s="208" t="n">
        <f aca="false">P42</f>
        <v>76</v>
      </c>
      <c r="Q109" s="208" t="n">
        <f aca="false">Q42</f>
        <v>76</v>
      </c>
      <c r="R109" s="208" t="n">
        <f aca="false">R42</f>
        <v>77</v>
      </c>
      <c r="S109" s="208" t="n">
        <f aca="false">S42</f>
        <v>76</v>
      </c>
      <c r="T109" s="208" t="n">
        <f aca="false">T42</f>
        <v>76</v>
      </c>
      <c r="U109" s="208" t="n">
        <f aca="false">U42</f>
        <v>77</v>
      </c>
      <c r="V109" s="208" t="n">
        <f aca="false">V42</f>
        <v>77</v>
      </c>
      <c r="W109" s="208" t="n">
        <f aca="false">W42</f>
        <v>77</v>
      </c>
      <c r="X109" s="208" t="n">
        <f aca="false">X42</f>
        <v>77</v>
      </c>
      <c r="Y109" s="208" t="n">
        <f aca="false">Y42</f>
        <v>77</v>
      </c>
      <c r="Z109" s="210" t="n">
        <f aca="false">SUM(B109:Y109)</f>
        <v>1624</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63</v>
      </c>
      <c r="C114" s="208" t="n">
        <f aca="false">C43</f>
        <v>99</v>
      </c>
      <c r="D114" s="208" t="n">
        <f aca="false">D43</f>
        <v>93</v>
      </c>
      <c r="E114" s="208" t="n">
        <f aca="false">E43</f>
        <v>87</v>
      </c>
      <c r="F114" s="208" t="n">
        <f aca="false">F43</f>
        <v>100</v>
      </c>
      <c r="G114" s="208" t="n">
        <f aca="false">G43</f>
        <v>99</v>
      </c>
      <c r="H114" s="208" t="n">
        <f aca="false">H43</f>
        <v>82</v>
      </c>
      <c r="I114" s="208" t="n">
        <f aca="false">I43</f>
        <v>100</v>
      </c>
      <c r="J114" s="208" t="n">
        <f aca="false">J43</f>
        <v>100</v>
      </c>
      <c r="K114" s="208" t="n">
        <f aca="false">K43</f>
        <v>100</v>
      </c>
      <c r="L114" s="208" t="n">
        <f aca="false">L43</f>
        <v>100</v>
      </c>
      <c r="M114" s="208" t="n">
        <f aca="false">M43</f>
        <v>89</v>
      </c>
      <c r="N114" s="208" t="n">
        <f aca="false">N43</f>
        <v>98</v>
      </c>
      <c r="O114" s="208" t="n">
        <f aca="false">O43</f>
        <v>98</v>
      </c>
      <c r="P114" s="208" t="n">
        <f aca="false">P43</f>
        <v>98</v>
      </c>
      <c r="Q114" s="208" t="n">
        <f aca="false">Q43</f>
        <v>98</v>
      </c>
      <c r="R114" s="208" t="n">
        <f aca="false">R43</f>
        <v>98</v>
      </c>
      <c r="S114" s="208" t="n">
        <f aca="false">S43</f>
        <v>98</v>
      </c>
      <c r="T114" s="208" t="n">
        <f aca="false">T43</f>
        <v>89</v>
      </c>
      <c r="U114" s="208" t="n">
        <f aca="false">U43</f>
        <v>100</v>
      </c>
      <c r="V114" s="208" t="n">
        <f aca="false">V43</f>
        <v>100</v>
      </c>
      <c r="W114" s="208" t="n">
        <f aca="false">W43</f>
        <v>51</v>
      </c>
      <c r="X114" s="208" t="n">
        <f aca="false">X43</f>
        <v>100</v>
      </c>
      <c r="Y114" s="208" t="n">
        <f aca="false">Y43</f>
        <v>99</v>
      </c>
      <c r="Z114" s="210" t="n">
        <f aca="false">SUM(B114:Y114)</f>
        <v>2239</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213</v>
      </c>
      <c r="C139" s="208" t="n">
        <f aca="false">C48</f>
        <v>214</v>
      </c>
      <c r="D139" s="208" t="n">
        <f aca="false">D48</f>
        <v>213</v>
      </c>
      <c r="E139" s="208" t="n">
        <f aca="false">E48</f>
        <v>213</v>
      </c>
      <c r="F139" s="208" t="n">
        <f aca="false">F48</f>
        <v>214</v>
      </c>
      <c r="G139" s="208" t="n">
        <f aca="false">G48</f>
        <v>215</v>
      </c>
      <c r="H139" s="208" t="n">
        <f aca="false">H48</f>
        <v>211</v>
      </c>
      <c r="I139" s="208" t="n">
        <f aca="false">I48</f>
        <v>212</v>
      </c>
      <c r="J139" s="208" t="n">
        <f aca="false">J48</f>
        <v>203</v>
      </c>
      <c r="K139" s="208" t="n">
        <f aca="false">K48</f>
        <v>202</v>
      </c>
      <c r="L139" s="208" t="n">
        <f aca="false">L48</f>
        <v>202</v>
      </c>
      <c r="M139" s="208" t="n">
        <f aca="false">M48</f>
        <v>202</v>
      </c>
      <c r="N139" s="208" t="n">
        <f aca="false">N48</f>
        <v>202</v>
      </c>
      <c r="O139" s="208" t="n">
        <f aca="false">O48</f>
        <v>205</v>
      </c>
      <c r="P139" s="208" t="n">
        <f aca="false">P48</f>
        <v>205</v>
      </c>
      <c r="Q139" s="208" t="n">
        <f aca="false">Q48</f>
        <v>206</v>
      </c>
      <c r="R139" s="208" t="n">
        <f aca="false">R48</f>
        <v>199</v>
      </c>
      <c r="S139" s="208" t="n">
        <f aca="false">S48</f>
        <v>197</v>
      </c>
      <c r="T139" s="208" t="n">
        <f aca="false">T48</f>
        <v>207</v>
      </c>
      <c r="U139" s="208" t="n">
        <f aca="false">U48</f>
        <v>206</v>
      </c>
      <c r="V139" s="208" t="n">
        <f aca="false">V48</f>
        <v>205</v>
      </c>
      <c r="W139" s="208" t="n">
        <f aca="false">W48</f>
        <v>185</v>
      </c>
      <c r="X139" s="208" t="n">
        <f aca="false">X48</f>
        <v>194</v>
      </c>
      <c r="Y139" s="208" t="n">
        <f aca="false">Y48</f>
        <v>193</v>
      </c>
      <c r="Z139" s="210" t="n">
        <f aca="false">SUM(B139:Y139)</f>
        <v>4918</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18</v>
      </c>
      <c r="C144" s="208" t="n">
        <f aca="false">C49</f>
        <v>37</v>
      </c>
      <c r="D144" s="208" t="n">
        <f aca="false">D49</f>
        <v>28</v>
      </c>
      <c r="E144" s="208" t="n">
        <f aca="false">E49</f>
        <v>27</v>
      </c>
      <c r="F144" s="208" t="n">
        <f aca="false">F49</f>
        <v>41</v>
      </c>
      <c r="G144" s="208" t="n">
        <f aca="false">G49</f>
        <v>68</v>
      </c>
      <c r="H144" s="208" t="n">
        <f aca="false">H49</f>
        <v>21</v>
      </c>
      <c r="I144" s="208" t="n">
        <f aca="false">I49</f>
        <v>48</v>
      </c>
      <c r="J144" s="208" t="n">
        <f aca="false">J49</f>
        <v>62</v>
      </c>
      <c r="K144" s="208" t="n">
        <f aca="false">K49</f>
        <v>64</v>
      </c>
      <c r="L144" s="208" t="n">
        <f aca="false">L49</f>
        <v>57</v>
      </c>
      <c r="M144" s="208" t="n">
        <f aca="false">M49</f>
        <v>67</v>
      </c>
      <c r="N144" s="208" t="n">
        <f aca="false">N49</f>
        <v>66</v>
      </c>
      <c r="O144" s="208" t="n">
        <f aca="false">O49</f>
        <v>62</v>
      </c>
      <c r="P144" s="208" t="n">
        <f aca="false">P49</f>
        <v>57</v>
      </c>
      <c r="Q144" s="208" t="n">
        <f aca="false">Q49</f>
        <v>15</v>
      </c>
      <c r="R144" s="208" t="n">
        <f aca="false">R49</f>
        <v>16</v>
      </c>
      <c r="S144" s="208" t="n">
        <f aca="false">S49</f>
        <v>16</v>
      </c>
      <c r="T144" s="208" t="n">
        <f aca="false">T49</f>
        <v>21</v>
      </c>
      <c r="U144" s="208" t="n">
        <v>0</v>
      </c>
      <c r="V144" s="208" t="n">
        <v>0</v>
      </c>
      <c r="W144" s="208" t="n">
        <v>0</v>
      </c>
      <c r="X144" s="208" t="n">
        <f aca="false">X49</f>
        <v>14</v>
      </c>
      <c r="Y144" s="208" t="n">
        <f aca="false">Y49</f>
        <v>46</v>
      </c>
      <c r="Z144" s="210" t="n">
        <f aca="false">SUM(B144:Y144)</f>
        <v>851</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37</v>
      </c>
      <c r="D146" s="202" t="n">
        <f aca="false">D144</f>
        <v>28</v>
      </c>
      <c r="E146" s="202" t="n">
        <f aca="false">E144</f>
        <v>27</v>
      </c>
      <c r="F146" s="202" t="n">
        <f aca="false">F144</f>
        <v>41</v>
      </c>
      <c r="G146" s="202" t="n">
        <f aca="false">G144</f>
        <v>68</v>
      </c>
      <c r="H146" s="202" t="n">
        <f aca="false">H144</f>
        <v>21</v>
      </c>
      <c r="I146" s="202" t="n">
        <f aca="false">I144</f>
        <v>48</v>
      </c>
      <c r="J146" s="202" t="n">
        <f aca="false">J144</f>
        <v>62</v>
      </c>
      <c r="K146" s="202" t="n">
        <f aca="false">K144</f>
        <v>64</v>
      </c>
      <c r="L146" s="202" t="n">
        <f aca="false">L144</f>
        <v>57</v>
      </c>
      <c r="M146" s="202" t="n">
        <f aca="false">M144</f>
        <v>67</v>
      </c>
      <c r="N146" s="202" t="n">
        <f aca="false">N144</f>
        <v>66</v>
      </c>
      <c r="O146" s="202" t="n">
        <f aca="false">O144</f>
        <v>62</v>
      </c>
      <c r="P146" s="202" t="n">
        <f aca="false">P144</f>
        <v>57</v>
      </c>
      <c r="Q146" s="202" t="n">
        <f aca="false">Q144</f>
        <v>15</v>
      </c>
      <c r="R146" s="202" t="n">
        <f aca="false">R144</f>
        <v>16</v>
      </c>
      <c r="S146" s="202" t="n">
        <f aca="false">S144</f>
        <v>16</v>
      </c>
      <c r="T146" s="202" t="n">
        <f aca="false">T144</f>
        <v>21</v>
      </c>
      <c r="U146" s="202"/>
      <c r="V146" s="202"/>
      <c r="W146" s="202"/>
      <c r="X146" s="202" t="n">
        <f aca="false">X144</f>
        <v>14</v>
      </c>
      <c r="Y146" s="202" t="n">
        <f aca="false">Y144</f>
        <v>46</v>
      </c>
      <c r="Z146" s="214" t="n">
        <f aca="false">SUM(B146:Y146)</f>
        <v>833</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28</v>
      </c>
      <c r="C149" s="208" t="n">
        <f aca="false">C50</f>
        <v>28</v>
      </c>
      <c r="D149" s="208" t="n">
        <f aca="false">D50</f>
        <v>28</v>
      </c>
      <c r="E149" s="208" t="n">
        <f aca="false">E50</f>
        <v>28</v>
      </c>
      <c r="F149" s="208" t="n">
        <f aca="false">F50</f>
        <v>28</v>
      </c>
      <c r="G149" s="208" t="n">
        <f aca="false">G50</f>
        <v>28</v>
      </c>
      <c r="H149" s="208" t="n">
        <f aca="false">H50</f>
        <v>28</v>
      </c>
      <c r="I149" s="208" t="n">
        <f aca="false">I50</f>
        <v>28</v>
      </c>
      <c r="J149" s="208" t="n">
        <f aca="false">J50</f>
        <v>28</v>
      </c>
      <c r="K149" s="208" t="n">
        <f aca="false">K50</f>
        <v>28</v>
      </c>
      <c r="L149" s="208" t="n">
        <f aca="false">L50</f>
        <v>28</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38</v>
      </c>
      <c r="X149" s="208" t="n">
        <f aca="false">X50</f>
        <v>38</v>
      </c>
      <c r="Y149" s="208" t="n">
        <f aca="false">Y50</f>
        <v>38</v>
      </c>
      <c r="Z149" s="210" t="n">
        <f aca="false">SUM(B149:Y149)</f>
        <v>802</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60</v>
      </c>
      <c r="C159" s="208" t="n">
        <f aca="false">C52</f>
        <v>59</v>
      </c>
      <c r="D159" s="208" t="n">
        <f aca="false">D52</f>
        <v>59</v>
      </c>
      <c r="E159" s="208" t="n">
        <f aca="false">E52</f>
        <v>59</v>
      </c>
      <c r="F159" s="208" t="n">
        <f aca="false">F52</f>
        <v>60</v>
      </c>
      <c r="G159" s="208" t="n">
        <f aca="false">G52</f>
        <v>60</v>
      </c>
      <c r="H159" s="208" t="n">
        <f aca="false">H52</f>
        <v>60</v>
      </c>
      <c r="I159" s="208" t="n">
        <f aca="false">I52</f>
        <v>60</v>
      </c>
      <c r="J159" s="208" t="n">
        <f aca="false">J52</f>
        <v>60</v>
      </c>
      <c r="K159" s="208" t="n">
        <f aca="false">K52</f>
        <v>60</v>
      </c>
      <c r="L159" s="208" t="n">
        <f aca="false">L52</f>
        <v>60</v>
      </c>
      <c r="M159" s="208" t="n">
        <f aca="false">M52</f>
        <v>58</v>
      </c>
      <c r="N159" s="208" t="n">
        <f aca="false">N52</f>
        <v>59</v>
      </c>
      <c r="O159" s="208" t="n">
        <f aca="false">O52</f>
        <v>59</v>
      </c>
      <c r="P159" s="208" t="n">
        <f aca="false">P52</f>
        <v>59</v>
      </c>
      <c r="Q159" s="208" t="n">
        <f aca="false">Q52</f>
        <v>59</v>
      </c>
      <c r="R159" s="208" t="n">
        <f aca="false">R52</f>
        <v>59</v>
      </c>
      <c r="S159" s="208" t="n">
        <f aca="false">S52</f>
        <v>59</v>
      </c>
      <c r="T159" s="208" t="n">
        <f aca="false">T52</f>
        <v>59</v>
      </c>
      <c r="U159" s="208" t="n">
        <f aca="false">U52</f>
        <v>60</v>
      </c>
      <c r="V159" s="208" t="n">
        <f aca="false">V52</f>
        <v>59</v>
      </c>
      <c r="W159" s="208" t="n">
        <f aca="false">W52</f>
        <v>59</v>
      </c>
      <c r="X159" s="208" t="n">
        <f aca="false">X52</f>
        <v>59</v>
      </c>
      <c r="Y159" s="208" t="n">
        <f aca="false">Y52</f>
        <v>60</v>
      </c>
      <c r="Z159" s="210" t="n">
        <f aca="false">SUM(B159:Y159)</f>
        <v>1425</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846</v>
      </c>
      <c r="C164" s="221" t="n">
        <f aca="false">C159+C154+C149+C144+C139+C134+C129+C124+C119+C114+C109+C104+C101+C98+C95+C92+C89</f>
        <v>907</v>
      </c>
      <c r="D164" s="221" t="n">
        <f aca="false">D159+D154+D149+D144+D139+D134+D129+D124+D119+D114+D109+D104+D101+D98+D95+D92+D89</f>
        <v>894</v>
      </c>
      <c r="E164" s="221" t="n">
        <f aca="false">E159+E154+E149+E144+E139+E134+E129+E124+E119+E114+E109+E104+E101+E98+E95+E92+E89</f>
        <v>890</v>
      </c>
      <c r="F164" s="221" t="n">
        <f aca="false">F159+F154+F149+F144+F139+F134+F129+F124+F119+F114+F109+F104+F101+F98+F95+F92+F89</f>
        <v>917</v>
      </c>
      <c r="G164" s="221" t="n">
        <f aca="false">G159+G154+G149+G144+G139+G134+G129+G124+G119+G114+G109+G104+G101+G98+G95+G92+G89</f>
        <v>985</v>
      </c>
      <c r="H164" s="221" t="n">
        <f aca="false">H159+H154+H149+H144+H139+H134+H129+H124+H119+H114+H109+H104+H101+H98+H95+H92+H89</f>
        <v>920</v>
      </c>
      <c r="I164" s="221" t="n">
        <f aca="false">I159+I154+I149+I144+I139+I134+I129+I124+I119+I114+I109+I104+I101+I98+I95+I92+I89</f>
        <v>965</v>
      </c>
      <c r="J164" s="221" t="n">
        <f aca="false">J159+J154+J149+J144+J139+J134+J129+J124+J119+J114+J109+J104+J101+J98+J95+J92+J89</f>
        <v>982</v>
      </c>
      <c r="K164" s="221" t="n">
        <f aca="false">K159+K154+K149+K144+K139+K134+K129+K124+K119+K114+K109+K104+K101+K98+K95+K92+K89</f>
        <v>1008</v>
      </c>
      <c r="L164" s="221" t="n">
        <f aca="false">L159+L154+L149+L144+L139+L134+L129+L124+L119+L114+L109+L104+L101+L98+L95+L92+L89</f>
        <v>1002</v>
      </c>
      <c r="M164" s="221" t="e">
        <f aca="false">M159+M154+M149+M144+M139+M134+M129+M124+M119+M114+M109+M104+M101+M98+M95+M92+M89</f>
        <v>#REF!</v>
      </c>
      <c r="N164" s="221" t="n">
        <f aca="false">N159+N154+N149+N144+N139+N134+N129+N124+N119+N114+N109+N104+N101+N98+N95+N92+N89</f>
        <v>1027</v>
      </c>
      <c r="O164" s="221" t="n">
        <f aca="false">O159+O154+O149+O144+O139+O134+O129+O124+O119+O114+O109+O104+O101+O98+O95+O92+O89</f>
        <v>1008</v>
      </c>
      <c r="P164" s="221" t="n">
        <f aca="false">P159+P154+P149+P144+P139+P134+P129+P124+P119+P114+P109+P104+P101+P98+P95+P92+P89</f>
        <v>991</v>
      </c>
      <c r="Q164" s="221" t="n">
        <f aca="false">Q159+Q154+Q149+Q144+Q139+Q134+Q129+Q124+Q119+Q114+Q109+Q104+Q101+Q98+Q95+Q92+Q89</f>
        <v>971</v>
      </c>
      <c r="R164" s="221" t="n">
        <f aca="false">R159+R154+R149+R144+R139+R134+R129+R124+R119+R114+R109+R104+R101+R98+R95+R92+R89</f>
        <v>972</v>
      </c>
      <c r="S164" s="221" t="n">
        <f aca="false">S159+S154+S149+S144+S139+S134+S129+S124+S119+S114+S109+S104+S101+S98+S95+S92+S89</f>
        <v>967</v>
      </c>
      <c r="T164" s="221" t="n">
        <f aca="false">T159+T154+T149+T144+T139+T134+T129+T124+T119+T114+T109+T104+T101+T98+T95+T92+T89</f>
        <v>972</v>
      </c>
      <c r="U164" s="221" t="n">
        <f aca="false">U159+U154+U149+U144+U139+U134+U129+U124+U119+U114+U109+U104+U101+U98+U95+U92+U89</f>
        <v>963</v>
      </c>
      <c r="V164" s="221" t="n">
        <f aca="false">V159+V154+V149+V144+V139+V134+V129+V124+V119+V114+V109+V104+V101+V98+V95+V92+V89</f>
        <v>961</v>
      </c>
      <c r="W164" s="221" t="n">
        <f aca="false">W159+W154+W149+W144+W139+W134+W129+W124+W119+W114+W109+W104+W101+W98+W95+W92+W89</f>
        <v>897</v>
      </c>
      <c r="X164" s="221" t="n">
        <f aca="false">X159+X154+X149+X144+X139+X134+X129+X124+X119+X114+X109+X104+X101+X98+X95+X92+X89</f>
        <v>1009</v>
      </c>
      <c r="Y164" s="222" t="n">
        <f aca="false">Y159+Y154+Y149+Y144+Y139+Y134+Y129+Y124+Y119+Y114+Y109+Y104+Y101+Y98+Y95+Y92+Y89</f>
        <v>1016</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915</v>
      </c>
      <c r="D165" s="227" t="n">
        <f aca="false">D161+D156+D151+D146+D141+D136+D131+D126+D121+D116+D111+D106+D102+D99+D96+D93+D90</f>
        <v>876</v>
      </c>
      <c r="E165" s="227" t="n">
        <f aca="false">E161+E156+E151+E146+E141+E136+E131+E126+E121+E116+E111+E106+E102+E99+E96+E93+E90</f>
        <v>875</v>
      </c>
      <c r="F165" s="227" t="n">
        <f aca="false">F161+F156+F151+F146+F141+F136+F131+F126+F121+F116+F111+F106+F102+F99+F96+F93+F90</f>
        <v>899</v>
      </c>
      <c r="G165" s="227" t="n">
        <f aca="false">G161+G156+G151+G146+G141+G136+G131+G126+G121+G116+G111+G106+G102+G99+G96+G93+G90</f>
        <v>936</v>
      </c>
      <c r="H165" s="227" t="n">
        <f aca="false">H161+H156+H151+H146+H141+H136+H131+H126+H121+H116+H111+H106+H102+H99+H96+H93+H90</f>
        <v>915</v>
      </c>
      <c r="I165" s="227" t="n">
        <f aca="false">I161+I156+I151+I146+I141+I136+I131+I126+I121+I116+I111+I106+I102+I99+I96+I93+I90</f>
        <v>927</v>
      </c>
      <c r="J165" s="227" t="n">
        <f aca="false">J161+J156+J151+J146+J141+J136+J131+J126+J121+J116+J111+J106+J102+J99+J96+J93+J90</f>
        <v>941</v>
      </c>
      <c r="K165" s="227" t="n">
        <f aca="false">K161+K156+K151+K146+K141+K136+K131+K126+K121+K116+K111+K106+K102+K99+K96+K93+K90</f>
        <v>943</v>
      </c>
      <c r="L165" s="227" t="n">
        <f aca="false">L161+L156+L151+L146+L141+L136+L131+L126+L121+L116+L111+L106+L102+L99+L96+L93+L90</f>
        <v>987</v>
      </c>
      <c r="M165" s="227" t="n">
        <f aca="false">M161+M156+M151+M146+M141+M136+M131+M126+M121+M116+M111+M106+M102+M99+M96+M93+M90</f>
        <v>997</v>
      </c>
      <c r="N165" s="227" t="n">
        <f aca="false">N161+N156+N151+N146+N141+N136+N131+N126+N121+N116+N111+N106+N102+N99+N96+N93+N90</f>
        <v>996</v>
      </c>
      <c r="O165" s="227" t="n">
        <f aca="false">O161+O156+O151+O146+O141+O136+O131+O126+O121+O116+O111+O106+O102+O99+O96+O93+O90</f>
        <v>992</v>
      </c>
      <c r="P165" s="227" t="n">
        <f aca="false">P161+P156+P151+P146+P141+P136+P131+P126+P121+P116+P111+P106+P102+P99+P96+P93+P90</f>
        <v>987</v>
      </c>
      <c r="Q165" s="227" t="n">
        <f aca="false">Q161+Q156+Q151+Q146+Q141+Q136+Q131+Q126+Q121+Q116+Q111+Q106+Q102+Q99+Q96+Q93+Q90</f>
        <v>945</v>
      </c>
      <c r="R165" s="227" t="n">
        <f aca="false">R161+R156+R151+R146+R141+R136+R131+R126+R121+R116+R111+R106+R102+R99+R96+R93+R90</f>
        <v>946</v>
      </c>
      <c r="S165" s="227" t="n">
        <f aca="false">S161+S156+S151+S146+S141+S136+S131+S126+S121+S116+S111+S106+S102+S99+S96+S93+S90</f>
        <v>946</v>
      </c>
      <c r="T165" s="227" t="n">
        <f aca="false">T161+T156+T151+T146+T141+T136+T131+T126+T121+T116+T111+T106+T102+T99+T96+T93+T90</f>
        <v>1050</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923</v>
      </c>
      <c r="Y165" s="228" t="n">
        <f aca="false">Y161+Y156+Y151+Y146+Y141+Y136+Y131+Y126+Y121+Y116+Y111+Y106+Y102+Y99+Y96+Y93+Y90</f>
        <v>955</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133</v>
      </c>
      <c r="C166" s="231" t="n">
        <f aca="false">C165-C164</f>
        <v>8</v>
      </c>
      <c r="D166" s="231" t="n">
        <f aca="false">D165-D164</f>
        <v>-18</v>
      </c>
      <c r="E166" s="231" t="n">
        <f aca="false">E165-E164</f>
        <v>-15</v>
      </c>
      <c r="F166" s="231" t="n">
        <f aca="false">F165-F164</f>
        <v>-18</v>
      </c>
      <c r="G166" s="231" t="n">
        <f aca="false">G165-G164</f>
        <v>-49</v>
      </c>
      <c r="H166" s="231" t="n">
        <f aca="false">H165-H164</f>
        <v>-5</v>
      </c>
      <c r="I166" s="231" t="n">
        <f aca="false">I165-I164</f>
        <v>-38</v>
      </c>
      <c r="J166" s="231" t="n">
        <f aca="false">J165-J164</f>
        <v>-41</v>
      </c>
      <c r="K166" s="231" t="n">
        <f aca="false">K165-K164</f>
        <v>-65</v>
      </c>
      <c r="L166" s="231" t="n">
        <f aca="false">L165-L164</f>
        <v>-15</v>
      </c>
      <c r="M166" s="231" t="e">
        <f aca="false">M165-M164</f>
        <v>#REF!</v>
      </c>
      <c r="N166" s="231" t="n">
        <f aca="false">N165-N164</f>
        <v>-31</v>
      </c>
      <c r="O166" s="231" t="n">
        <f aca="false">O165-O164</f>
        <v>-16</v>
      </c>
      <c r="P166" s="231" t="n">
        <f aca="false">P165-P164</f>
        <v>-4</v>
      </c>
      <c r="Q166" s="231" t="n">
        <f aca="false">Q165-Q164</f>
        <v>-26</v>
      </c>
      <c r="R166" s="231" t="n">
        <f aca="false">R165-R164</f>
        <v>-26</v>
      </c>
      <c r="S166" s="231" t="n">
        <f aca="false">S165-S164</f>
        <v>-21</v>
      </c>
      <c r="T166" s="231" t="n">
        <f aca="false">T165-T164</f>
        <v>78</v>
      </c>
      <c r="U166" s="231" t="n">
        <f aca="false">U165-U164</f>
        <v>91</v>
      </c>
      <c r="V166" s="231" t="n">
        <f aca="false">V165-V164</f>
        <v>7</v>
      </c>
      <c r="W166" s="231" t="n">
        <f aca="false">W165-W164</f>
        <v>41</v>
      </c>
      <c r="X166" s="231" t="n">
        <f aca="false">X165-X164</f>
        <v>-86</v>
      </c>
      <c r="Y166" s="232" t="n">
        <f aca="false">Y165-Y164</f>
        <v>-61</v>
      </c>
      <c r="Z166" s="233" t="e">
        <f aca="false">SUM(B166:Y166)</f>
        <v>#REF!</v>
      </c>
    </row>
    <row r="167" customFormat="false" ht="32.25" hidden="false" customHeight="true" outlineLevel="0" collapsed="false">
      <c r="A167" s="234" t="s">
        <v>103</v>
      </c>
      <c r="B167" s="235" t="n">
        <f aca="false">B58</f>
        <v>1</v>
      </c>
      <c r="C167" s="235" t="n">
        <f aca="false">C58</f>
        <v>-3</v>
      </c>
      <c r="D167" s="235" t="n">
        <f aca="false">D58</f>
        <v>-1</v>
      </c>
      <c r="E167" s="235" t="n">
        <f aca="false">E58</f>
        <v>-2</v>
      </c>
      <c r="F167" s="235" t="n">
        <f aca="false">F58</f>
        <v>7</v>
      </c>
      <c r="G167" s="235" t="n">
        <f aca="false">G58</f>
        <v>4</v>
      </c>
      <c r="H167" s="235" t="n">
        <f aca="false">H58</f>
        <v>4</v>
      </c>
      <c r="I167" s="235" t="n">
        <f aca="false">I58</f>
        <v>-1</v>
      </c>
      <c r="J167" s="235" t="n">
        <f aca="false">J58</f>
        <v>6</v>
      </c>
      <c r="K167" s="235" t="n">
        <f aca="false">K58</f>
        <v>30</v>
      </c>
      <c r="L167" s="235" t="n">
        <f aca="false">L58</f>
        <v>33</v>
      </c>
      <c r="M167" s="235" t="n">
        <f aca="false">M58</f>
        <v>30</v>
      </c>
      <c r="N167" s="235" t="n">
        <f aca="false">N58</f>
        <v>32</v>
      </c>
      <c r="O167" s="235" t="n">
        <f aca="false">O58</f>
        <v>29</v>
      </c>
      <c r="P167" s="235" t="n">
        <f aca="false">P58</f>
        <v>23</v>
      </c>
      <c r="Q167" s="235" t="n">
        <f aca="false">Q58</f>
        <v>25</v>
      </c>
      <c r="R167" s="235" t="n">
        <f aca="false">R58</f>
        <v>25</v>
      </c>
      <c r="S167" s="235" t="n">
        <f aca="false">S58</f>
        <v>17</v>
      </c>
      <c r="T167" s="235" t="n">
        <f aca="false">T58</f>
        <v>-2</v>
      </c>
      <c r="U167" s="235" t="n">
        <f aca="false">U58</f>
        <v>25</v>
      </c>
      <c r="V167" s="235" t="n">
        <f aca="false">V58</f>
        <v>22</v>
      </c>
      <c r="W167" s="235" t="n">
        <f aca="false">W58</f>
        <v>34</v>
      </c>
      <c r="X167" s="235" t="n">
        <f aca="false">X58</f>
        <v>32</v>
      </c>
      <c r="Y167" s="236" t="n">
        <f aca="false">Y58</f>
        <v>-2</v>
      </c>
      <c r="Z167" s="237" t="n">
        <f aca="false">SUM(B167:Y167)</f>
        <v>368</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134</v>
      </c>
      <c r="C168" s="241" t="n">
        <f aca="false">C167+C166</f>
        <v>5</v>
      </c>
      <c r="D168" s="241" t="n">
        <f aca="false">D167+D166</f>
        <v>-19</v>
      </c>
      <c r="E168" s="241" t="n">
        <f aca="false">E167+E166</f>
        <v>-17</v>
      </c>
      <c r="F168" s="241" t="n">
        <f aca="false">F167+F166</f>
        <v>-11</v>
      </c>
      <c r="G168" s="241" t="n">
        <f aca="false">G167+G166</f>
        <v>-45</v>
      </c>
      <c r="H168" s="241" t="n">
        <f aca="false">H167+H166</f>
        <v>-1</v>
      </c>
      <c r="I168" s="241" t="n">
        <f aca="false">I167+I166</f>
        <v>-39</v>
      </c>
      <c r="J168" s="241" t="n">
        <f aca="false">J167+J166</f>
        <v>-35</v>
      </c>
      <c r="K168" s="241" t="n">
        <f aca="false">K167+K166</f>
        <v>-35</v>
      </c>
      <c r="L168" s="241" t="n">
        <f aca="false">L167+L166</f>
        <v>18</v>
      </c>
      <c r="M168" s="241" t="e">
        <f aca="false">M167+M166</f>
        <v>#REF!</v>
      </c>
      <c r="N168" s="241" t="n">
        <f aca="false">N167+N166</f>
        <v>1</v>
      </c>
      <c r="O168" s="241" t="n">
        <f aca="false">O167+O166</f>
        <v>13</v>
      </c>
      <c r="P168" s="241" t="n">
        <f aca="false">P167+P166</f>
        <v>19</v>
      </c>
      <c r="Q168" s="241" t="n">
        <f aca="false">Q167+Q166</f>
        <v>-1</v>
      </c>
      <c r="R168" s="241" t="n">
        <f aca="false">R167+R166</f>
        <v>-1</v>
      </c>
      <c r="S168" s="241" t="n">
        <f aca="false">S167+S166</f>
        <v>-4</v>
      </c>
      <c r="T168" s="241" t="n">
        <f aca="false">T167+T166</f>
        <v>76</v>
      </c>
      <c r="U168" s="241" t="n">
        <f aca="false">U167+U166</f>
        <v>116</v>
      </c>
      <c r="V168" s="241" t="n">
        <f aca="false">V167+V166</f>
        <v>29</v>
      </c>
      <c r="W168" s="241" t="n">
        <f aca="false">W167+W166</f>
        <v>75</v>
      </c>
      <c r="X168" s="241" t="n">
        <f aca="false">X167+X166</f>
        <v>-54</v>
      </c>
      <c r="Y168" s="241" t="n">
        <f aca="false">Y167+Y166</f>
        <v>-63</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491</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429</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442</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446</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420</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352</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417</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372</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252</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329</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335</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230</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309</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328</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345</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365</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364</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369</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364</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310</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311</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375</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327</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321</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257</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306</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307</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292</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265</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267</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245</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231</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185</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175</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176</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180</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185</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227</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226</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226</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161</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259</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227</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353</v>
      </c>
      <c r="D2" s="487"/>
      <c r="E2" s="675"/>
      <c r="F2" s="487"/>
    </row>
    <row r="4" customFormat="false" ht="12.75" hidden="false" customHeight="false" outlineLevel="0" collapsed="false">
      <c r="C4" s="676" t="s">
        <v>354</v>
      </c>
      <c r="E4" s="677" t="n">
        <v>36244</v>
      </c>
    </row>
    <row r="5" customFormat="false" ht="12.75" hidden="false" customHeight="false" outlineLevel="0" collapsed="false">
      <c r="C5" s="676" t="s">
        <v>355</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9" t="n">
        <v>37104.7993055556</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2"/>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AC92" activeCellId="0" sqref="AC92"/>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3" width="10.85"/>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8"/>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150</v>
      </c>
      <c r="H3" s="304" t="n">
        <v>150</v>
      </c>
      <c r="I3" s="304" t="n">
        <v>140</v>
      </c>
      <c r="J3" s="304" t="n">
        <v>140</v>
      </c>
      <c r="K3" s="304" t="n">
        <v>130</v>
      </c>
      <c r="L3" s="304" t="n">
        <v>80</v>
      </c>
      <c r="M3" s="304" t="n">
        <v>100</v>
      </c>
      <c r="N3" s="304" t="n">
        <v>120</v>
      </c>
      <c r="O3" s="304" t="n">
        <v>150</v>
      </c>
      <c r="P3" s="304" t="n">
        <v>150</v>
      </c>
      <c r="Q3" s="304" t="n">
        <v>150</v>
      </c>
      <c r="R3" s="304" t="n">
        <v>150</v>
      </c>
      <c r="S3" s="304" t="n">
        <v>150</v>
      </c>
      <c r="T3" s="304" t="n">
        <v>150</v>
      </c>
      <c r="U3" s="304" t="n">
        <v>150</v>
      </c>
      <c r="V3" s="304" t="n">
        <v>150</v>
      </c>
      <c r="W3" s="304" t="n">
        <v>150</v>
      </c>
      <c r="X3" s="304" t="n">
        <v>150</v>
      </c>
      <c r="Y3" s="304" t="n">
        <v>150</v>
      </c>
      <c r="Z3" s="304" t="n">
        <v>150</v>
      </c>
      <c r="AA3" s="304" t="n">
        <v>150</v>
      </c>
      <c r="AB3" s="304" t="n">
        <v>150</v>
      </c>
      <c r="AC3" s="304" t="n">
        <v>150</v>
      </c>
      <c r="AD3" s="305" t="n">
        <f aca="false">SUM(F3:AC3)</f>
        <v>3410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t="n">
        <v>19</v>
      </c>
      <c r="G5" s="304" t="n">
        <v>19</v>
      </c>
      <c r="H5" s="304" t="n">
        <v>19</v>
      </c>
      <c r="I5" s="304" t="n">
        <v>19</v>
      </c>
      <c r="J5" s="304" t="n">
        <v>19</v>
      </c>
      <c r="K5" s="304" t="n">
        <v>19</v>
      </c>
      <c r="L5" s="304" t="n">
        <v>19</v>
      </c>
      <c r="M5" s="304" t="n">
        <v>19</v>
      </c>
      <c r="N5" s="304" t="n">
        <v>19</v>
      </c>
      <c r="O5" s="304" t="n">
        <v>19</v>
      </c>
      <c r="P5" s="304" t="n">
        <v>19</v>
      </c>
      <c r="Q5" s="304" t="n">
        <v>19</v>
      </c>
      <c r="R5" s="304" t="n">
        <v>19</v>
      </c>
      <c r="S5" s="304" t="n">
        <v>19</v>
      </c>
      <c r="T5" s="304" t="n">
        <v>19</v>
      </c>
      <c r="U5" s="304" t="n">
        <v>19</v>
      </c>
      <c r="V5" s="304" t="n">
        <v>19</v>
      </c>
      <c r="W5" s="304" t="n">
        <v>19</v>
      </c>
      <c r="X5" s="304" t="n">
        <v>19</v>
      </c>
      <c r="Y5" s="304" t="n">
        <v>19</v>
      </c>
      <c r="Z5" s="304" t="n">
        <v>19</v>
      </c>
      <c r="AA5" s="304" t="n">
        <v>19</v>
      </c>
      <c r="AB5" s="304" t="n">
        <v>19</v>
      </c>
      <c r="AC5" s="304" t="n">
        <v>19</v>
      </c>
      <c r="AD5" s="305" t="n">
        <f aca="false">SUM(E5:AC5)</f>
        <v>456</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135</v>
      </c>
      <c r="B7" s="303"/>
      <c r="C7" s="303" t="s">
        <v>136</v>
      </c>
      <c r="D7" s="303"/>
      <c r="E7" s="315"/>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c r="B8" s="303"/>
      <c r="C8" s="311"/>
      <c r="D8" s="303"/>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6"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3"/>
      <c r="G9" s="313"/>
      <c r="H9" s="313"/>
      <c r="I9" s="313"/>
      <c r="J9" s="313"/>
      <c r="K9" s="313"/>
      <c r="L9" s="313"/>
      <c r="M9" s="313"/>
      <c r="N9" s="313"/>
      <c r="O9" s="313"/>
      <c r="P9" s="313"/>
      <c r="Q9" s="313"/>
      <c r="R9" s="313"/>
      <c r="S9" s="313"/>
      <c r="T9" s="313"/>
      <c r="U9" s="313"/>
      <c r="V9" s="313"/>
      <c r="W9" s="313"/>
      <c r="X9" s="313"/>
      <c r="Y9" s="313"/>
      <c r="Z9" s="313"/>
      <c r="AA9" s="313"/>
      <c r="AB9" s="313"/>
      <c r="AC9" s="313"/>
      <c r="AD9" s="317"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8" t="s">
        <v>137</v>
      </c>
      <c r="B10" s="303"/>
      <c r="C10" s="311" t="s">
        <v>70</v>
      </c>
      <c r="D10" s="303"/>
      <c r="E10" s="303"/>
      <c r="F10" s="313" t="n">
        <v>100</v>
      </c>
      <c r="G10" s="313" t="n">
        <v>100</v>
      </c>
      <c r="H10" s="313" t="n">
        <v>100</v>
      </c>
      <c r="I10" s="313" t="n">
        <v>100</v>
      </c>
      <c r="J10" s="313" t="n">
        <v>100</v>
      </c>
      <c r="K10" s="313" t="n">
        <v>100</v>
      </c>
      <c r="L10" s="313"/>
      <c r="M10" s="313"/>
      <c r="N10" s="313"/>
      <c r="O10" s="313"/>
      <c r="P10" s="313"/>
      <c r="Q10" s="313"/>
      <c r="R10" s="313"/>
      <c r="S10" s="313"/>
      <c r="T10" s="313"/>
      <c r="U10" s="313"/>
      <c r="V10" s="313"/>
      <c r="W10" s="313"/>
      <c r="X10" s="313"/>
      <c r="Y10" s="313"/>
      <c r="Z10" s="313"/>
      <c r="AA10" s="313"/>
      <c r="AB10" s="313" t="n">
        <v>100</v>
      </c>
      <c r="AC10" s="313" t="n">
        <v>100</v>
      </c>
      <c r="AD10" s="317" t="n">
        <f aca="false">SUM(E10:AC10)</f>
        <v>800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8" t="s">
        <v>138</v>
      </c>
      <c r="B11" s="319"/>
      <c r="C11" s="311" t="s">
        <v>70</v>
      </c>
      <c r="D11" s="312"/>
      <c r="E11" s="303"/>
      <c r="F11" s="313" t="n">
        <v>3</v>
      </c>
      <c r="G11" s="313" t="n">
        <v>3</v>
      </c>
      <c r="H11" s="313" t="n">
        <v>3</v>
      </c>
      <c r="I11" s="313" t="n">
        <v>3</v>
      </c>
      <c r="J11" s="313" t="n">
        <v>3</v>
      </c>
      <c r="K11" s="313" t="n">
        <v>3</v>
      </c>
      <c r="L11" s="313"/>
      <c r="M11" s="313"/>
      <c r="N11" s="313"/>
      <c r="O11" s="313"/>
      <c r="P11" s="313"/>
      <c r="Q11" s="313"/>
      <c r="R11" s="313"/>
      <c r="S11" s="313"/>
      <c r="T11" s="313"/>
      <c r="U11" s="313"/>
      <c r="V11" s="313"/>
      <c r="W11" s="313"/>
      <c r="X11" s="313"/>
      <c r="Y11" s="313"/>
      <c r="Z11" s="313"/>
      <c r="AA11" s="313"/>
      <c r="AB11" s="313" t="n">
        <v>3</v>
      </c>
      <c r="AC11" s="313" t="n">
        <v>3</v>
      </c>
      <c r="AD11" s="317" t="n">
        <f aca="false">SUM(E11:AC11)</f>
        <v>24</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8"/>
      <c r="B12" s="319"/>
      <c r="C12" s="311"/>
      <c r="D12" s="312"/>
      <c r="E12" s="30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05" t="n">
        <f aca="false">SUM(E12:AC12)</f>
        <v>0</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09"/>
      <c r="B13" s="319"/>
      <c r="C13" s="303"/>
      <c r="D13" s="312"/>
      <c r="E13" s="30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05" t="n">
        <f aca="false">SUM(E13:AC13)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09"/>
      <c r="B14" s="302"/>
      <c r="C14" s="303"/>
      <c r="D14" s="320"/>
      <c r="E14" s="30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05" t="n">
        <f aca="false">SUM(F14:AC14)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09"/>
      <c r="B15" s="302"/>
      <c r="C15" s="303"/>
      <c r="D15" s="320"/>
      <c r="E15" s="30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05" t="n">
        <f aca="false">SUM(F15:AC15)</f>
        <v>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false" outlineLevel="0" collapsed="false">
      <c r="A16" s="321" t="s">
        <v>139</v>
      </c>
      <c r="B16" s="322"/>
      <c r="C16" s="322"/>
      <c r="D16" s="323"/>
      <c r="E16" s="323"/>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5"/>
      <c r="AE16" s="326"/>
      <c r="AF16" s="327"/>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true" outlineLevel="0" collapsed="false">
      <c r="A17" s="328" t="s">
        <v>140</v>
      </c>
      <c r="B17" s="329"/>
      <c r="C17" s="330"/>
      <c r="D17" s="330"/>
      <c r="E17" s="329"/>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2"/>
      <c r="AE17" s="333"/>
      <c r="AF17" s="333"/>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true" customHeight="false" outlineLevel="0" collapsed="false">
      <c r="A18" s="334" t="s">
        <v>141</v>
      </c>
      <c r="B18" s="335" t="s">
        <v>142</v>
      </c>
      <c r="C18" s="335" t="s">
        <v>70</v>
      </c>
      <c r="D18" s="336" t="n">
        <f aca="false">F100</f>
        <v>-0.25</v>
      </c>
      <c r="E18" s="336"/>
      <c r="F18" s="337"/>
      <c r="G18" s="338"/>
      <c r="H18" s="339"/>
      <c r="I18" s="339"/>
      <c r="J18" s="339"/>
      <c r="K18" s="339"/>
      <c r="L18" s="339"/>
      <c r="M18" s="339"/>
      <c r="N18" s="339"/>
      <c r="O18" s="339"/>
      <c r="P18" s="339"/>
      <c r="Q18" s="339"/>
      <c r="R18" s="339"/>
      <c r="S18" s="339"/>
      <c r="T18" s="339"/>
      <c r="U18" s="339"/>
      <c r="V18" s="339"/>
      <c r="W18" s="339"/>
      <c r="X18" s="339"/>
      <c r="Y18" s="339"/>
      <c r="Z18" s="339"/>
      <c r="AA18" s="339"/>
      <c r="AB18" s="339"/>
      <c r="AC18" s="337"/>
      <c r="AD18" s="340" t="n">
        <f aca="false">SUM(F18:AC18)</f>
        <v>0</v>
      </c>
      <c r="AE18" s="341" t="n">
        <f aca="false">AD18*D18</f>
        <v>-0</v>
      </c>
      <c r="AF18" s="342" t="str">
        <f aca="false">IF(AD18&lt;0,"buy","sell")</f>
        <v>sell</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34" t="s">
        <v>141</v>
      </c>
      <c r="B19" s="335" t="s">
        <v>142</v>
      </c>
      <c r="C19" s="335" t="s">
        <v>70</v>
      </c>
      <c r="D19" s="336" t="n">
        <f aca="false">F101</f>
        <v>-0.25</v>
      </c>
      <c r="E19" s="336"/>
      <c r="F19" s="337"/>
      <c r="G19" s="339"/>
      <c r="H19" s="339"/>
      <c r="I19" s="339"/>
      <c r="J19" s="339"/>
      <c r="K19" s="339"/>
      <c r="L19" s="339"/>
      <c r="M19" s="339"/>
      <c r="N19" s="339"/>
      <c r="O19" s="339"/>
      <c r="P19" s="339"/>
      <c r="Q19" s="339"/>
      <c r="R19" s="339"/>
      <c r="S19" s="339"/>
      <c r="T19" s="339"/>
      <c r="U19" s="339"/>
      <c r="V19" s="339"/>
      <c r="W19" s="339"/>
      <c r="X19" s="339"/>
      <c r="Y19" s="339"/>
      <c r="Z19" s="339"/>
      <c r="AA19" s="339"/>
      <c r="AB19" s="337"/>
      <c r="AC19" s="337"/>
      <c r="AD19" s="340" t="n">
        <f aca="false">SUM(F19:AC19)</f>
        <v>0</v>
      </c>
      <c r="AE19" s="341" t="n">
        <f aca="false">AD19*D19</f>
        <v>-0</v>
      </c>
      <c r="AF19" s="342"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4" t="s">
        <v>141</v>
      </c>
      <c r="B20" s="335" t="s">
        <v>142</v>
      </c>
      <c r="C20" s="335" t="s">
        <v>70</v>
      </c>
      <c r="D20" s="336" t="n">
        <f aca="false">F102</f>
        <v>-0.25</v>
      </c>
      <c r="E20" s="336"/>
      <c r="F20" s="337"/>
      <c r="G20" s="338"/>
      <c r="H20" s="339" t="n">
        <v>0</v>
      </c>
      <c r="I20" s="339"/>
      <c r="J20" s="339"/>
      <c r="K20" s="339"/>
      <c r="L20" s="339"/>
      <c r="M20" s="339"/>
      <c r="N20" s="339"/>
      <c r="O20" s="339"/>
      <c r="P20" s="339"/>
      <c r="Q20" s="339"/>
      <c r="R20" s="339"/>
      <c r="S20" s="339"/>
      <c r="T20" s="339"/>
      <c r="U20" s="339"/>
      <c r="V20" s="339"/>
      <c r="W20" s="339"/>
      <c r="X20" s="339"/>
      <c r="Y20" s="339"/>
      <c r="Z20" s="339"/>
      <c r="AA20" s="339"/>
      <c r="AB20" s="339"/>
      <c r="AC20" s="337"/>
      <c r="AD20" s="340" t="n">
        <f aca="false">SUM(F20:AC20)</f>
        <v>0</v>
      </c>
      <c r="AE20" s="341" t="n">
        <f aca="false">AD20*D20</f>
        <v>-0</v>
      </c>
      <c r="AF20" s="342"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4" t="s">
        <v>141</v>
      </c>
      <c r="B21" s="335" t="s">
        <v>142</v>
      </c>
      <c r="C21" s="335" t="s">
        <v>70</v>
      </c>
      <c r="D21" s="336" t="n">
        <f aca="false">F103</f>
        <v>-0.25</v>
      </c>
      <c r="E21" s="336"/>
      <c r="F21" s="337"/>
      <c r="G21" s="338"/>
      <c r="H21" s="339"/>
      <c r="I21" s="339" t="n">
        <v>0</v>
      </c>
      <c r="J21" s="339"/>
      <c r="K21" s="339"/>
      <c r="L21" s="339"/>
      <c r="M21" s="339"/>
      <c r="N21" s="339"/>
      <c r="O21" s="339"/>
      <c r="P21" s="339"/>
      <c r="Q21" s="339"/>
      <c r="R21" s="339"/>
      <c r="S21" s="339"/>
      <c r="T21" s="339"/>
      <c r="U21" s="339"/>
      <c r="V21" s="339"/>
      <c r="W21" s="339"/>
      <c r="X21" s="339"/>
      <c r="Y21" s="339"/>
      <c r="Z21" s="339"/>
      <c r="AA21" s="339"/>
      <c r="AB21" s="339"/>
      <c r="AC21" s="337"/>
      <c r="AD21" s="340" t="n">
        <f aca="false">SUM(F21:AC21)</f>
        <v>0</v>
      </c>
      <c r="AE21" s="341" t="n">
        <f aca="false">AD21*D21</f>
        <v>-0</v>
      </c>
      <c r="AF21" s="342"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4" t="s">
        <v>141</v>
      </c>
      <c r="B22" s="335" t="s">
        <v>142</v>
      </c>
      <c r="C22" s="335" t="s">
        <v>70</v>
      </c>
      <c r="D22" s="336" t="n">
        <f aca="false">F104</f>
        <v>-0.25</v>
      </c>
      <c r="E22" s="336"/>
      <c r="F22" s="337"/>
      <c r="G22" s="338"/>
      <c r="H22" s="339"/>
      <c r="I22" s="339"/>
      <c r="J22" s="339" t="n">
        <v>0</v>
      </c>
      <c r="K22" s="339"/>
      <c r="L22" s="339"/>
      <c r="M22" s="339"/>
      <c r="N22" s="339"/>
      <c r="O22" s="339"/>
      <c r="P22" s="339"/>
      <c r="Q22" s="339"/>
      <c r="R22" s="339"/>
      <c r="S22" s="339"/>
      <c r="T22" s="339"/>
      <c r="U22" s="339"/>
      <c r="V22" s="339"/>
      <c r="W22" s="339"/>
      <c r="X22" s="339"/>
      <c r="Y22" s="339"/>
      <c r="Z22" s="339"/>
      <c r="AA22" s="339"/>
      <c r="AB22" s="339"/>
      <c r="AC22" s="337"/>
      <c r="AD22" s="340" t="n">
        <f aca="false">SUM(F22:AC22)</f>
        <v>0</v>
      </c>
      <c r="AE22" s="341" t="n">
        <f aca="false">AD22*D22</f>
        <v>-0</v>
      </c>
      <c r="AF22" s="342"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4" t="s">
        <v>141</v>
      </c>
      <c r="B23" s="335" t="s">
        <v>142</v>
      </c>
      <c r="C23" s="335" t="s">
        <v>70</v>
      </c>
      <c r="D23" s="336" t="n">
        <f aca="false">F105</f>
        <v>-0.25</v>
      </c>
      <c r="E23" s="336"/>
      <c r="F23" s="339"/>
      <c r="G23" s="338"/>
      <c r="H23" s="339"/>
      <c r="I23" s="339"/>
      <c r="J23" s="339"/>
      <c r="K23" s="339" t="n">
        <v>0</v>
      </c>
      <c r="L23" s="339"/>
      <c r="M23" s="339"/>
      <c r="N23" s="339"/>
      <c r="O23" s="339"/>
      <c r="P23" s="339"/>
      <c r="Q23" s="339"/>
      <c r="R23" s="339"/>
      <c r="S23" s="339"/>
      <c r="T23" s="339"/>
      <c r="U23" s="339"/>
      <c r="V23" s="339"/>
      <c r="W23" s="339"/>
      <c r="X23" s="339"/>
      <c r="Y23" s="339"/>
      <c r="Z23" s="339"/>
      <c r="AA23" s="339"/>
      <c r="AB23" s="339"/>
      <c r="AC23" s="339"/>
      <c r="AD23" s="340" t="n">
        <f aca="false">SUM(F23:AC23)</f>
        <v>0</v>
      </c>
      <c r="AE23" s="341" t="n">
        <f aca="false">AD23*D23</f>
        <v>-0</v>
      </c>
      <c r="AF23" s="342"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4" t="s">
        <v>141</v>
      </c>
      <c r="B24" s="335" t="s">
        <v>142</v>
      </c>
      <c r="C24" s="335" t="s">
        <v>70</v>
      </c>
      <c r="D24" s="336" t="n">
        <f aca="false">F106</f>
        <v>-0.25</v>
      </c>
      <c r="E24" s="336"/>
      <c r="F24" s="339"/>
      <c r="G24" s="338"/>
      <c r="H24" s="339"/>
      <c r="I24" s="339"/>
      <c r="J24" s="339"/>
      <c r="K24" s="339"/>
      <c r="L24" s="339" t="n">
        <v>0</v>
      </c>
      <c r="M24" s="339"/>
      <c r="N24" s="339"/>
      <c r="O24" s="339"/>
      <c r="P24" s="339"/>
      <c r="Q24" s="339"/>
      <c r="R24" s="339"/>
      <c r="S24" s="339"/>
      <c r="T24" s="339"/>
      <c r="U24" s="339"/>
      <c r="V24" s="339"/>
      <c r="W24" s="339"/>
      <c r="X24" s="339"/>
      <c r="Y24" s="339"/>
      <c r="Z24" s="339"/>
      <c r="AA24" s="339"/>
      <c r="AB24" s="339"/>
      <c r="AC24" s="339"/>
      <c r="AD24" s="340" t="n">
        <f aca="false">SUM(F24:AC24)</f>
        <v>0</v>
      </c>
      <c r="AE24" s="341" t="n">
        <f aca="false">AD24*D24</f>
        <v>-0</v>
      </c>
      <c r="AF24" s="342"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4" t="s">
        <v>141</v>
      </c>
      <c r="B25" s="335" t="s">
        <v>142</v>
      </c>
      <c r="C25" s="335" t="s">
        <v>70</v>
      </c>
      <c r="D25" s="336" t="n">
        <f aca="false">F107</f>
        <v>-0.25</v>
      </c>
      <c r="E25" s="336"/>
      <c r="F25" s="339"/>
      <c r="G25" s="338"/>
      <c r="H25" s="339"/>
      <c r="I25" s="339"/>
      <c r="J25" s="339"/>
      <c r="K25" s="339"/>
      <c r="L25" s="339"/>
      <c r="M25" s="339" t="n">
        <v>0</v>
      </c>
      <c r="N25" s="339"/>
      <c r="O25" s="339"/>
      <c r="P25" s="339"/>
      <c r="Q25" s="339"/>
      <c r="R25" s="339"/>
      <c r="S25" s="339"/>
      <c r="T25" s="339"/>
      <c r="U25" s="339"/>
      <c r="V25" s="339"/>
      <c r="W25" s="339"/>
      <c r="X25" s="339"/>
      <c r="Y25" s="339"/>
      <c r="Z25" s="339"/>
      <c r="AA25" s="339"/>
      <c r="AB25" s="339"/>
      <c r="AC25" s="339"/>
      <c r="AD25" s="340" t="n">
        <f aca="false">SUM(F25:AC25)</f>
        <v>0</v>
      </c>
      <c r="AE25" s="341" t="n">
        <f aca="false">AD25*D25</f>
        <v>-0</v>
      </c>
      <c r="AF25" s="342"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4" t="s">
        <v>141</v>
      </c>
      <c r="B26" s="335" t="s">
        <v>142</v>
      </c>
      <c r="C26" s="335" t="s">
        <v>70</v>
      </c>
      <c r="D26" s="336" t="n">
        <f aca="false">F108</f>
        <v>-0.25</v>
      </c>
      <c r="E26" s="336"/>
      <c r="F26" s="339"/>
      <c r="G26" s="338"/>
      <c r="H26" s="339"/>
      <c r="I26" s="339"/>
      <c r="J26" s="339"/>
      <c r="K26" s="339"/>
      <c r="L26" s="339"/>
      <c r="M26" s="339"/>
      <c r="N26" s="339" t="n">
        <v>0</v>
      </c>
      <c r="O26" s="339"/>
      <c r="P26" s="339"/>
      <c r="Q26" s="339"/>
      <c r="R26" s="339"/>
      <c r="S26" s="339"/>
      <c r="T26" s="339"/>
      <c r="U26" s="339"/>
      <c r="V26" s="339"/>
      <c r="W26" s="339"/>
      <c r="X26" s="339"/>
      <c r="Y26" s="339"/>
      <c r="Z26" s="339"/>
      <c r="AA26" s="339"/>
      <c r="AB26" s="339"/>
      <c r="AC26" s="339"/>
      <c r="AD26" s="340" t="n">
        <f aca="false">SUM(F26:AC26)</f>
        <v>0</v>
      </c>
      <c r="AE26" s="341" t="n">
        <f aca="false">AD26*D26</f>
        <v>-0</v>
      </c>
      <c r="AF26" s="342"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4" t="s">
        <v>141</v>
      </c>
      <c r="B27" s="335" t="s">
        <v>142</v>
      </c>
      <c r="C27" s="335" t="s">
        <v>70</v>
      </c>
      <c r="D27" s="336" t="n">
        <f aca="false">F109</f>
        <v>-0.25</v>
      </c>
      <c r="E27" s="336"/>
      <c r="F27" s="339"/>
      <c r="G27" s="338"/>
      <c r="H27" s="339"/>
      <c r="I27" s="339"/>
      <c r="J27" s="339"/>
      <c r="K27" s="339"/>
      <c r="L27" s="339"/>
      <c r="M27" s="339"/>
      <c r="N27" s="339"/>
      <c r="O27" s="339" t="n">
        <v>0</v>
      </c>
      <c r="P27" s="339"/>
      <c r="Q27" s="339"/>
      <c r="R27" s="339"/>
      <c r="S27" s="339"/>
      <c r="T27" s="339"/>
      <c r="U27" s="339"/>
      <c r="V27" s="339"/>
      <c r="W27" s="339"/>
      <c r="X27" s="339"/>
      <c r="Y27" s="339"/>
      <c r="Z27" s="339"/>
      <c r="AA27" s="339"/>
      <c r="AB27" s="339"/>
      <c r="AC27" s="339"/>
      <c r="AD27" s="340" t="n">
        <f aca="false">SUM(F27:AC27)</f>
        <v>0</v>
      </c>
      <c r="AE27" s="341" t="n">
        <f aca="false">AD27*D27</f>
        <v>-0</v>
      </c>
      <c r="AF27" s="342"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4" t="s">
        <v>141</v>
      </c>
      <c r="B28" s="335" t="s">
        <v>142</v>
      </c>
      <c r="C28" s="335" t="s">
        <v>70</v>
      </c>
      <c r="D28" s="336" t="n">
        <f aca="false">F110</f>
        <v>-0.25</v>
      </c>
      <c r="E28" s="336"/>
      <c r="F28" s="339"/>
      <c r="G28" s="338"/>
      <c r="H28" s="339"/>
      <c r="I28" s="339"/>
      <c r="J28" s="339"/>
      <c r="K28" s="339"/>
      <c r="L28" s="339"/>
      <c r="M28" s="339"/>
      <c r="N28" s="339"/>
      <c r="O28" s="339"/>
      <c r="P28" s="339" t="n">
        <v>0</v>
      </c>
      <c r="Q28" s="339"/>
      <c r="R28" s="339"/>
      <c r="S28" s="339"/>
      <c r="T28" s="339"/>
      <c r="U28" s="339"/>
      <c r="V28" s="339"/>
      <c r="W28" s="339"/>
      <c r="X28" s="339"/>
      <c r="Y28" s="339"/>
      <c r="Z28" s="339"/>
      <c r="AA28" s="339"/>
      <c r="AB28" s="339"/>
      <c r="AC28" s="339"/>
      <c r="AD28" s="340" t="n">
        <f aca="false">SUM(F28:AC28)</f>
        <v>0</v>
      </c>
      <c r="AE28" s="341" t="n">
        <f aca="false">AD28*D28</f>
        <v>-0</v>
      </c>
      <c r="AF28" s="342"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4" t="s">
        <v>141</v>
      </c>
      <c r="B29" s="335" t="s">
        <v>142</v>
      </c>
      <c r="C29" s="335" t="s">
        <v>70</v>
      </c>
      <c r="D29" s="336" t="n">
        <f aca="false">F111</f>
        <v>-0.25</v>
      </c>
      <c r="E29" s="336"/>
      <c r="F29" s="339"/>
      <c r="G29" s="338"/>
      <c r="H29" s="339"/>
      <c r="I29" s="339"/>
      <c r="J29" s="339"/>
      <c r="K29" s="339"/>
      <c r="L29" s="339"/>
      <c r="M29" s="339"/>
      <c r="N29" s="339"/>
      <c r="O29" s="339"/>
      <c r="P29" s="339"/>
      <c r="Q29" s="339" t="n">
        <v>0</v>
      </c>
      <c r="R29" s="339"/>
      <c r="S29" s="339"/>
      <c r="T29" s="339"/>
      <c r="U29" s="339"/>
      <c r="V29" s="339"/>
      <c r="W29" s="339"/>
      <c r="X29" s="339"/>
      <c r="Y29" s="339"/>
      <c r="Z29" s="339"/>
      <c r="AA29" s="339"/>
      <c r="AB29" s="339"/>
      <c r="AC29" s="339"/>
      <c r="AD29" s="340" t="n">
        <f aca="false">SUM(F29:AC29)</f>
        <v>0</v>
      </c>
      <c r="AE29" s="341" t="n">
        <f aca="false">AD29*D29</f>
        <v>-0</v>
      </c>
      <c r="AF29" s="342"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4" t="s">
        <v>141</v>
      </c>
      <c r="B30" s="335" t="s">
        <v>142</v>
      </c>
      <c r="C30" s="335" t="s">
        <v>70</v>
      </c>
      <c r="D30" s="336" t="n">
        <f aca="false">F112</f>
        <v>-0.25</v>
      </c>
      <c r="E30" s="336"/>
      <c r="F30" s="339"/>
      <c r="G30" s="338"/>
      <c r="H30" s="339"/>
      <c r="I30" s="339"/>
      <c r="J30" s="339"/>
      <c r="K30" s="339"/>
      <c r="L30" s="339"/>
      <c r="M30" s="339"/>
      <c r="N30" s="339"/>
      <c r="O30" s="339"/>
      <c r="P30" s="339"/>
      <c r="Q30" s="339"/>
      <c r="R30" s="339" t="n">
        <v>0</v>
      </c>
      <c r="S30" s="339"/>
      <c r="T30" s="339"/>
      <c r="U30" s="339"/>
      <c r="V30" s="339"/>
      <c r="W30" s="339"/>
      <c r="X30" s="339"/>
      <c r="Y30" s="339"/>
      <c r="Z30" s="339"/>
      <c r="AA30" s="339"/>
      <c r="AB30" s="339"/>
      <c r="AC30" s="339"/>
      <c r="AD30" s="340" t="n">
        <f aca="false">SUM(F30:AC30)</f>
        <v>0</v>
      </c>
      <c r="AE30" s="341" t="n">
        <f aca="false">AD30*D30</f>
        <v>-0</v>
      </c>
      <c r="AF30" s="342"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4" t="s">
        <v>141</v>
      </c>
      <c r="B31" s="335" t="s">
        <v>142</v>
      </c>
      <c r="C31" s="335" t="s">
        <v>70</v>
      </c>
      <c r="D31" s="336" t="n">
        <f aca="false">F113</f>
        <v>-0.25</v>
      </c>
      <c r="E31" s="336"/>
      <c r="F31" s="339"/>
      <c r="G31" s="338"/>
      <c r="H31" s="339"/>
      <c r="I31" s="339"/>
      <c r="J31" s="339"/>
      <c r="K31" s="339"/>
      <c r="L31" s="339"/>
      <c r="M31" s="339"/>
      <c r="N31" s="339"/>
      <c r="O31" s="339"/>
      <c r="P31" s="339"/>
      <c r="Q31" s="339"/>
      <c r="R31" s="339"/>
      <c r="S31" s="339" t="n">
        <v>0</v>
      </c>
      <c r="T31" s="339"/>
      <c r="U31" s="339"/>
      <c r="V31" s="339"/>
      <c r="W31" s="339"/>
      <c r="X31" s="339"/>
      <c r="Y31" s="339"/>
      <c r="Z31" s="339"/>
      <c r="AA31" s="339"/>
      <c r="AB31" s="339"/>
      <c r="AC31" s="339"/>
      <c r="AD31" s="340" t="n">
        <f aca="false">SUM(F31:AC31)</f>
        <v>0</v>
      </c>
      <c r="AE31" s="341" t="n">
        <f aca="false">AD31*D31</f>
        <v>-0</v>
      </c>
      <c r="AF31" s="342"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4" t="s">
        <v>141</v>
      </c>
      <c r="B32" s="335" t="s">
        <v>142</v>
      </c>
      <c r="C32" s="335" t="s">
        <v>70</v>
      </c>
      <c r="D32" s="336" t="n">
        <f aca="false">F114</f>
        <v>-0.25</v>
      </c>
      <c r="E32" s="336"/>
      <c r="F32" s="339"/>
      <c r="G32" s="338"/>
      <c r="H32" s="339"/>
      <c r="I32" s="339"/>
      <c r="J32" s="339"/>
      <c r="K32" s="339"/>
      <c r="L32" s="339"/>
      <c r="M32" s="339"/>
      <c r="N32" s="339"/>
      <c r="O32" s="339"/>
      <c r="P32" s="339"/>
      <c r="Q32" s="339"/>
      <c r="R32" s="339"/>
      <c r="S32" s="339"/>
      <c r="T32" s="339" t="n">
        <v>0</v>
      </c>
      <c r="U32" s="339"/>
      <c r="V32" s="339"/>
      <c r="W32" s="339"/>
      <c r="X32" s="339"/>
      <c r="Y32" s="339"/>
      <c r="Z32" s="339"/>
      <c r="AA32" s="339"/>
      <c r="AB32" s="339"/>
      <c r="AC32" s="339"/>
      <c r="AD32" s="340" t="n">
        <f aca="false">SUM(F32:AC32)</f>
        <v>0</v>
      </c>
      <c r="AE32" s="341" t="n">
        <f aca="false">AD32*D32</f>
        <v>-0</v>
      </c>
      <c r="AF32" s="342"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4" t="s">
        <v>141</v>
      </c>
      <c r="B33" s="335" t="s">
        <v>142</v>
      </c>
      <c r="C33" s="335" t="s">
        <v>70</v>
      </c>
      <c r="D33" s="336" t="n">
        <f aca="false">F115</f>
        <v>-0.25</v>
      </c>
      <c r="E33" s="336"/>
      <c r="F33" s="339"/>
      <c r="G33" s="338"/>
      <c r="H33" s="339"/>
      <c r="I33" s="339"/>
      <c r="J33" s="339"/>
      <c r="K33" s="339"/>
      <c r="L33" s="339"/>
      <c r="M33" s="339"/>
      <c r="N33" s="339"/>
      <c r="O33" s="339"/>
      <c r="P33" s="339"/>
      <c r="Q33" s="339"/>
      <c r="R33" s="339"/>
      <c r="S33" s="339"/>
      <c r="T33" s="339"/>
      <c r="U33" s="339" t="n">
        <v>0</v>
      </c>
      <c r="V33" s="339"/>
      <c r="W33" s="339"/>
      <c r="X33" s="339"/>
      <c r="Y33" s="339"/>
      <c r="Z33" s="339"/>
      <c r="AA33" s="339"/>
      <c r="AB33" s="339"/>
      <c r="AC33" s="339"/>
      <c r="AD33" s="340" t="n">
        <f aca="false">SUM(F33:AC33)</f>
        <v>0</v>
      </c>
      <c r="AE33" s="341" t="n">
        <f aca="false">AD33*D33</f>
        <v>-0</v>
      </c>
      <c r="AF33" s="342"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4" t="s">
        <v>141</v>
      </c>
      <c r="B34" s="335" t="s">
        <v>142</v>
      </c>
      <c r="C34" s="335" t="s">
        <v>70</v>
      </c>
      <c r="D34" s="336" t="n">
        <f aca="false">F116</f>
        <v>-0.25</v>
      </c>
      <c r="E34" s="336"/>
      <c r="F34" s="339"/>
      <c r="G34" s="338"/>
      <c r="H34" s="339"/>
      <c r="I34" s="339"/>
      <c r="J34" s="339"/>
      <c r="K34" s="339"/>
      <c r="L34" s="339"/>
      <c r="M34" s="339"/>
      <c r="N34" s="339"/>
      <c r="O34" s="339"/>
      <c r="P34" s="339"/>
      <c r="Q34" s="339"/>
      <c r="R34" s="339"/>
      <c r="S34" s="339"/>
      <c r="T34" s="339"/>
      <c r="U34" s="339"/>
      <c r="V34" s="339" t="n">
        <v>0</v>
      </c>
      <c r="W34" s="339"/>
      <c r="X34" s="339"/>
      <c r="Y34" s="339"/>
      <c r="Z34" s="339"/>
      <c r="AA34" s="343"/>
      <c r="AB34" s="339"/>
      <c r="AC34" s="339"/>
      <c r="AD34" s="340" t="n">
        <f aca="false">SUM(F34:AC34)</f>
        <v>0</v>
      </c>
      <c r="AE34" s="341" t="n">
        <f aca="false">AD34*D34</f>
        <v>-0</v>
      </c>
      <c r="AF34" s="342"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4" t="s">
        <v>141</v>
      </c>
      <c r="B35" s="335" t="s">
        <v>142</v>
      </c>
      <c r="C35" s="335" t="s">
        <v>70</v>
      </c>
      <c r="D35" s="336" t="n">
        <f aca="false">F117</f>
        <v>-0.25</v>
      </c>
      <c r="E35" s="336"/>
      <c r="F35" s="339"/>
      <c r="G35" s="338"/>
      <c r="H35" s="339"/>
      <c r="I35" s="339"/>
      <c r="J35" s="339"/>
      <c r="K35" s="339"/>
      <c r="L35" s="339"/>
      <c r="M35" s="339"/>
      <c r="N35" s="339"/>
      <c r="O35" s="339"/>
      <c r="P35" s="339"/>
      <c r="Q35" s="339"/>
      <c r="R35" s="339"/>
      <c r="S35" s="339"/>
      <c r="T35" s="339"/>
      <c r="U35" s="339"/>
      <c r="V35" s="339"/>
      <c r="W35" s="339" t="n">
        <v>0</v>
      </c>
      <c r="X35" s="339"/>
      <c r="Y35" s="339"/>
      <c r="Z35" s="339"/>
      <c r="AA35" s="339"/>
      <c r="AB35" s="339"/>
      <c r="AC35" s="339"/>
      <c r="AD35" s="340" t="n">
        <f aca="false">SUM(F35:AC35)</f>
        <v>0</v>
      </c>
      <c r="AE35" s="341" t="n">
        <f aca="false">AD35*D35</f>
        <v>-0</v>
      </c>
      <c r="AF35" s="342"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4" t="s">
        <v>141</v>
      </c>
      <c r="B36" s="335" t="s">
        <v>142</v>
      </c>
      <c r="C36" s="335" t="s">
        <v>70</v>
      </c>
      <c r="D36" s="336" t="n">
        <f aca="false">F118</f>
        <v>-0.25</v>
      </c>
      <c r="E36" s="336"/>
      <c r="F36" s="339"/>
      <c r="G36" s="338"/>
      <c r="H36" s="339"/>
      <c r="I36" s="339"/>
      <c r="J36" s="339"/>
      <c r="K36" s="339"/>
      <c r="L36" s="339"/>
      <c r="M36" s="339"/>
      <c r="N36" s="339"/>
      <c r="O36" s="339"/>
      <c r="P36" s="339"/>
      <c r="Q36" s="339"/>
      <c r="R36" s="339"/>
      <c r="S36" s="339"/>
      <c r="T36" s="339"/>
      <c r="U36" s="339"/>
      <c r="V36" s="339"/>
      <c r="W36" s="339"/>
      <c r="X36" s="339" t="n">
        <v>0</v>
      </c>
      <c r="Y36" s="339"/>
      <c r="Z36" s="339"/>
      <c r="AA36" s="339"/>
      <c r="AB36" s="339"/>
      <c r="AC36" s="339"/>
      <c r="AD36" s="340" t="n">
        <f aca="false">SUM(F36:AC36)</f>
        <v>0</v>
      </c>
      <c r="AE36" s="341" t="n">
        <f aca="false">AD36*D36</f>
        <v>-0</v>
      </c>
      <c r="AF36" s="342"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4" t="s">
        <v>141</v>
      </c>
      <c r="B37" s="335" t="s">
        <v>142</v>
      </c>
      <c r="C37" s="335" t="s">
        <v>70</v>
      </c>
      <c r="D37" s="336" t="n">
        <f aca="false">F119</f>
        <v>-0.25</v>
      </c>
      <c r="E37" s="336"/>
      <c r="F37" s="339"/>
      <c r="G37" s="338"/>
      <c r="H37" s="339"/>
      <c r="I37" s="339"/>
      <c r="J37" s="339"/>
      <c r="K37" s="339"/>
      <c r="L37" s="339"/>
      <c r="M37" s="339"/>
      <c r="N37" s="339"/>
      <c r="O37" s="339"/>
      <c r="P37" s="339"/>
      <c r="Q37" s="339"/>
      <c r="R37" s="339"/>
      <c r="S37" s="339"/>
      <c r="T37" s="339"/>
      <c r="U37" s="339"/>
      <c r="V37" s="339"/>
      <c r="W37" s="339"/>
      <c r="X37" s="339"/>
      <c r="Y37" s="339" t="n">
        <v>0</v>
      </c>
      <c r="Z37" s="339"/>
      <c r="AA37" s="339"/>
      <c r="AB37" s="339"/>
      <c r="AC37" s="339"/>
      <c r="AD37" s="340" t="n">
        <f aca="false">SUM(F37:AC37)</f>
        <v>0</v>
      </c>
      <c r="AE37" s="341" t="n">
        <f aca="false">AD37*D37</f>
        <v>-0</v>
      </c>
      <c r="AF37" s="342"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4" t="s">
        <v>141</v>
      </c>
      <c r="B38" s="335" t="s">
        <v>142</v>
      </c>
      <c r="C38" s="335" t="s">
        <v>70</v>
      </c>
      <c r="D38" s="336" t="n">
        <f aca="false">F120</f>
        <v>-0.25</v>
      </c>
      <c r="E38" s="336"/>
      <c r="F38" s="339"/>
      <c r="G38" s="338"/>
      <c r="H38" s="339"/>
      <c r="I38" s="339"/>
      <c r="J38" s="339"/>
      <c r="K38" s="339"/>
      <c r="L38" s="339"/>
      <c r="M38" s="339"/>
      <c r="N38" s="339"/>
      <c r="O38" s="339"/>
      <c r="P38" s="339"/>
      <c r="Q38" s="339"/>
      <c r="R38" s="339"/>
      <c r="S38" s="339"/>
      <c r="T38" s="339"/>
      <c r="U38" s="339"/>
      <c r="V38" s="339"/>
      <c r="W38" s="339"/>
      <c r="X38" s="339"/>
      <c r="Y38" s="339"/>
      <c r="Z38" s="339" t="n">
        <v>0</v>
      </c>
      <c r="AA38" s="339"/>
      <c r="AB38" s="339"/>
      <c r="AC38" s="339"/>
      <c r="AD38" s="340" t="n">
        <f aca="false">SUM(F38:AC38)</f>
        <v>0</v>
      </c>
      <c r="AE38" s="341" t="n">
        <f aca="false">AD38*D38</f>
        <v>-0</v>
      </c>
      <c r="AF38" s="342"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4" t="s">
        <v>141</v>
      </c>
      <c r="B39" s="335" t="s">
        <v>142</v>
      </c>
      <c r="C39" s="335" t="s">
        <v>70</v>
      </c>
      <c r="D39" s="336" t="n">
        <f aca="false">F121</f>
        <v>-0.25</v>
      </c>
      <c r="E39" s="336"/>
      <c r="F39" s="339"/>
      <c r="G39" s="338"/>
      <c r="H39" s="339"/>
      <c r="I39" s="339"/>
      <c r="J39" s="339"/>
      <c r="K39" s="339"/>
      <c r="L39" s="339"/>
      <c r="M39" s="339"/>
      <c r="N39" s="339"/>
      <c r="O39" s="339"/>
      <c r="P39" s="339"/>
      <c r="Q39" s="339"/>
      <c r="R39" s="339"/>
      <c r="S39" s="339"/>
      <c r="T39" s="339"/>
      <c r="U39" s="339"/>
      <c r="V39" s="339"/>
      <c r="W39" s="339"/>
      <c r="X39" s="339"/>
      <c r="Y39" s="339"/>
      <c r="Z39" s="339"/>
      <c r="AA39" s="339" t="n">
        <v>0</v>
      </c>
      <c r="AB39" s="339"/>
      <c r="AC39" s="339"/>
      <c r="AD39" s="340" t="n">
        <f aca="false">SUM(F39:AC39)</f>
        <v>0</v>
      </c>
      <c r="AE39" s="341" t="n">
        <f aca="false">AD39*D39</f>
        <v>-0</v>
      </c>
      <c r="AF39" s="342"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4" t="s">
        <v>141</v>
      </c>
      <c r="B40" s="335" t="s">
        <v>142</v>
      </c>
      <c r="C40" s="335" t="s">
        <v>70</v>
      </c>
      <c r="D40" s="336" t="n">
        <f aca="false">F122</f>
        <v>-0.25</v>
      </c>
      <c r="E40" s="336"/>
      <c r="F40" s="339"/>
      <c r="G40" s="338"/>
      <c r="H40" s="339"/>
      <c r="I40" s="339"/>
      <c r="J40" s="339"/>
      <c r="K40" s="339"/>
      <c r="L40" s="339"/>
      <c r="M40" s="339"/>
      <c r="N40" s="339"/>
      <c r="O40" s="339"/>
      <c r="P40" s="339"/>
      <c r="Q40" s="339"/>
      <c r="R40" s="339"/>
      <c r="S40" s="339"/>
      <c r="T40" s="339"/>
      <c r="U40" s="339"/>
      <c r="V40" s="339"/>
      <c r="W40" s="339"/>
      <c r="X40" s="339"/>
      <c r="Y40" s="339"/>
      <c r="Z40" s="339"/>
      <c r="AA40" s="339"/>
      <c r="AB40" s="339" t="n">
        <v>0</v>
      </c>
      <c r="AC40" s="339"/>
      <c r="AD40" s="340" t="n">
        <f aca="false">SUM(F40:AC40)</f>
        <v>0</v>
      </c>
      <c r="AE40" s="341" t="n">
        <f aca="false">AD40*D40</f>
        <v>-0</v>
      </c>
      <c r="AF40" s="342"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4" t="s">
        <v>141</v>
      </c>
      <c r="B41" s="335" t="s">
        <v>142</v>
      </c>
      <c r="C41" s="335" t="s">
        <v>70</v>
      </c>
      <c r="D41" s="336" t="n">
        <f aca="false">F123</f>
        <v>-0.25</v>
      </c>
      <c r="E41" s="336"/>
      <c r="F41" s="339" t="n">
        <v>0</v>
      </c>
      <c r="G41" s="338"/>
      <c r="H41" s="339"/>
      <c r="I41" s="339"/>
      <c r="J41" s="339"/>
      <c r="K41" s="339"/>
      <c r="L41" s="339"/>
      <c r="M41" s="339"/>
      <c r="N41" s="339"/>
      <c r="O41" s="339"/>
      <c r="P41" s="339"/>
      <c r="Q41" s="339"/>
      <c r="R41" s="339"/>
      <c r="S41" s="339"/>
      <c r="T41" s="339"/>
      <c r="U41" s="339"/>
      <c r="V41" s="339"/>
      <c r="W41" s="339"/>
      <c r="X41" s="339"/>
      <c r="Y41" s="339"/>
      <c r="Z41" s="339"/>
      <c r="AA41" s="339"/>
      <c r="AB41" s="339"/>
      <c r="AC41" s="339" t="n">
        <v>0</v>
      </c>
      <c r="AD41" s="340" t="n">
        <f aca="false">SUM(F41:AC41)</f>
        <v>0</v>
      </c>
      <c r="AE41" s="341" t="n">
        <f aca="false">AD41*D41</f>
        <v>-0</v>
      </c>
      <c r="AF41" s="342"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4"/>
      <c r="B42" s="335"/>
      <c r="C42" s="335"/>
      <c r="D42" s="336"/>
      <c r="E42" s="336"/>
      <c r="F42" s="339"/>
      <c r="G42" s="338"/>
      <c r="H42" s="339"/>
      <c r="I42" s="339"/>
      <c r="J42" s="339"/>
      <c r="K42" s="339"/>
      <c r="L42" s="339"/>
      <c r="M42" s="339"/>
      <c r="N42" s="339"/>
      <c r="O42" s="339"/>
      <c r="P42" s="339"/>
      <c r="Q42" s="339"/>
      <c r="R42" s="339"/>
      <c r="S42" s="339"/>
      <c r="T42" s="339"/>
      <c r="U42" s="339"/>
      <c r="V42" s="339"/>
      <c r="W42" s="339"/>
      <c r="X42" s="339"/>
      <c r="Y42" s="339"/>
      <c r="Z42" s="339"/>
      <c r="AA42" s="339"/>
      <c r="AB42" s="339"/>
      <c r="AC42" s="339"/>
      <c r="AD42" s="340" t="n">
        <f aca="false">SUM(F42:AC42)</f>
        <v>0</v>
      </c>
      <c r="AE42" s="341" t="n">
        <f aca="false">AD42*D42</f>
        <v>0</v>
      </c>
      <c r="AF42" s="342"/>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4" t="s">
        <v>141</v>
      </c>
      <c r="B43" s="335" t="s">
        <v>142</v>
      </c>
      <c r="C43" s="335" t="s">
        <v>143</v>
      </c>
      <c r="D43" s="336" t="n">
        <f aca="false">F130</f>
        <v>-0.25</v>
      </c>
      <c r="E43" s="336"/>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39"/>
      <c r="AD43" s="340" t="n">
        <f aca="false">SUM(F43:AC43)</f>
        <v>0</v>
      </c>
      <c r="AE43" s="341" t="n">
        <f aca="false">AD43*D43</f>
        <v>-0</v>
      </c>
      <c r="AF43" s="342"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4" t="s">
        <v>141</v>
      </c>
      <c r="B44" s="335" t="s">
        <v>142</v>
      </c>
      <c r="C44" s="335" t="s">
        <v>143</v>
      </c>
      <c r="D44" s="336" t="n">
        <f aca="false">F131</f>
        <v>-0.25</v>
      </c>
      <c r="E44" s="336"/>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40" t="n">
        <f aca="false">SUM(F44:AC44)</f>
        <v>0</v>
      </c>
      <c r="AE44" s="341" t="n">
        <f aca="false">AD44*D44</f>
        <v>-0</v>
      </c>
      <c r="AF44" s="342"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4" t="s">
        <v>141</v>
      </c>
      <c r="B45" s="335" t="s">
        <v>142</v>
      </c>
      <c r="C45" s="335" t="s">
        <v>143</v>
      </c>
      <c r="D45" s="336" t="n">
        <f aca="false">F132</f>
        <v>-0.25</v>
      </c>
      <c r="E45" s="336"/>
      <c r="F45" s="339"/>
      <c r="G45" s="339"/>
      <c r="H45" s="339" t="n">
        <v>0</v>
      </c>
      <c r="I45" s="339"/>
      <c r="J45" s="339"/>
      <c r="K45" s="339"/>
      <c r="L45" s="339"/>
      <c r="M45" s="339"/>
      <c r="N45" s="339"/>
      <c r="O45" s="339"/>
      <c r="P45" s="339"/>
      <c r="Q45" s="339"/>
      <c r="R45" s="339"/>
      <c r="S45" s="339"/>
      <c r="T45" s="339"/>
      <c r="U45" s="339"/>
      <c r="V45" s="339"/>
      <c r="W45" s="339"/>
      <c r="X45" s="339"/>
      <c r="Y45" s="339"/>
      <c r="Z45" s="339"/>
      <c r="AA45" s="339"/>
      <c r="AB45" s="339"/>
      <c r="AC45" s="339"/>
      <c r="AD45" s="340" t="n">
        <f aca="false">SUM(F45:AC45)</f>
        <v>0</v>
      </c>
      <c r="AE45" s="341" t="n">
        <f aca="false">AD45*D45</f>
        <v>-0</v>
      </c>
      <c r="AF45" s="342"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4" t="s">
        <v>141</v>
      </c>
      <c r="B46" s="335" t="s">
        <v>142</v>
      </c>
      <c r="C46" s="335" t="s">
        <v>143</v>
      </c>
      <c r="D46" s="336" t="n">
        <f aca="false">F133</f>
        <v>-0.25</v>
      </c>
      <c r="E46" s="336"/>
      <c r="F46" s="339"/>
      <c r="G46" s="339"/>
      <c r="H46" s="339"/>
      <c r="I46" s="339" t="n">
        <v>0</v>
      </c>
      <c r="J46" s="339"/>
      <c r="K46" s="339"/>
      <c r="L46" s="339"/>
      <c r="M46" s="339"/>
      <c r="N46" s="339"/>
      <c r="O46" s="339"/>
      <c r="P46" s="339"/>
      <c r="Q46" s="339"/>
      <c r="R46" s="339"/>
      <c r="S46" s="339"/>
      <c r="T46" s="339"/>
      <c r="U46" s="339"/>
      <c r="V46" s="339"/>
      <c r="W46" s="339"/>
      <c r="X46" s="339"/>
      <c r="Y46" s="339"/>
      <c r="Z46" s="339"/>
      <c r="AA46" s="339"/>
      <c r="AB46" s="339"/>
      <c r="AC46" s="339"/>
      <c r="AD46" s="340" t="n">
        <f aca="false">SUM(F46:AC46)</f>
        <v>0</v>
      </c>
      <c r="AE46" s="341" t="n">
        <f aca="false">AD46*D46</f>
        <v>-0</v>
      </c>
      <c r="AF46" s="342"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4" t="s">
        <v>141</v>
      </c>
      <c r="B47" s="335" t="s">
        <v>142</v>
      </c>
      <c r="C47" s="335" t="s">
        <v>143</v>
      </c>
      <c r="D47" s="336" t="n">
        <f aca="false">F134</f>
        <v>-0.25</v>
      </c>
      <c r="E47" s="336"/>
      <c r="F47" s="339"/>
      <c r="G47" s="339"/>
      <c r="H47" s="339"/>
      <c r="I47" s="339"/>
      <c r="J47" s="339" t="n">
        <v>0</v>
      </c>
      <c r="K47" s="339"/>
      <c r="L47" s="339"/>
      <c r="M47" s="339"/>
      <c r="N47" s="339"/>
      <c r="O47" s="339"/>
      <c r="P47" s="339"/>
      <c r="Q47" s="339"/>
      <c r="R47" s="339"/>
      <c r="S47" s="339"/>
      <c r="T47" s="339"/>
      <c r="U47" s="339"/>
      <c r="V47" s="339"/>
      <c r="W47" s="339"/>
      <c r="X47" s="339"/>
      <c r="Y47" s="339"/>
      <c r="Z47" s="339"/>
      <c r="AA47" s="339"/>
      <c r="AB47" s="339"/>
      <c r="AC47" s="339"/>
      <c r="AD47" s="340" t="n">
        <f aca="false">SUM(F47:AC47)</f>
        <v>0</v>
      </c>
      <c r="AE47" s="341" t="n">
        <f aca="false">AD47*D47</f>
        <v>-0</v>
      </c>
      <c r="AF47" s="342"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4" t="s">
        <v>141</v>
      </c>
      <c r="B48" s="335" t="s">
        <v>142</v>
      </c>
      <c r="C48" s="335" t="s">
        <v>143</v>
      </c>
      <c r="D48" s="336" t="n">
        <f aca="false">F135</f>
        <v>-0.25</v>
      </c>
      <c r="E48" s="336"/>
      <c r="F48" s="339"/>
      <c r="G48" s="339"/>
      <c r="H48" s="339"/>
      <c r="I48" s="339"/>
      <c r="J48" s="339"/>
      <c r="K48" s="339" t="n">
        <v>0</v>
      </c>
      <c r="L48" s="339"/>
      <c r="M48" s="339"/>
      <c r="N48" s="339"/>
      <c r="O48" s="339"/>
      <c r="P48" s="339"/>
      <c r="Q48" s="339"/>
      <c r="R48" s="339"/>
      <c r="S48" s="339"/>
      <c r="T48" s="339"/>
      <c r="U48" s="339"/>
      <c r="V48" s="339"/>
      <c r="W48" s="339"/>
      <c r="X48" s="339"/>
      <c r="Y48" s="339"/>
      <c r="Z48" s="339"/>
      <c r="AA48" s="339"/>
      <c r="AB48" s="339"/>
      <c r="AC48" s="339"/>
      <c r="AD48" s="340" t="n">
        <f aca="false">SUM(F48:AC48)</f>
        <v>0</v>
      </c>
      <c r="AE48" s="341" t="n">
        <f aca="false">AD48*D48</f>
        <v>-0</v>
      </c>
      <c r="AF48" s="342"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4" t="s">
        <v>141</v>
      </c>
      <c r="B49" s="335" t="s">
        <v>142</v>
      </c>
      <c r="C49" s="335" t="s">
        <v>143</v>
      </c>
      <c r="D49" s="336" t="n">
        <f aca="false">F136</f>
        <v>-0.25</v>
      </c>
      <c r="E49" s="336"/>
      <c r="F49" s="339"/>
      <c r="G49" s="339"/>
      <c r="H49" s="339"/>
      <c r="I49" s="339"/>
      <c r="J49" s="339"/>
      <c r="K49" s="339"/>
      <c r="L49" s="339" t="n">
        <v>0</v>
      </c>
      <c r="M49" s="339"/>
      <c r="N49" s="339"/>
      <c r="O49" s="339"/>
      <c r="P49" s="339"/>
      <c r="Q49" s="339"/>
      <c r="R49" s="339"/>
      <c r="S49" s="339"/>
      <c r="T49" s="339"/>
      <c r="U49" s="339"/>
      <c r="V49" s="339"/>
      <c r="W49" s="339"/>
      <c r="X49" s="339"/>
      <c r="Y49" s="339"/>
      <c r="Z49" s="339"/>
      <c r="AA49" s="339"/>
      <c r="AB49" s="339"/>
      <c r="AC49" s="339"/>
      <c r="AD49" s="340" t="n">
        <f aca="false">SUM(F49:AC49)</f>
        <v>0</v>
      </c>
      <c r="AE49" s="341" t="n">
        <f aca="false">AD49*D49</f>
        <v>-0</v>
      </c>
      <c r="AF49" s="342"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4" t="s">
        <v>141</v>
      </c>
      <c r="B50" s="335" t="s">
        <v>142</v>
      </c>
      <c r="C50" s="335" t="s">
        <v>143</v>
      </c>
      <c r="D50" s="336" t="n">
        <f aca="false">F137</f>
        <v>-0.25</v>
      </c>
      <c r="E50" s="336"/>
      <c r="F50" s="339"/>
      <c r="G50" s="339"/>
      <c r="H50" s="339"/>
      <c r="I50" s="339"/>
      <c r="J50" s="339"/>
      <c r="K50" s="339"/>
      <c r="L50" s="339"/>
      <c r="M50" s="339" t="n">
        <v>0</v>
      </c>
      <c r="N50" s="339"/>
      <c r="O50" s="339"/>
      <c r="P50" s="339"/>
      <c r="Q50" s="339"/>
      <c r="R50" s="339"/>
      <c r="S50" s="339"/>
      <c r="T50" s="339"/>
      <c r="U50" s="339"/>
      <c r="V50" s="339"/>
      <c r="W50" s="339"/>
      <c r="X50" s="339"/>
      <c r="Y50" s="339"/>
      <c r="Z50" s="339"/>
      <c r="AA50" s="339"/>
      <c r="AB50" s="339"/>
      <c r="AC50" s="339"/>
      <c r="AD50" s="340" t="n">
        <f aca="false">SUM(F50:AC50)</f>
        <v>0</v>
      </c>
      <c r="AE50" s="341" t="n">
        <f aca="false">AD50*D50</f>
        <v>-0</v>
      </c>
      <c r="AF50" s="342"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4" t="s">
        <v>141</v>
      </c>
      <c r="B51" s="335" t="s">
        <v>142</v>
      </c>
      <c r="C51" s="335" t="s">
        <v>143</v>
      </c>
      <c r="D51" s="336" t="n">
        <f aca="false">F138</f>
        <v>-0.25</v>
      </c>
      <c r="E51" s="336"/>
      <c r="F51" s="339"/>
      <c r="G51" s="339"/>
      <c r="H51" s="339"/>
      <c r="I51" s="339"/>
      <c r="J51" s="339"/>
      <c r="K51" s="339"/>
      <c r="L51" s="339"/>
      <c r="M51" s="339"/>
      <c r="N51" s="339" t="n">
        <v>0</v>
      </c>
      <c r="O51" s="339"/>
      <c r="P51" s="339"/>
      <c r="Q51" s="339"/>
      <c r="R51" s="339"/>
      <c r="S51" s="339"/>
      <c r="T51" s="339"/>
      <c r="U51" s="339"/>
      <c r="V51" s="339"/>
      <c r="W51" s="339"/>
      <c r="X51" s="339"/>
      <c r="Y51" s="339"/>
      <c r="Z51" s="339"/>
      <c r="AA51" s="339"/>
      <c r="AB51" s="339"/>
      <c r="AC51" s="339"/>
      <c r="AD51" s="340" t="n">
        <f aca="false">SUM(F51:AC51)</f>
        <v>0</v>
      </c>
      <c r="AE51" s="341" t="n">
        <f aca="false">AD51*D51</f>
        <v>-0</v>
      </c>
      <c r="AF51" s="342"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4" t="s">
        <v>141</v>
      </c>
      <c r="B52" s="335" t="s">
        <v>142</v>
      </c>
      <c r="C52" s="335" t="s">
        <v>143</v>
      </c>
      <c r="D52" s="336" t="n">
        <f aca="false">F139</f>
        <v>-0.25</v>
      </c>
      <c r="E52" s="336"/>
      <c r="F52" s="339"/>
      <c r="G52" s="339"/>
      <c r="H52" s="339"/>
      <c r="I52" s="339"/>
      <c r="J52" s="339"/>
      <c r="K52" s="339"/>
      <c r="L52" s="339"/>
      <c r="M52" s="339"/>
      <c r="N52" s="339"/>
      <c r="O52" s="339" t="n">
        <v>0</v>
      </c>
      <c r="P52" s="339"/>
      <c r="Q52" s="339"/>
      <c r="R52" s="339"/>
      <c r="S52" s="339"/>
      <c r="T52" s="339"/>
      <c r="U52" s="339"/>
      <c r="V52" s="339"/>
      <c r="W52" s="339"/>
      <c r="X52" s="339"/>
      <c r="Y52" s="339"/>
      <c r="Z52" s="339"/>
      <c r="AA52" s="339"/>
      <c r="AB52" s="339"/>
      <c r="AC52" s="339"/>
      <c r="AD52" s="340" t="n">
        <f aca="false">SUM(F52:AC52)</f>
        <v>0</v>
      </c>
      <c r="AE52" s="341" t="n">
        <f aca="false">AD52*D52</f>
        <v>-0</v>
      </c>
      <c r="AF52" s="342"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4" t="s">
        <v>141</v>
      </c>
      <c r="B53" s="335" t="s">
        <v>142</v>
      </c>
      <c r="C53" s="335" t="s">
        <v>143</v>
      </c>
      <c r="D53" s="336" t="n">
        <f aca="false">F140</f>
        <v>-0.25</v>
      </c>
      <c r="E53" s="336"/>
      <c r="F53" s="339"/>
      <c r="G53" s="339"/>
      <c r="H53" s="339"/>
      <c r="I53" s="339"/>
      <c r="J53" s="339"/>
      <c r="K53" s="339"/>
      <c r="L53" s="339"/>
      <c r="M53" s="339"/>
      <c r="N53" s="339"/>
      <c r="O53" s="339"/>
      <c r="P53" s="339" t="n">
        <v>0</v>
      </c>
      <c r="Q53" s="339"/>
      <c r="R53" s="339"/>
      <c r="S53" s="339"/>
      <c r="T53" s="339"/>
      <c r="U53" s="339"/>
      <c r="V53" s="339"/>
      <c r="W53" s="339"/>
      <c r="X53" s="339"/>
      <c r="Y53" s="339"/>
      <c r="Z53" s="339"/>
      <c r="AA53" s="339"/>
      <c r="AB53" s="339"/>
      <c r="AC53" s="339"/>
      <c r="AD53" s="340" t="n">
        <f aca="false">SUM(F53:AC53)</f>
        <v>0</v>
      </c>
      <c r="AE53" s="341" t="n">
        <f aca="false">AD53*D53</f>
        <v>-0</v>
      </c>
      <c r="AF53" s="342"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4" t="s">
        <v>141</v>
      </c>
      <c r="B54" s="335" t="s">
        <v>142</v>
      </c>
      <c r="C54" s="335" t="s">
        <v>143</v>
      </c>
      <c r="D54" s="336" t="n">
        <f aca="false">F141</f>
        <v>-0.25</v>
      </c>
      <c r="E54" s="336"/>
      <c r="F54" s="339"/>
      <c r="G54" s="339"/>
      <c r="H54" s="339"/>
      <c r="I54" s="339"/>
      <c r="J54" s="339"/>
      <c r="K54" s="339"/>
      <c r="L54" s="339"/>
      <c r="M54" s="339"/>
      <c r="N54" s="339"/>
      <c r="O54" s="339"/>
      <c r="P54" s="339"/>
      <c r="Q54" s="339" t="n">
        <v>0</v>
      </c>
      <c r="R54" s="339"/>
      <c r="S54" s="339"/>
      <c r="T54" s="339"/>
      <c r="U54" s="339"/>
      <c r="V54" s="339"/>
      <c r="W54" s="339"/>
      <c r="X54" s="339"/>
      <c r="Y54" s="339"/>
      <c r="Z54" s="339"/>
      <c r="AA54" s="339"/>
      <c r="AB54" s="339"/>
      <c r="AC54" s="339"/>
      <c r="AD54" s="340" t="n">
        <f aca="false">SUM(F54:AC54)</f>
        <v>0</v>
      </c>
      <c r="AE54" s="341" t="n">
        <f aca="false">AD54*D54</f>
        <v>-0</v>
      </c>
      <c r="AF54" s="342"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4" t="s">
        <v>141</v>
      </c>
      <c r="B55" s="335" t="s">
        <v>142</v>
      </c>
      <c r="C55" s="335" t="s">
        <v>143</v>
      </c>
      <c r="D55" s="336" t="n">
        <f aca="false">F142</f>
        <v>-0.25</v>
      </c>
      <c r="E55" s="336"/>
      <c r="F55" s="339"/>
      <c r="G55" s="339"/>
      <c r="H55" s="339"/>
      <c r="I55" s="339"/>
      <c r="J55" s="339"/>
      <c r="K55" s="339"/>
      <c r="L55" s="339"/>
      <c r="M55" s="339"/>
      <c r="N55" s="339"/>
      <c r="O55" s="339"/>
      <c r="P55" s="339"/>
      <c r="Q55" s="339"/>
      <c r="R55" s="339" t="n">
        <v>0</v>
      </c>
      <c r="S55" s="339"/>
      <c r="T55" s="339"/>
      <c r="U55" s="339"/>
      <c r="V55" s="339"/>
      <c r="W55" s="339"/>
      <c r="X55" s="339"/>
      <c r="Y55" s="339"/>
      <c r="Z55" s="339"/>
      <c r="AA55" s="339"/>
      <c r="AB55" s="339"/>
      <c r="AC55" s="339"/>
      <c r="AD55" s="340" t="n">
        <f aca="false">SUM(F55:AC55)</f>
        <v>0</v>
      </c>
      <c r="AE55" s="341" t="n">
        <f aca="false">AD55*D55</f>
        <v>-0</v>
      </c>
      <c r="AF55" s="342"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4" t="s">
        <v>141</v>
      </c>
      <c r="B56" s="335" t="s">
        <v>142</v>
      </c>
      <c r="C56" s="335" t="s">
        <v>143</v>
      </c>
      <c r="D56" s="336" t="n">
        <f aca="false">F143</f>
        <v>-0.25</v>
      </c>
      <c r="E56" s="336"/>
      <c r="F56" s="339"/>
      <c r="G56" s="339"/>
      <c r="H56" s="339"/>
      <c r="I56" s="339"/>
      <c r="J56" s="339"/>
      <c r="K56" s="339"/>
      <c r="L56" s="339"/>
      <c r="M56" s="339"/>
      <c r="N56" s="339"/>
      <c r="O56" s="339"/>
      <c r="P56" s="339"/>
      <c r="Q56" s="339"/>
      <c r="R56" s="339"/>
      <c r="S56" s="339" t="n">
        <v>0</v>
      </c>
      <c r="T56" s="339"/>
      <c r="U56" s="339"/>
      <c r="V56" s="339"/>
      <c r="W56" s="339"/>
      <c r="X56" s="339"/>
      <c r="Y56" s="339"/>
      <c r="Z56" s="339"/>
      <c r="AA56" s="339"/>
      <c r="AB56" s="339"/>
      <c r="AC56" s="339"/>
      <c r="AD56" s="340" t="n">
        <f aca="false">SUM(F56:AC56)</f>
        <v>0</v>
      </c>
      <c r="AE56" s="341" t="n">
        <f aca="false">AD56*D56</f>
        <v>-0</v>
      </c>
      <c r="AF56" s="342"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4" t="s">
        <v>141</v>
      </c>
      <c r="B57" s="335" t="s">
        <v>142</v>
      </c>
      <c r="C57" s="335" t="s">
        <v>143</v>
      </c>
      <c r="D57" s="336" t="n">
        <f aca="false">F144</f>
        <v>-0.25</v>
      </c>
      <c r="E57" s="336"/>
      <c r="F57" s="339"/>
      <c r="G57" s="339"/>
      <c r="H57" s="339"/>
      <c r="I57" s="339"/>
      <c r="J57" s="339"/>
      <c r="K57" s="339"/>
      <c r="L57" s="339"/>
      <c r="M57" s="339"/>
      <c r="N57" s="339"/>
      <c r="O57" s="339"/>
      <c r="P57" s="339"/>
      <c r="Q57" s="339"/>
      <c r="R57" s="339"/>
      <c r="S57" s="339"/>
      <c r="T57" s="339" t="n">
        <v>0</v>
      </c>
      <c r="U57" s="339"/>
      <c r="V57" s="339"/>
      <c r="W57" s="339"/>
      <c r="X57" s="339"/>
      <c r="Y57" s="339"/>
      <c r="Z57" s="339"/>
      <c r="AA57" s="339"/>
      <c r="AB57" s="339"/>
      <c r="AC57" s="339"/>
      <c r="AD57" s="340" t="n">
        <f aca="false">SUM(F57:AC57)</f>
        <v>0</v>
      </c>
      <c r="AE57" s="341" t="n">
        <f aca="false">AD57*D57</f>
        <v>-0</v>
      </c>
      <c r="AF57" s="342"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4" t="s">
        <v>141</v>
      </c>
      <c r="B58" s="335" t="s">
        <v>142</v>
      </c>
      <c r="C58" s="335" t="s">
        <v>143</v>
      </c>
      <c r="D58" s="336" t="n">
        <f aca="false">F145</f>
        <v>-0.25</v>
      </c>
      <c r="E58" s="336"/>
      <c r="F58" s="339"/>
      <c r="G58" s="339"/>
      <c r="H58" s="339"/>
      <c r="I58" s="339"/>
      <c r="J58" s="339"/>
      <c r="K58" s="339"/>
      <c r="L58" s="339"/>
      <c r="M58" s="339"/>
      <c r="N58" s="339"/>
      <c r="O58" s="339"/>
      <c r="P58" s="339"/>
      <c r="Q58" s="339"/>
      <c r="R58" s="339"/>
      <c r="S58" s="339"/>
      <c r="T58" s="339"/>
      <c r="U58" s="339" t="n">
        <v>0</v>
      </c>
      <c r="V58" s="339"/>
      <c r="W58" s="339"/>
      <c r="X58" s="339"/>
      <c r="Y58" s="339"/>
      <c r="Z58" s="339"/>
      <c r="AA58" s="339"/>
      <c r="AB58" s="339"/>
      <c r="AC58" s="339"/>
      <c r="AD58" s="340" t="n">
        <f aca="false">SUM(F58:AC58)</f>
        <v>0</v>
      </c>
      <c r="AE58" s="341" t="n">
        <f aca="false">AD58*D58</f>
        <v>-0</v>
      </c>
      <c r="AF58" s="342"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4" t="s">
        <v>141</v>
      </c>
      <c r="B59" s="335" t="s">
        <v>142</v>
      </c>
      <c r="C59" s="335" t="s">
        <v>143</v>
      </c>
      <c r="D59" s="336" t="n">
        <f aca="false">F146</f>
        <v>-0.25</v>
      </c>
      <c r="E59" s="336"/>
      <c r="F59" s="339"/>
      <c r="G59" s="339"/>
      <c r="H59" s="339"/>
      <c r="I59" s="339"/>
      <c r="J59" s="339"/>
      <c r="K59" s="339"/>
      <c r="L59" s="339"/>
      <c r="M59" s="339"/>
      <c r="N59" s="339"/>
      <c r="O59" s="339"/>
      <c r="P59" s="339"/>
      <c r="Q59" s="339"/>
      <c r="R59" s="339"/>
      <c r="S59" s="339"/>
      <c r="T59" s="339"/>
      <c r="U59" s="339"/>
      <c r="V59" s="339" t="n">
        <v>0</v>
      </c>
      <c r="W59" s="339"/>
      <c r="X59" s="339"/>
      <c r="Y59" s="339"/>
      <c r="Z59" s="339"/>
      <c r="AA59" s="339"/>
      <c r="AB59" s="339"/>
      <c r="AC59" s="339"/>
      <c r="AD59" s="340" t="n">
        <f aca="false">SUM(F59:AC59)</f>
        <v>0</v>
      </c>
      <c r="AE59" s="341" t="n">
        <f aca="false">AD59*D59</f>
        <v>-0</v>
      </c>
      <c r="AF59" s="342"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4" t="s">
        <v>141</v>
      </c>
      <c r="B60" s="335" t="s">
        <v>142</v>
      </c>
      <c r="C60" s="335" t="s">
        <v>143</v>
      </c>
      <c r="D60" s="336" t="n">
        <f aca="false">F147</f>
        <v>-0.25</v>
      </c>
      <c r="E60" s="336"/>
      <c r="F60" s="339"/>
      <c r="G60" s="339"/>
      <c r="H60" s="339"/>
      <c r="I60" s="339"/>
      <c r="J60" s="339"/>
      <c r="K60" s="339"/>
      <c r="L60" s="339"/>
      <c r="M60" s="339"/>
      <c r="N60" s="339"/>
      <c r="O60" s="339"/>
      <c r="P60" s="339"/>
      <c r="Q60" s="339"/>
      <c r="R60" s="339"/>
      <c r="S60" s="339"/>
      <c r="T60" s="339"/>
      <c r="U60" s="339"/>
      <c r="V60" s="339"/>
      <c r="W60" s="339" t="n">
        <v>0</v>
      </c>
      <c r="X60" s="339"/>
      <c r="Y60" s="339"/>
      <c r="Z60" s="339"/>
      <c r="AA60" s="339"/>
      <c r="AB60" s="339"/>
      <c r="AC60" s="339"/>
      <c r="AD60" s="340" t="n">
        <f aca="false">SUM(F60:AC60)</f>
        <v>0</v>
      </c>
      <c r="AE60" s="341" t="n">
        <f aca="false">AD60*D60</f>
        <v>-0</v>
      </c>
      <c r="AF60" s="342"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4" t="s">
        <v>141</v>
      </c>
      <c r="B61" s="335" t="s">
        <v>142</v>
      </c>
      <c r="C61" s="335" t="s">
        <v>143</v>
      </c>
      <c r="D61" s="336" t="n">
        <f aca="false">F148</f>
        <v>-0.25</v>
      </c>
      <c r="E61" s="336"/>
      <c r="F61" s="339"/>
      <c r="G61" s="339"/>
      <c r="H61" s="339"/>
      <c r="I61" s="339"/>
      <c r="J61" s="339"/>
      <c r="K61" s="339"/>
      <c r="L61" s="339"/>
      <c r="M61" s="339"/>
      <c r="N61" s="339"/>
      <c r="O61" s="339"/>
      <c r="P61" s="339"/>
      <c r="Q61" s="339"/>
      <c r="R61" s="339"/>
      <c r="S61" s="339"/>
      <c r="T61" s="339"/>
      <c r="U61" s="339"/>
      <c r="V61" s="339"/>
      <c r="W61" s="339"/>
      <c r="X61" s="339" t="n">
        <v>0</v>
      </c>
      <c r="Y61" s="339"/>
      <c r="Z61" s="339"/>
      <c r="AA61" s="339"/>
      <c r="AB61" s="339"/>
      <c r="AC61" s="339"/>
      <c r="AD61" s="340" t="n">
        <f aca="false">SUM(F61:AC61)</f>
        <v>0</v>
      </c>
      <c r="AE61" s="341" t="n">
        <f aca="false">AD61*D61</f>
        <v>-0</v>
      </c>
      <c r="AF61" s="342"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4" t="s">
        <v>141</v>
      </c>
      <c r="B62" s="335" t="s">
        <v>142</v>
      </c>
      <c r="C62" s="335" t="s">
        <v>143</v>
      </c>
      <c r="D62" s="336" t="n">
        <f aca="false">F149</f>
        <v>-0.25</v>
      </c>
      <c r="E62" s="336"/>
      <c r="F62" s="339"/>
      <c r="G62" s="339"/>
      <c r="H62" s="339"/>
      <c r="I62" s="339"/>
      <c r="J62" s="339"/>
      <c r="K62" s="339"/>
      <c r="L62" s="339"/>
      <c r="M62" s="339"/>
      <c r="N62" s="339"/>
      <c r="O62" s="339"/>
      <c r="P62" s="339"/>
      <c r="Q62" s="339"/>
      <c r="R62" s="339"/>
      <c r="S62" s="339"/>
      <c r="T62" s="339"/>
      <c r="U62" s="339"/>
      <c r="V62" s="339"/>
      <c r="W62" s="339"/>
      <c r="X62" s="339"/>
      <c r="Y62" s="339" t="n">
        <v>0</v>
      </c>
      <c r="Z62" s="339"/>
      <c r="AA62" s="339"/>
      <c r="AB62" s="339"/>
      <c r="AC62" s="339"/>
      <c r="AD62" s="340" t="n">
        <f aca="false">SUM(F62:AC62)</f>
        <v>0</v>
      </c>
      <c r="AE62" s="341" t="n">
        <f aca="false">AD62*D62</f>
        <v>-0</v>
      </c>
      <c r="AF62" s="342"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4" t="s">
        <v>141</v>
      </c>
      <c r="B63" s="335" t="s">
        <v>142</v>
      </c>
      <c r="C63" s="335" t="s">
        <v>143</v>
      </c>
      <c r="D63" s="336" t="n">
        <f aca="false">F150</f>
        <v>-0.25</v>
      </c>
      <c r="E63" s="336"/>
      <c r="F63" s="339"/>
      <c r="G63" s="339"/>
      <c r="H63" s="339"/>
      <c r="I63" s="339"/>
      <c r="J63" s="339"/>
      <c r="K63" s="339"/>
      <c r="L63" s="339"/>
      <c r="M63" s="339"/>
      <c r="N63" s="339"/>
      <c r="O63" s="339"/>
      <c r="P63" s="339"/>
      <c r="Q63" s="339"/>
      <c r="R63" s="339"/>
      <c r="S63" s="339"/>
      <c r="T63" s="339"/>
      <c r="U63" s="339"/>
      <c r="V63" s="339"/>
      <c r="W63" s="339"/>
      <c r="X63" s="339"/>
      <c r="Y63" s="339"/>
      <c r="Z63" s="339" t="n">
        <v>0</v>
      </c>
      <c r="AA63" s="339"/>
      <c r="AB63" s="339"/>
      <c r="AC63" s="339"/>
      <c r="AD63" s="340" t="n">
        <f aca="false">SUM(F63:AC63)</f>
        <v>0</v>
      </c>
      <c r="AE63" s="341" t="n">
        <f aca="false">AD63*D63</f>
        <v>-0</v>
      </c>
      <c r="AF63" s="342"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4" t="s">
        <v>141</v>
      </c>
      <c r="B64" s="335" t="s">
        <v>142</v>
      </c>
      <c r="C64" s="335" t="s">
        <v>143</v>
      </c>
      <c r="D64" s="336" t="n">
        <f aca="false">F151</f>
        <v>-0.25</v>
      </c>
      <c r="E64" s="336"/>
      <c r="F64" s="339"/>
      <c r="G64" s="339"/>
      <c r="H64" s="339"/>
      <c r="I64" s="339"/>
      <c r="J64" s="339"/>
      <c r="K64" s="339"/>
      <c r="L64" s="339"/>
      <c r="M64" s="339"/>
      <c r="N64" s="339"/>
      <c r="O64" s="339"/>
      <c r="P64" s="339"/>
      <c r="Q64" s="339"/>
      <c r="R64" s="339"/>
      <c r="S64" s="339"/>
      <c r="T64" s="339"/>
      <c r="U64" s="339"/>
      <c r="V64" s="339"/>
      <c r="W64" s="339"/>
      <c r="X64" s="339"/>
      <c r="Y64" s="339"/>
      <c r="Z64" s="339"/>
      <c r="AA64" s="339" t="n">
        <v>0</v>
      </c>
      <c r="AB64" s="339"/>
      <c r="AC64" s="339"/>
      <c r="AD64" s="340" t="n">
        <f aca="false">SUM(F64:AC64)</f>
        <v>0</v>
      </c>
      <c r="AE64" s="341" t="n">
        <f aca="false">AD64*D64</f>
        <v>-0</v>
      </c>
      <c r="AF64" s="342"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4" t="s">
        <v>141</v>
      </c>
      <c r="B65" s="335" t="s">
        <v>142</v>
      </c>
      <c r="C65" s="335" t="s">
        <v>143</v>
      </c>
      <c r="D65" s="336" t="n">
        <f aca="false">F152</f>
        <v>-0.25</v>
      </c>
      <c r="E65" s="336"/>
      <c r="F65" s="339"/>
      <c r="G65" s="339"/>
      <c r="H65" s="339"/>
      <c r="I65" s="339"/>
      <c r="J65" s="339"/>
      <c r="K65" s="339"/>
      <c r="L65" s="339"/>
      <c r="M65" s="339"/>
      <c r="N65" s="339"/>
      <c r="O65" s="339"/>
      <c r="P65" s="339"/>
      <c r="Q65" s="339"/>
      <c r="R65" s="339"/>
      <c r="S65" s="339"/>
      <c r="T65" s="339"/>
      <c r="U65" s="339"/>
      <c r="V65" s="339"/>
      <c r="W65" s="339"/>
      <c r="X65" s="339"/>
      <c r="Y65" s="339"/>
      <c r="Z65" s="339"/>
      <c r="AA65" s="339"/>
      <c r="AB65" s="339" t="n">
        <v>0</v>
      </c>
      <c r="AC65" s="339"/>
      <c r="AD65" s="340" t="n">
        <f aca="false">SUM(F65:AC65)</f>
        <v>0</v>
      </c>
      <c r="AE65" s="341" t="n">
        <f aca="false">AD65*D65</f>
        <v>-0</v>
      </c>
      <c r="AF65" s="342"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4"/>
      <c r="B66" s="335"/>
      <c r="C66" s="335"/>
      <c r="D66" s="336"/>
      <c r="E66" s="336"/>
      <c r="F66" s="339"/>
      <c r="G66" s="338"/>
      <c r="H66" s="339"/>
      <c r="I66" s="339"/>
      <c r="J66" s="339"/>
      <c r="K66" s="339"/>
      <c r="L66" s="339"/>
      <c r="M66" s="339"/>
      <c r="N66" s="339"/>
      <c r="O66" s="339"/>
      <c r="P66" s="339"/>
      <c r="Q66" s="339"/>
      <c r="R66" s="339"/>
      <c r="S66" s="339"/>
      <c r="T66" s="339"/>
      <c r="U66" s="339"/>
      <c r="V66" s="339"/>
      <c r="W66" s="339"/>
      <c r="X66" s="339"/>
      <c r="Y66" s="339"/>
      <c r="Z66" s="339"/>
      <c r="AA66" s="339"/>
      <c r="AB66" s="339"/>
      <c r="AC66" s="339"/>
      <c r="AD66" s="316" t="n">
        <f aca="false">SUM(F66:AC66)</f>
        <v>0</v>
      </c>
      <c r="AE66" s="306" t="n">
        <f aca="false">AD66*D66</f>
        <v>0</v>
      </c>
      <c r="AF66" s="307"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false" customHeight="true" outlineLevel="0" collapsed="false">
      <c r="A67" s="344"/>
      <c r="B67" s="345"/>
      <c r="C67" s="345"/>
      <c r="D67" s="346"/>
      <c r="E67" s="346" t="s">
        <v>123</v>
      </c>
      <c r="F67" s="337"/>
      <c r="G67" s="338"/>
      <c r="H67" s="339"/>
      <c r="I67" s="339"/>
      <c r="J67" s="339"/>
      <c r="K67" s="339"/>
      <c r="L67" s="339"/>
      <c r="M67" s="339"/>
      <c r="N67" s="339"/>
      <c r="O67" s="339"/>
      <c r="P67" s="339"/>
      <c r="Q67" s="339"/>
      <c r="R67" s="339"/>
      <c r="S67" s="339"/>
      <c r="T67" s="339"/>
      <c r="U67" s="339"/>
      <c r="V67" s="339"/>
      <c r="W67" s="339"/>
      <c r="X67" s="339"/>
      <c r="Y67" s="339"/>
      <c r="Z67" s="339"/>
      <c r="AA67" s="339"/>
      <c r="AB67" s="339"/>
      <c r="AC67" s="337"/>
      <c r="AD67" s="316" t="n">
        <f aca="false">SUM(F67:AC67)</f>
        <v>0</v>
      </c>
      <c r="AE67" s="306" t="n">
        <f aca="false">AD67*D67</f>
        <v>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34" t="s">
        <v>144</v>
      </c>
      <c r="B68" s="347" t="s">
        <v>142</v>
      </c>
      <c r="C68" s="347" t="s">
        <v>70</v>
      </c>
      <c r="D68" s="335" t="n">
        <v>140</v>
      </c>
      <c r="E68" s="348"/>
      <c r="F68" s="337" t="n">
        <v>25</v>
      </c>
      <c r="G68" s="349" t="n">
        <v>25</v>
      </c>
      <c r="H68" s="349" t="n">
        <v>25</v>
      </c>
      <c r="I68" s="349" t="n">
        <v>25</v>
      </c>
      <c r="J68" s="349" t="n">
        <v>25</v>
      </c>
      <c r="K68" s="349" t="n">
        <v>25</v>
      </c>
      <c r="L68" s="349"/>
      <c r="M68" s="349"/>
      <c r="N68" s="349"/>
      <c r="O68" s="349"/>
      <c r="P68" s="349"/>
      <c r="Q68" s="349"/>
      <c r="R68" s="349"/>
      <c r="S68" s="349"/>
      <c r="T68" s="349"/>
      <c r="U68" s="349"/>
      <c r="V68" s="349"/>
      <c r="W68" s="349"/>
      <c r="X68" s="349"/>
      <c r="Y68" s="349"/>
      <c r="Z68" s="349"/>
      <c r="AA68" s="349"/>
      <c r="AB68" s="349" t="n">
        <v>25</v>
      </c>
      <c r="AC68" s="350" t="n">
        <v>25</v>
      </c>
      <c r="AD68" s="316" t="n">
        <f aca="false">SUM(E68:AC68)</f>
        <v>200</v>
      </c>
      <c r="AE68" s="306" t="n">
        <f aca="false">AD68*D68</f>
        <v>28000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34" t="s">
        <v>145</v>
      </c>
      <c r="B69" s="347" t="s">
        <v>142</v>
      </c>
      <c r="C69" s="347" t="s">
        <v>143</v>
      </c>
      <c r="D69" s="335" t="n">
        <v>135</v>
      </c>
      <c r="E69" s="348"/>
      <c r="F69" s="337" t="n">
        <v>25</v>
      </c>
      <c r="G69" s="349" t="n">
        <v>25</v>
      </c>
      <c r="H69" s="349" t="n">
        <v>25</v>
      </c>
      <c r="I69" s="349" t="n">
        <v>25</v>
      </c>
      <c r="J69" s="349" t="n">
        <v>25</v>
      </c>
      <c r="K69" s="349" t="n">
        <v>25</v>
      </c>
      <c r="L69" s="349"/>
      <c r="M69" s="349"/>
      <c r="N69" s="349"/>
      <c r="O69" s="349"/>
      <c r="P69" s="349"/>
      <c r="Q69" s="349"/>
      <c r="R69" s="349"/>
      <c r="S69" s="349"/>
      <c r="T69" s="349"/>
      <c r="U69" s="349"/>
      <c r="V69" s="349"/>
      <c r="W69" s="349"/>
      <c r="X69" s="349"/>
      <c r="Y69" s="349"/>
      <c r="Z69" s="349"/>
      <c r="AA69" s="349"/>
      <c r="AB69" s="349" t="n">
        <v>25</v>
      </c>
      <c r="AC69" s="350" t="n">
        <v>25</v>
      </c>
      <c r="AD69" s="316" t="n">
        <f aca="false">SUM(E69:AC69)</f>
        <v>200</v>
      </c>
      <c r="AE69" s="306" t="n">
        <f aca="false">AD69*D69</f>
        <v>27000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4"/>
      <c r="B70" s="347"/>
      <c r="C70" s="347"/>
      <c r="D70" s="335"/>
      <c r="E70" s="348"/>
      <c r="F70" s="33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false" outlineLevel="0" collapsed="false">
      <c r="A71" s="334"/>
      <c r="B71" s="347"/>
      <c r="C71" s="347"/>
      <c r="D71" s="335"/>
      <c r="E71" s="348"/>
      <c r="F71" s="33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16"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4.25" hidden="false" customHeight="true" outlineLevel="0" collapsed="false">
      <c r="A72" s="351"/>
      <c r="B72" s="352"/>
      <c r="C72" s="352"/>
      <c r="D72" s="353"/>
      <c r="E72" s="354"/>
      <c r="F72" s="355"/>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7" t="n">
        <f aca="false">SUM(E72:AC72)</f>
        <v>0</v>
      </c>
      <c r="AE72" s="306" t="n">
        <f aca="false">AD72*D72</f>
        <v>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4.25" hidden="false" customHeight="true" outlineLevel="0" collapsed="false">
      <c r="A73" s="351" t="s">
        <v>144</v>
      </c>
      <c r="B73" s="352" t="s">
        <v>146</v>
      </c>
      <c r="C73" s="352" t="s">
        <v>143</v>
      </c>
      <c r="D73" s="353" t="n">
        <v>70</v>
      </c>
      <c r="E73" s="354"/>
      <c r="F73" s="355"/>
      <c r="G73" s="356" t="n">
        <v>50</v>
      </c>
      <c r="H73" s="356" t="n">
        <v>50</v>
      </c>
      <c r="I73" s="356" t="n">
        <v>50</v>
      </c>
      <c r="J73" s="356" t="n">
        <v>50</v>
      </c>
      <c r="K73" s="356" t="n">
        <v>50</v>
      </c>
      <c r="L73" s="356"/>
      <c r="M73" s="356"/>
      <c r="N73" s="356"/>
      <c r="O73" s="356"/>
      <c r="P73" s="356"/>
      <c r="Q73" s="356"/>
      <c r="R73" s="356"/>
      <c r="S73" s="356"/>
      <c r="T73" s="356"/>
      <c r="U73" s="356"/>
      <c r="V73" s="356"/>
      <c r="W73" s="356"/>
      <c r="X73" s="356"/>
      <c r="Y73" s="356"/>
      <c r="Z73" s="356"/>
      <c r="AA73" s="356"/>
      <c r="AB73" s="356"/>
      <c r="AC73" s="356"/>
      <c r="AD73" s="357" t="n">
        <f aca="false">SUM(E73:AC73)</f>
        <v>250</v>
      </c>
      <c r="AE73" s="306" t="n">
        <f aca="false">AD73*D73</f>
        <v>17500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51" t="s">
        <v>144</v>
      </c>
      <c r="B74" s="352" t="s">
        <v>146</v>
      </c>
      <c r="C74" s="352" t="s">
        <v>70</v>
      </c>
      <c r="D74" s="353" t="n">
        <v>150</v>
      </c>
      <c r="E74" s="354"/>
      <c r="F74" s="355"/>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t="n">
        <v>50</v>
      </c>
      <c r="AD74" s="357" t="n">
        <f aca="false">SUM(E74:AC74)</f>
        <v>50</v>
      </c>
      <c r="AE74" s="306" t="n">
        <f aca="false">AD74*D74</f>
        <v>7500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51" t="s">
        <v>147</v>
      </c>
      <c r="B75" s="352" t="s">
        <v>146</v>
      </c>
      <c r="C75" s="352" t="s">
        <v>70</v>
      </c>
      <c r="D75" s="353" t="n">
        <v>150</v>
      </c>
      <c r="E75" s="354"/>
      <c r="F75" s="355"/>
      <c r="G75" s="356"/>
      <c r="H75" s="356"/>
      <c r="I75" s="356"/>
      <c r="J75" s="356"/>
      <c r="K75" s="356"/>
      <c r="L75" s="356" t="n">
        <v>100</v>
      </c>
      <c r="M75" s="356"/>
      <c r="N75" s="356"/>
      <c r="O75" s="356"/>
      <c r="P75" s="356"/>
      <c r="Q75" s="356"/>
      <c r="R75" s="356"/>
      <c r="S75" s="356"/>
      <c r="T75" s="356"/>
      <c r="U75" s="356"/>
      <c r="V75" s="356"/>
      <c r="W75" s="356"/>
      <c r="X75" s="356"/>
      <c r="Y75" s="356"/>
      <c r="Z75" s="356"/>
      <c r="AA75" s="356"/>
      <c r="AB75" s="356"/>
      <c r="AC75" s="356"/>
      <c r="AD75" s="357" t="n">
        <f aca="false">SUM(E75:AC75)</f>
        <v>100</v>
      </c>
      <c r="AE75" s="306" t="n">
        <f aca="false">AD75*D75</f>
        <v>15000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51" t="s">
        <v>147</v>
      </c>
      <c r="B76" s="352" t="s">
        <v>146</v>
      </c>
      <c r="C76" s="352" t="s">
        <v>70</v>
      </c>
      <c r="D76" s="353" t="n">
        <v>170</v>
      </c>
      <c r="E76" s="354"/>
      <c r="F76" s="355"/>
      <c r="G76" s="356"/>
      <c r="H76" s="356"/>
      <c r="I76" s="356"/>
      <c r="J76" s="356"/>
      <c r="K76" s="356"/>
      <c r="L76" s="356"/>
      <c r="M76" s="356" t="n">
        <v>50</v>
      </c>
      <c r="N76" s="356"/>
      <c r="O76" s="356"/>
      <c r="P76" s="356"/>
      <c r="Q76" s="356"/>
      <c r="R76" s="356"/>
      <c r="S76" s="356"/>
      <c r="T76" s="356"/>
      <c r="U76" s="356"/>
      <c r="V76" s="356"/>
      <c r="W76" s="356"/>
      <c r="X76" s="356"/>
      <c r="Y76" s="356"/>
      <c r="Z76" s="356"/>
      <c r="AA76" s="356"/>
      <c r="AB76" s="356"/>
      <c r="AC76" s="356"/>
      <c r="AD76" s="357" t="n">
        <f aca="false">SUM(E76:AC76)</f>
        <v>50</v>
      </c>
      <c r="AE76" s="306" t="n">
        <f aca="false">AD76*D76</f>
        <v>8500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51" t="s">
        <v>147</v>
      </c>
      <c r="B77" s="352" t="s">
        <v>146</v>
      </c>
      <c r="C77" s="352" t="s">
        <v>70</v>
      </c>
      <c r="D77" s="353" t="n">
        <v>140</v>
      </c>
      <c r="E77" s="354"/>
      <c r="F77" s="355"/>
      <c r="G77" s="356"/>
      <c r="H77" s="356"/>
      <c r="I77" s="356"/>
      <c r="J77" s="356"/>
      <c r="K77" s="356"/>
      <c r="L77" s="356"/>
      <c r="M77" s="356"/>
      <c r="N77" s="356"/>
      <c r="O77" s="356"/>
      <c r="P77" s="356"/>
      <c r="Q77" s="356"/>
      <c r="R77" s="356"/>
      <c r="S77" s="356"/>
      <c r="T77" s="356"/>
      <c r="U77" s="356"/>
      <c r="V77" s="356"/>
      <c r="W77" s="356"/>
      <c r="X77" s="356"/>
      <c r="Y77" s="356"/>
      <c r="Z77" s="356"/>
      <c r="AA77" s="356" t="n">
        <v>30</v>
      </c>
      <c r="AB77" s="356" t="n">
        <v>50</v>
      </c>
      <c r="AC77" s="356" t="n">
        <v>50</v>
      </c>
      <c r="AD77" s="357" t="n">
        <f aca="false">SUM(E77:AC77)</f>
        <v>130</v>
      </c>
      <c r="AE77" s="306" t="n">
        <f aca="false">AD77*D77</f>
        <v>18200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51" t="s">
        <v>147</v>
      </c>
      <c r="B78" s="352" t="s">
        <v>146</v>
      </c>
      <c r="C78" s="352" t="s">
        <v>70</v>
      </c>
      <c r="D78" s="353" t="n">
        <v>190</v>
      </c>
      <c r="E78" s="354"/>
      <c r="F78" s="355"/>
      <c r="G78" s="356"/>
      <c r="H78" s="356"/>
      <c r="I78" s="356"/>
      <c r="J78" s="356"/>
      <c r="K78" s="356"/>
      <c r="L78" s="356"/>
      <c r="M78" s="356"/>
      <c r="N78" s="356"/>
      <c r="O78" s="356"/>
      <c r="P78" s="356"/>
      <c r="Q78" s="356"/>
      <c r="R78" s="356"/>
      <c r="S78" s="356"/>
      <c r="T78" s="356"/>
      <c r="U78" s="356"/>
      <c r="V78" s="356"/>
      <c r="W78" s="356"/>
      <c r="X78" s="356"/>
      <c r="Y78" s="356" t="n">
        <v>30</v>
      </c>
      <c r="Z78" s="356" t="n">
        <v>30</v>
      </c>
      <c r="AA78" s="356"/>
      <c r="AB78" s="356"/>
      <c r="AC78" s="356"/>
      <c r="AD78" s="357" t="n">
        <f aca="false">SUM(E78:AC78)</f>
        <v>60</v>
      </c>
      <c r="AE78" s="306" t="n">
        <f aca="false">AD78*D78</f>
        <v>11400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51" t="s">
        <v>148</v>
      </c>
      <c r="B79" s="352" t="s">
        <v>146</v>
      </c>
      <c r="C79" s="352" t="s">
        <v>143</v>
      </c>
      <c r="D79" s="353" t="n">
        <v>200</v>
      </c>
      <c r="E79" s="354"/>
      <c r="F79" s="355"/>
      <c r="G79" s="356"/>
      <c r="H79" s="356"/>
      <c r="I79" s="356"/>
      <c r="J79" s="356"/>
      <c r="K79" s="356"/>
      <c r="L79" s="356" t="n">
        <v>50</v>
      </c>
      <c r="M79" s="356" t="n">
        <v>50</v>
      </c>
      <c r="N79" s="356"/>
      <c r="O79" s="356"/>
      <c r="P79" s="356"/>
      <c r="Q79" s="356"/>
      <c r="R79" s="356"/>
      <c r="S79" s="356"/>
      <c r="T79" s="356"/>
      <c r="U79" s="356"/>
      <c r="V79" s="356"/>
      <c r="W79" s="356"/>
      <c r="X79" s="356"/>
      <c r="Y79" s="356"/>
      <c r="Z79" s="356"/>
      <c r="AA79" s="356"/>
      <c r="AB79" s="356"/>
      <c r="AC79" s="356"/>
      <c r="AD79" s="357" t="n">
        <f aca="false">SUM(E79:AC79)</f>
        <v>100</v>
      </c>
      <c r="AE79" s="306" t="n">
        <f aca="false">AD79*D79</f>
        <v>20000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51" t="s">
        <v>148</v>
      </c>
      <c r="B80" s="352" t="s">
        <v>146</v>
      </c>
      <c r="C80" s="352" t="s">
        <v>143</v>
      </c>
      <c r="D80" s="353" t="n">
        <v>265</v>
      </c>
      <c r="E80" s="354"/>
      <c r="F80" s="355"/>
      <c r="G80" s="356"/>
      <c r="H80" s="356"/>
      <c r="I80" s="356"/>
      <c r="J80" s="356"/>
      <c r="K80" s="356"/>
      <c r="L80" s="356"/>
      <c r="M80" s="356"/>
      <c r="N80" s="356" t="n">
        <v>50</v>
      </c>
      <c r="O80" s="356"/>
      <c r="P80" s="356"/>
      <c r="Q80" s="356"/>
      <c r="R80" s="356"/>
      <c r="S80" s="356"/>
      <c r="T80" s="356"/>
      <c r="U80" s="356"/>
      <c r="V80" s="356"/>
      <c r="W80" s="356"/>
      <c r="X80" s="356"/>
      <c r="Y80" s="356"/>
      <c r="Z80" s="356"/>
      <c r="AA80" s="356"/>
      <c r="AB80" s="356"/>
      <c r="AC80" s="356"/>
      <c r="AD80" s="357" t="n">
        <f aca="false">SUM(E80:AC80)</f>
        <v>50</v>
      </c>
      <c r="AE80" s="306" t="n">
        <f aca="false">AD80*D80</f>
        <v>13250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51" t="s">
        <v>148</v>
      </c>
      <c r="B81" s="352" t="s">
        <v>146</v>
      </c>
      <c r="C81" s="352" t="s">
        <v>143</v>
      </c>
      <c r="D81" s="353" t="n">
        <v>325</v>
      </c>
      <c r="E81" s="354"/>
      <c r="F81" s="355"/>
      <c r="G81" s="356"/>
      <c r="H81" s="356"/>
      <c r="I81" s="356"/>
      <c r="J81" s="356"/>
      <c r="K81" s="356"/>
      <c r="L81" s="356"/>
      <c r="M81" s="356"/>
      <c r="N81" s="356"/>
      <c r="O81" s="356" t="n">
        <v>15</v>
      </c>
      <c r="P81" s="356"/>
      <c r="Q81" s="356"/>
      <c r="R81" s="356"/>
      <c r="S81" s="356"/>
      <c r="T81" s="356"/>
      <c r="U81" s="356"/>
      <c r="V81" s="356"/>
      <c r="W81" s="356"/>
      <c r="X81" s="356"/>
      <c r="Y81" s="356"/>
      <c r="Z81" s="356"/>
      <c r="AA81" s="356"/>
      <c r="AB81" s="356"/>
      <c r="AC81" s="356"/>
      <c r="AD81" s="357" t="n">
        <f aca="false">SUM(E81:AC81)</f>
        <v>15</v>
      </c>
      <c r="AE81" s="306" t="n">
        <f aca="false">AD81*D81</f>
        <v>4875</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51" t="s">
        <v>148</v>
      </c>
      <c r="B82" s="352" t="s">
        <v>146</v>
      </c>
      <c r="C82" s="352" t="s">
        <v>143</v>
      </c>
      <c r="D82" s="353" t="n">
        <v>325</v>
      </c>
      <c r="E82" s="354"/>
      <c r="F82" s="355"/>
      <c r="G82" s="356"/>
      <c r="H82" s="356"/>
      <c r="I82" s="356"/>
      <c r="J82" s="356"/>
      <c r="K82" s="356"/>
      <c r="L82" s="356"/>
      <c r="M82" s="356"/>
      <c r="N82" s="356"/>
      <c r="O82" s="356"/>
      <c r="P82" s="356"/>
      <c r="Q82" s="356"/>
      <c r="R82" s="356"/>
      <c r="S82" s="356"/>
      <c r="T82" s="356"/>
      <c r="U82" s="356"/>
      <c r="V82" s="356" t="n">
        <v>20</v>
      </c>
      <c r="W82" s="356" t="n">
        <v>50</v>
      </c>
      <c r="X82" s="356" t="n">
        <v>70</v>
      </c>
      <c r="Y82" s="356" t="n">
        <v>65</v>
      </c>
      <c r="Z82" s="356" t="n">
        <v>65</v>
      </c>
      <c r="AA82" s="356"/>
      <c r="AB82" s="356"/>
      <c r="AC82" s="356"/>
      <c r="AD82" s="357" t="n">
        <f aca="false">SUM(E82:AC82)</f>
        <v>270</v>
      </c>
      <c r="AE82" s="306" t="n">
        <f aca="false">AD82*D82</f>
        <v>87750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4.25" hidden="false" customHeight="true" outlineLevel="0" collapsed="false">
      <c r="A83" s="351" t="s">
        <v>149</v>
      </c>
      <c r="B83" s="352" t="s">
        <v>150</v>
      </c>
      <c r="C83" s="352" t="s">
        <v>70</v>
      </c>
      <c r="D83" s="353" t="n">
        <v>225</v>
      </c>
      <c r="E83" s="354"/>
      <c r="F83" s="355"/>
      <c r="G83" s="356"/>
      <c r="H83" s="356"/>
      <c r="I83" s="356"/>
      <c r="J83" s="356"/>
      <c r="K83" s="356"/>
      <c r="L83" s="356"/>
      <c r="M83" s="356" t="n">
        <v>50</v>
      </c>
      <c r="N83" s="356"/>
      <c r="O83" s="356"/>
      <c r="P83" s="356"/>
      <c r="Q83" s="356"/>
      <c r="R83" s="356"/>
      <c r="S83" s="356"/>
      <c r="T83" s="356"/>
      <c r="U83" s="356"/>
      <c r="V83" s="356"/>
      <c r="W83" s="356"/>
      <c r="X83" s="356"/>
      <c r="Y83" s="356"/>
      <c r="Z83" s="356"/>
      <c r="AA83" s="356"/>
      <c r="AB83" s="356"/>
      <c r="AC83" s="356"/>
      <c r="AD83" s="357" t="n">
        <f aca="false">SUM(E83:AC83)</f>
        <v>50</v>
      </c>
      <c r="AE83" s="306" t="n">
        <f aca="false">AD83*D83</f>
        <v>11250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4.25" hidden="false" customHeight="true" outlineLevel="0" collapsed="false">
      <c r="A84" s="351" t="s">
        <v>151</v>
      </c>
      <c r="B84" s="352" t="s">
        <v>146</v>
      </c>
      <c r="C84" s="352" t="s">
        <v>143</v>
      </c>
      <c r="D84" s="353" t="n">
        <v>275</v>
      </c>
      <c r="E84" s="354"/>
      <c r="F84" s="355"/>
      <c r="G84" s="356"/>
      <c r="H84" s="356"/>
      <c r="I84" s="356"/>
      <c r="J84" s="356"/>
      <c r="K84" s="356"/>
      <c r="L84" s="356"/>
      <c r="M84" s="356"/>
      <c r="N84" s="356" t="n">
        <v>50</v>
      </c>
      <c r="O84" s="356"/>
      <c r="P84" s="356"/>
      <c r="Q84" s="356"/>
      <c r="R84" s="356"/>
      <c r="S84" s="356"/>
      <c r="T84" s="356"/>
      <c r="U84" s="356"/>
      <c r="V84" s="356"/>
      <c r="W84" s="356"/>
      <c r="X84" s="356"/>
      <c r="Y84" s="356"/>
      <c r="Z84" s="356"/>
      <c r="AA84" s="356"/>
      <c r="AB84" s="356"/>
      <c r="AC84" s="356"/>
      <c r="AD84" s="357" t="n">
        <f aca="false">SUM(E84:AC84)</f>
        <v>50</v>
      </c>
      <c r="AE84" s="306" t="n">
        <f aca="false">AD84*D84</f>
        <v>13750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4.25" hidden="false" customHeight="true" outlineLevel="0" collapsed="false">
      <c r="A85" s="351" t="s">
        <v>151</v>
      </c>
      <c r="B85" s="352" t="s">
        <v>146</v>
      </c>
      <c r="C85" s="352" t="s">
        <v>143</v>
      </c>
      <c r="D85" s="353" t="n">
        <v>325</v>
      </c>
      <c r="E85" s="354"/>
      <c r="F85" s="355"/>
      <c r="G85" s="356"/>
      <c r="H85" s="356"/>
      <c r="I85" s="356"/>
      <c r="J85" s="356"/>
      <c r="K85" s="356"/>
      <c r="L85" s="356"/>
      <c r="M85" s="356"/>
      <c r="N85" s="356"/>
      <c r="O85" s="356" t="n">
        <v>50</v>
      </c>
      <c r="P85" s="356" t="n">
        <v>40</v>
      </c>
      <c r="Q85" s="356" t="n">
        <v>40</v>
      </c>
      <c r="R85" s="356" t="n">
        <v>20</v>
      </c>
      <c r="S85" s="356"/>
      <c r="T85" s="356"/>
      <c r="U85" s="356"/>
      <c r="V85" s="356"/>
      <c r="W85" s="356"/>
      <c r="X85" s="356"/>
      <c r="Y85" s="356"/>
      <c r="Z85" s="356"/>
      <c r="AA85" s="356"/>
      <c r="AB85" s="356"/>
      <c r="AC85" s="356"/>
      <c r="AD85" s="357" t="n">
        <f aca="false">SUM(E85:AC85)</f>
        <v>150</v>
      </c>
      <c r="AE85" s="306" t="n">
        <f aca="false">AD85*D85</f>
        <v>48750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4.25" hidden="false" customHeight="true" outlineLevel="0" collapsed="false">
      <c r="A86" s="351"/>
      <c r="B86" s="352"/>
      <c r="C86" s="352"/>
      <c r="D86" s="353"/>
      <c r="E86" s="354"/>
      <c r="F86" s="355"/>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7" t="n">
        <f aca="false">SUM(E86:AC86)</f>
        <v>0</v>
      </c>
      <c r="AE86" s="306" t="n">
        <f aca="false">AD86*D86</f>
        <v>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51"/>
      <c r="B87" s="352"/>
      <c r="C87" s="352"/>
      <c r="D87" s="353"/>
      <c r="E87" s="354"/>
      <c r="F87" s="355"/>
      <c r="G87" s="356"/>
      <c r="H87" s="356"/>
      <c r="I87" s="356"/>
      <c r="J87" s="356"/>
      <c r="K87" s="356"/>
      <c r="L87" s="356"/>
      <c r="M87" s="356"/>
      <c r="N87" s="358"/>
      <c r="O87" s="356"/>
      <c r="P87" s="356"/>
      <c r="Q87" s="356"/>
      <c r="R87" s="356"/>
      <c r="S87" s="356"/>
      <c r="T87" s="356"/>
      <c r="U87" s="359"/>
      <c r="V87" s="356"/>
      <c r="W87" s="356"/>
      <c r="X87" s="356"/>
      <c r="Y87" s="359"/>
      <c r="Z87" s="359"/>
      <c r="AA87" s="359"/>
      <c r="AB87" s="356"/>
      <c r="AC87" s="356"/>
      <c r="AD87" s="357" t="n">
        <f aca="false">SUM(E87:AC87)</f>
        <v>0</v>
      </c>
      <c r="AE87" s="306" t="n">
        <f aca="false">AD87*D87</f>
        <v>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 hidden="false" customHeight="true" outlineLevel="0" collapsed="false">
      <c r="A88" s="344"/>
      <c r="B88" s="345"/>
      <c r="C88" s="345"/>
      <c r="D88" s="346"/>
      <c r="E88" s="360"/>
      <c r="F88" s="361"/>
      <c r="G88" s="360"/>
      <c r="H88" s="361"/>
      <c r="I88" s="361"/>
      <c r="J88" s="361"/>
      <c r="K88" s="361"/>
      <c r="L88" s="361"/>
      <c r="M88" s="361"/>
      <c r="N88" s="361"/>
      <c r="O88" s="361"/>
      <c r="P88" s="361"/>
      <c r="Q88" s="361"/>
      <c r="R88" s="361"/>
      <c r="S88" s="361"/>
      <c r="T88" s="361"/>
      <c r="U88" s="361"/>
      <c r="V88" s="361"/>
      <c r="W88" s="361"/>
      <c r="X88" s="361"/>
      <c r="Y88" s="361"/>
      <c r="Z88" s="361"/>
      <c r="AA88" s="361"/>
      <c r="AB88" s="361"/>
      <c r="AC88" s="361"/>
      <c r="AD88" s="316" t="n">
        <f aca="false">SUM(F88:AC88)</f>
        <v>0</v>
      </c>
      <c r="AE88" s="306" t="n">
        <f aca="false">AD88*D88</f>
        <v>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true" outlineLevel="0" collapsed="false">
      <c r="A89" s="344"/>
      <c r="B89" s="345"/>
      <c r="C89" s="345"/>
      <c r="D89" s="346"/>
      <c r="E89" s="360"/>
      <c r="F89" s="361"/>
      <c r="G89" s="362"/>
      <c r="H89" s="361"/>
      <c r="I89" s="361"/>
      <c r="J89" s="361"/>
      <c r="K89" s="361"/>
      <c r="L89" s="361"/>
      <c r="M89" s="361"/>
      <c r="N89" s="361"/>
      <c r="O89" s="361"/>
      <c r="P89" s="361"/>
      <c r="Q89" s="361"/>
      <c r="R89" s="361"/>
      <c r="S89" s="361"/>
      <c r="T89" s="361"/>
      <c r="U89" s="361"/>
      <c r="V89" s="361"/>
      <c r="W89" s="361"/>
      <c r="X89" s="361"/>
      <c r="Y89" s="361"/>
      <c r="Z89" s="361"/>
      <c r="AA89" s="361"/>
      <c r="AB89" s="361"/>
      <c r="AC89" s="361"/>
      <c r="AD89" s="357" t="n">
        <f aca="false">SUM(F89:AC89)</f>
        <v>0</v>
      </c>
      <c r="AE89" s="306" t="n">
        <f aca="false">AD89*D89</f>
        <v>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51"/>
      <c r="B90" s="352"/>
      <c r="C90" s="352"/>
      <c r="D90" s="353"/>
      <c r="E90" s="354"/>
      <c r="F90" s="363"/>
      <c r="G90" s="359"/>
      <c r="H90" s="359"/>
      <c r="I90" s="359"/>
      <c r="J90" s="359"/>
      <c r="K90" s="359"/>
      <c r="L90" s="359"/>
      <c r="M90" s="359"/>
      <c r="N90" s="359"/>
      <c r="O90" s="359"/>
      <c r="P90" s="359"/>
      <c r="Q90" s="359"/>
      <c r="R90" s="359"/>
      <c r="S90" s="359"/>
      <c r="T90" s="359"/>
      <c r="U90" s="359"/>
      <c r="V90" s="359"/>
      <c r="W90" s="359"/>
      <c r="X90" s="359"/>
      <c r="Y90" s="359"/>
      <c r="Z90" s="359"/>
      <c r="AA90" s="359"/>
      <c r="AB90" s="359"/>
      <c r="AC90" s="359"/>
      <c r="AD90" s="357" t="n">
        <f aca="false">SUM(F90:AC90)</f>
        <v>0</v>
      </c>
      <c r="AE90" s="306" t="n">
        <f aca="false">AD90*D90</f>
        <v>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51"/>
      <c r="B91" s="352"/>
      <c r="C91" s="352"/>
      <c r="D91" s="353"/>
      <c r="E91" s="364"/>
      <c r="F91" s="365"/>
      <c r="G91" s="359"/>
      <c r="H91" s="359"/>
      <c r="I91" s="359"/>
      <c r="J91" s="359"/>
      <c r="K91" s="359"/>
      <c r="L91" s="359"/>
      <c r="M91" s="359"/>
      <c r="N91" s="359"/>
      <c r="O91" s="359"/>
      <c r="P91" s="359"/>
      <c r="Q91" s="359"/>
      <c r="R91" s="359"/>
      <c r="S91" s="359"/>
      <c r="T91" s="359"/>
      <c r="U91" s="359"/>
      <c r="V91" s="359"/>
      <c r="W91" s="359"/>
      <c r="X91" s="359"/>
      <c r="Y91" s="359"/>
      <c r="Z91" s="359"/>
      <c r="AA91" s="359"/>
      <c r="AB91" s="359"/>
      <c r="AC91" s="359"/>
      <c r="AD91" s="357"/>
      <c r="AE91" s="306"/>
      <c r="AF91" s="307"/>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66"/>
      <c r="B92" s="322"/>
      <c r="C92" s="367"/>
      <c r="D92" s="323"/>
      <c r="E92" s="323"/>
      <c r="F92" s="368"/>
      <c r="G92" s="368"/>
      <c r="H92" s="368"/>
      <c r="I92" s="368"/>
      <c r="J92" s="368"/>
      <c r="K92" s="368"/>
      <c r="L92" s="368"/>
      <c r="M92" s="368"/>
      <c r="N92" s="368"/>
      <c r="O92" s="368"/>
      <c r="P92" s="368"/>
      <c r="Q92" s="368"/>
      <c r="R92" s="368"/>
      <c r="S92" s="368"/>
      <c r="T92" s="368"/>
      <c r="U92" s="368"/>
      <c r="V92" s="368"/>
      <c r="W92" s="368"/>
      <c r="X92" s="368"/>
      <c r="Y92" s="368"/>
      <c r="Z92" s="368"/>
      <c r="AA92" s="368"/>
      <c r="AB92" s="368"/>
      <c r="AC92" s="369"/>
      <c r="AD92" s="357"/>
      <c r="AE92" s="306"/>
      <c r="AF92" s="307"/>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66" t="s">
        <v>152</v>
      </c>
      <c r="B93" s="322" t="s">
        <v>146</v>
      </c>
      <c r="C93" s="370" t="s">
        <v>143</v>
      </c>
      <c r="D93" s="323" t="n">
        <v>10</v>
      </c>
      <c r="E93" s="323"/>
      <c r="F93" s="371"/>
      <c r="G93" s="371"/>
      <c r="H93" s="368"/>
      <c r="I93" s="368"/>
      <c r="J93" s="368"/>
      <c r="K93" s="368"/>
      <c r="L93" s="368"/>
      <c r="M93" s="368"/>
      <c r="N93" s="368"/>
      <c r="O93" s="368" t="n">
        <v>-25</v>
      </c>
      <c r="P93" s="368" t="n">
        <v>-25</v>
      </c>
      <c r="Q93" s="368" t="n">
        <v>-25</v>
      </c>
      <c r="R93" s="368" t="n">
        <v>-25</v>
      </c>
      <c r="S93" s="368" t="n">
        <v>-25</v>
      </c>
      <c r="T93" s="368" t="n">
        <v>-25</v>
      </c>
      <c r="U93" s="371" t="n">
        <v>-25</v>
      </c>
      <c r="V93" s="368" t="n">
        <v>-25</v>
      </c>
      <c r="W93" s="368" t="n">
        <v>-25</v>
      </c>
      <c r="X93" s="368"/>
      <c r="Y93" s="368" t="n">
        <v>-25</v>
      </c>
      <c r="Z93" s="368" t="n">
        <v>-25</v>
      </c>
      <c r="AA93" s="368" t="n">
        <v>-25</v>
      </c>
      <c r="AB93" s="368" t="n">
        <v>-25</v>
      </c>
      <c r="AC93" s="368"/>
      <c r="AD93" s="357" t="n">
        <f aca="false">SUM(E93:AC93)</f>
        <v>-325</v>
      </c>
      <c r="AE93" s="306" t="n">
        <f aca="false">AD93*D93</f>
        <v>-3250</v>
      </c>
      <c r="AF93" s="307" t="str">
        <f aca="false">IF(AD93&lt;0,"buy","sell")</f>
        <v>buy</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72"/>
      <c r="B94" s="373"/>
      <c r="C94" s="373"/>
      <c r="D94" s="323"/>
      <c r="E94" s="374"/>
      <c r="F94" s="371"/>
      <c r="G94" s="371"/>
      <c r="H94" s="368"/>
      <c r="I94" s="368"/>
      <c r="J94" s="368"/>
      <c r="K94" s="368"/>
      <c r="L94" s="368"/>
      <c r="M94" s="368"/>
      <c r="N94" s="368"/>
      <c r="O94" s="368"/>
      <c r="P94" s="368"/>
      <c r="Q94" s="368"/>
      <c r="R94" s="368"/>
      <c r="S94" s="368"/>
      <c r="T94" s="368"/>
      <c r="U94" s="375"/>
      <c r="V94" s="368"/>
      <c r="W94" s="368"/>
      <c r="X94" s="368"/>
      <c r="Y94" s="368"/>
      <c r="Z94" s="368"/>
      <c r="AA94" s="368"/>
      <c r="AB94" s="368"/>
      <c r="AC94" s="369"/>
      <c r="AD94" s="357"/>
      <c r="AE94" s="306"/>
      <c r="AF94" s="307"/>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76" t="s">
        <v>140</v>
      </c>
      <c r="B95" s="377"/>
      <c r="C95" s="377"/>
      <c r="D95" s="377"/>
      <c r="E95" s="377"/>
      <c r="F95" s="378"/>
      <c r="G95" s="377"/>
      <c r="H95" s="377"/>
      <c r="I95" s="377"/>
      <c r="J95" s="377"/>
      <c r="K95" s="377"/>
      <c r="L95" s="377"/>
      <c r="M95" s="377"/>
      <c r="N95" s="377"/>
      <c r="O95" s="377"/>
      <c r="P95" s="377"/>
      <c r="Q95" s="377"/>
      <c r="R95" s="377"/>
      <c r="S95" s="377"/>
      <c r="T95" s="377"/>
      <c r="U95" s="377"/>
      <c r="V95" s="377"/>
      <c r="W95" s="377"/>
      <c r="X95" s="377"/>
      <c r="Y95" s="377"/>
      <c r="Z95" s="377"/>
      <c r="AA95" s="377"/>
      <c r="AB95" s="377"/>
      <c r="AC95" s="377"/>
      <c r="AD95" s="377"/>
      <c r="AE95" s="377"/>
      <c r="AF95" s="377"/>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00"/>
      <c r="B96" s="379"/>
      <c r="C96" s="379"/>
      <c r="D96" s="380"/>
      <c r="E96" s="380"/>
      <c r="F96" s="381"/>
      <c r="G96" s="382"/>
      <c r="H96" s="382"/>
      <c r="I96" s="382"/>
      <c r="J96" s="382"/>
      <c r="K96" s="382"/>
      <c r="L96" s="382"/>
      <c r="M96" s="383"/>
      <c r="N96" s="383"/>
      <c r="O96" s="383"/>
      <c r="P96" s="383"/>
      <c r="Q96" s="383"/>
      <c r="R96" s="383"/>
      <c r="S96" s="383"/>
      <c r="T96" s="383"/>
      <c r="U96" s="383"/>
      <c r="V96" s="383"/>
      <c r="W96" s="383"/>
      <c r="X96" s="383"/>
      <c r="Y96" s="383"/>
      <c r="Z96" s="383"/>
      <c r="AA96" s="383"/>
      <c r="AB96" s="383"/>
      <c r="AC96" s="384"/>
      <c r="AD96" s="385"/>
      <c r="AE96" s="386"/>
      <c r="AF96" s="382"/>
      <c r="AG96" s="300"/>
    </row>
    <row r="97" customFormat="false" ht="18" hidden="false" customHeight="false" outlineLevel="0" collapsed="false">
      <c r="A97" s="387" t="s">
        <v>153</v>
      </c>
      <c r="B97" s="388"/>
      <c r="C97" s="389"/>
      <c r="D97" s="390"/>
      <c r="E97" s="390"/>
      <c r="F97" s="381"/>
      <c r="G97" s="391"/>
      <c r="K97" s="392"/>
      <c r="S97" s="283" t="s">
        <v>123</v>
      </c>
      <c r="Z97" s="393"/>
      <c r="AA97" s="393"/>
      <c r="AB97" s="393"/>
      <c r="AC97" s="394"/>
      <c r="AD97" s="385"/>
      <c r="AE97" s="386"/>
      <c r="AF97" s="395"/>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8.75" hidden="false" customHeight="false" outlineLevel="0" collapsed="false">
      <c r="A98" s="396"/>
      <c r="B98" s="397"/>
      <c r="C98" s="397"/>
      <c r="D98" s="390"/>
      <c r="E98" s="390"/>
      <c r="F98" s="398" t="s">
        <v>154</v>
      </c>
      <c r="G98" s="391"/>
      <c r="K98" s="399"/>
      <c r="L98" s="399"/>
      <c r="Z98" s="393"/>
      <c r="AA98" s="393"/>
      <c r="AB98" s="393"/>
      <c r="AC98" s="394"/>
      <c r="AD98" s="385"/>
      <c r="AE98" s="386"/>
      <c r="AF98" s="395"/>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8.75" hidden="false" customHeight="false" outlineLevel="0" collapsed="false">
      <c r="A99" s="400" t="s">
        <v>155</v>
      </c>
      <c r="B99" s="401"/>
      <c r="C99" s="401" t="s">
        <v>156</v>
      </c>
      <c r="D99" s="402" t="s">
        <v>127</v>
      </c>
      <c r="E99" s="401"/>
      <c r="F99" s="403" t="s">
        <v>157</v>
      </c>
      <c r="G99" s="404"/>
      <c r="K99" s="399"/>
      <c r="L99" s="392"/>
      <c r="Z99" s="405"/>
      <c r="AA99" s="393"/>
      <c r="AB99" s="393"/>
      <c r="AC99" s="394"/>
      <c r="AD99" s="385"/>
      <c r="AE99" s="386"/>
      <c r="AF99" s="395"/>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8" hidden="false" customHeight="false" outlineLevel="0" collapsed="false">
      <c r="A100" s="406" t="s">
        <v>158</v>
      </c>
      <c r="B100" s="407" t="s">
        <v>159</v>
      </c>
      <c r="C100" s="407"/>
      <c r="D100" s="408"/>
      <c r="E100" s="407"/>
      <c r="F100" s="409" t="n">
        <f aca="false">D101-0.25</f>
        <v>-0.25</v>
      </c>
      <c r="G100" s="391" t="s">
        <v>160</v>
      </c>
      <c r="K100" s="399"/>
      <c r="L100" s="392"/>
      <c r="Z100" s="393" t="s">
        <v>161</v>
      </c>
      <c r="AA100" s="393"/>
      <c r="AB100" s="393"/>
      <c r="AD100" s="410"/>
      <c r="AE100" s="411"/>
      <c r="AF100" s="395"/>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397" t="n">
        <v>24</v>
      </c>
      <c r="B101" s="397" t="n">
        <v>1</v>
      </c>
      <c r="C101" s="382" t="n">
        <v>1</v>
      </c>
      <c r="D101" s="412"/>
      <c r="E101" s="413"/>
      <c r="F101" s="409" t="n">
        <f aca="false">D102-0.25</f>
        <v>-0.25</v>
      </c>
      <c r="G101" s="414" t="n">
        <f aca="false">D101+0.56</f>
        <v>0.56</v>
      </c>
      <c r="K101" s="399"/>
      <c r="Z101" s="393"/>
      <c r="AD101" s="405"/>
      <c r="AE101" s="405"/>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391" t="n">
        <v>1</v>
      </c>
      <c r="B102" s="391" t="n">
        <v>2</v>
      </c>
      <c r="C102" s="382" t="n">
        <v>1</v>
      </c>
      <c r="D102" s="412"/>
      <c r="E102" s="415"/>
      <c r="F102" s="409" t="n">
        <f aca="false">D103-0.25</f>
        <v>-0.25</v>
      </c>
      <c r="G102" s="414" t="n">
        <f aca="false">D102+0.56</f>
        <v>0.56</v>
      </c>
      <c r="K102" s="399"/>
      <c r="Z102" s="283" t="s">
        <v>162</v>
      </c>
      <c r="AD102" s="416" t="n">
        <f aca="false">SUM(AD17:AD88)</f>
        <v>1725</v>
      </c>
      <c r="AE102" s="416" t="n">
        <f aca="false">SUM(AE17:AE88)</f>
        <v>332725</v>
      </c>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397" t="n">
        <v>2</v>
      </c>
      <c r="B103" s="397" t="n">
        <v>3</v>
      </c>
      <c r="C103" s="382" t="n">
        <v>1</v>
      </c>
      <c r="D103" s="412"/>
      <c r="E103" s="415"/>
      <c r="F103" s="409" t="n">
        <f aca="false">D104-0.25</f>
        <v>-0.25</v>
      </c>
      <c r="G103" s="414" t="n">
        <f aca="false">D103+0.56</f>
        <v>0.56</v>
      </c>
      <c r="K103" s="399"/>
      <c r="Z103" s="283" t="s">
        <v>163</v>
      </c>
      <c r="AC103" s="417"/>
      <c r="AD103" s="418" t="n">
        <f aca="false">SUM(AD88:AD92)</f>
        <v>0</v>
      </c>
      <c r="AE103" s="418" t="n">
        <f aca="false">SUM(AE88:AE92)</f>
        <v>0</v>
      </c>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2.75" hidden="false" customHeight="false" outlineLevel="0" collapsed="false">
      <c r="A104" s="391" t="n">
        <v>3</v>
      </c>
      <c r="B104" s="391" t="n">
        <v>4</v>
      </c>
      <c r="C104" s="382" t="n">
        <v>1</v>
      </c>
      <c r="D104" s="412"/>
      <c r="E104" s="415"/>
      <c r="F104" s="409" t="n">
        <f aca="false">D105-0.25</f>
        <v>-0.25</v>
      </c>
      <c r="G104" s="414" t="n">
        <f aca="false">D104+0.56</f>
        <v>0.56</v>
      </c>
      <c r="K104" s="399"/>
      <c r="Z104" s="419"/>
      <c r="AA104" s="419"/>
      <c r="AB104" s="419"/>
      <c r="AC104" s="420"/>
      <c r="AD104" s="300"/>
      <c r="AE104" s="300"/>
      <c r="AF104" s="421"/>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397" t="n">
        <v>4</v>
      </c>
      <c r="B105" s="397" t="n">
        <v>5</v>
      </c>
      <c r="C105" s="382" t="n">
        <v>1</v>
      </c>
      <c r="D105" s="412"/>
      <c r="E105" s="415"/>
      <c r="F105" s="409" t="n">
        <f aca="false">D106-0.25</f>
        <v>-0.25</v>
      </c>
      <c r="G105" s="414" t="n">
        <f aca="false">D105+0.56</f>
        <v>0.56</v>
      </c>
      <c r="I105" s="300"/>
      <c r="J105" s="300"/>
      <c r="K105" s="300"/>
      <c r="L105" s="300"/>
      <c r="M105" s="405"/>
      <c r="N105" s="405"/>
      <c r="Z105" s="422" t="s">
        <v>164</v>
      </c>
      <c r="AA105" s="422"/>
      <c r="AB105" s="422"/>
      <c r="AC105" s="423"/>
      <c r="AD105" s="424"/>
      <c r="AE105" s="425"/>
      <c r="AF105" s="405"/>
      <c r="AG105" s="300"/>
      <c r="AH105" s="405"/>
      <c r="AI105" s="405"/>
      <c r="AJ105" s="405"/>
      <c r="AK105" s="405"/>
      <c r="AL105" s="405"/>
      <c r="AM105" s="405"/>
      <c r="AN105" s="405"/>
      <c r="AO105" s="405"/>
      <c r="AP105" s="405"/>
      <c r="AQ105" s="405"/>
      <c r="AR105" s="405"/>
      <c r="AS105" s="405"/>
      <c r="AT105" s="405"/>
      <c r="AU105" s="405"/>
      <c r="AV105" s="405"/>
      <c r="AW105" s="405"/>
      <c r="AX105" s="405"/>
      <c r="AY105" s="405"/>
      <c r="AZ105" s="405"/>
      <c r="BA105" s="405"/>
      <c r="BB105" s="405"/>
      <c r="BC105" s="405"/>
      <c r="BD105" s="405"/>
      <c r="BE105" s="405"/>
      <c r="BF105" s="405"/>
      <c r="BG105" s="405"/>
      <c r="BH105" s="405"/>
      <c r="BI105" s="405"/>
      <c r="BJ105" s="405"/>
      <c r="BK105" s="405"/>
      <c r="BL105" s="405"/>
      <c r="BM105" s="405"/>
      <c r="BN105" s="405"/>
      <c r="BO105" s="405"/>
      <c r="BP105" s="405"/>
      <c r="BQ105" s="405"/>
      <c r="BR105" s="405"/>
      <c r="BS105" s="405"/>
      <c r="BT105" s="405"/>
      <c r="BU105" s="405"/>
      <c r="BV105" s="405"/>
      <c r="BW105" s="405"/>
      <c r="BX105" s="405"/>
      <c r="BY105" s="405"/>
      <c r="BZ105" s="405"/>
      <c r="CA105" s="405"/>
      <c r="CB105" s="405"/>
      <c r="CC105" s="405"/>
      <c r="CD105" s="405"/>
      <c r="CE105" s="405"/>
      <c r="CF105" s="405"/>
      <c r="CG105" s="405"/>
      <c r="CH105" s="405"/>
      <c r="CI105" s="405"/>
      <c r="CJ105" s="405"/>
      <c r="CK105" s="405"/>
      <c r="CL105" s="405"/>
      <c r="CM105" s="405"/>
      <c r="CN105" s="405"/>
      <c r="CO105" s="405"/>
      <c r="CP105" s="405"/>
      <c r="CQ105" s="405"/>
      <c r="CR105" s="405"/>
      <c r="CS105" s="405"/>
      <c r="CT105" s="405"/>
      <c r="CU105" s="405"/>
      <c r="CV105" s="405"/>
      <c r="CW105" s="405"/>
      <c r="CX105" s="405"/>
      <c r="CY105" s="405"/>
      <c r="CZ105" s="405"/>
      <c r="DA105" s="405"/>
      <c r="DB105" s="405"/>
      <c r="DC105" s="405"/>
      <c r="DD105" s="405"/>
      <c r="DE105" s="405"/>
      <c r="DF105" s="405"/>
      <c r="DG105" s="405"/>
      <c r="DH105" s="405"/>
      <c r="DI105" s="405"/>
      <c r="DJ105" s="405"/>
      <c r="DK105" s="405"/>
      <c r="DL105" s="405"/>
      <c r="DM105" s="405"/>
      <c r="DN105" s="405"/>
      <c r="DO105" s="405"/>
      <c r="DP105" s="405"/>
      <c r="DQ105" s="405"/>
      <c r="DR105" s="405"/>
      <c r="DS105" s="405"/>
      <c r="DT105" s="405"/>
      <c r="DU105" s="405"/>
      <c r="DV105" s="405"/>
      <c r="DW105" s="405"/>
      <c r="DX105" s="405"/>
      <c r="DY105" s="405"/>
      <c r="DZ105" s="405"/>
      <c r="EA105" s="405"/>
      <c r="EB105" s="405"/>
      <c r="EC105" s="405"/>
      <c r="ED105" s="405"/>
      <c r="EE105" s="405"/>
      <c r="EF105" s="405"/>
      <c r="EG105" s="405"/>
      <c r="EH105" s="405"/>
      <c r="EI105" s="405"/>
      <c r="EJ105" s="405"/>
      <c r="EK105" s="405"/>
      <c r="EL105" s="405"/>
      <c r="EM105" s="405"/>
      <c r="EN105" s="405"/>
      <c r="EO105" s="405"/>
      <c r="EP105" s="405"/>
      <c r="EQ105" s="405"/>
      <c r="ER105" s="405"/>
      <c r="ES105" s="405"/>
      <c r="ET105" s="405"/>
      <c r="EU105" s="405"/>
      <c r="EV105" s="405"/>
      <c r="EW105" s="405"/>
      <c r="EX105" s="405"/>
      <c r="EY105" s="405"/>
      <c r="EZ105" s="405"/>
      <c r="FA105" s="405"/>
      <c r="FB105" s="405"/>
      <c r="FC105" s="405"/>
      <c r="FD105" s="405"/>
      <c r="FE105" s="405"/>
      <c r="FF105" s="405"/>
      <c r="FG105" s="405"/>
      <c r="FH105" s="405"/>
      <c r="FI105" s="405"/>
      <c r="FJ105" s="405"/>
      <c r="FK105" s="405"/>
      <c r="FL105" s="405"/>
      <c r="FM105" s="405"/>
      <c r="FN105" s="405"/>
      <c r="FO105" s="405"/>
      <c r="FP105" s="405"/>
      <c r="FQ105" s="405"/>
      <c r="FR105" s="405"/>
      <c r="FS105" s="405"/>
      <c r="FT105" s="405"/>
      <c r="FU105" s="405"/>
      <c r="FV105" s="405"/>
      <c r="FW105" s="405"/>
      <c r="FX105" s="405"/>
      <c r="FY105" s="405"/>
      <c r="FZ105" s="405"/>
      <c r="GA105" s="405"/>
      <c r="GB105" s="405"/>
      <c r="GC105" s="405"/>
      <c r="GD105" s="405"/>
      <c r="GE105" s="405"/>
      <c r="GF105" s="405"/>
      <c r="GG105" s="405"/>
      <c r="GH105" s="405"/>
      <c r="GI105" s="405"/>
      <c r="GJ105" s="405"/>
      <c r="GK105" s="405"/>
      <c r="GL105" s="405"/>
      <c r="GM105" s="405"/>
      <c r="GN105" s="405"/>
      <c r="GO105" s="405"/>
      <c r="GP105" s="405"/>
      <c r="GQ105" s="405"/>
      <c r="GR105" s="405"/>
      <c r="GS105" s="405"/>
      <c r="GT105" s="405"/>
      <c r="GU105" s="405"/>
      <c r="GV105" s="405"/>
      <c r="GW105" s="405"/>
      <c r="GX105" s="405"/>
      <c r="GY105" s="405"/>
      <c r="GZ105" s="405"/>
      <c r="HA105" s="405"/>
      <c r="HB105" s="405"/>
      <c r="HC105" s="405"/>
      <c r="HD105" s="405"/>
      <c r="HE105" s="405"/>
      <c r="HF105" s="405"/>
      <c r="HG105" s="405"/>
      <c r="HH105" s="405"/>
      <c r="HI105" s="405"/>
      <c r="HJ105" s="405"/>
      <c r="HK105" s="405"/>
      <c r="HL105" s="405"/>
      <c r="HM105" s="405"/>
      <c r="HN105" s="405"/>
      <c r="HO105" s="405"/>
      <c r="HP105" s="405"/>
      <c r="HQ105" s="405"/>
      <c r="HR105" s="405"/>
      <c r="HS105" s="405"/>
      <c r="HT105" s="405"/>
      <c r="HU105" s="405"/>
      <c r="HV105" s="405"/>
      <c r="HW105" s="405"/>
      <c r="HX105" s="405"/>
      <c r="HY105" s="405"/>
      <c r="HZ105" s="405"/>
      <c r="IA105" s="405"/>
      <c r="IB105" s="405"/>
      <c r="IC105" s="405"/>
      <c r="ID105" s="405"/>
      <c r="IE105" s="405"/>
      <c r="IF105" s="405"/>
      <c r="IG105" s="405"/>
      <c r="IH105" s="405"/>
      <c r="II105" s="405"/>
      <c r="IJ105" s="405"/>
      <c r="IK105" s="405"/>
      <c r="IL105" s="405"/>
      <c r="IM105" s="405"/>
      <c r="IN105" s="405"/>
      <c r="IO105" s="405"/>
      <c r="IP105" s="405"/>
      <c r="IQ105" s="405"/>
      <c r="IR105" s="405"/>
      <c r="IS105" s="405"/>
      <c r="IT105" s="405"/>
      <c r="IU105" s="405"/>
      <c r="IV105" s="405"/>
      <c r="IW105" s="405"/>
    </row>
    <row r="106" customFormat="false" ht="12.75" hidden="false" customHeight="false" outlineLevel="0" collapsed="false">
      <c r="A106" s="391" t="n">
        <v>5</v>
      </c>
      <c r="B106" s="391" t="n">
        <v>6</v>
      </c>
      <c r="C106" s="382" t="n">
        <v>1</v>
      </c>
      <c r="D106" s="412"/>
      <c r="E106" s="415"/>
      <c r="F106" s="409" t="n">
        <f aca="false">D107-0.25</f>
        <v>-0.25</v>
      </c>
      <c r="G106" s="414" t="n">
        <f aca="false">D106+0.56</f>
        <v>0.56</v>
      </c>
      <c r="I106" s="300"/>
      <c r="J106" s="300"/>
      <c r="K106" s="300"/>
      <c r="L106" s="300"/>
      <c r="M106" s="405"/>
      <c r="N106" s="405"/>
      <c r="Z106" s="422"/>
      <c r="AA106" s="422"/>
      <c r="AB106" s="422"/>
      <c r="AC106" s="423"/>
      <c r="AD106" s="424"/>
      <c r="AE106" s="425"/>
      <c r="AF106" s="405"/>
      <c r="AH106" s="405"/>
      <c r="AI106" s="405"/>
      <c r="AJ106" s="405"/>
      <c r="AK106" s="405"/>
      <c r="AL106" s="405"/>
      <c r="AM106" s="405"/>
      <c r="AN106" s="405"/>
      <c r="AO106" s="405"/>
      <c r="AP106" s="405"/>
      <c r="AQ106" s="405"/>
      <c r="AR106" s="405"/>
      <c r="AS106" s="405"/>
      <c r="AT106" s="405"/>
      <c r="AU106" s="405"/>
      <c r="AV106" s="405"/>
      <c r="AW106" s="405"/>
      <c r="AX106" s="405"/>
      <c r="AY106" s="405"/>
      <c r="AZ106" s="405"/>
      <c r="BA106" s="405"/>
      <c r="BB106" s="405"/>
      <c r="BC106" s="405"/>
      <c r="BD106" s="405"/>
      <c r="BE106" s="405"/>
      <c r="BF106" s="405"/>
      <c r="BG106" s="405"/>
      <c r="BH106" s="405"/>
      <c r="BI106" s="405"/>
      <c r="BJ106" s="405"/>
      <c r="BK106" s="405"/>
      <c r="BL106" s="405"/>
      <c r="BM106" s="405"/>
      <c r="BN106" s="405"/>
      <c r="BO106" s="405"/>
      <c r="BP106" s="405"/>
      <c r="BQ106" s="405"/>
      <c r="BR106" s="405"/>
      <c r="BS106" s="405"/>
      <c r="BT106" s="405"/>
      <c r="BU106" s="405"/>
      <c r="BV106" s="405"/>
      <c r="BW106" s="405"/>
      <c r="BX106" s="405"/>
      <c r="BY106" s="405"/>
      <c r="BZ106" s="405"/>
      <c r="CA106" s="405"/>
      <c r="CB106" s="405"/>
      <c r="CC106" s="405"/>
      <c r="CD106" s="405"/>
      <c r="CE106" s="405"/>
      <c r="CF106" s="405"/>
      <c r="CG106" s="405"/>
      <c r="CH106" s="405"/>
      <c r="CI106" s="405"/>
      <c r="CJ106" s="405"/>
      <c r="CK106" s="405"/>
      <c r="CL106" s="405"/>
      <c r="CM106" s="405"/>
      <c r="CN106" s="405"/>
      <c r="CO106" s="405"/>
      <c r="CP106" s="405"/>
      <c r="CQ106" s="405"/>
      <c r="CR106" s="405"/>
      <c r="CS106" s="405"/>
      <c r="CT106" s="405"/>
      <c r="CU106" s="405"/>
      <c r="CV106" s="405"/>
      <c r="CW106" s="405"/>
      <c r="CX106" s="405"/>
      <c r="CY106" s="405"/>
      <c r="CZ106" s="405"/>
      <c r="DA106" s="405"/>
      <c r="DB106" s="405"/>
      <c r="DC106" s="405"/>
      <c r="DD106" s="405"/>
      <c r="DE106" s="405"/>
      <c r="DF106" s="405"/>
      <c r="DG106" s="405"/>
      <c r="DH106" s="405"/>
      <c r="DI106" s="405"/>
      <c r="DJ106" s="405"/>
      <c r="DK106" s="405"/>
      <c r="DL106" s="405"/>
      <c r="DM106" s="405"/>
      <c r="DN106" s="405"/>
      <c r="DO106" s="405"/>
      <c r="DP106" s="405"/>
      <c r="DQ106" s="405"/>
      <c r="DR106" s="405"/>
      <c r="DS106" s="405"/>
      <c r="DT106" s="405"/>
      <c r="DU106" s="405"/>
      <c r="DV106" s="405"/>
      <c r="DW106" s="405"/>
      <c r="DX106" s="405"/>
      <c r="DY106" s="405"/>
      <c r="DZ106" s="405"/>
      <c r="EA106" s="405"/>
      <c r="EB106" s="405"/>
      <c r="EC106" s="405"/>
      <c r="ED106" s="405"/>
      <c r="EE106" s="405"/>
      <c r="EF106" s="405"/>
      <c r="EG106" s="405"/>
      <c r="EH106" s="405"/>
      <c r="EI106" s="405"/>
      <c r="EJ106" s="405"/>
      <c r="EK106" s="405"/>
      <c r="EL106" s="405"/>
      <c r="EM106" s="405"/>
      <c r="EN106" s="405"/>
      <c r="EO106" s="405"/>
      <c r="EP106" s="405"/>
      <c r="EQ106" s="405"/>
      <c r="ER106" s="405"/>
      <c r="ES106" s="405"/>
      <c r="ET106" s="405"/>
      <c r="EU106" s="405"/>
      <c r="EV106" s="405"/>
      <c r="EW106" s="405"/>
      <c r="EX106" s="405"/>
      <c r="EY106" s="405"/>
      <c r="EZ106" s="405"/>
      <c r="FA106" s="405"/>
      <c r="FB106" s="405"/>
      <c r="FC106" s="405"/>
      <c r="FD106" s="405"/>
      <c r="FE106" s="405"/>
      <c r="FF106" s="405"/>
      <c r="FG106" s="405"/>
      <c r="FH106" s="405"/>
      <c r="FI106" s="405"/>
      <c r="FJ106" s="405"/>
      <c r="FK106" s="405"/>
      <c r="FL106" s="405"/>
      <c r="FM106" s="405"/>
      <c r="FN106" s="405"/>
      <c r="FO106" s="405"/>
      <c r="FP106" s="405"/>
      <c r="FQ106" s="405"/>
      <c r="FR106" s="405"/>
      <c r="FS106" s="405"/>
      <c r="FT106" s="405"/>
      <c r="FU106" s="405"/>
      <c r="FV106" s="405"/>
      <c r="FW106" s="405"/>
      <c r="FX106" s="405"/>
      <c r="FY106" s="405"/>
      <c r="FZ106" s="405"/>
      <c r="GA106" s="405"/>
      <c r="GB106" s="405"/>
      <c r="GC106" s="405"/>
      <c r="GD106" s="405"/>
      <c r="GE106" s="405"/>
      <c r="GF106" s="405"/>
      <c r="GG106" s="405"/>
      <c r="GH106" s="405"/>
      <c r="GI106" s="405"/>
      <c r="GJ106" s="405"/>
      <c r="GK106" s="405"/>
      <c r="GL106" s="405"/>
      <c r="GM106" s="405"/>
      <c r="GN106" s="405"/>
      <c r="GO106" s="405"/>
      <c r="GP106" s="405"/>
      <c r="GQ106" s="405"/>
      <c r="GR106" s="405"/>
      <c r="GS106" s="405"/>
      <c r="GT106" s="405"/>
      <c r="GU106" s="405"/>
      <c r="GV106" s="405"/>
      <c r="GW106" s="405"/>
      <c r="GX106" s="405"/>
      <c r="GY106" s="405"/>
      <c r="GZ106" s="405"/>
      <c r="HA106" s="405"/>
      <c r="HB106" s="405"/>
      <c r="HC106" s="405"/>
      <c r="HD106" s="405"/>
      <c r="HE106" s="405"/>
      <c r="HF106" s="405"/>
      <c r="HG106" s="405"/>
      <c r="HH106" s="405"/>
      <c r="HI106" s="405"/>
      <c r="HJ106" s="405"/>
      <c r="HK106" s="405"/>
      <c r="HL106" s="405"/>
      <c r="HM106" s="405"/>
      <c r="HN106" s="405"/>
      <c r="HO106" s="405"/>
      <c r="HP106" s="405"/>
      <c r="HQ106" s="405"/>
      <c r="HR106" s="405"/>
      <c r="HS106" s="405"/>
      <c r="HT106" s="405"/>
      <c r="HU106" s="405"/>
      <c r="HV106" s="405"/>
      <c r="HW106" s="405"/>
      <c r="HX106" s="405"/>
      <c r="HY106" s="405"/>
      <c r="HZ106" s="405"/>
      <c r="IA106" s="405"/>
      <c r="IB106" s="405"/>
      <c r="IC106" s="405"/>
      <c r="ID106" s="405"/>
      <c r="IE106" s="405"/>
      <c r="IF106" s="405"/>
      <c r="IG106" s="405"/>
      <c r="IH106" s="405"/>
      <c r="II106" s="405"/>
      <c r="IJ106" s="405"/>
      <c r="IK106" s="405"/>
      <c r="IL106" s="405"/>
      <c r="IM106" s="405"/>
      <c r="IN106" s="405"/>
      <c r="IO106" s="405"/>
      <c r="IP106" s="405"/>
      <c r="IQ106" s="405"/>
      <c r="IR106" s="405"/>
      <c r="IS106" s="405"/>
      <c r="IT106" s="405"/>
      <c r="IU106" s="405"/>
      <c r="IV106" s="405"/>
      <c r="IW106" s="405"/>
    </row>
    <row r="107" customFormat="false" ht="12.75" hidden="false" customHeight="false" outlineLevel="0" collapsed="false">
      <c r="A107" s="397" t="n">
        <v>6</v>
      </c>
      <c r="B107" s="397" t="n">
        <v>7</v>
      </c>
      <c r="C107" s="382" t="n">
        <v>1</v>
      </c>
      <c r="D107" s="412"/>
      <c r="E107" s="415"/>
      <c r="F107" s="409" t="n">
        <f aca="false">D108-0.25</f>
        <v>-0.25</v>
      </c>
      <c r="G107" s="414" t="n">
        <f aca="false">D107+0.56</f>
        <v>0.56</v>
      </c>
      <c r="I107" s="300"/>
      <c r="J107" s="300"/>
      <c r="K107" s="300"/>
      <c r="L107" s="300"/>
      <c r="M107" s="405"/>
      <c r="N107" s="405"/>
      <c r="Z107" s="422" t="s">
        <v>163</v>
      </c>
      <c r="AA107" s="422"/>
      <c r="AB107" s="422"/>
      <c r="AC107" s="423"/>
      <c r="AD107" s="426" t="n">
        <f aca="false">SUM(AD92:AD94)</f>
        <v>-325</v>
      </c>
      <c r="AE107" s="426" t="n">
        <f aca="false">SUM(AE92:AE94)</f>
        <v>-3250</v>
      </c>
      <c r="AF107" s="405"/>
      <c r="AG107" s="300"/>
      <c r="AH107" s="405"/>
      <c r="AI107" s="405"/>
      <c r="AJ107" s="405"/>
      <c r="AK107" s="405"/>
      <c r="AL107" s="405"/>
      <c r="AM107" s="405"/>
      <c r="AN107" s="405"/>
      <c r="AO107" s="405"/>
      <c r="AP107" s="405"/>
      <c r="AQ107" s="405"/>
      <c r="AR107" s="405"/>
      <c r="AS107" s="405"/>
      <c r="AT107" s="405"/>
      <c r="AU107" s="405"/>
      <c r="AV107" s="405"/>
      <c r="AW107" s="405"/>
      <c r="AX107" s="405"/>
      <c r="AY107" s="405"/>
      <c r="AZ107" s="405"/>
      <c r="BA107" s="405"/>
      <c r="BB107" s="405"/>
      <c r="BC107" s="405"/>
      <c r="BD107" s="405"/>
      <c r="BE107" s="405"/>
      <c r="BF107" s="405"/>
      <c r="BG107" s="405"/>
      <c r="BH107" s="405"/>
      <c r="BI107" s="405"/>
      <c r="BJ107" s="405"/>
      <c r="BK107" s="405"/>
      <c r="BL107" s="405"/>
      <c r="BM107" s="405"/>
      <c r="BN107" s="405"/>
      <c r="BO107" s="405"/>
      <c r="BP107" s="405"/>
      <c r="BQ107" s="405"/>
      <c r="BR107" s="405"/>
      <c r="BS107" s="405"/>
      <c r="BT107" s="405"/>
      <c r="BU107" s="405"/>
      <c r="BV107" s="405"/>
      <c r="BW107" s="405"/>
      <c r="BX107" s="405"/>
      <c r="BY107" s="405"/>
      <c r="BZ107" s="405"/>
      <c r="CA107" s="405"/>
      <c r="CB107" s="405"/>
      <c r="CC107" s="405"/>
      <c r="CD107" s="405"/>
      <c r="CE107" s="405"/>
      <c r="CF107" s="405"/>
      <c r="CG107" s="405"/>
      <c r="CH107" s="405"/>
      <c r="CI107" s="405"/>
      <c r="CJ107" s="405"/>
      <c r="CK107" s="405"/>
      <c r="CL107" s="405"/>
      <c r="CM107" s="405"/>
      <c r="CN107" s="405"/>
      <c r="CO107" s="405"/>
      <c r="CP107" s="405"/>
      <c r="CQ107" s="405"/>
      <c r="CR107" s="405"/>
      <c r="CS107" s="405"/>
      <c r="CT107" s="405"/>
      <c r="CU107" s="405"/>
      <c r="CV107" s="405"/>
      <c r="CW107" s="405"/>
      <c r="CX107" s="405"/>
      <c r="CY107" s="405"/>
      <c r="CZ107" s="405"/>
      <c r="DA107" s="405"/>
      <c r="DB107" s="405"/>
      <c r="DC107" s="405"/>
      <c r="DD107" s="405"/>
      <c r="DE107" s="405"/>
      <c r="DF107" s="405"/>
      <c r="DG107" s="405"/>
      <c r="DH107" s="405"/>
      <c r="DI107" s="405"/>
      <c r="DJ107" s="405"/>
      <c r="DK107" s="405"/>
      <c r="DL107" s="405"/>
      <c r="DM107" s="405"/>
      <c r="DN107" s="405"/>
      <c r="DO107" s="405"/>
      <c r="DP107" s="405"/>
      <c r="DQ107" s="405"/>
      <c r="DR107" s="405"/>
      <c r="DS107" s="405"/>
      <c r="DT107" s="405"/>
      <c r="DU107" s="405"/>
      <c r="DV107" s="405"/>
      <c r="DW107" s="405"/>
      <c r="DX107" s="405"/>
      <c r="DY107" s="405"/>
      <c r="DZ107" s="405"/>
      <c r="EA107" s="405"/>
      <c r="EB107" s="405"/>
      <c r="EC107" s="405"/>
      <c r="ED107" s="405"/>
      <c r="EE107" s="405"/>
      <c r="EF107" s="405"/>
      <c r="EG107" s="405"/>
      <c r="EH107" s="405"/>
      <c r="EI107" s="405"/>
      <c r="EJ107" s="405"/>
      <c r="EK107" s="405"/>
      <c r="EL107" s="405"/>
      <c r="EM107" s="405"/>
      <c r="EN107" s="405"/>
      <c r="EO107" s="405"/>
      <c r="EP107" s="405"/>
      <c r="EQ107" s="405"/>
      <c r="ER107" s="405"/>
      <c r="ES107" s="405"/>
      <c r="ET107" s="405"/>
      <c r="EU107" s="405"/>
      <c r="EV107" s="405"/>
      <c r="EW107" s="405"/>
      <c r="EX107" s="405"/>
      <c r="EY107" s="405"/>
      <c r="EZ107" s="405"/>
      <c r="FA107" s="405"/>
      <c r="FB107" s="405"/>
      <c r="FC107" s="405"/>
      <c r="FD107" s="405"/>
      <c r="FE107" s="405"/>
      <c r="FF107" s="405"/>
      <c r="FG107" s="405"/>
      <c r="FH107" s="405"/>
      <c r="FI107" s="405"/>
      <c r="FJ107" s="405"/>
      <c r="FK107" s="405"/>
      <c r="FL107" s="405"/>
      <c r="FM107" s="405"/>
      <c r="FN107" s="405"/>
      <c r="FO107" s="405"/>
      <c r="FP107" s="405"/>
      <c r="FQ107" s="405"/>
      <c r="FR107" s="405"/>
      <c r="FS107" s="405"/>
      <c r="FT107" s="405"/>
      <c r="FU107" s="405"/>
      <c r="FV107" s="405"/>
      <c r="FW107" s="405"/>
      <c r="FX107" s="405"/>
      <c r="FY107" s="405"/>
      <c r="FZ107" s="405"/>
      <c r="GA107" s="405"/>
      <c r="GB107" s="405"/>
      <c r="GC107" s="405"/>
      <c r="GD107" s="405"/>
      <c r="GE107" s="405"/>
      <c r="GF107" s="405"/>
      <c r="GG107" s="405"/>
      <c r="GH107" s="405"/>
      <c r="GI107" s="405"/>
      <c r="GJ107" s="405"/>
      <c r="GK107" s="405"/>
      <c r="GL107" s="405"/>
      <c r="GM107" s="405"/>
      <c r="GN107" s="405"/>
      <c r="GO107" s="405"/>
      <c r="GP107" s="405"/>
      <c r="GQ107" s="405"/>
      <c r="GR107" s="405"/>
      <c r="GS107" s="405"/>
      <c r="GT107" s="405"/>
      <c r="GU107" s="405"/>
      <c r="GV107" s="405"/>
      <c r="GW107" s="405"/>
      <c r="GX107" s="405"/>
      <c r="GY107" s="405"/>
      <c r="GZ107" s="405"/>
      <c r="HA107" s="405"/>
      <c r="HB107" s="405"/>
      <c r="HC107" s="405"/>
      <c r="HD107" s="405"/>
      <c r="HE107" s="405"/>
      <c r="HF107" s="405"/>
      <c r="HG107" s="405"/>
      <c r="HH107" s="405"/>
      <c r="HI107" s="405"/>
      <c r="HJ107" s="405"/>
      <c r="HK107" s="405"/>
      <c r="HL107" s="405"/>
      <c r="HM107" s="405"/>
      <c r="HN107" s="405"/>
      <c r="HO107" s="405"/>
      <c r="HP107" s="405"/>
      <c r="HQ107" s="405"/>
      <c r="HR107" s="405"/>
      <c r="HS107" s="405"/>
      <c r="HT107" s="405"/>
      <c r="HU107" s="405"/>
      <c r="HV107" s="405"/>
      <c r="HW107" s="405"/>
      <c r="HX107" s="405"/>
      <c r="HY107" s="405"/>
      <c r="HZ107" s="405"/>
      <c r="IA107" s="405"/>
      <c r="IB107" s="405"/>
      <c r="IC107" s="405"/>
      <c r="ID107" s="405"/>
      <c r="IE107" s="405"/>
      <c r="IF107" s="405"/>
      <c r="IG107" s="405"/>
      <c r="IH107" s="405"/>
      <c r="II107" s="405"/>
      <c r="IJ107" s="405"/>
      <c r="IK107" s="405"/>
      <c r="IL107" s="405"/>
      <c r="IM107" s="405"/>
      <c r="IN107" s="405"/>
      <c r="IO107" s="405"/>
      <c r="IP107" s="405"/>
      <c r="IQ107" s="405"/>
      <c r="IR107" s="405"/>
      <c r="IS107" s="405"/>
      <c r="IT107" s="405"/>
      <c r="IU107" s="405"/>
      <c r="IV107" s="405"/>
      <c r="IW107" s="405"/>
    </row>
    <row r="108" customFormat="false" ht="12.75" hidden="false" customHeight="false" outlineLevel="0" collapsed="false">
      <c r="A108" s="391" t="n">
        <v>7</v>
      </c>
      <c r="B108" s="391" t="n">
        <v>8</v>
      </c>
      <c r="C108" s="382" t="n">
        <v>1</v>
      </c>
      <c r="D108" s="412"/>
      <c r="E108" s="415"/>
      <c r="F108" s="409" t="n">
        <f aca="false">D109-0.25</f>
        <v>-0.25</v>
      </c>
      <c r="G108" s="414" t="n">
        <f aca="false">D108+0.56</f>
        <v>0.56</v>
      </c>
      <c r="I108" s="300"/>
      <c r="J108" s="300"/>
      <c r="K108" s="300"/>
      <c r="L108" s="300"/>
      <c r="M108" s="405"/>
      <c r="N108" s="405"/>
      <c r="Z108" s="405"/>
      <c r="AA108" s="405"/>
      <c r="AB108" s="405"/>
      <c r="AC108" s="427"/>
      <c r="AD108" s="405"/>
      <c r="AE108" s="405"/>
      <c r="AF108" s="405"/>
      <c r="AG108" s="300"/>
      <c r="AH108" s="405"/>
      <c r="AI108" s="405"/>
      <c r="AJ108" s="405"/>
      <c r="AK108" s="405"/>
      <c r="AL108" s="405"/>
      <c r="AM108" s="405"/>
      <c r="AN108" s="405"/>
      <c r="AO108" s="405"/>
      <c r="AP108" s="405"/>
      <c r="AQ108" s="405"/>
      <c r="AR108" s="405"/>
      <c r="AS108" s="405"/>
      <c r="AT108" s="405"/>
      <c r="AU108" s="405"/>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405"/>
      <c r="EA108" s="405"/>
      <c r="EB108" s="405"/>
      <c r="EC108" s="405"/>
      <c r="ED108" s="405"/>
      <c r="EE108" s="405"/>
      <c r="EF108" s="405"/>
      <c r="EG108" s="405"/>
      <c r="EH108" s="405"/>
      <c r="EI108" s="405"/>
      <c r="EJ108" s="405"/>
      <c r="EK108" s="405"/>
      <c r="EL108" s="405"/>
      <c r="EM108" s="405"/>
      <c r="EN108" s="405"/>
      <c r="EO108" s="405"/>
      <c r="EP108" s="405"/>
      <c r="EQ108" s="405"/>
      <c r="ER108" s="405"/>
      <c r="ES108" s="405"/>
      <c r="ET108" s="405"/>
      <c r="EU108" s="405"/>
      <c r="EV108" s="405"/>
      <c r="EW108" s="405"/>
      <c r="EX108" s="405"/>
      <c r="EY108" s="405"/>
      <c r="EZ108" s="405"/>
      <c r="FA108" s="405"/>
      <c r="FB108" s="405"/>
      <c r="FC108" s="405"/>
      <c r="FD108" s="405"/>
      <c r="FE108" s="405"/>
      <c r="FF108" s="405"/>
      <c r="FG108" s="405"/>
      <c r="FH108" s="405"/>
      <c r="FI108" s="405"/>
      <c r="FJ108" s="405"/>
      <c r="FK108" s="405"/>
      <c r="FL108" s="405"/>
      <c r="FM108" s="405"/>
      <c r="FN108" s="405"/>
      <c r="FO108" s="405"/>
      <c r="FP108" s="405"/>
      <c r="FQ108" s="405"/>
      <c r="FR108" s="405"/>
      <c r="FS108" s="405"/>
      <c r="FT108" s="405"/>
      <c r="FU108" s="405"/>
      <c r="FV108" s="405"/>
      <c r="FW108" s="405"/>
      <c r="FX108" s="405"/>
      <c r="FY108" s="405"/>
      <c r="FZ108" s="405"/>
      <c r="GA108" s="405"/>
      <c r="GB108" s="405"/>
      <c r="GC108" s="405"/>
      <c r="GD108" s="405"/>
      <c r="GE108" s="405"/>
      <c r="GF108" s="405"/>
      <c r="GG108" s="405"/>
      <c r="GH108" s="405"/>
      <c r="GI108" s="405"/>
      <c r="GJ108" s="405"/>
      <c r="GK108" s="405"/>
      <c r="GL108" s="405"/>
      <c r="GM108" s="405"/>
      <c r="GN108" s="405"/>
      <c r="GO108" s="405"/>
      <c r="GP108" s="405"/>
      <c r="GQ108" s="405"/>
      <c r="GR108" s="405"/>
      <c r="GS108" s="405"/>
      <c r="GT108" s="405"/>
      <c r="GU108" s="405"/>
      <c r="GV108" s="405"/>
      <c r="GW108" s="405"/>
      <c r="GX108" s="405"/>
      <c r="GY108" s="405"/>
      <c r="GZ108" s="405"/>
      <c r="HA108" s="405"/>
      <c r="HB108" s="405"/>
      <c r="HC108" s="405"/>
      <c r="HD108" s="405"/>
      <c r="HE108" s="405"/>
      <c r="HF108" s="405"/>
      <c r="HG108" s="405"/>
      <c r="HH108" s="405"/>
      <c r="HI108" s="405"/>
      <c r="HJ108" s="405"/>
      <c r="HK108" s="405"/>
      <c r="HL108" s="405"/>
      <c r="HM108" s="405"/>
      <c r="HN108" s="405"/>
      <c r="HO108" s="405"/>
      <c r="HP108" s="405"/>
      <c r="HQ108" s="405"/>
      <c r="HR108" s="405"/>
      <c r="HS108" s="405"/>
      <c r="HT108" s="405"/>
      <c r="HU108" s="405"/>
      <c r="HV108" s="405"/>
      <c r="HW108" s="405"/>
      <c r="HX108" s="405"/>
      <c r="HY108" s="405"/>
      <c r="HZ108" s="405"/>
      <c r="IA108" s="405"/>
      <c r="IB108" s="405"/>
      <c r="IC108" s="405"/>
      <c r="ID108" s="405"/>
      <c r="IE108" s="405"/>
      <c r="IF108" s="405"/>
      <c r="IG108" s="405"/>
      <c r="IH108" s="405"/>
      <c r="II108" s="405"/>
      <c r="IJ108" s="405"/>
      <c r="IK108" s="405"/>
      <c r="IL108" s="405"/>
      <c r="IM108" s="405"/>
      <c r="IN108" s="405"/>
      <c r="IO108" s="405"/>
      <c r="IP108" s="405"/>
      <c r="IQ108" s="405"/>
      <c r="IR108" s="405"/>
      <c r="IS108" s="405"/>
      <c r="IT108" s="405"/>
      <c r="IU108" s="405"/>
      <c r="IV108" s="405"/>
      <c r="IW108" s="405"/>
    </row>
    <row r="109" customFormat="false" ht="12.75" hidden="false" customHeight="false" outlineLevel="0" collapsed="false">
      <c r="A109" s="397" t="n">
        <v>8</v>
      </c>
      <c r="B109" s="397" t="n">
        <v>9</v>
      </c>
      <c r="C109" s="382" t="n">
        <v>1</v>
      </c>
      <c r="D109" s="412"/>
      <c r="E109" s="415"/>
      <c r="F109" s="409" t="n">
        <f aca="false">D110-0.25</f>
        <v>-0.25</v>
      </c>
      <c r="G109" s="414" t="n">
        <f aca="false">D109+0.56</f>
        <v>0.56</v>
      </c>
      <c r="I109" s="300"/>
      <c r="J109" s="300"/>
      <c r="K109" s="300"/>
      <c r="L109" s="300"/>
      <c r="M109" s="405"/>
      <c r="N109" s="405"/>
      <c r="Z109" s="405"/>
      <c r="AA109" s="405"/>
      <c r="AB109" s="405"/>
      <c r="AC109" s="427"/>
      <c r="AD109" s="405"/>
      <c r="AE109" s="405"/>
      <c r="AF109" s="405"/>
      <c r="AG109" s="300"/>
      <c r="AH109" s="405"/>
      <c r="AI109" s="405"/>
      <c r="AJ109" s="405"/>
      <c r="AK109" s="405"/>
      <c r="AL109" s="405"/>
      <c r="AM109" s="405"/>
      <c r="AN109" s="405"/>
      <c r="AO109" s="405"/>
      <c r="AP109" s="405"/>
      <c r="AQ109" s="405"/>
      <c r="AR109" s="405"/>
      <c r="AS109" s="405"/>
      <c r="AT109" s="405"/>
      <c r="AU109" s="405"/>
      <c r="AV109" s="405"/>
      <c r="AW109" s="405"/>
      <c r="AX109" s="405"/>
      <c r="AY109" s="405"/>
      <c r="AZ109" s="405"/>
      <c r="BA109" s="405"/>
      <c r="BB109" s="405"/>
      <c r="BC109" s="405"/>
      <c r="BD109" s="405"/>
      <c r="BE109" s="405"/>
      <c r="BF109" s="405"/>
      <c r="BG109" s="405"/>
      <c r="BH109" s="405"/>
      <c r="BI109" s="405"/>
      <c r="BJ109" s="405"/>
      <c r="BK109" s="405"/>
      <c r="BL109" s="405"/>
      <c r="BM109" s="405"/>
      <c r="BN109" s="405"/>
      <c r="BO109" s="405"/>
      <c r="BP109" s="405"/>
      <c r="BQ109" s="405"/>
      <c r="BR109" s="405"/>
      <c r="BS109" s="405"/>
      <c r="BT109" s="405"/>
      <c r="BU109" s="405"/>
      <c r="BV109" s="405"/>
      <c r="BW109" s="405"/>
      <c r="BX109" s="405"/>
      <c r="BY109" s="405"/>
      <c r="BZ109" s="405"/>
      <c r="CA109" s="405"/>
      <c r="CB109" s="405"/>
      <c r="CC109" s="405"/>
      <c r="CD109" s="405"/>
      <c r="CE109" s="405"/>
      <c r="CF109" s="405"/>
      <c r="CG109" s="405"/>
      <c r="CH109" s="405"/>
      <c r="CI109" s="405"/>
      <c r="CJ109" s="405"/>
      <c r="CK109" s="405"/>
      <c r="CL109" s="405"/>
      <c r="CM109" s="405"/>
      <c r="CN109" s="405"/>
      <c r="CO109" s="405"/>
      <c r="CP109" s="405"/>
      <c r="CQ109" s="405"/>
      <c r="CR109" s="405"/>
      <c r="CS109" s="405"/>
      <c r="CT109" s="405"/>
      <c r="CU109" s="405"/>
      <c r="CV109" s="405"/>
      <c r="CW109" s="405"/>
      <c r="CX109" s="405"/>
      <c r="CY109" s="405"/>
      <c r="CZ109" s="405"/>
      <c r="DA109" s="405"/>
      <c r="DB109" s="405"/>
      <c r="DC109" s="405"/>
      <c r="DD109" s="405"/>
      <c r="DE109" s="405"/>
      <c r="DF109" s="405"/>
      <c r="DG109" s="405"/>
      <c r="DH109" s="405"/>
      <c r="DI109" s="405"/>
      <c r="DJ109" s="405"/>
      <c r="DK109" s="405"/>
      <c r="DL109" s="405"/>
      <c r="DM109" s="405"/>
      <c r="DN109" s="405"/>
      <c r="DO109" s="405"/>
      <c r="DP109" s="405"/>
      <c r="DQ109" s="405"/>
      <c r="DR109" s="405"/>
      <c r="DS109" s="405"/>
      <c r="DT109" s="405"/>
      <c r="DU109" s="405"/>
      <c r="DV109" s="405"/>
      <c r="DW109" s="405"/>
      <c r="DX109" s="405"/>
      <c r="DY109" s="405"/>
      <c r="DZ109" s="405"/>
      <c r="EA109" s="405"/>
      <c r="EB109" s="405"/>
      <c r="EC109" s="405"/>
      <c r="ED109" s="405"/>
      <c r="EE109" s="405"/>
      <c r="EF109" s="405"/>
      <c r="EG109" s="405"/>
      <c r="EH109" s="405"/>
      <c r="EI109" s="405"/>
      <c r="EJ109" s="405"/>
      <c r="EK109" s="405"/>
      <c r="EL109" s="405"/>
      <c r="EM109" s="405"/>
      <c r="EN109" s="405"/>
      <c r="EO109" s="405"/>
      <c r="EP109" s="405"/>
      <c r="EQ109" s="405"/>
      <c r="ER109" s="405"/>
      <c r="ES109" s="405"/>
      <c r="ET109" s="405"/>
      <c r="EU109" s="405"/>
      <c r="EV109" s="405"/>
      <c r="EW109" s="405"/>
      <c r="EX109" s="405"/>
      <c r="EY109" s="405"/>
      <c r="EZ109" s="405"/>
      <c r="FA109" s="405"/>
      <c r="FB109" s="405"/>
      <c r="FC109" s="405"/>
      <c r="FD109" s="405"/>
      <c r="FE109" s="405"/>
      <c r="FF109" s="405"/>
      <c r="FG109" s="405"/>
      <c r="FH109" s="405"/>
      <c r="FI109" s="405"/>
      <c r="FJ109" s="405"/>
      <c r="FK109" s="405"/>
      <c r="FL109" s="405"/>
      <c r="FM109" s="405"/>
      <c r="FN109" s="405"/>
      <c r="FO109" s="405"/>
      <c r="FP109" s="405"/>
      <c r="FQ109" s="405"/>
      <c r="FR109" s="405"/>
      <c r="FS109" s="405"/>
      <c r="FT109" s="405"/>
      <c r="FU109" s="405"/>
      <c r="FV109" s="405"/>
      <c r="FW109" s="405"/>
      <c r="FX109" s="405"/>
      <c r="FY109" s="405"/>
      <c r="FZ109" s="405"/>
      <c r="GA109" s="405"/>
      <c r="GB109" s="405"/>
      <c r="GC109" s="405"/>
      <c r="GD109" s="405"/>
      <c r="GE109" s="405"/>
      <c r="GF109" s="405"/>
      <c r="GG109" s="405"/>
      <c r="GH109" s="405"/>
      <c r="GI109" s="405"/>
      <c r="GJ109" s="405"/>
      <c r="GK109" s="405"/>
      <c r="GL109" s="405"/>
      <c r="GM109" s="405"/>
      <c r="GN109" s="405"/>
      <c r="GO109" s="405"/>
      <c r="GP109" s="405"/>
      <c r="GQ109" s="405"/>
      <c r="GR109" s="405"/>
      <c r="GS109" s="405"/>
      <c r="GT109" s="405"/>
      <c r="GU109" s="405"/>
      <c r="GV109" s="405"/>
      <c r="GW109" s="405"/>
      <c r="GX109" s="405"/>
      <c r="GY109" s="405"/>
      <c r="GZ109" s="405"/>
      <c r="HA109" s="405"/>
      <c r="HB109" s="405"/>
      <c r="HC109" s="405"/>
      <c r="HD109" s="405"/>
      <c r="HE109" s="405"/>
      <c r="HF109" s="405"/>
      <c r="HG109" s="405"/>
      <c r="HH109" s="405"/>
      <c r="HI109" s="405"/>
      <c r="HJ109" s="405"/>
      <c r="HK109" s="405"/>
      <c r="HL109" s="405"/>
      <c r="HM109" s="405"/>
      <c r="HN109" s="405"/>
      <c r="HO109" s="405"/>
      <c r="HP109" s="405"/>
      <c r="HQ109" s="405"/>
      <c r="HR109" s="405"/>
      <c r="HS109" s="405"/>
      <c r="HT109" s="405"/>
      <c r="HU109" s="405"/>
      <c r="HV109" s="405"/>
      <c r="HW109" s="405"/>
      <c r="HX109" s="405"/>
      <c r="HY109" s="405"/>
      <c r="HZ109" s="405"/>
      <c r="IA109" s="405"/>
      <c r="IB109" s="405"/>
      <c r="IC109" s="405"/>
      <c r="ID109" s="405"/>
      <c r="IE109" s="405"/>
      <c r="IF109" s="405"/>
      <c r="IG109" s="405"/>
      <c r="IH109" s="405"/>
      <c r="II109" s="405"/>
      <c r="IJ109" s="405"/>
      <c r="IK109" s="405"/>
      <c r="IL109" s="405"/>
      <c r="IM109" s="405"/>
      <c r="IN109" s="405"/>
      <c r="IO109" s="405"/>
      <c r="IP109" s="405"/>
      <c r="IQ109" s="405"/>
      <c r="IR109" s="405"/>
      <c r="IS109" s="405"/>
      <c r="IT109" s="405"/>
      <c r="IU109" s="405"/>
      <c r="IV109" s="405"/>
      <c r="IW109" s="405"/>
    </row>
    <row r="110" customFormat="false" ht="12.75" hidden="false" customHeight="false" outlineLevel="0" collapsed="false">
      <c r="A110" s="391" t="n">
        <v>9</v>
      </c>
      <c r="B110" s="391" t="n">
        <v>10</v>
      </c>
      <c r="C110" s="382" t="n">
        <v>1</v>
      </c>
      <c r="D110" s="412"/>
      <c r="E110" s="415"/>
      <c r="F110" s="409" t="n">
        <f aca="false">D111-0.25</f>
        <v>-0.25</v>
      </c>
      <c r="G110" s="414" t="n">
        <f aca="false">D110+0.56</f>
        <v>0.56</v>
      </c>
      <c r="I110" s="300"/>
      <c r="J110" s="300"/>
      <c r="K110" s="300"/>
      <c r="L110" s="300"/>
      <c r="M110" s="405"/>
      <c r="N110" s="405"/>
      <c r="Z110" s="405"/>
      <c r="AA110" s="405"/>
      <c r="AB110" s="405"/>
      <c r="AC110" s="427"/>
      <c r="AD110" s="405"/>
      <c r="AE110" s="405"/>
      <c r="AF110" s="405"/>
      <c r="AG110" s="300"/>
      <c r="AH110" s="405"/>
      <c r="AI110" s="405"/>
      <c r="AJ110" s="405"/>
      <c r="AK110" s="405"/>
      <c r="AL110" s="405"/>
      <c r="AM110" s="405"/>
      <c r="AN110" s="405"/>
      <c r="AO110" s="405"/>
      <c r="AP110" s="405"/>
      <c r="AQ110" s="405"/>
      <c r="AR110" s="405"/>
      <c r="AS110" s="405"/>
      <c r="AT110" s="405"/>
      <c r="AU110" s="405"/>
      <c r="AV110" s="405"/>
      <c r="AW110" s="405"/>
      <c r="AX110" s="405"/>
      <c r="AY110" s="405"/>
      <c r="AZ110" s="405"/>
      <c r="BA110" s="405"/>
      <c r="BB110" s="405"/>
      <c r="BC110" s="405"/>
      <c r="BD110" s="405"/>
      <c r="BE110" s="405"/>
      <c r="BF110" s="405"/>
      <c r="BG110" s="405"/>
      <c r="BH110" s="405"/>
      <c r="BI110" s="405"/>
      <c r="BJ110" s="405"/>
      <c r="BK110" s="405"/>
      <c r="BL110" s="405"/>
      <c r="BM110" s="405"/>
      <c r="BN110" s="405"/>
      <c r="BO110" s="405"/>
      <c r="BP110" s="405"/>
      <c r="BQ110" s="405"/>
      <c r="BR110" s="405"/>
      <c r="BS110" s="405"/>
      <c r="BT110" s="405"/>
      <c r="BU110" s="405"/>
      <c r="BV110" s="405"/>
      <c r="BW110" s="405"/>
      <c r="BX110" s="405"/>
      <c r="BY110" s="405"/>
      <c r="BZ110" s="405"/>
      <c r="CA110" s="405"/>
      <c r="CB110" s="405"/>
      <c r="CC110" s="405"/>
      <c r="CD110" s="405"/>
      <c r="CE110" s="405"/>
      <c r="CF110" s="405"/>
      <c r="CG110" s="405"/>
      <c r="CH110" s="405"/>
      <c r="CI110" s="405"/>
      <c r="CJ110" s="405"/>
      <c r="CK110" s="405"/>
      <c r="CL110" s="405"/>
      <c r="CM110" s="405"/>
      <c r="CN110" s="405"/>
      <c r="CO110" s="405"/>
      <c r="CP110" s="405"/>
      <c r="CQ110" s="405"/>
      <c r="CR110" s="405"/>
      <c r="CS110" s="405"/>
      <c r="CT110" s="405"/>
      <c r="CU110" s="405"/>
      <c r="CV110" s="405"/>
      <c r="CW110" s="405"/>
      <c r="CX110" s="405"/>
      <c r="CY110" s="405"/>
      <c r="CZ110" s="405"/>
      <c r="DA110" s="405"/>
      <c r="DB110" s="405"/>
      <c r="DC110" s="405"/>
      <c r="DD110" s="405"/>
      <c r="DE110" s="405"/>
      <c r="DF110" s="405"/>
      <c r="DG110" s="405"/>
      <c r="DH110" s="405"/>
      <c r="DI110" s="405"/>
      <c r="DJ110" s="405"/>
      <c r="DK110" s="405"/>
      <c r="DL110" s="405"/>
      <c r="DM110" s="405"/>
      <c r="DN110" s="405"/>
      <c r="DO110" s="405"/>
      <c r="DP110" s="405"/>
      <c r="DQ110" s="405"/>
      <c r="DR110" s="405"/>
      <c r="DS110" s="405"/>
      <c r="DT110" s="405"/>
      <c r="DU110" s="405"/>
      <c r="DV110" s="405"/>
      <c r="DW110" s="405"/>
      <c r="DX110" s="405"/>
      <c r="DY110" s="405"/>
      <c r="DZ110" s="405"/>
      <c r="EA110" s="405"/>
      <c r="EB110" s="405"/>
      <c r="EC110" s="405"/>
      <c r="ED110" s="405"/>
      <c r="EE110" s="405"/>
      <c r="EF110" s="405"/>
      <c r="EG110" s="405"/>
      <c r="EH110" s="405"/>
      <c r="EI110" s="405"/>
      <c r="EJ110" s="405"/>
      <c r="EK110" s="405"/>
      <c r="EL110" s="405"/>
      <c r="EM110" s="405"/>
      <c r="EN110" s="405"/>
      <c r="EO110" s="405"/>
      <c r="EP110" s="405"/>
      <c r="EQ110" s="405"/>
      <c r="ER110" s="405"/>
      <c r="ES110" s="405"/>
      <c r="ET110" s="405"/>
      <c r="EU110" s="405"/>
      <c r="EV110" s="405"/>
      <c r="EW110" s="405"/>
      <c r="EX110" s="405"/>
      <c r="EY110" s="405"/>
      <c r="EZ110" s="405"/>
      <c r="FA110" s="405"/>
      <c r="FB110" s="405"/>
      <c r="FC110" s="405"/>
      <c r="FD110" s="405"/>
      <c r="FE110" s="405"/>
      <c r="FF110" s="405"/>
      <c r="FG110" s="405"/>
      <c r="FH110" s="405"/>
      <c r="FI110" s="405"/>
      <c r="FJ110" s="405"/>
      <c r="FK110" s="405"/>
      <c r="FL110" s="405"/>
      <c r="FM110" s="405"/>
      <c r="FN110" s="405"/>
      <c r="FO110" s="405"/>
      <c r="FP110" s="405"/>
      <c r="FQ110" s="405"/>
      <c r="FR110" s="405"/>
      <c r="FS110" s="405"/>
      <c r="FT110" s="405"/>
      <c r="FU110" s="405"/>
      <c r="FV110" s="405"/>
      <c r="FW110" s="405"/>
      <c r="FX110" s="405"/>
      <c r="FY110" s="405"/>
      <c r="FZ110" s="405"/>
      <c r="GA110" s="405"/>
      <c r="GB110" s="405"/>
      <c r="GC110" s="405"/>
      <c r="GD110" s="405"/>
      <c r="GE110" s="405"/>
      <c r="GF110" s="405"/>
      <c r="GG110" s="405"/>
      <c r="GH110" s="405"/>
      <c r="GI110" s="405"/>
      <c r="GJ110" s="405"/>
      <c r="GK110" s="405"/>
      <c r="GL110" s="405"/>
      <c r="GM110" s="405"/>
      <c r="GN110" s="405"/>
      <c r="GO110" s="405"/>
      <c r="GP110" s="405"/>
      <c r="GQ110" s="405"/>
      <c r="GR110" s="405"/>
      <c r="GS110" s="405"/>
      <c r="GT110" s="405"/>
      <c r="GU110" s="405"/>
      <c r="GV110" s="405"/>
      <c r="GW110" s="405"/>
      <c r="GX110" s="405"/>
      <c r="GY110" s="405"/>
      <c r="GZ110" s="405"/>
      <c r="HA110" s="405"/>
      <c r="HB110" s="405"/>
      <c r="HC110" s="405"/>
      <c r="HD110" s="405"/>
      <c r="HE110" s="405"/>
      <c r="HF110" s="405"/>
      <c r="HG110" s="405"/>
      <c r="HH110" s="405"/>
      <c r="HI110" s="405"/>
      <c r="HJ110" s="405"/>
      <c r="HK110" s="405"/>
      <c r="HL110" s="405"/>
      <c r="HM110" s="405"/>
      <c r="HN110" s="405"/>
      <c r="HO110" s="405"/>
      <c r="HP110" s="405"/>
      <c r="HQ110" s="405"/>
      <c r="HR110" s="405"/>
      <c r="HS110" s="405"/>
      <c r="HT110" s="405"/>
      <c r="HU110" s="405"/>
      <c r="HV110" s="405"/>
      <c r="HW110" s="405"/>
      <c r="HX110" s="405"/>
      <c r="HY110" s="405"/>
      <c r="HZ110" s="405"/>
      <c r="IA110" s="405"/>
      <c r="IB110" s="405"/>
      <c r="IC110" s="405"/>
      <c r="ID110" s="405"/>
      <c r="IE110" s="405"/>
      <c r="IF110" s="405"/>
      <c r="IG110" s="405"/>
      <c r="IH110" s="405"/>
      <c r="II110" s="405"/>
      <c r="IJ110" s="405"/>
      <c r="IK110" s="405"/>
      <c r="IL110" s="405"/>
      <c r="IM110" s="405"/>
      <c r="IN110" s="405"/>
      <c r="IO110" s="405"/>
      <c r="IP110" s="405"/>
      <c r="IQ110" s="405"/>
      <c r="IR110" s="405"/>
      <c r="IS110" s="405"/>
      <c r="IT110" s="405"/>
      <c r="IU110" s="405"/>
      <c r="IV110" s="405"/>
      <c r="IW110" s="405"/>
    </row>
    <row r="111" customFormat="false" ht="12.75" hidden="false" customHeight="false" outlineLevel="0" collapsed="false">
      <c r="A111" s="397" t="n">
        <v>10</v>
      </c>
      <c r="B111" s="397" t="n">
        <v>11</v>
      </c>
      <c r="C111" s="382" t="n">
        <v>1</v>
      </c>
      <c r="D111" s="412"/>
      <c r="E111" s="415"/>
      <c r="F111" s="409" t="n">
        <f aca="false">D112-0.25</f>
        <v>-0.25</v>
      </c>
      <c r="G111" s="414" t="n">
        <f aca="false">D111+0.56</f>
        <v>0.56</v>
      </c>
      <c r="H111" s="428"/>
      <c r="I111" s="429"/>
      <c r="J111" s="429"/>
      <c r="K111" s="429"/>
      <c r="L111" s="429"/>
      <c r="M111" s="405"/>
      <c r="N111" s="405"/>
      <c r="O111" s="430"/>
      <c r="P111" s="430"/>
      <c r="Q111" s="430"/>
      <c r="R111" s="430"/>
      <c r="S111" s="430"/>
      <c r="T111" s="430"/>
      <c r="U111" s="430"/>
      <c r="V111" s="430"/>
      <c r="W111" s="430"/>
      <c r="X111" s="430"/>
      <c r="Y111" s="430"/>
      <c r="Z111" s="405"/>
      <c r="AA111" s="405"/>
      <c r="AB111" s="405"/>
      <c r="AC111" s="427"/>
      <c r="AD111" s="405"/>
      <c r="AE111" s="405"/>
      <c r="AF111" s="405"/>
      <c r="AG111" s="300"/>
      <c r="AH111" s="405"/>
      <c r="AI111" s="405"/>
      <c r="AJ111" s="405"/>
      <c r="AK111" s="405"/>
      <c r="AL111" s="405"/>
      <c r="AM111" s="405"/>
      <c r="AN111" s="405"/>
      <c r="AO111" s="405"/>
      <c r="AP111" s="405"/>
      <c r="AQ111" s="405"/>
      <c r="AR111" s="405"/>
      <c r="AS111" s="405"/>
      <c r="AT111" s="405"/>
      <c r="AU111" s="405"/>
      <c r="AV111" s="405"/>
      <c r="AW111" s="405"/>
      <c r="AX111" s="405"/>
      <c r="AY111" s="405"/>
      <c r="AZ111" s="405"/>
      <c r="BA111" s="405"/>
      <c r="BB111" s="405"/>
      <c r="BC111" s="405"/>
      <c r="BD111" s="405"/>
      <c r="BE111" s="405"/>
      <c r="BF111" s="405"/>
      <c r="BG111" s="405"/>
      <c r="BH111" s="405"/>
      <c r="BI111" s="405"/>
      <c r="BJ111" s="405"/>
      <c r="BK111" s="405"/>
      <c r="BL111" s="405"/>
      <c r="BM111" s="405"/>
      <c r="BN111" s="405"/>
      <c r="BO111" s="405"/>
      <c r="BP111" s="405"/>
      <c r="BQ111" s="405"/>
      <c r="BR111" s="405"/>
      <c r="BS111" s="405"/>
      <c r="BT111" s="405"/>
      <c r="BU111" s="405"/>
      <c r="BV111" s="405"/>
      <c r="BW111" s="405"/>
      <c r="BX111" s="405"/>
      <c r="BY111" s="405"/>
      <c r="BZ111" s="405"/>
      <c r="CA111" s="405"/>
      <c r="CB111" s="405"/>
      <c r="CC111" s="405"/>
      <c r="CD111" s="405"/>
      <c r="CE111" s="405"/>
      <c r="CF111" s="405"/>
      <c r="CG111" s="405"/>
      <c r="CH111" s="405"/>
      <c r="CI111" s="405"/>
      <c r="CJ111" s="405"/>
      <c r="CK111" s="405"/>
      <c r="CL111" s="405"/>
      <c r="CM111" s="405"/>
      <c r="CN111" s="405"/>
      <c r="CO111" s="405"/>
      <c r="CP111" s="405"/>
      <c r="CQ111" s="405"/>
      <c r="CR111" s="405"/>
      <c r="CS111" s="405"/>
      <c r="CT111" s="405"/>
      <c r="CU111" s="405"/>
      <c r="CV111" s="405"/>
      <c r="CW111" s="405"/>
      <c r="CX111" s="405"/>
      <c r="CY111" s="405"/>
      <c r="CZ111" s="405"/>
      <c r="DA111" s="405"/>
      <c r="DB111" s="405"/>
      <c r="DC111" s="405"/>
      <c r="DD111" s="405"/>
      <c r="DE111" s="405"/>
      <c r="DF111" s="405"/>
      <c r="DG111" s="405"/>
      <c r="DH111" s="405"/>
      <c r="DI111" s="405"/>
      <c r="DJ111" s="405"/>
      <c r="DK111" s="405"/>
      <c r="DL111" s="405"/>
      <c r="DM111" s="405"/>
      <c r="DN111" s="405"/>
      <c r="DO111" s="405"/>
      <c r="DP111" s="405"/>
      <c r="DQ111" s="405"/>
      <c r="DR111" s="405"/>
      <c r="DS111" s="405"/>
      <c r="DT111" s="405"/>
      <c r="DU111" s="405"/>
      <c r="DV111" s="405"/>
      <c r="DW111" s="405"/>
      <c r="DX111" s="405"/>
      <c r="DY111" s="405"/>
      <c r="DZ111" s="405"/>
      <c r="EA111" s="405"/>
      <c r="EB111" s="405"/>
      <c r="EC111" s="405"/>
      <c r="ED111" s="405"/>
      <c r="EE111" s="405"/>
      <c r="EF111" s="405"/>
      <c r="EG111" s="405"/>
      <c r="EH111" s="405"/>
      <c r="EI111" s="405"/>
      <c r="EJ111" s="405"/>
      <c r="EK111" s="405"/>
      <c r="EL111" s="405"/>
      <c r="EM111" s="405"/>
      <c r="EN111" s="405"/>
      <c r="EO111" s="405"/>
      <c r="EP111" s="405"/>
      <c r="EQ111" s="405"/>
      <c r="ER111" s="405"/>
      <c r="ES111" s="405"/>
      <c r="ET111" s="405"/>
      <c r="EU111" s="405"/>
      <c r="EV111" s="405"/>
      <c r="EW111" s="405"/>
      <c r="EX111" s="405"/>
      <c r="EY111" s="405"/>
      <c r="EZ111" s="405"/>
      <c r="FA111" s="405"/>
      <c r="FB111" s="405"/>
      <c r="FC111" s="405"/>
      <c r="FD111" s="405"/>
      <c r="FE111" s="405"/>
      <c r="FF111" s="405"/>
      <c r="FG111" s="405"/>
      <c r="FH111" s="405"/>
      <c r="FI111" s="405"/>
      <c r="FJ111" s="405"/>
      <c r="FK111" s="405"/>
      <c r="FL111" s="405"/>
      <c r="FM111" s="405"/>
      <c r="FN111" s="405"/>
      <c r="FO111" s="405"/>
      <c r="FP111" s="405"/>
      <c r="FQ111" s="405"/>
      <c r="FR111" s="405"/>
      <c r="FS111" s="405"/>
      <c r="FT111" s="405"/>
      <c r="FU111" s="405"/>
      <c r="FV111" s="405"/>
      <c r="FW111" s="405"/>
      <c r="FX111" s="405"/>
      <c r="FY111" s="405"/>
      <c r="FZ111" s="405"/>
      <c r="GA111" s="405"/>
      <c r="GB111" s="405"/>
      <c r="GC111" s="405"/>
      <c r="GD111" s="405"/>
      <c r="GE111" s="405"/>
      <c r="GF111" s="405"/>
      <c r="GG111" s="405"/>
      <c r="GH111" s="405"/>
      <c r="GI111" s="405"/>
      <c r="GJ111" s="405"/>
      <c r="GK111" s="405"/>
      <c r="GL111" s="405"/>
      <c r="GM111" s="405"/>
      <c r="GN111" s="405"/>
      <c r="GO111" s="405"/>
      <c r="GP111" s="405"/>
      <c r="GQ111" s="405"/>
      <c r="GR111" s="405"/>
      <c r="GS111" s="405"/>
      <c r="GT111" s="405"/>
      <c r="GU111" s="405"/>
      <c r="GV111" s="405"/>
      <c r="GW111" s="405"/>
      <c r="GX111" s="405"/>
      <c r="GY111" s="405"/>
      <c r="GZ111" s="405"/>
      <c r="HA111" s="405"/>
      <c r="HB111" s="405"/>
      <c r="HC111" s="405"/>
      <c r="HD111" s="405"/>
      <c r="HE111" s="405"/>
      <c r="HF111" s="405"/>
      <c r="HG111" s="405"/>
      <c r="HH111" s="405"/>
      <c r="HI111" s="405"/>
      <c r="HJ111" s="405"/>
      <c r="HK111" s="405"/>
      <c r="HL111" s="405"/>
      <c r="HM111" s="405"/>
      <c r="HN111" s="405"/>
      <c r="HO111" s="405"/>
      <c r="HP111" s="405"/>
      <c r="HQ111" s="405"/>
      <c r="HR111" s="405"/>
      <c r="HS111" s="405"/>
      <c r="HT111" s="405"/>
      <c r="HU111" s="405"/>
      <c r="HV111" s="405"/>
      <c r="HW111" s="405"/>
      <c r="HX111" s="405"/>
      <c r="HY111" s="405"/>
      <c r="HZ111" s="405"/>
      <c r="IA111" s="405"/>
      <c r="IB111" s="405"/>
      <c r="IC111" s="405"/>
      <c r="ID111" s="405"/>
      <c r="IE111" s="405"/>
      <c r="IF111" s="405"/>
      <c r="IG111" s="405"/>
      <c r="IH111" s="405"/>
      <c r="II111" s="405"/>
      <c r="IJ111" s="405"/>
      <c r="IK111" s="405"/>
      <c r="IL111" s="405"/>
      <c r="IM111" s="405"/>
      <c r="IN111" s="405"/>
      <c r="IO111" s="405"/>
      <c r="IP111" s="405"/>
      <c r="IQ111" s="405"/>
      <c r="IR111" s="405"/>
      <c r="IS111" s="405"/>
      <c r="IT111" s="405"/>
      <c r="IU111" s="405"/>
      <c r="IV111" s="405"/>
      <c r="IW111" s="405"/>
    </row>
    <row r="112" customFormat="false" ht="12.75" hidden="false" customHeight="false" outlineLevel="0" collapsed="false">
      <c r="A112" s="391" t="n">
        <v>11</v>
      </c>
      <c r="B112" s="391" t="n">
        <v>12</v>
      </c>
      <c r="C112" s="382" t="n">
        <v>1</v>
      </c>
      <c r="D112" s="412"/>
      <c r="E112" s="415"/>
      <c r="F112" s="409" t="n">
        <f aca="false">D113-0.25</f>
        <v>-0.25</v>
      </c>
      <c r="G112" s="414" t="n">
        <f aca="false">D112+0.56</f>
        <v>0.56</v>
      </c>
      <c r="H112" s="421"/>
      <c r="I112" s="300"/>
      <c r="J112" s="300"/>
      <c r="K112" s="300"/>
      <c r="L112" s="300"/>
      <c r="M112" s="405"/>
      <c r="N112" s="405"/>
      <c r="O112" s="419"/>
      <c r="P112" s="419"/>
      <c r="Q112" s="419"/>
      <c r="R112" s="419"/>
      <c r="S112" s="419"/>
      <c r="T112" s="419"/>
      <c r="U112" s="419"/>
      <c r="V112" s="419"/>
      <c r="W112" s="419"/>
      <c r="X112" s="419"/>
      <c r="Y112" s="419"/>
      <c r="Z112" s="405"/>
      <c r="AA112" s="405"/>
      <c r="AB112" s="405"/>
      <c r="AC112" s="427"/>
      <c r="AD112" s="405"/>
      <c r="AE112" s="405"/>
      <c r="AF112" s="405"/>
      <c r="AG112" s="300"/>
      <c r="AH112" s="405"/>
      <c r="AI112" s="405"/>
      <c r="AJ112" s="405"/>
      <c r="AK112" s="405"/>
      <c r="AL112" s="405"/>
      <c r="AM112" s="405"/>
      <c r="AN112" s="405"/>
      <c r="AO112" s="405"/>
      <c r="AP112" s="405"/>
      <c r="AQ112" s="405"/>
      <c r="AR112" s="405"/>
      <c r="AS112" s="405"/>
      <c r="AT112" s="405"/>
      <c r="AU112" s="405"/>
      <c r="AV112" s="405"/>
      <c r="AW112" s="405"/>
      <c r="AX112" s="405"/>
      <c r="AY112" s="405"/>
      <c r="AZ112" s="405"/>
      <c r="BA112" s="405"/>
      <c r="BB112" s="405"/>
      <c r="BC112" s="405"/>
      <c r="BD112" s="405"/>
      <c r="BE112" s="405"/>
      <c r="BF112" s="405"/>
      <c r="BG112" s="405"/>
      <c r="BH112" s="405"/>
      <c r="BI112" s="405"/>
      <c r="BJ112" s="405"/>
      <c r="BK112" s="405"/>
      <c r="BL112" s="405"/>
      <c r="BM112" s="405"/>
      <c r="BN112" s="405"/>
      <c r="BO112" s="405"/>
      <c r="BP112" s="405"/>
      <c r="BQ112" s="405"/>
      <c r="BR112" s="405"/>
      <c r="BS112" s="405"/>
      <c r="BT112" s="405"/>
      <c r="BU112" s="405"/>
      <c r="BV112" s="405"/>
      <c r="BW112" s="405"/>
      <c r="BX112" s="405"/>
      <c r="BY112" s="405"/>
      <c r="BZ112" s="405"/>
      <c r="CA112" s="405"/>
      <c r="CB112" s="405"/>
      <c r="CC112" s="405"/>
      <c r="CD112" s="405"/>
      <c r="CE112" s="405"/>
      <c r="CF112" s="405"/>
      <c r="CG112" s="405"/>
      <c r="CH112" s="405"/>
      <c r="CI112" s="405"/>
      <c r="CJ112" s="405"/>
      <c r="CK112" s="405"/>
      <c r="CL112" s="405"/>
      <c r="CM112" s="405"/>
      <c r="CN112" s="405"/>
      <c r="CO112" s="405"/>
      <c r="CP112" s="405"/>
      <c r="CQ112" s="405"/>
      <c r="CR112" s="405"/>
      <c r="CS112" s="405"/>
      <c r="CT112" s="405"/>
      <c r="CU112" s="405"/>
      <c r="CV112" s="405"/>
      <c r="CW112" s="405"/>
      <c r="CX112" s="405"/>
      <c r="CY112" s="405"/>
      <c r="CZ112" s="405"/>
      <c r="DA112" s="405"/>
      <c r="DB112" s="405"/>
      <c r="DC112" s="405"/>
      <c r="DD112" s="405"/>
      <c r="DE112" s="405"/>
      <c r="DF112" s="405"/>
      <c r="DG112" s="405"/>
      <c r="DH112" s="405"/>
      <c r="DI112" s="405"/>
      <c r="DJ112" s="405"/>
      <c r="DK112" s="405"/>
      <c r="DL112" s="405"/>
      <c r="DM112" s="405"/>
      <c r="DN112" s="405"/>
      <c r="DO112" s="405"/>
      <c r="DP112" s="405"/>
      <c r="DQ112" s="405"/>
      <c r="DR112" s="405"/>
      <c r="DS112" s="405"/>
      <c r="DT112" s="405"/>
      <c r="DU112" s="405"/>
      <c r="DV112" s="405"/>
      <c r="DW112" s="405"/>
      <c r="DX112" s="405"/>
      <c r="DY112" s="405"/>
      <c r="DZ112" s="405"/>
      <c r="EA112" s="405"/>
      <c r="EB112" s="405"/>
      <c r="EC112" s="405"/>
      <c r="ED112" s="405"/>
      <c r="EE112" s="405"/>
      <c r="EF112" s="405"/>
      <c r="EG112" s="405"/>
      <c r="EH112" s="405"/>
      <c r="EI112" s="405"/>
      <c r="EJ112" s="405"/>
      <c r="EK112" s="405"/>
      <c r="EL112" s="405"/>
      <c r="EM112" s="405"/>
      <c r="EN112" s="405"/>
      <c r="EO112" s="405"/>
      <c r="EP112" s="405"/>
      <c r="EQ112" s="405"/>
      <c r="ER112" s="405"/>
      <c r="ES112" s="405"/>
      <c r="ET112" s="405"/>
      <c r="EU112" s="405"/>
      <c r="EV112" s="405"/>
      <c r="EW112" s="405"/>
      <c r="EX112" s="405"/>
      <c r="EY112" s="405"/>
      <c r="EZ112" s="405"/>
      <c r="FA112" s="405"/>
      <c r="FB112" s="405"/>
      <c r="FC112" s="405"/>
      <c r="FD112" s="405"/>
      <c r="FE112" s="405"/>
      <c r="FF112" s="405"/>
      <c r="FG112" s="405"/>
      <c r="FH112" s="405"/>
      <c r="FI112" s="405"/>
      <c r="FJ112" s="405"/>
      <c r="FK112" s="405"/>
      <c r="FL112" s="405"/>
      <c r="FM112" s="405"/>
      <c r="FN112" s="405"/>
      <c r="FO112" s="405"/>
      <c r="FP112" s="405"/>
      <c r="FQ112" s="405"/>
      <c r="FR112" s="405"/>
      <c r="FS112" s="405"/>
      <c r="FT112" s="405"/>
      <c r="FU112" s="405"/>
      <c r="FV112" s="405"/>
      <c r="FW112" s="405"/>
      <c r="FX112" s="405"/>
      <c r="FY112" s="405"/>
      <c r="FZ112" s="405"/>
      <c r="GA112" s="405"/>
      <c r="GB112" s="405"/>
      <c r="GC112" s="405"/>
      <c r="GD112" s="405"/>
      <c r="GE112" s="405"/>
      <c r="GF112" s="405"/>
      <c r="GG112" s="405"/>
      <c r="GH112" s="405"/>
      <c r="GI112" s="405"/>
      <c r="GJ112" s="405"/>
      <c r="GK112" s="405"/>
      <c r="GL112" s="405"/>
      <c r="GM112" s="405"/>
      <c r="GN112" s="405"/>
      <c r="GO112" s="405"/>
      <c r="GP112" s="405"/>
      <c r="GQ112" s="405"/>
      <c r="GR112" s="405"/>
      <c r="GS112" s="405"/>
      <c r="GT112" s="405"/>
      <c r="GU112" s="405"/>
      <c r="GV112" s="405"/>
      <c r="GW112" s="405"/>
      <c r="GX112" s="405"/>
      <c r="GY112" s="405"/>
      <c r="GZ112" s="405"/>
      <c r="HA112" s="405"/>
      <c r="HB112" s="405"/>
      <c r="HC112" s="405"/>
      <c r="HD112" s="405"/>
      <c r="HE112" s="405"/>
      <c r="HF112" s="405"/>
      <c r="HG112" s="405"/>
      <c r="HH112" s="405"/>
      <c r="HI112" s="405"/>
      <c r="HJ112" s="405"/>
      <c r="HK112" s="405"/>
      <c r="HL112" s="405"/>
      <c r="HM112" s="405"/>
      <c r="HN112" s="405"/>
      <c r="HO112" s="405"/>
      <c r="HP112" s="405"/>
      <c r="HQ112" s="405"/>
      <c r="HR112" s="405"/>
      <c r="HS112" s="405"/>
      <c r="HT112" s="405"/>
      <c r="HU112" s="405"/>
      <c r="HV112" s="405"/>
      <c r="HW112" s="405"/>
      <c r="HX112" s="405"/>
      <c r="HY112" s="405"/>
      <c r="HZ112" s="405"/>
      <c r="IA112" s="405"/>
      <c r="IB112" s="405"/>
      <c r="IC112" s="405"/>
      <c r="ID112" s="405"/>
      <c r="IE112" s="405"/>
      <c r="IF112" s="405"/>
      <c r="IG112" s="405"/>
      <c r="IH112" s="405"/>
      <c r="II112" s="405"/>
      <c r="IJ112" s="405"/>
      <c r="IK112" s="405"/>
      <c r="IL112" s="405"/>
      <c r="IM112" s="405"/>
      <c r="IN112" s="405"/>
      <c r="IO112" s="405"/>
      <c r="IP112" s="405"/>
      <c r="IQ112" s="405"/>
      <c r="IR112" s="405"/>
      <c r="IS112" s="405"/>
      <c r="IT112" s="405"/>
      <c r="IU112" s="405"/>
      <c r="IV112" s="405"/>
      <c r="IW112" s="405"/>
    </row>
    <row r="113" customFormat="false" ht="12.75" hidden="false" customHeight="false" outlineLevel="0" collapsed="false">
      <c r="A113" s="397" t="n">
        <v>12</v>
      </c>
      <c r="B113" s="397" t="n">
        <v>13</v>
      </c>
      <c r="C113" s="382" t="n">
        <v>1</v>
      </c>
      <c r="D113" s="412"/>
      <c r="E113" s="415"/>
      <c r="F113" s="409" t="n">
        <f aca="false">D114-0.25</f>
        <v>-0.25</v>
      </c>
      <c r="G113" s="414" t="n">
        <f aca="false">D113+0.56</f>
        <v>0.56</v>
      </c>
      <c r="H113" s="421"/>
      <c r="I113" s="300"/>
      <c r="J113" s="300"/>
      <c r="K113" s="300"/>
      <c r="L113" s="300"/>
      <c r="M113" s="405"/>
      <c r="N113" s="405"/>
      <c r="O113" s="419"/>
      <c r="P113" s="419"/>
      <c r="Q113" s="419"/>
      <c r="R113" s="419"/>
      <c r="S113" s="419"/>
      <c r="T113" s="419"/>
      <c r="U113" s="419"/>
      <c r="V113" s="419"/>
      <c r="W113" s="419"/>
      <c r="X113" s="419"/>
      <c r="Y113" s="419"/>
      <c r="Z113" s="419"/>
      <c r="AA113" s="419"/>
      <c r="AB113" s="419"/>
      <c r="AC113" s="420"/>
      <c r="AD113" s="405"/>
      <c r="AE113" s="405"/>
      <c r="AF113" s="405"/>
      <c r="AG113" s="300"/>
      <c r="AH113" s="405"/>
      <c r="AI113" s="405"/>
      <c r="AJ113" s="405"/>
      <c r="AK113" s="405"/>
      <c r="AL113" s="405"/>
      <c r="AM113" s="405"/>
      <c r="AN113" s="405"/>
      <c r="AO113" s="405"/>
      <c r="AP113" s="405"/>
      <c r="AQ113" s="405"/>
      <c r="AR113" s="405"/>
      <c r="AS113" s="405"/>
      <c r="AT113" s="405"/>
      <c r="AU113" s="405"/>
      <c r="AV113" s="405"/>
      <c r="AW113" s="405"/>
      <c r="AX113" s="405"/>
      <c r="AY113" s="405"/>
      <c r="AZ113" s="405"/>
      <c r="BA113" s="405"/>
      <c r="BB113" s="405"/>
      <c r="BC113" s="405"/>
      <c r="BD113" s="405"/>
      <c r="BE113" s="405"/>
      <c r="BF113" s="405"/>
      <c r="BG113" s="405"/>
      <c r="BH113" s="405"/>
      <c r="BI113" s="405"/>
      <c r="BJ113" s="405"/>
      <c r="BK113" s="405"/>
      <c r="BL113" s="405"/>
      <c r="BM113" s="405"/>
      <c r="BN113" s="405"/>
      <c r="BO113" s="405"/>
      <c r="BP113" s="405"/>
      <c r="BQ113" s="405"/>
      <c r="BR113" s="405"/>
      <c r="BS113" s="405"/>
      <c r="BT113" s="405"/>
      <c r="BU113" s="405"/>
      <c r="BV113" s="405"/>
      <c r="BW113" s="405"/>
      <c r="BX113" s="405"/>
      <c r="BY113" s="405"/>
      <c r="BZ113" s="405"/>
      <c r="CA113" s="405"/>
      <c r="CB113" s="405"/>
      <c r="CC113" s="405"/>
      <c r="CD113" s="405"/>
      <c r="CE113" s="405"/>
      <c r="CF113" s="405"/>
      <c r="CG113" s="405"/>
      <c r="CH113" s="405"/>
      <c r="CI113" s="405"/>
      <c r="CJ113" s="405"/>
      <c r="CK113" s="405"/>
      <c r="CL113" s="405"/>
      <c r="CM113" s="405"/>
      <c r="CN113" s="405"/>
      <c r="CO113" s="405"/>
      <c r="CP113" s="405"/>
      <c r="CQ113" s="405"/>
      <c r="CR113" s="405"/>
      <c r="CS113" s="405"/>
      <c r="CT113" s="405"/>
      <c r="CU113" s="405"/>
      <c r="CV113" s="405"/>
      <c r="CW113" s="405"/>
      <c r="CX113" s="405"/>
      <c r="CY113" s="405"/>
      <c r="CZ113" s="405"/>
      <c r="DA113" s="405"/>
      <c r="DB113" s="405"/>
      <c r="DC113" s="405"/>
      <c r="DD113" s="405"/>
      <c r="DE113" s="405"/>
      <c r="DF113" s="405"/>
      <c r="DG113" s="405"/>
      <c r="DH113" s="405"/>
      <c r="DI113" s="405"/>
      <c r="DJ113" s="405"/>
      <c r="DK113" s="405"/>
      <c r="DL113" s="405"/>
      <c r="DM113" s="405"/>
      <c r="DN113" s="405"/>
      <c r="DO113" s="405"/>
      <c r="DP113" s="405"/>
      <c r="DQ113" s="405"/>
      <c r="DR113" s="405"/>
      <c r="DS113" s="405"/>
      <c r="DT113" s="405"/>
      <c r="DU113" s="405"/>
      <c r="DV113" s="405"/>
      <c r="DW113" s="405"/>
      <c r="DX113" s="405"/>
      <c r="DY113" s="405"/>
      <c r="DZ113" s="405"/>
      <c r="EA113" s="405"/>
      <c r="EB113" s="405"/>
      <c r="EC113" s="405"/>
      <c r="ED113" s="405"/>
      <c r="EE113" s="405"/>
      <c r="EF113" s="405"/>
      <c r="EG113" s="405"/>
      <c r="EH113" s="405"/>
      <c r="EI113" s="405"/>
      <c r="EJ113" s="405"/>
      <c r="EK113" s="405"/>
      <c r="EL113" s="405"/>
      <c r="EM113" s="405"/>
      <c r="EN113" s="405"/>
      <c r="EO113" s="405"/>
      <c r="EP113" s="405"/>
      <c r="EQ113" s="405"/>
      <c r="ER113" s="405"/>
      <c r="ES113" s="405"/>
      <c r="ET113" s="405"/>
      <c r="EU113" s="405"/>
      <c r="EV113" s="405"/>
      <c r="EW113" s="405"/>
      <c r="EX113" s="405"/>
      <c r="EY113" s="405"/>
      <c r="EZ113" s="405"/>
      <c r="FA113" s="405"/>
      <c r="FB113" s="405"/>
      <c r="FC113" s="405"/>
      <c r="FD113" s="405"/>
      <c r="FE113" s="405"/>
      <c r="FF113" s="405"/>
      <c r="FG113" s="405"/>
      <c r="FH113" s="405"/>
      <c r="FI113" s="405"/>
      <c r="FJ113" s="405"/>
      <c r="FK113" s="405"/>
      <c r="FL113" s="405"/>
      <c r="FM113" s="405"/>
      <c r="FN113" s="405"/>
      <c r="FO113" s="405"/>
      <c r="FP113" s="405"/>
      <c r="FQ113" s="405"/>
      <c r="FR113" s="405"/>
      <c r="FS113" s="405"/>
      <c r="FT113" s="405"/>
      <c r="FU113" s="405"/>
      <c r="FV113" s="405"/>
      <c r="FW113" s="405"/>
      <c r="FX113" s="405"/>
      <c r="FY113" s="405"/>
      <c r="FZ113" s="405"/>
      <c r="GA113" s="405"/>
      <c r="GB113" s="405"/>
      <c r="GC113" s="405"/>
      <c r="GD113" s="405"/>
      <c r="GE113" s="405"/>
      <c r="GF113" s="405"/>
      <c r="GG113" s="405"/>
      <c r="GH113" s="405"/>
      <c r="GI113" s="405"/>
      <c r="GJ113" s="405"/>
      <c r="GK113" s="405"/>
      <c r="GL113" s="405"/>
      <c r="GM113" s="405"/>
      <c r="GN113" s="405"/>
      <c r="GO113" s="405"/>
      <c r="GP113" s="405"/>
      <c r="GQ113" s="405"/>
      <c r="GR113" s="405"/>
      <c r="GS113" s="405"/>
      <c r="GT113" s="405"/>
      <c r="GU113" s="405"/>
      <c r="GV113" s="405"/>
      <c r="GW113" s="405"/>
      <c r="GX113" s="405"/>
      <c r="GY113" s="405"/>
      <c r="GZ113" s="405"/>
      <c r="HA113" s="405"/>
      <c r="HB113" s="405"/>
      <c r="HC113" s="405"/>
      <c r="HD113" s="405"/>
      <c r="HE113" s="405"/>
      <c r="HF113" s="405"/>
      <c r="HG113" s="405"/>
      <c r="HH113" s="405"/>
      <c r="HI113" s="405"/>
      <c r="HJ113" s="405"/>
      <c r="HK113" s="405"/>
      <c r="HL113" s="405"/>
      <c r="HM113" s="405"/>
      <c r="HN113" s="405"/>
      <c r="HO113" s="405"/>
      <c r="HP113" s="405"/>
      <c r="HQ113" s="405"/>
      <c r="HR113" s="405"/>
      <c r="HS113" s="405"/>
      <c r="HT113" s="405"/>
      <c r="HU113" s="405"/>
      <c r="HV113" s="405"/>
      <c r="HW113" s="405"/>
      <c r="HX113" s="405"/>
      <c r="HY113" s="405"/>
      <c r="HZ113" s="405"/>
      <c r="IA113" s="405"/>
      <c r="IB113" s="405"/>
      <c r="IC113" s="405"/>
      <c r="ID113" s="405"/>
      <c r="IE113" s="405"/>
      <c r="IF113" s="405"/>
      <c r="IG113" s="405"/>
      <c r="IH113" s="405"/>
      <c r="II113" s="405"/>
      <c r="IJ113" s="405"/>
      <c r="IK113" s="405"/>
      <c r="IL113" s="405"/>
      <c r="IM113" s="405"/>
      <c r="IN113" s="405"/>
      <c r="IO113" s="405"/>
      <c r="IP113" s="405"/>
      <c r="IQ113" s="405"/>
      <c r="IR113" s="405"/>
      <c r="IS113" s="405"/>
      <c r="IT113" s="405"/>
      <c r="IU113" s="405"/>
      <c r="IV113" s="405"/>
      <c r="IW113" s="405"/>
    </row>
    <row r="114" customFormat="false" ht="12.75" hidden="false" customHeight="false" outlineLevel="0" collapsed="false">
      <c r="A114" s="391" t="n">
        <v>13</v>
      </c>
      <c r="B114" s="391" t="n">
        <v>14</v>
      </c>
      <c r="C114" s="382" t="n">
        <v>1</v>
      </c>
      <c r="D114" s="412"/>
      <c r="E114" s="415"/>
      <c r="F114" s="409" t="n">
        <f aca="false">D115-0.25</f>
        <v>-0.25</v>
      </c>
      <c r="G114" s="414" t="n">
        <f aca="false">D114+0.56</f>
        <v>0.56</v>
      </c>
      <c r="H114" s="421"/>
      <c r="I114" s="300"/>
      <c r="J114" s="300"/>
      <c r="K114" s="300"/>
      <c r="L114" s="300"/>
      <c r="M114" s="405"/>
      <c r="N114" s="405"/>
      <c r="O114" s="419"/>
      <c r="P114" s="419"/>
      <c r="Q114" s="419"/>
      <c r="R114" s="419"/>
      <c r="S114" s="419"/>
      <c r="T114" s="419"/>
      <c r="U114" s="419"/>
      <c r="V114" s="419"/>
      <c r="W114" s="419"/>
      <c r="X114" s="419"/>
      <c r="Y114" s="419"/>
      <c r="Z114" s="419"/>
      <c r="AA114" s="419"/>
      <c r="AB114" s="419"/>
      <c r="AC114" s="420"/>
      <c r="AD114" s="385"/>
      <c r="AE114" s="386"/>
      <c r="AF114" s="431"/>
      <c r="AG114" s="300"/>
      <c r="AH114" s="405"/>
      <c r="AI114" s="405"/>
      <c r="AJ114" s="405"/>
      <c r="AK114" s="405"/>
      <c r="AL114" s="405"/>
      <c r="AM114" s="405"/>
      <c r="AN114" s="405"/>
      <c r="AO114" s="405"/>
      <c r="AP114" s="405"/>
      <c r="AQ114" s="405"/>
      <c r="AR114" s="405"/>
      <c r="AS114" s="405"/>
      <c r="AT114" s="405"/>
      <c r="AU114" s="405"/>
      <c r="AV114" s="405"/>
      <c r="AW114" s="405"/>
      <c r="AX114" s="405"/>
      <c r="AY114" s="405"/>
      <c r="AZ114" s="405"/>
      <c r="BA114" s="405"/>
      <c r="BB114" s="405"/>
      <c r="BC114" s="405"/>
      <c r="BD114" s="405"/>
      <c r="BE114" s="405"/>
      <c r="BF114" s="405"/>
      <c r="BG114" s="405"/>
      <c r="BH114" s="405"/>
      <c r="BI114" s="405"/>
      <c r="BJ114" s="405"/>
      <c r="BK114" s="405"/>
      <c r="BL114" s="405"/>
      <c r="BM114" s="405"/>
      <c r="BN114" s="405"/>
      <c r="BO114" s="405"/>
      <c r="BP114" s="405"/>
      <c r="BQ114" s="405"/>
      <c r="BR114" s="405"/>
      <c r="BS114" s="405"/>
      <c r="BT114" s="405"/>
      <c r="BU114" s="405"/>
      <c r="BV114" s="405"/>
      <c r="BW114" s="405"/>
      <c r="BX114" s="405"/>
      <c r="BY114" s="405"/>
      <c r="BZ114" s="405"/>
      <c r="CA114" s="405"/>
      <c r="CB114" s="405"/>
      <c r="CC114" s="405"/>
      <c r="CD114" s="405"/>
      <c r="CE114" s="405"/>
      <c r="CF114" s="405"/>
      <c r="CG114" s="405"/>
      <c r="CH114" s="405"/>
      <c r="CI114" s="405"/>
      <c r="CJ114" s="405"/>
      <c r="CK114" s="405"/>
      <c r="CL114" s="405"/>
      <c r="CM114" s="405"/>
      <c r="CN114" s="405"/>
      <c r="CO114" s="405"/>
      <c r="CP114" s="405"/>
      <c r="CQ114" s="405"/>
      <c r="CR114" s="405"/>
      <c r="CS114" s="405"/>
      <c r="CT114" s="405"/>
      <c r="CU114" s="405"/>
      <c r="CV114" s="405"/>
      <c r="CW114" s="405"/>
      <c r="CX114" s="405"/>
      <c r="CY114" s="405"/>
      <c r="CZ114" s="405"/>
      <c r="DA114" s="405"/>
      <c r="DB114" s="405"/>
      <c r="DC114" s="405"/>
      <c r="DD114" s="405"/>
      <c r="DE114" s="405"/>
      <c r="DF114" s="405"/>
      <c r="DG114" s="405"/>
      <c r="DH114" s="405"/>
      <c r="DI114" s="405"/>
      <c r="DJ114" s="405"/>
      <c r="DK114" s="405"/>
      <c r="DL114" s="405"/>
      <c r="DM114" s="405"/>
      <c r="DN114" s="405"/>
      <c r="DO114" s="405"/>
      <c r="DP114" s="405"/>
      <c r="DQ114" s="405"/>
      <c r="DR114" s="405"/>
      <c r="DS114" s="405"/>
      <c r="DT114" s="405"/>
      <c r="DU114" s="405"/>
      <c r="DV114" s="405"/>
      <c r="DW114" s="405"/>
      <c r="DX114" s="405"/>
      <c r="DY114" s="405"/>
      <c r="DZ114" s="405"/>
      <c r="EA114" s="405"/>
      <c r="EB114" s="405"/>
      <c r="EC114" s="405"/>
      <c r="ED114" s="405"/>
      <c r="EE114" s="405"/>
      <c r="EF114" s="405"/>
      <c r="EG114" s="405"/>
      <c r="EH114" s="405"/>
      <c r="EI114" s="405"/>
      <c r="EJ114" s="405"/>
      <c r="EK114" s="405"/>
      <c r="EL114" s="405"/>
      <c r="EM114" s="405"/>
      <c r="EN114" s="405"/>
      <c r="EO114" s="405"/>
      <c r="EP114" s="405"/>
      <c r="EQ114" s="405"/>
      <c r="ER114" s="405"/>
      <c r="ES114" s="405"/>
      <c r="ET114" s="405"/>
      <c r="EU114" s="405"/>
      <c r="EV114" s="405"/>
      <c r="EW114" s="405"/>
      <c r="EX114" s="405"/>
      <c r="EY114" s="405"/>
      <c r="EZ114" s="405"/>
      <c r="FA114" s="405"/>
      <c r="FB114" s="405"/>
      <c r="FC114" s="405"/>
      <c r="FD114" s="405"/>
      <c r="FE114" s="405"/>
      <c r="FF114" s="405"/>
      <c r="FG114" s="405"/>
      <c r="FH114" s="405"/>
      <c r="FI114" s="405"/>
      <c r="FJ114" s="405"/>
      <c r="FK114" s="405"/>
      <c r="FL114" s="405"/>
      <c r="FM114" s="405"/>
      <c r="FN114" s="405"/>
      <c r="FO114" s="405"/>
      <c r="FP114" s="405"/>
      <c r="FQ114" s="405"/>
      <c r="FR114" s="405"/>
      <c r="FS114" s="405"/>
      <c r="FT114" s="405"/>
      <c r="FU114" s="405"/>
      <c r="FV114" s="405"/>
      <c r="FW114" s="405"/>
      <c r="FX114" s="405"/>
      <c r="FY114" s="405"/>
      <c r="FZ114" s="405"/>
      <c r="GA114" s="405"/>
      <c r="GB114" s="405"/>
      <c r="GC114" s="405"/>
      <c r="GD114" s="405"/>
      <c r="GE114" s="405"/>
      <c r="GF114" s="405"/>
      <c r="GG114" s="405"/>
      <c r="GH114" s="405"/>
      <c r="GI114" s="405"/>
      <c r="GJ114" s="405"/>
      <c r="GK114" s="405"/>
      <c r="GL114" s="405"/>
      <c r="GM114" s="405"/>
      <c r="GN114" s="405"/>
      <c r="GO114" s="405"/>
      <c r="GP114" s="405"/>
      <c r="GQ114" s="405"/>
      <c r="GR114" s="405"/>
      <c r="GS114" s="405"/>
      <c r="GT114" s="405"/>
      <c r="GU114" s="405"/>
      <c r="GV114" s="405"/>
      <c r="GW114" s="405"/>
      <c r="GX114" s="405"/>
      <c r="GY114" s="405"/>
      <c r="GZ114" s="405"/>
      <c r="HA114" s="405"/>
      <c r="HB114" s="405"/>
      <c r="HC114" s="405"/>
      <c r="HD114" s="405"/>
      <c r="HE114" s="405"/>
      <c r="HF114" s="405"/>
      <c r="HG114" s="405"/>
      <c r="HH114" s="405"/>
      <c r="HI114" s="405"/>
      <c r="HJ114" s="405"/>
      <c r="HK114" s="405"/>
      <c r="HL114" s="405"/>
      <c r="HM114" s="405"/>
      <c r="HN114" s="405"/>
      <c r="HO114" s="405"/>
      <c r="HP114" s="405"/>
      <c r="HQ114" s="405"/>
      <c r="HR114" s="405"/>
      <c r="HS114" s="405"/>
      <c r="HT114" s="405"/>
      <c r="HU114" s="405"/>
      <c r="HV114" s="405"/>
      <c r="HW114" s="405"/>
      <c r="HX114" s="405"/>
      <c r="HY114" s="405"/>
      <c r="HZ114" s="405"/>
      <c r="IA114" s="405"/>
      <c r="IB114" s="405"/>
      <c r="IC114" s="405"/>
      <c r="ID114" s="405"/>
      <c r="IE114" s="405"/>
      <c r="IF114" s="405"/>
      <c r="IG114" s="405"/>
      <c r="IH114" s="405"/>
      <c r="II114" s="405"/>
      <c r="IJ114" s="405"/>
      <c r="IK114" s="405"/>
      <c r="IL114" s="405"/>
      <c r="IM114" s="405"/>
      <c r="IN114" s="405"/>
      <c r="IO114" s="405"/>
      <c r="IP114" s="405"/>
      <c r="IQ114" s="405"/>
      <c r="IR114" s="405"/>
      <c r="IS114" s="405"/>
      <c r="IT114" s="405"/>
      <c r="IU114" s="405"/>
      <c r="IV114" s="405"/>
      <c r="IW114" s="405"/>
    </row>
    <row r="115" customFormat="false" ht="12.75" hidden="false" customHeight="false" outlineLevel="0" collapsed="false">
      <c r="A115" s="397" t="n">
        <v>14</v>
      </c>
      <c r="B115" s="397" t="n">
        <v>15</v>
      </c>
      <c r="C115" s="382" t="n">
        <v>1</v>
      </c>
      <c r="D115" s="412"/>
      <c r="E115" s="415"/>
      <c r="F115" s="409" t="n">
        <f aca="false">D116-0.25</f>
        <v>-0.25</v>
      </c>
      <c r="G115" s="414" t="n">
        <f aca="false">D115+0.56</f>
        <v>0.56</v>
      </c>
      <c r="H115" s="421"/>
      <c r="I115" s="300"/>
      <c r="J115" s="300"/>
      <c r="K115" s="300"/>
      <c r="L115" s="300"/>
      <c r="M115" s="405"/>
      <c r="N115" s="405"/>
      <c r="O115" s="419"/>
      <c r="P115" s="419"/>
      <c r="Q115" s="419"/>
      <c r="R115" s="419"/>
      <c r="S115" s="419"/>
      <c r="T115" s="419"/>
      <c r="U115" s="419"/>
      <c r="V115" s="419"/>
      <c r="W115" s="419"/>
      <c r="X115" s="419"/>
      <c r="Y115" s="419"/>
      <c r="Z115" s="419"/>
      <c r="AA115" s="419"/>
      <c r="AB115" s="419"/>
      <c r="AC115" s="420"/>
      <c r="AD115" s="385"/>
      <c r="AE115" s="386"/>
      <c r="AF115" s="431"/>
      <c r="AG115" s="405"/>
      <c r="AH115" s="405"/>
      <c r="AI115" s="405"/>
      <c r="AJ115" s="405"/>
      <c r="AK115" s="405"/>
      <c r="AL115" s="405"/>
      <c r="AM115" s="405"/>
      <c r="AN115" s="405"/>
      <c r="AO115" s="405"/>
      <c r="AP115" s="405"/>
      <c r="AQ115" s="405"/>
      <c r="AR115" s="405"/>
      <c r="AS115" s="405"/>
      <c r="AT115" s="405"/>
      <c r="AU115" s="405"/>
      <c r="AV115" s="405"/>
      <c r="AW115" s="405"/>
      <c r="AX115" s="405"/>
      <c r="AY115" s="405"/>
      <c r="AZ115" s="405"/>
      <c r="BA115" s="405"/>
      <c r="BB115" s="405"/>
      <c r="BC115" s="405"/>
      <c r="BD115" s="405"/>
      <c r="BE115" s="405"/>
      <c r="BF115" s="405"/>
      <c r="BG115" s="405"/>
      <c r="BH115" s="405"/>
      <c r="BI115" s="405"/>
      <c r="BJ115" s="405"/>
      <c r="BK115" s="405"/>
      <c r="BL115" s="405"/>
      <c r="BM115" s="405"/>
      <c r="BN115" s="405"/>
      <c r="BO115" s="405"/>
      <c r="BP115" s="405"/>
      <c r="BQ115" s="405"/>
      <c r="BR115" s="405"/>
      <c r="BS115" s="405"/>
      <c r="BT115" s="405"/>
      <c r="BU115" s="405"/>
      <c r="BV115" s="405"/>
      <c r="BW115" s="405"/>
      <c r="BX115" s="405"/>
      <c r="BY115" s="405"/>
      <c r="BZ115" s="405"/>
      <c r="CA115" s="405"/>
      <c r="CB115" s="405"/>
      <c r="CC115" s="405"/>
      <c r="CD115" s="405"/>
      <c r="CE115" s="405"/>
      <c r="CF115" s="405"/>
      <c r="CG115" s="405"/>
      <c r="CH115" s="405"/>
      <c r="CI115" s="405"/>
      <c r="CJ115" s="405"/>
      <c r="CK115" s="405"/>
      <c r="CL115" s="405"/>
      <c r="CM115" s="405"/>
      <c r="CN115" s="405"/>
      <c r="CO115" s="405"/>
      <c r="CP115" s="405"/>
      <c r="CQ115" s="405"/>
      <c r="CR115" s="405"/>
      <c r="CS115" s="405"/>
      <c r="CT115" s="405"/>
      <c r="CU115" s="405"/>
      <c r="CV115" s="405"/>
      <c r="CW115" s="405"/>
      <c r="CX115" s="405"/>
      <c r="CY115" s="405"/>
      <c r="CZ115" s="405"/>
      <c r="DA115" s="405"/>
      <c r="DB115" s="405"/>
      <c r="DC115" s="405"/>
      <c r="DD115" s="405"/>
      <c r="DE115" s="405"/>
      <c r="DF115" s="405"/>
      <c r="DG115" s="405"/>
      <c r="DH115" s="405"/>
      <c r="DI115" s="405"/>
      <c r="DJ115" s="405"/>
      <c r="DK115" s="405"/>
      <c r="DL115" s="405"/>
      <c r="DM115" s="405"/>
      <c r="DN115" s="405"/>
      <c r="DO115" s="405"/>
      <c r="DP115" s="405"/>
      <c r="DQ115" s="405"/>
      <c r="DR115" s="405"/>
      <c r="DS115" s="405"/>
      <c r="DT115" s="405"/>
      <c r="DU115" s="405"/>
      <c r="DV115" s="405"/>
      <c r="DW115" s="405"/>
      <c r="DX115" s="405"/>
      <c r="DY115" s="405"/>
      <c r="DZ115" s="405"/>
      <c r="EA115" s="405"/>
      <c r="EB115" s="405"/>
      <c r="EC115" s="405"/>
      <c r="ED115" s="405"/>
      <c r="EE115" s="405"/>
      <c r="EF115" s="405"/>
      <c r="EG115" s="405"/>
      <c r="EH115" s="405"/>
      <c r="EI115" s="405"/>
      <c r="EJ115" s="405"/>
      <c r="EK115" s="405"/>
      <c r="EL115" s="405"/>
      <c r="EM115" s="405"/>
      <c r="EN115" s="405"/>
      <c r="EO115" s="405"/>
      <c r="EP115" s="405"/>
      <c r="EQ115" s="405"/>
      <c r="ER115" s="405"/>
      <c r="ES115" s="405"/>
      <c r="ET115" s="405"/>
      <c r="EU115" s="405"/>
      <c r="EV115" s="405"/>
      <c r="EW115" s="405"/>
      <c r="EX115" s="405"/>
      <c r="EY115" s="405"/>
      <c r="EZ115" s="405"/>
      <c r="FA115" s="405"/>
      <c r="FB115" s="405"/>
      <c r="FC115" s="405"/>
      <c r="FD115" s="405"/>
      <c r="FE115" s="405"/>
      <c r="FF115" s="405"/>
      <c r="FG115" s="405"/>
      <c r="FH115" s="405"/>
      <c r="FI115" s="405"/>
      <c r="FJ115" s="405"/>
      <c r="FK115" s="405"/>
      <c r="FL115" s="405"/>
      <c r="FM115" s="405"/>
      <c r="FN115" s="405"/>
      <c r="FO115" s="405"/>
      <c r="FP115" s="405"/>
      <c r="FQ115" s="405"/>
      <c r="FR115" s="405"/>
      <c r="FS115" s="405"/>
      <c r="FT115" s="405"/>
      <c r="FU115" s="405"/>
      <c r="FV115" s="405"/>
      <c r="FW115" s="405"/>
      <c r="FX115" s="405"/>
      <c r="FY115" s="405"/>
      <c r="FZ115" s="405"/>
      <c r="GA115" s="405"/>
      <c r="GB115" s="405"/>
      <c r="GC115" s="405"/>
      <c r="GD115" s="405"/>
      <c r="GE115" s="405"/>
      <c r="GF115" s="405"/>
      <c r="GG115" s="405"/>
      <c r="GH115" s="405"/>
      <c r="GI115" s="405"/>
      <c r="GJ115" s="405"/>
      <c r="GK115" s="405"/>
      <c r="GL115" s="405"/>
      <c r="GM115" s="405"/>
      <c r="GN115" s="405"/>
      <c r="GO115" s="405"/>
      <c r="GP115" s="405"/>
      <c r="GQ115" s="405"/>
      <c r="GR115" s="405"/>
      <c r="GS115" s="405"/>
      <c r="GT115" s="405"/>
      <c r="GU115" s="405"/>
      <c r="GV115" s="405"/>
      <c r="GW115" s="405"/>
      <c r="GX115" s="405"/>
      <c r="GY115" s="405"/>
      <c r="GZ115" s="405"/>
      <c r="HA115" s="405"/>
      <c r="HB115" s="405"/>
      <c r="HC115" s="405"/>
      <c r="HD115" s="405"/>
      <c r="HE115" s="405"/>
      <c r="HF115" s="405"/>
      <c r="HG115" s="405"/>
      <c r="HH115" s="405"/>
      <c r="HI115" s="405"/>
      <c r="HJ115" s="405"/>
      <c r="HK115" s="405"/>
      <c r="HL115" s="405"/>
      <c r="HM115" s="405"/>
      <c r="HN115" s="405"/>
      <c r="HO115" s="405"/>
      <c r="HP115" s="405"/>
      <c r="HQ115" s="405"/>
      <c r="HR115" s="405"/>
      <c r="HS115" s="405"/>
      <c r="HT115" s="405"/>
      <c r="HU115" s="405"/>
      <c r="HV115" s="405"/>
      <c r="HW115" s="405"/>
      <c r="HX115" s="405"/>
      <c r="HY115" s="405"/>
      <c r="HZ115" s="405"/>
      <c r="IA115" s="405"/>
      <c r="IB115" s="405"/>
      <c r="IC115" s="405"/>
      <c r="ID115" s="405"/>
      <c r="IE115" s="405"/>
      <c r="IF115" s="405"/>
      <c r="IG115" s="405"/>
      <c r="IH115" s="405"/>
      <c r="II115" s="405"/>
      <c r="IJ115" s="405"/>
      <c r="IK115" s="405"/>
      <c r="IL115" s="405"/>
      <c r="IM115" s="405"/>
      <c r="IN115" s="405"/>
      <c r="IO115" s="405"/>
      <c r="IP115" s="405"/>
      <c r="IQ115" s="405"/>
      <c r="IR115" s="405"/>
      <c r="IS115" s="405"/>
      <c r="IT115" s="405"/>
      <c r="IU115" s="405"/>
      <c r="IV115" s="405"/>
      <c r="IW115" s="405"/>
    </row>
    <row r="116" customFormat="false" ht="13.5" hidden="false" customHeight="false" outlineLevel="0" collapsed="false">
      <c r="A116" s="391" t="n">
        <v>15</v>
      </c>
      <c r="B116" s="391" t="n">
        <v>16</v>
      </c>
      <c r="C116" s="382" t="n">
        <v>1</v>
      </c>
      <c r="D116" s="412"/>
      <c r="E116" s="415"/>
      <c r="F116" s="409" t="n">
        <f aca="false">D117-0.25</f>
        <v>-0.25</v>
      </c>
      <c r="G116" s="414" t="n">
        <f aca="false">D116+0.56</f>
        <v>0.56</v>
      </c>
      <c r="H116" s="421"/>
      <c r="I116" s="300"/>
      <c r="J116" s="300"/>
      <c r="K116" s="300"/>
      <c r="L116" s="300"/>
      <c r="M116" s="405"/>
      <c r="N116" s="405"/>
      <c r="O116" s="419"/>
      <c r="P116" s="419"/>
      <c r="Q116" s="419"/>
      <c r="R116" s="419"/>
      <c r="S116" s="419"/>
      <c r="T116" s="419"/>
      <c r="U116" s="419"/>
      <c r="V116" s="419"/>
      <c r="W116" s="419"/>
      <c r="X116" s="419"/>
      <c r="Y116" s="419"/>
      <c r="Z116" s="419"/>
      <c r="AA116" s="419"/>
      <c r="AB116" s="419"/>
      <c r="AC116" s="420"/>
      <c r="AD116" s="385"/>
      <c r="AE116" s="386"/>
      <c r="AF116" s="431"/>
      <c r="AG116" s="405"/>
      <c r="AH116" s="432"/>
      <c r="AI116" s="432"/>
      <c r="AJ116" s="432"/>
      <c r="AK116" s="432"/>
      <c r="AL116" s="432"/>
      <c r="AM116" s="432"/>
      <c r="AN116" s="432"/>
      <c r="AO116" s="432"/>
      <c r="AP116" s="432"/>
      <c r="AQ116" s="432"/>
      <c r="AR116" s="432"/>
      <c r="AS116" s="432"/>
      <c r="AT116" s="432"/>
      <c r="AU116" s="432"/>
      <c r="AV116" s="432"/>
      <c r="AW116" s="432"/>
      <c r="AX116" s="432"/>
      <c r="AY116" s="432"/>
      <c r="AZ116" s="432"/>
      <c r="BA116" s="432"/>
      <c r="BB116" s="432"/>
      <c r="BC116" s="432"/>
      <c r="BD116" s="432"/>
      <c r="BE116" s="432"/>
      <c r="BF116" s="432"/>
      <c r="BG116" s="432"/>
      <c r="BH116" s="432"/>
      <c r="BI116" s="432"/>
      <c r="BJ116" s="432"/>
      <c r="BK116" s="432"/>
      <c r="BL116" s="432"/>
      <c r="BM116" s="432"/>
      <c r="BN116" s="432"/>
      <c r="BO116" s="432"/>
      <c r="BP116" s="432"/>
      <c r="BQ116" s="432"/>
      <c r="BR116" s="432"/>
      <c r="BS116" s="432"/>
      <c r="BT116" s="432"/>
      <c r="BU116" s="432"/>
      <c r="BV116" s="432"/>
      <c r="BW116" s="432"/>
      <c r="BX116" s="432"/>
      <c r="BY116" s="432"/>
      <c r="BZ116" s="432"/>
      <c r="CA116" s="432"/>
      <c r="CB116" s="432"/>
      <c r="CC116" s="432"/>
      <c r="CD116" s="432"/>
      <c r="CE116" s="432"/>
      <c r="CF116" s="432"/>
      <c r="CG116" s="432"/>
      <c r="CH116" s="432"/>
      <c r="CI116" s="432"/>
      <c r="CJ116" s="432"/>
      <c r="CK116" s="432"/>
      <c r="CL116" s="432"/>
      <c r="CM116" s="432"/>
      <c r="CN116" s="432"/>
      <c r="CO116" s="432"/>
      <c r="CP116" s="432"/>
      <c r="CQ116" s="432"/>
      <c r="CR116" s="432"/>
      <c r="CS116" s="432"/>
      <c r="CT116" s="432"/>
      <c r="CU116" s="432"/>
      <c r="CV116" s="432"/>
      <c r="CW116" s="432"/>
      <c r="CX116" s="432"/>
      <c r="CY116" s="432"/>
      <c r="CZ116" s="432"/>
      <c r="DA116" s="432"/>
      <c r="DB116" s="432"/>
      <c r="DC116" s="432"/>
      <c r="DD116" s="432"/>
      <c r="DE116" s="432"/>
      <c r="DF116" s="432"/>
      <c r="DG116" s="432"/>
      <c r="DH116" s="432"/>
      <c r="DI116" s="432"/>
      <c r="DJ116" s="432"/>
      <c r="DK116" s="432"/>
      <c r="DL116" s="432"/>
      <c r="DM116" s="432"/>
      <c r="DN116" s="432"/>
      <c r="DO116" s="432"/>
      <c r="DP116" s="432"/>
      <c r="DQ116" s="432"/>
      <c r="DR116" s="432"/>
      <c r="DS116" s="432"/>
      <c r="DT116" s="432"/>
      <c r="DU116" s="432"/>
      <c r="DV116" s="432"/>
      <c r="DW116" s="432"/>
      <c r="DX116" s="432"/>
      <c r="DY116" s="432"/>
      <c r="DZ116" s="432"/>
      <c r="EA116" s="432"/>
      <c r="EB116" s="432"/>
      <c r="EC116" s="432"/>
      <c r="ED116" s="432"/>
      <c r="EE116" s="432"/>
      <c r="EF116" s="432"/>
      <c r="EG116" s="432"/>
      <c r="EH116" s="432"/>
      <c r="EI116" s="432"/>
      <c r="EJ116" s="432"/>
      <c r="EK116" s="432"/>
      <c r="EL116" s="432"/>
      <c r="EM116" s="432"/>
      <c r="EN116" s="432"/>
      <c r="EO116" s="432"/>
      <c r="EP116" s="432"/>
      <c r="EQ116" s="432"/>
      <c r="ER116" s="432"/>
      <c r="ES116" s="432"/>
      <c r="ET116" s="432"/>
      <c r="EU116" s="432"/>
      <c r="EV116" s="432"/>
      <c r="EW116" s="432"/>
      <c r="EX116" s="432"/>
      <c r="EY116" s="432"/>
      <c r="EZ116" s="432"/>
      <c r="FA116" s="432"/>
      <c r="FB116" s="432"/>
      <c r="FC116" s="432"/>
      <c r="FD116" s="432"/>
      <c r="FE116" s="432"/>
      <c r="FF116" s="432"/>
      <c r="FG116" s="432"/>
      <c r="FH116" s="432"/>
      <c r="FI116" s="432"/>
      <c r="FJ116" s="432"/>
      <c r="FK116" s="432"/>
      <c r="FL116" s="432"/>
      <c r="FM116" s="432"/>
      <c r="FN116" s="432"/>
      <c r="FO116" s="432"/>
      <c r="FP116" s="432"/>
      <c r="FQ116" s="432"/>
      <c r="FR116" s="432"/>
      <c r="FS116" s="432"/>
      <c r="FT116" s="432"/>
      <c r="FU116" s="432"/>
      <c r="FV116" s="432"/>
      <c r="FW116" s="432"/>
      <c r="FX116" s="432"/>
      <c r="FY116" s="432"/>
      <c r="FZ116" s="432"/>
      <c r="GA116" s="432"/>
      <c r="GB116" s="432"/>
      <c r="GC116" s="432"/>
      <c r="GD116" s="432"/>
      <c r="GE116" s="432"/>
      <c r="GF116" s="432"/>
      <c r="GG116" s="432"/>
      <c r="GH116" s="432"/>
      <c r="GI116" s="432"/>
      <c r="GJ116" s="432"/>
      <c r="GK116" s="432"/>
      <c r="GL116" s="432"/>
      <c r="GM116" s="432"/>
      <c r="GN116" s="432"/>
      <c r="GO116" s="432"/>
      <c r="GP116" s="432"/>
      <c r="GQ116" s="432"/>
      <c r="GR116" s="432"/>
      <c r="GS116" s="432"/>
      <c r="GT116" s="432"/>
      <c r="GU116" s="432"/>
      <c r="GV116" s="432"/>
      <c r="GW116" s="432"/>
      <c r="GX116" s="432"/>
      <c r="GY116" s="432"/>
      <c r="GZ116" s="432"/>
      <c r="HA116" s="432"/>
      <c r="HB116" s="432"/>
      <c r="HC116" s="432"/>
      <c r="HD116" s="432"/>
      <c r="HE116" s="432"/>
      <c r="HF116" s="432"/>
      <c r="HG116" s="432"/>
      <c r="HH116" s="432"/>
      <c r="HI116" s="432"/>
      <c r="HJ116" s="432"/>
      <c r="HK116" s="432"/>
      <c r="HL116" s="432"/>
      <c r="HM116" s="432"/>
      <c r="HN116" s="432"/>
      <c r="HO116" s="432"/>
      <c r="HP116" s="432"/>
      <c r="HQ116" s="432"/>
      <c r="HR116" s="432"/>
      <c r="HS116" s="432"/>
      <c r="HT116" s="432"/>
      <c r="HU116" s="432"/>
      <c r="HV116" s="432"/>
      <c r="HW116" s="432"/>
      <c r="HX116" s="432"/>
      <c r="HY116" s="432"/>
      <c r="HZ116" s="432"/>
      <c r="IA116" s="432"/>
      <c r="IB116" s="432"/>
      <c r="IC116" s="432"/>
      <c r="ID116" s="432"/>
      <c r="IE116" s="432"/>
      <c r="IF116" s="432"/>
      <c r="IG116" s="432"/>
      <c r="IH116" s="432"/>
      <c r="II116" s="432"/>
      <c r="IJ116" s="432"/>
      <c r="IK116" s="432"/>
      <c r="IL116" s="432"/>
      <c r="IM116" s="432"/>
      <c r="IN116" s="432"/>
      <c r="IO116" s="432"/>
      <c r="IP116" s="432"/>
      <c r="IQ116" s="432"/>
      <c r="IR116" s="432"/>
      <c r="IS116" s="432"/>
      <c r="IT116" s="432"/>
      <c r="IU116" s="432"/>
      <c r="IV116" s="432"/>
      <c r="IW116" s="432"/>
    </row>
    <row r="117" customFormat="false" ht="12.75" hidden="false" customHeight="false" outlineLevel="0" collapsed="false">
      <c r="A117" s="397" t="n">
        <v>16</v>
      </c>
      <c r="B117" s="397" t="n">
        <v>17</v>
      </c>
      <c r="C117" s="382" t="n">
        <v>1</v>
      </c>
      <c r="D117" s="412"/>
      <c r="E117" s="415"/>
      <c r="F117" s="409" t="n">
        <f aca="false">D118-0.25</f>
        <v>-0.25</v>
      </c>
      <c r="G117" s="414" t="n">
        <f aca="false">D117+0.56</f>
        <v>0.56</v>
      </c>
      <c r="H117" s="421"/>
      <c r="I117" s="300"/>
      <c r="J117" s="300"/>
      <c r="K117" s="300"/>
      <c r="L117" s="300"/>
      <c r="M117" s="405"/>
      <c r="N117" s="405"/>
      <c r="O117" s="419"/>
      <c r="P117" s="419"/>
      <c r="Q117" s="419"/>
      <c r="R117" s="419"/>
      <c r="S117" s="419"/>
      <c r="T117" s="419"/>
      <c r="U117" s="419"/>
      <c r="V117" s="419"/>
      <c r="W117" s="419"/>
      <c r="X117" s="419"/>
      <c r="Y117" s="419"/>
      <c r="Z117" s="419"/>
      <c r="AA117" s="419"/>
      <c r="AB117" s="419"/>
      <c r="AC117" s="420"/>
      <c r="AD117" s="385"/>
      <c r="AE117" s="386"/>
      <c r="AF117" s="431"/>
      <c r="AG117" s="405"/>
      <c r="AH117" s="405"/>
      <c r="AI117" s="405"/>
      <c r="AJ117" s="405"/>
      <c r="AK117" s="405"/>
      <c r="AL117" s="405"/>
      <c r="AM117" s="405"/>
      <c r="AN117" s="405"/>
      <c r="AO117" s="405"/>
      <c r="AP117" s="405"/>
      <c r="AQ117" s="405"/>
      <c r="AR117" s="405"/>
      <c r="AS117" s="405"/>
      <c r="AT117" s="405"/>
      <c r="AU117" s="405"/>
      <c r="AV117" s="405"/>
      <c r="AW117" s="405"/>
      <c r="AX117" s="405"/>
      <c r="AY117" s="405"/>
      <c r="AZ117" s="405"/>
      <c r="BA117" s="405"/>
      <c r="BB117" s="405"/>
      <c r="BC117" s="405"/>
      <c r="BD117" s="405"/>
      <c r="BE117" s="405"/>
      <c r="BF117" s="405"/>
      <c r="BG117" s="405"/>
      <c r="BH117" s="405"/>
      <c r="BI117" s="405"/>
      <c r="BJ117" s="405"/>
      <c r="BK117" s="405"/>
      <c r="BL117" s="405"/>
      <c r="BM117" s="405"/>
      <c r="BN117" s="405"/>
      <c r="BO117" s="405"/>
      <c r="BP117" s="405"/>
      <c r="BQ117" s="405"/>
      <c r="BR117" s="405"/>
      <c r="BS117" s="405"/>
      <c r="BT117" s="405"/>
      <c r="BU117" s="405"/>
      <c r="BV117" s="405"/>
      <c r="BW117" s="405"/>
      <c r="BX117" s="405"/>
      <c r="BY117" s="405"/>
      <c r="BZ117" s="405"/>
      <c r="CA117" s="405"/>
      <c r="CB117" s="405"/>
      <c r="CC117" s="405"/>
      <c r="CD117" s="405"/>
      <c r="CE117" s="405"/>
      <c r="CF117" s="405"/>
      <c r="CG117" s="405"/>
      <c r="CH117" s="405"/>
      <c r="CI117" s="405"/>
      <c r="CJ117" s="405"/>
      <c r="CK117" s="405"/>
      <c r="CL117" s="405"/>
      <c r="CM117" s="405"/>
      <c r="CN117" s="405"/>
      <c r="CO117" s="405"/>
      <c r="CP117" s="405"/>
      <c r="CQ117" s="405"/>
      <c r="CR117" s="405"/>
      <c r="CS117" s="405"/>
      <c r="CT117" s="405"/>
      <c r="CU117" s="405"/>
      <c r="CV117" s="405"/>
      <c r="CW117" s="405"/>
      <c r="CX117" s="405"/>
      <c r="CY117" s="405"/>
      <c r="CZ117" s="405"/>
      <c r="DA117" s="405"/>
      <c r="DB117" s="405"/>
      <c r="DC117" s="405"/>
      <c r="DD117" s="405"/>
      <c r="DE117" s="405"/>
      <c r="DF117" s="405"/>
      <c r="DG117" s="405"/>
      <c r="DH117" s="405"/>
      <c r="DI117" s="405"/>
      <c r="DJ117" s="405"/>
      <c r="DK117" s="405"/>
      <c r="DL117" s="405"/>
      <c r="DM117" s="405"/>
      <c r="DN117" s="405"/>
      <c r="DO117" s="405"/>
      <c r="DP117" s="405"/>
      <c r="DQ117" s="405"/>
      <c r="DR117" s="405"/>
      <c r="DS117" s="405"/>
      <c r="DT117" s="405"/>
      <c r="DU117" s="405"/>
      <c r="DV117" s="405"/>
      <c r="DW117" s="405"/>
      <c r="DX117" s="405"/>
      <c r="DY117" s="405"/>
      <c r="DZ117" s="405"/>
      <c r="EA117" s="405"/>
      <c r="EB117" s="405"/>
      <c r="EC117" s="405"/>
      <c r="ED117" s="405"/>
      <c r="EE117" s="405"/>
      <c r="EF117" s="405"/>
      <c r="EG117" s="405"/>
      <c r="EH117" s="405"/>
      <c r="EI117" s="405"/>
      <c r="EJ117" s="405"/>
      <c r="EK117" s="405"/>
      <c r="EL117" s="405"/>
      <c r="EM117" s="405"/>
      <c r="EN117" s="405"/>
      <c r="EO117" s="405"/>
      <c r="EP117" s="405"/>
      <c r="EQ117" s="405"/>
      <c r="ER117" s="405"/>
      <c r="ES117" s="405"/>
      <c r="ET117" s="405"/>
      <c r="EU117" s="405"/>
      <c r="EV117" s="405"/>
      <c r="EW117" s="405"/>
      <c r="EX117" s="405"/>
      <c r="EY117" s="405"/>
      <c r="EZ117" s="405"/>
      <c r="FA117" s="405"/>
      <c r="FB117" s="405"/>
      <c r="FC117" s="405"/>
      <c r="FD117" s="405"/>
      <c r="FE117" s="405"/>
      <c r="FF117" s="405"/>
      <c r="FG117" s="405"/>
      <c r="FH117" s="405"/>
      <c r="FI117" s="405"/>
      <c r="FJ117" s="405"/>
      <c r="FK117" s="405"/>
      <c r="FL117" s="405"/>
      <c r="FM117" s="405"/>
      <c r="FN117" s="405"/>
      <c r="FO117" s="405"/>
      <c r="FP117" s="405"/>
      <c r="FQ117" s="405"/>
      <c r="FR117" s="405"/>
      <c r="FS117" s="405"/>
      <c r="FT117" s="405"/>
      <c r="FU117" s="405"/>
      <c r="FV117" s="405"/>
      <c r="FW117" s="405"/>
      <c r="FX117" s="405"/>
      <c r="FY117" s="405"/>
      <c r="FZ117" s="405"/>
      <c r="GA117" s="405"/>
      <c r="GB117" s="405"/>
      <c r="GC117" s="405"/>
      <c r="GD117" s="405"/>
      <c r="GE117" s="405"/>
      <c r="GF117" s="405"/>
      <c r="GG117" s="405"/>
      <c r="GH117" s="405"/>
      <c r="GI117" s="405"/>
      <c r="GJ117" s="405"/>
      <c r="GK117" s="405"/>
      <c r="GL117" s="405"/>
      <c r="GM117" s="405"/>
      <c r="GN117" s="405"/>
      <c r="GO117" s="405"/>
      <c r="GP117" s="405"/>
      <c r="GQ117" s="405"/>
      <c r="GR117" s="405"/>
      <c r="GS117" s="405"/>
      <c r="GT117" s="405"/>
      <c r="GU117" s="405"/>
      <c r="GV117" s="405"/>
      <c r="GW117" s="405"/>
      <c r="GX117" s="405"/>
      <c r="GY117" s="405"/>
      <c r="GZ117" s="405"/>
      <c r="HA117" s="405"/>
      <c r="HB117" s="405"/>
      <c r="HC117" s="405"/>
      <c r="HD117" s="405"/>
      <c r="HE117" s="405"/>
      <c r="HF117" s="405"/>
      <c r="HG117" s="405"/>
      <c r="HH117" s="405"/>
      <c r="HI117" s="405"/>
      <c r="HJ117" s="405"/>
      <c r="HK117" s="405"/>
      <c r="HL117" s="405"/>
      <c r="HM117" s="405"/>
      <c r="HN117" s="405"/>
      <c r="HO117" s="405"/>
      <c r="HP117" s="405"/>
      <c r="HQ117" s="405"/>
      <c r="HR117" s="405"/>
      <c r="HS117" s="405"/>
      <c r="HT117" s="405"/>
      <c r="HU117" s="405"/>
      <c r="HV117" s="405"/>
      <c r="HW117" s="405"/>
      <c r="HX117" s="405"/>
      <c r="HY117" s="405"/>
      <c r="HZ117" s="405"/>
      <c r="IA117" s="405"/>
      <c r="IB117" s="405"/>
      <c r="IC117" s="405"/>
      <c r="ID117" s="405"/>
      <c r="IE117" s="405"/>
      <c r="IF117" s="405"/>
      <c r="IG117" s="405"/>
      <c r="IH117" s="405"/>
      <c r="II117" s="405"/>
      <c r="IJ117" s="405"/>
      <c r="IK117" s="405"/>
      <c r="IL117" s="405"/>
      <c r="IM117" s="405"/>
      <c r="IN117" s="405"/>
      <c r="IO117" s="405"/>
      <c r="IP117" s="405"/>
      <c r="IQ117" s="405"/>
      <c r="IR117" s="405"/>
      <c r="IS117" s="405"/>
      <c r="IT117" s="405"/>
      <c r="IU117" s="405"/>
      <c r="IV117" s="405"/>
      <c r="IW117" s="405"/>
    </row>
    <row r="118" customFormat="false" ht="12.75" hidden="false" customHeight="false" outlineLevel="0" collapsed="false">
      <c r="A118" s="391" t="n">
        <v>17</v>
      </c>
      <c r="B118" s="391" t="n">
        <v>18</v>
      </c>
      <c r="C118" s="382" t="n">
        <v>1</v>
      </c>
      <c r="D118" s="412"/>
      <c r="E118" s="415"/>
      <c r="F118" s="409" t="n">
        <f aca="false">D119-0.25</f>
        <v>-0.25</v>
      </c>
      <c r="G118" s="414" t="n">
        <f aca="false">D118+0.56</f>
        <v>0.56</v>
      </c>
      <c r="H118" s="421"/>
      <c r="I118" s="300"/>
      <c r="J118" s="300"/>
      <c r="K118" s="300"/>
      <c r="L118" s="300"/>
      <c r="M118" s="405"/>
      <c r="N118" s="405"/>
      <c r="O118" s="419"/>
      <c r="P118" s="419"/>
      <c r="Q118" s="419"/>
      <c r="R118" s="419"/>
      <c r="S118" s="419"/>
      <c r="T118" s="419"/>
      <c r="U118" s="419"/>
      <c r="V118" s="419"/>
      <c r="W118" s="419"/>
      <c r="X118" s="419"/>
      <c r="Y118" s="419"/>
      <c r="Z118" s="419"/>
      <c r="AA118" s="419"/>
      <c r="AB118" s="419"/>
      <c r="AC118" s="420"/>
      <c r="AD118" s="385"/>
      <c r="AE118" s="433"/>
      <c r="AF118" s="405"/>
      <c r="AG118" s="405"/>
      <c r="AH118" s="300"/>
      <c r="AI118" s="300"/>
      <c r="AJ118" s="300"/>
      <c r="AK118" s="300"/>
      <c r="AL118" s="300"/>
      <c r="AM118" s="300"/>
      <c r="AN118" s="300"/>
      <c r="AO118" s="300"/>
      <c r="AP118" s="300"/>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300"/>
      <c r="BR118" s="300"/>
      <c r="BS118" s="300"/>
      <c r="BT118" s="300"/>
      <c r="BU118" s="300"/>
      <c r="BV118" s="300"/>
      <c r="BW118" s="300"/>
      <c r="BX118" s="300"/>
      <c r="BY118" s="300"/>
      <c r="BZ118" s="300"/>
      <c r="CA118" s="300"/>
      <c r="CB118" s="300"/>
      <c r="CC118" s="300"/>
      <c r="CD118" s="300"/>
      <c r="CE118" s="300"/>
      <c r="CF118" s="300"/>
      <c r="CG118" s="300"/>
      <c r="CH118" s="300"/>
      <c r="CI118" s="300"/>
      <c r="CJ118" s="300"/>
      <c r="CK118" s="300"/>
      <c r="CL118" s="300"/>
      <c r="CM118" s="300"/>
      <c r="CN118" s="300"/>
      <c r="CO118" s="300"/>
      <c r="CP118" s="300"/>
      <c r="CQ118" s="300"/>
      <c r="CR118" s="300"/>
      <c r="CS118" s="300"/>
      <c r="CT118" s="300"/>
      <c r="CU118" s="300"/>
      <c r="CV118" s="300"/>
      <c r="CW118" s="300"/>
      <c r="CX118" s="300"/>
      <c r="CY118" s="300"/>
      <c r="CZ118" s="300"/>
      <c r="DA118" s="300"/>
      <c r="DB118" s="300"/>
      <c r="DC118" s="300"/>
      <c r="DD118" s="300"/>
      <c r="DE118" s="300"/>
      <c r="DF118" s="300"/>
      <c r="DG118" s="300"/>
      <c r="DH118" s="300"/>
      <c r="DI118" s="300"/>
      <c r="DJ118" s="300"/>
      <c r="DK118" s="300"/>
      <c r="DL118" s="300"/>
      <c r="DM118" s="300"/>
      <c r="DN118" s="300"/>
      <c r="DO118" s="300"/>
      <c r="DP118" s="300"/>
      <c r="DQ118" s="300"/>
      <c r="DR118" s="300"/>
      <c r="DS118" s="300"/>
      <c r="DT118" s="300"/>
      <c r="DU118" s="300"/>
      <c r="DV118" s="300"/>
      <c r="DW118" s="300"/>
      <c r="DX118" s="300"/>
      <c r="DY118" s="300"/>
      <c r="DZ118" s="300"/>
      <c r="EA118" s="300"/>
      <c r="EB118" s="300"/>
      <c r="EC118" s="300"/>
      <c r="ED118" s="300"/>
      <c r="EE118" s="300"/>
      <c r="EF118" s="300"/>
      <c r="EG118" s="300"/>
      <c r="EH118" s="300"/>
      <c r="EI118" s="300"/>
      <c r="EJ118" s="300"/>
      <c r="EK118" s="300"/>
      <c r="EL118" s="300"/>
      <c r="EM118" s="300"/>
      <c r="EN118" s="300"/>
      <c r="EO118" s="300"/>
      <c r="EP118" s="300"/>
      <c r="EQ118" s="300"/>
      <c r="ER118" s="300"/>
      <c r="ES118" s="300"/>
      <c r="ET118" s="300"/>
      <c r="EU118" s="300"/>
      <c r="EV118" s="300"/>
      <c r="EW118" s="300"/>
      <c r="EX118" s="300"/>
      <c r="EY118" s="300"/>
      <c r="EZ118" s="300"/>
      <c r="FA118" s="300"/>
      <c r="FB118" s="300"/>
      <c r="FC118" s="300"/>
      <c r="FD118" s="300"/>
      <c r="FE118" s="300"/>
      <c r="FF118" s="300"/>
      <c r="FG118" s="300"/>
      <c r="FH118" s="300"/>
      <c r="FI118" s="300"/>
      <c r="FJ118" s="300"/>
      <c r="FK118" s="300"/>
      <c r="FL118" s="300"/>
      <c r="FM118" s="300"/>
      <c r="FN118" s="300"/>
      <c r="FO118" s="300"/>
      <c r="FP118" s="300"/>
      <c r="FQ118" s="300"/>
      <c r="FR118" s="300"/>
      <c r="FS118" s="300"/>
      <c r="FT118" s="300"/>
      <c r="FU118" s="300"/>
      <c r="FV118" s="300"/>
      <c r="FW118" s="300"/>
      <c r="FX118" s="300"/>
      <c r="FY118" s="300"/>
      <c r="FZ118" s="300"/>
      <c r="GA118" s="300"/>
      <c r="GB118" s="300"/>
      <c r="GC118" s="300"/>
      <c r="GD118" s="300"/>
      <c r="GE118" s="300"/>
      <c r="GF118" s="300"/>
      <c r="GG118" s="300"/>
      <c r="GH118" s="300"/>
      <c r="GI118" s="300"/>
      <c r="GJ118" s="300"/>
      <c r="GK118" s="300"/>
      <c r="GL118" s="300"/>
      <c r="GM118" s="300"/>
      <c r="GN118" s="300"/>
      <c r="GO118" s="300"/>
      <c r="GP118" s="300"/>
      <c r="GQ118" s="300"/>
      <c r="GR118" s="300"/>
      <c r="GS118" s="300"/>
      <c r="GT118" s="300"/>
      <c r="GU118" s="300"/>
      <c r="GV118" s="300"/>
      <c r="GW118" s="300"/>
      <c r="GX118" s="300"/>
      <c r="GY118" s="300"/>
      <c r="GZ118" s="300"/>
      <c r="HA118" s="300"/>
      <c r="HB118" s="300"/>
      <c r="HC118" s="300"/>
      <c r="HD118" s="300"/>
      <c r="HE118" s="300"/>
      <c r="HF118" s="300"/>
      <c r="HG118" s="300"/>
      <c r="HH118" s="300"/>
      <c r="HI118" s="300"/>
      <c r="HJ118" s="300"/>
      <c r="HK118" s="300"/>
      <c r="HL118" s="300"/>
      <c r="HM118" s="300"/>
      <c r="HN118" s="300"/>
      <c r="HO118" s="300"/>
      <c r="HP118" s="300"/>
      <c r="HQ118" s="300"/>
      <c r="HR118" s="300"/>
      <c r="HS118" s="300"/>
      <c r="HT118" s="300"/>
      <c r="HU118" s="300"/>
      <c r="HV118" s="300"/>
      <c r="HW118" s="300"/>
      <c r="HX118" s="300"/>
      <c r="HY118" s="300"/>
      <c r="HZ118" s="300"/>
      <c r="IA118" s="300"/>
      <c r="IB118" s="300"/>
      <c r="IC118" s="300"/>
      <c r="ID118" s="300"/>
      <c r="IE118" s="300"/>
      <c r="IF118" s="300"/>
      <c r="IG118" s="300"/>
      <c r="IH118" s="300"/>
      <c r="II118" s="300"/>
      <c r="IJ118" s="300"/>
      <c r="IK118" s="300"/>
      <c r="IL118" s="300"/>
      <c r="IM118" s="300"/>
      <c r="IN118" s="300"/>
      <c r="IO118" s="300"/>
      <c r="IP118" s="300"/>
      <c r="IQ118" s="300"/>
      <c r="IR118" s="300"/>
      <c r="IS118" s="300"/>
      <c r="IT118" s="300"/>
      <c r="IU118" s="300"/>
      <c r="IV118" s="300"/>
      <c r="IW118" s="300"/>
    </row>
    <row r="119" customFormat="false" ht="12.75" hidden="false" customHeight="false" outlineLevel="0" collapsed="false">
      <c r="A119" s="397" t="n">
        <v>18</v>
      </c>
      <c r="B119" s="397" t="n">
        <v>19</v>
      </c>
      <c r="C119" s="382" t="n">
        <v>1</v>
      </c>
      <c r="D119" s="412"/>
      <c r="E119" s="415"/>
      <c r="F119" s="409" t="n">
        <f aca="false">D120-0.25</f>
        <v>-0.25</v>
      </c>
      <c r="G119" s="414" t="n">
        <f aca="false">D119+0.56</f>
        <v>0.56</v>
      </c>
      <c r="H119" s="434"/>
      <c r="I119" s="300"/>
      <c r="J119" s="300"/>
      <c r="K119" s="300"/>
      <c r="L119" s="300"/>
      <c r="M119" s="405"/>
      <c r="N119" s="405"/>
      <c r="O119" s="435"/>
      <c r="P119" s="435"/>
      <c r="Q119" s="435"/>
      <c r="R119" s="435"/>
      <c r="S119" s="435"/>
      <c r="T119" s="435"/>
      <c r="U119" s="435"/>
      <c r="V119" s="435"/>
      <c r="W119" s="435"/>
      <c r="X119" s="435"/>
      <c r="Y119" s="435"/>
      <c r="Z119" s="435"/>
      <c r="AA119" s="435"/>
      <c r="AB119" s="435"/>
      <c r="AC119" s="436"/>
      <c r="AD119" s="405"/>
      <c r="AE119" s="405"/>
      <c r="AF119" s="405"/>
      <c r="AG119" s="405"/>
      <c r="AH119" s="300"/>
      <c r="AI119" s="300"/>
      <c r="AJ119" s="300"/>
      <c r="AK119" s="300"/>
      <c r="AL119" s="300"/>
      <c r="AM119" s="300"/>
      <c r="AN119" s="300"/>
      <c r="AO119" s="300"/>
      <c r="AP119" s="300"/>
      <c r="AQ119" s="300"/>
      <c r="AR119" s="300"/>
      <c r="AS119" s="300"/>
      <c r="AT119" s="300"/>
      <c r="AU119" s="300"/>
      <c r="AV119" s="300"/>
      <c r="AW119" s="300"/>
      <c r="AX119" s="300"/>
      <c r="AY119" s="300"/>
      <c r="AZ119" s="300"/>
      <c r="BA119" s="300"/>
      <c r="BB119" s="300"/>
      <c r="BC119" s="300"/>
      <c r="BD119" s="300"/>
      <c r="BE119" s="300"/>
      <c r="BF119" s="300"/>
      <c r="BG119" s="300"/>
      <c r="BH119" s="300"/>
      <c r="BI119" s="300"/>
      <c r="BJ119" s="300"/>
      <c r="BK119" s="300"/>
      <c r="BL119" s="300"/>
      <c r="BM119" s="300"/>
      <c r="BN119" s="300"/>
      <c r="BO119" s="300"/>
      <c r="BP119" s="300"/>
      <c r="BQ119" s="300"/>
      <c r="BR119" s="300"/>
      <c r="BS119" s="300"/>
      <c r="BT119" s="300"/>
      <c r="BU119" s="300"/>
      <c r="BV119" s="300"/>
      <c r="BW119" s="300"/>
      <c r="BX119" s="300"/>
      <c r="BY119" s="300"/>
      <c r="BZ119" s="300"/>
      <c r="CA119" s="300"/>
      <c r="CB119" s="300"/>
      <c r="CC119" s="300"/>
      <c r="CD119" s="300"/>
      <c r="CE119" s="300"/>
      <c r="CF119" s="300"/>
      <c r="CG119" s="300"/>
      <c r="CH119" s="300"/>
      <c r="CI119" s="300"/>
      <c r="CJ119" s="300"/>
      <c r="CK119" s="300"/>
      <c r="CL119" s="300"/>
      <c r="CM119" s="300"/>
      <c r="CN119" s="300"/>
      <c r="CO119" s="300"/>
      <c r="CP119" s="300"/>
      <c r="CQ119" s="300"/>
      <c r="CR119" s="300"/>
      <c r="CS119" s="300"/>
      <c r="CT119" s="300"/>
      <c r="CU119" s="300"/>
      <c r="CV119" s="300"/>
      <c r="CW119" s="300"/>
      <c r="CX119" s="300"/>
      <c r="CY119" s="300"/>
      <c r="CZ119" s="300"/>
      <c r="DA119" s="300"/>
      <c r="DB119" s="300"/>
      <c r="DC119" s="300"/>
      <c r="DD119" s="300"/>
      <c r="DE119" s="300"/>
      <c r="DF119" s="300"/>
      <c r="DG119" s="300"/>
      <c r="DH119" s="300"/>
      <c r="DI119" s="300"/>
      <c r="DJ119" s="300"/>
      <c r="DK119" s="300"/>
      <c r="DL119" s="300"/>
      <c r="DM119" s="300"/>
      <c r="DN119" s="300"/>
      <c r="DO119" s="300"/>
      <c r="DP119" s="300"/>
      <c r="DQ119" s="300"/>
      <c r="DR119" s="300"/>
      <c r="DS119" s="300"/>
      <c r="DT119" s="300"/>
      <c r="DU119" s="300"/>
      <c r="DV119" s="300"/>
      <c r="DW119" s="300"/>
      <c r="DX119" s="300"/>
      <c r="DY119" s="300"/>
      <c r="DZ119" s="300"/>
      <c r="EA119" s="300"/>
      <c r="EB119" s="300"/>
      <c r="EC119" s="300"/>
      <c r="ED119" s="300"/>
      <c r="EE119" s="300"/>
      <c r="EF119" s="300"/>
      <c r="EG119" s="300"/>
      <c r="EH119" s="300"/>
      <c r="EI119" s="300"/>
      <c r="EJ119" s="300"/>
      <c r="EK119" s="300"/>
      <c r="EL119" s="300"/>
      <c r="EM119" s="300"/>
      <c r="EN119" s="300"/>
      <c r="EO119" s="300"/>
      <c r="EP119" s="300"/>
      <c r="EQ119" s="300"/>
      <c r="ER119" s="300"/>
      <c r="ES119" s="300"/>
      <c r="ET119" s="300"/>
      <c r="EU119" s="300"/>
      <c r="EV119" s="300"/>
      <c r="EW119" s="300"/>
      <c r="EX119" s="300"/>
      <c r="EY119" s="300"/>
      <c r="EZ119" s="300"/>
      <c r="FA119" s="300"/>
      <c r="FB119" s="300"/>
      <c r="FC119" s="300"/>
      <c r="FD119" s="300"/>
      <c r="FE119" s="300"/>
      <c r="FF119" s="300"/>
      <c r="FG119" s="300"/>
      <c r="FH119" s="300"/>
      <c r="FI119" s="300"/>
      <c r="FJ119" s="300"/>
      <c r="FK119" s="300"/>
      <c r="FL119" s="300"/>
      <c r="FM119" s="300"/>
      <c r="FN119" s="300"/>
      <c r="FO119" s="300"/>
      <c r="FP119" s="300"/>
      <c r="FQ119" s="300"/>
      <c r="FR119" s="300"/>
      <c r="FS119" s="300"/>
      <c r="FT119" s="300"/>
      <c r="FU119" s="300"/>
      <c r="FV119" s="300"/>
      <c r="FW119" s="300"/>
      <c r="FX119" s="300"/>
      <c r="FY119" s="300"/>
      <c r="FZ119" s="300"/>
      <c r="GA119" s="300"/>
      <c r="GB119" s="300"/>
      <c r="GC119" s="300"/>
      <c r="GD119" s="300"/>
      <c r="GE119" s="300"/>
      <c r="GF119" s="300"/>
      <c r="GG119" s="300"/>
      <c r="GH119" s="300"/>
      <c r="GI119" s="300"/>
      <c r="GJ119" s="300"/>
      <c r="GK119" s="300"/>
      <c r="GL119" s="300"/>
      <c r="GM119" s="300"/>
      <c r="GN119" s="300"/>
      <c r="GO119" s="300"/>
      <c r="GP119" s="300"/>
      <c r="GQ119" s="300"/>
      <c r="GR119" s="300"/>
      <c r="GS119" s="300"/>
      <c r="GT119" s="300"/>
      <c r="GU119" s="300"/>
      <c r="GV119" s="300"/>
      <c r="GW119" s="300"/>
      <c r="GX119" s="300"/>
      <c r="GY119" s="300"/>
      <c r="GZ119" s="300"/>
      <c r="HA119" s="300"/>
      <c r="HB119" s="300"/>
      <c r="HC119" s="300"/>
      <c r="HD119" s="300"/>
      <c r="HE119" s="300"/>
      <c r="HF119" s="300"/>
      <c r="HG119" s="300"/>
      <c r="HH119" s="300"/>
      <c r="HI119" s="300"/>
      <c r="HJ119" s="300"/>
      <c r="HK119" s="300"/>
      <c r="HL119" s="300"/>
      <c r="HM119" s="300"/>
      <c r="HN119" s="300"/>
      <c r="HO119" s="300"/>
      <c r="HP119" s="300"/>
      <c r="HQ119" s="300"/>
      <c r="HR119" s="300"/>
      <c r="HS119" s="300"/>
      <c r="HT119" s="300"/>
      <c r="HU119" s="300"/>
      <c r="HV119" s="300"/>
      <c r="HW119" s="300"/>
      <c r="HX119" s="300"/>
      <c r="HY119" s="300"/>
      <c r="HZ119" s="300"/>
      <c r="IA119" s="300"/>
      <c r="IB119" s="300"/>
      <c r="IC119" s="300"/>
      <c r="ID119" s="300"/>
      <c r="IE119" s="300"/>
      <c r="IF119" s="300"/>
      <c r="IG119" s="300"/>
      <c r="IH119" s="300"/>
      <c r="II119" s="300"/>
      <c r="IJ119" s="300"/>
      <c r="IK119" s="300"/>
      <c r="IL119" s="300"/>
      <c r="IM119" s="300"/>
      <c r="IN119" s="300"/>
      <c r="IO119" s="300"/>
      <c r="IP119" s="300"/>
      <c r="IQ119" s="300"/>
      <c r="IR119" s="300"/>
      <c r="IS119" s="300"/>
      <c r="IT119" s="300"/>
      <c r="IU119" s="300"/>
      <c r="IV119" s="300"/>
      <c r="IW119" s="300"/>
    </row>
    <row r="120" customFormat="false" ht="12.75" hidden="false" customHeight="false" outlineLevel="0" collapsed="false">
      <c r="A120" s="391" t="n">
        <v>19</v>
      </c>
      <c r="B120" s="391" t="n">
        <v>20</v>
      </c>
      <c r="C120" s="382" t="n">
        <v>1</v>
      </c>
      <c r="D120" s="412"/>
      <c r="E120" s="415"/>
      <c r="F120" s="409" t="n">
        <f aca="false">D121-0.25</f>
        <v>-0.25</v>
      </c>
      <c r="G120" s="414" t="n">
        <f aca="false">D120+0.56</f>
        <v>0.56</v>
      </c>
      <c r="H120" s="437"/>
      <c r="I120" s="300"/>
      <c r="J120" s="300"/>
      <c r="K120" s="300"/>
      <c r="L120" s="300"/>
      <c r="M120" s="405"/>
      <c r="N120" s="405"/>
      <c r="O120" s="438"/>
      <c r="P120" s="438"/>
      <c r="Q120" s="438"/>
      <c r="R120" s="438"/>
      <c r="S120" s="438"/>
      <c r="T120" s="438"/>
      <c r="U120" s="438"/>
      <c r="V120" s="438"/>
      <c r="W120" s="438"/>
      <c r="X120" s="438"/>
      <c r="Y120" s="438"/>
      <c r="Z120" s="438"/>
      <c r="AA120" s="438"/>
      <c r="AB120" s="438"/>
      <c r="AC120" s="439"/>
      <c r="AD120" s="440"/>
      <c r="AE120" s="418"/>
      <c r="AF120" s="405"/>
      <c r="AG120" s="405"/>
      <c r="AH120" s="300"/>
      <c r="AI120" s="300"/>
      <c r="AJ120" s="300"/>
      <c r="AK120" s="300"/>
      <c r="AL120" s="300"/>
      <c r="AM120" s="300"/>
      <c r="AN120" s="300"/>
      <c r="AO120" s="300"/>
      <c r="AP120" s="300"/>
      <c r="AQ120" s="300"/>
      <c r="AR120" s="300"/>
      <c r="AS120" s="300"/>
      <c r="AT120" s="300"/>
      <c r="AU120" s="300"/>
      <c r="AV120" s="300"/>
      <c r="AW120" s="300"/>
      <c r="AX120" s="300"/>
      <c r="AY120" s="300"/>
      <c r="AZ120" s="300"/>
      <c r="BA120" s="300"/>
      <c r="BB120" s="300"/>
      <c r="BC120" s="300"/>
      <c r="BD120" s="300"/>
      <c r="BE120" s="300"/>
      <c r="BF120" s="300"/>
      <c r="BG120" s="300"/>
      <c r="BH120" s="300"/>
      <c r="BI120" s="300"/>
      <c r="BJ120" s="300"/>
      <c r="BK120" s="300"/>
      <c r="BL120" s="300"/>
      <c r="BM120" s="300"/>
      <c r="BN120" s="300"/>
      <c r="BO120" s="300"/>
      <c r="BP120" s="300"/>
      <c r="BQ120" s="300"/>
      <c r="BR120" s="300"/>
      <c r="BS120" s="300"/>
      <c r="BT120" s="300"/>
      <c r="BU120" s="300"/>
      <c r="BV120" s="300"/>
      <c r="BW120" s="300"/>
      <c r="BX120" s="300"/>
      <c r="BY120" s="300"/>
      <c r="BZ120" s="300"/>
      <c r="CA120" s="300"/>
      <c r="CB120" s="300"/>
      <c r="CC120" s="300"/>
      <c r="CD120" s="300"/>
      <c r="CE120" s="300"/>
      <c r="CF120" s="300"/>
      <c r="CG120" s="300"/>
      <c r="CH120" s="300"/>
      <c r="CI120" s="300"/>
      <c r="CJ120" s="300"/>
      <c r="CK120" s="300"/>
      <c r="CL120" s="300"/>
      <c r="CM120" s="300"/>
      <c r="CN120" s="300"/>
      <c r="CO120" s="300"/>
      <c r="CP120" s="300"/>
      <c r="CQ120" s="300"/>
      <c r="CR120" s="300"/>
      <c r="CS120" s="300"/>
      <c r="CT120" s="300"/>
      <c r="CU120" s="300"/>
      <c r="CV120" s="300"/>
      <c r="CW120" s="300"/>
      <c r="CX120" s="300"/>
      <c r="CY120" s="300"/>
      <c r="CZ120" s="300"/>
      <c r="DA120" s="300"/>
      <c r="DB120" s="300"/>
      <c r="DC120" s="300"/>
      <c r="DD120" s="300"/>
      <c r="DE120" s="300"/>
      <c r="DF120" s="300"/>
      <c r="DG120" s="300"/>
      <c r="DH120" s="300"/>
      <c r="DI120" s="300"/>
      <c r="DJ120" s="300"/>
      <c r="DK120" s="300"/>
      <c r="DL120" s="300"/>
      <c r="DM120" s="300"/>
      <c r="DN120" s="300"/>
      <c r="DO120" s="300"/>
      <c r="DP120" s="300"/>
      <c r="DQ120" s="300"/>
      <c r="DR120" s="300"/>
      <c r="DS120" s="300"/>
      <c r="DT120" s="300"/>
      <c r="DU120" s="300"/>
      <c r="DV120" s="300"/>
      <c r="DW120" s="300"/>
      <c r="DX120" s="300"/>
      <c r="DY120" s="300"/>
      <c r="DZ120" s="300"/>
      <c r="EA120" s="300"/>
      <c r="EB120" s="300"/>
      <c r="EC120" s="300"/>
      <c r="ED120" s="300"/>
      <c r="EE120" s="300"/>
      <c r="EF120" s="300"/>
      <c r="EG120" s="300"/>
      <c r="EH120" s="300"/>
      <c r="EI120" s="300"/>
      <c r="EJ120" s="300"/>
      <c r="EK120" s="300"/>
      <c r="EL120" s="300"/>
      <c r="EM120" s="300"/>
      <c r="EN120" s="300"/>
      <c r="EO120" s="300"/>
      <c r="EP120" s="300"/>
      <c r="EQ120" s="300"/>
      <c r="ER120" s="300"/>
      <c r="ES120" s="300"/>
      <c r="ET120" s="300"/>
      <c r="EU120" s="300"/>
      <c r="EV120" s="300"/>
      <c r="EW120" s="300"/>
      <c r="EX120" s="300"/>
      <c r="EY120" s="300"/>
      <c r="EZ120" s="300"/>
      <c r="FA120" s="300"/>
      <c r="FB120" s="300"/>
      <c r="FC120" s="300"/>
      <c r="FD120" s="300"/>
      <c r="FE120" s="300"/>
      <c r="FF120" s="300"/>
      <c r="FG120" s="300"/>
      <c r="FH120" s="300"/>
      <c r="FI120" s="300"/>
      <c r="FJ120" s="300"/>
      <c r="FK120" s="300"/>
      <c r="FL120" s="300"/>
      <c r="FM120" s="300"/>
      <c r="FN120" s="300"/>
      <c r="FO120" s="300"/>
      <c r="FP120" s="300"/>
      <c r="FQ120" s="300"/>
      <c r="FR120" s="300"/>
      <c r="FS120" s="300"/>
      <c r="FT120" s="300"/>
      <c r="FU120" s="300"/>
      <c r="FV120" s="300"/>
      <c r="FW120" s="300"/>
      <c r="FX120" s="300"/>
      <c r="FY120" s="300"/>
      <c r="FZ120" s="300"/>
      <c r="GA120" s="300"/>
      <c r="GB120" s="300"/>
      <c r="GC120" s="300"/>
      <c r="GD120" s="300"/>
      <c r="GE120" s="300"/>
      <c r="GF120" s="300"/>
      <c r="GG120" s="300"/>
      <c r="GH120" s="300"/>
      <c r="GI120" s="300"/>
      <c r="GJ120" s="300"/>
      <c r="GK120" s="300"/>
      <c r="GL120" s="300"/>
      <c r="GM120" s="300"/>
      <c r="GN120" s="300"/>
      <c r="GO120" s="300"/>
      <c r="GP120" s="300"/>
      <c r="GQ120" s="300"/>
      <c r="GR120" s="300"/>
      <c r="GS120" s="300"/>
      <c r="GT120" s="300"/>
      <c r="GU120" s="300"/>
      <c r="GV120" s="300"/>
      <c r="GW120" s="300"/>
      <c r="GX120" s="300"/>
      <c r="GY120" s="300"/>
      <c r="GZ120" s="300"/>
      <c r="HA120" s="300"/>
      <c r="HB120" s="300"/>
      <c r="HC120" s="300"/>
      <c r="HD120" s="300"/>
      <c r="HE120" s="300"/>
      <c r="HF120" s="300"/>
      <c r="HG120" s="300"/>
      <c r="HH120" s="300"/>
      <c r="HI120" s="300"/>
      <c r="HJ120" s="300"/>
      <c r="HK120" s="300"/>
      <c r="HL120" s="300"/>
      <c r="HM120" s="300"/>
      <c r="HN120" s="300"/>
      <c r="HO120" s="300"/>
      <c r="HP120" s="300"/>
      <c r="HQ120" s="300"/>
      <c r="HR120" s="300"/>
      <c r="HS120" s="300"/>
      <c r="HT120" s="300"/>
      <c r="HU120" s="300"/>
      <c r="HV120" s="300"/>
      <c r="HW120" s="300"/>
      <c r="HX120" s="300"/>
      <c r="HY120" s="300"/>
      <c r="HZ120" s="300"/>
      <c r="IA120" s="300"/>
      <c r="IB120" s="300"/>
      <c r="IC120" s="300"/>
      <c r="ID120" s="300"/>
      <c r="IE120" s="300"/>
      <c r="IF120" s="300"/>
      <c r="IG120" s="300"/>
      <c r="IH120" s="300"/>
      <c r="II120" s="300"/>
      <c r="IJ120" s="300"/>
      <c r="IK120" s="300"/>
      <c r="IL120" s="300"/>
      <c r="IM120" s="300"/>
      <c r="IN120" s="300"/>
      <c r="IO120" s="300"/>
      <c r="IP120" s="300"/>
      <c r="IQ120" s="300"/>
      <c r="IR120" s="300"/>
      <c r="IS120" s="300"/>
      <c r="IT120" s="300"/>
      <c r="IU120" s="300"/>
      <c r="IV120" s="300"/>
      <c r="IW120" s="300"/>
    </row>
    <row r="121" customFormat="false" ht="12.75" hidden="false" customHeight="false" outlineLevel="0" collapsed="false">
      <c r="A121" s="397" t="n">
        <v>20</v>
      </c>
      <c r="B121" s="397" t="n">
        <v>21</v>
      </c>
      <c r="C121" s="382" t="n">
        <v>1</v>
      </c>
      <c r="D121" s="412"/>
      <c r="E121" s="415"/>
      <c r="F121" s="409" t="n">
        <f aca="false">D122-0.25</f>
        <v>-0.25</v>
      </c>
      <c r="G121" s="414" t="n">
        <f aca="false">D121+0.56</f>
        <v>0.56</v>
      </c>
      <c r="H121" s="437"/>
      <c r="I121" s="300"/>
      <c r="J121" s="300"/>
      <c r="K121" s="300"/>
      <c r="L121" s="300"/>
      <c r="M121" s="405"/>
      <c r="N121" s="405"/>
      <c r="O121" s="438"/>
      <c r="P121" s="438"/>
      <c r="Q121" s="438"/>
      <c r="R121" s="438"/>
      <c r="S121" s="438"/>
      <c r="T121" s="438"/>
      <c r="U121" s="438"/>
      <c r="V121" s="438"/>
      <c r="W121" s="438"/>
      <c r="X121" s="438"/>
      <c r="Y121" s="438"/>
      <c r="Z121" s="438"/>
      <c r="AA121" s="438"/>
      <c r="AB121" s="438"/>
      <c r="AC121" s="439"/>
      <c r="AD121" s="418"/>
      <c r="AE121" s="418"/>
      <c r="AF121" s="405"/>
      <c r="AG121" s="405"/>
      <c r="AH121" s="405"/>
      <c r="AI121" s="405"/>
      <c r="AJ121" s="405"/>
      <c r="AK121" s="405"/>
      <c r="AL121" s="405"/>
      <c r="AM121" s="405"/>
      <c r="AN121" s="405"/>
      <c r="AO121" s="405"/>
      <c r="AP121" s="405"/>
      <c r="AQ121" s="405"/>
      <c r="AR121" s="405"/>
      <c r="AS121" s="405"/>
      <c r="AT121" s="405"/>
      <c r="AU121" s="405"/>
      <c r="AV121" s="405"/>
      <c r="AW121" s="405"/>
      <c r="AX121" s="405"/>
      <c r="AY121" s="405"/>
      <c r="AZ121" s="405"/>
      <c r="BA121" s="405"/>
      <c r="BB121" s="405"/>
      <c r="BC121" s="405"/>
      <c r="BD121" s="405"/>
      <c r="BE121" s="405"/>
      <c r="BF121" s="405"/>
      <c r="BG121" s="405"/>
      <c r="BH121" s="405"/>
      <c r="BI121" s="405"/>
      <c r="BJ121" s="405"/>
      <c r="BK121" s="405"/>
      <c r="BL121" s="405"/>
      <c r="BM121" s="405"/>
      <c r="BN121" s="405"/>
      <c r="BO121" s="405"/>
      <c r="BP121" s="405"/>
      <c r="BQ121" s="405"/>
      <c r="BR121" s="405"/>
      <c r="BS121" s="405"/>
      <c r="BT121" s="405"/>
      <c r="BU121" s="405"/>
      <c r="BV121" s="405"/>
      <c r="BW121" s="405"/>
      <c r="BX121" s="405"/>
      <c r="BY121" s="405"/>
      <c r="BZ121" s="405"/>
      <c r="CA121" s="405"/>
      <c r="CB121" s="405"/>
      <c r="CC121" s="405"/>
      <c r="CD121" s="405"/>
      <c r="CE121" s="405"/>
      <c r="CF121" s="405"/>
      <c r="CG121" s="405"/>
      <c r="CH121" s="405"/>
      <c r="CI121" s="405"/>
      <c r="CJ121" s="405"/>
      <c r="CK121" s="405"/>
      <c r="CL121" s="405"/>
      <c r="CM121" s="405"/>
      <c r="CN121" s="405"/>
      <c r="CO121" s="405"/>
      <c r="CP121" s="405"/>
      <c r="CQ121" s="405"/>
      <c r="CR121" s="405"/>
      <c r="CS121" s="405"/>
      <c r="CT121" s="405"/>
      <c r="CU121" s="405"/>
      <c r="CV121" s="405"/>
      <c r="CW121" s="405"/>
      <c r="CX121" s="405"/>
      <c r="CY121" s="405"/>
      <c r="CZ121" s="405"/>
      <c r="DA121" s="405"/>
      <c r="DB121" s="405"/>
      <c r="DC121" s="405"/>
      <c r="DD121" s="405"/>
      <c r="DE121" s="405"/>
      <c r="DF121" s="405"/>
      <c r="DG121" s="405"/>
      <c r="DH121" s="405"/>
      <c r="DI121" s="405"/>
      <c r="DJ121" s="405"/>
      <c r="DK121" s="405"/>
      <c r="DL121" s="405"/>
      <c r="DM121" s="405"/>
      <c r="DN121" s="405"/>
      <c r="DO121" s="405"/>
      <c r="DP121" s="405"/>
      <c r="DQ121" s="405"/>
      <c r="DR121" s="405"/>
      <c r="DS121" s="405"/>
      <c r="DT121" s="405"/>
      <c r="DU121" s="405"/>
      <c r="DV121" s="405"/>
      <c r="DW121" s="405"/>
      <c r="DX121" s="405"/>
      <c r="DY121" s="405"/>
      <c r="DZ121" s="405"/>
      <c r="EA121" s="405"/>
      <c r="EB121" s="405"/>
      <c r="EC121" s="405"/>
      <c r="ED121" s="405"/>
      <c r="EE121" s="405"/>
      <c r="EF121" s="405"/>
      <c r="EG121" s="405"/>
      <c r="EH121" s="405"/>
      <c r="EI121" s="405"/>
      <c r="EJ121" s="405"/>
      <c r="EK121" s="405"/>
      <c r="EL121" s="405"/>
      <c r="EM121" s="405"/>
      <c r="EN121" s="405"/>
      <c r="EO121" s="405"/>
      <c r="EP121" s="405"/>
      <c r="EQ121" s="405"/>
      <c r="ER121" s="405"/>
      <c r="ES121" s="405"/>
      <c r="ET121" s="405"/>
      <c r="EU121" s="405"/>
      <c r="EV121" s="405"/>
      <c r="EW121" s="405"/>
      <c r="EX121" s="405"/>
      <c r="EY121" s="405"/>
      <c r="EZ121" s="405"/>
      <c r="FA121" s="405"/>
      <c r="FB121" s="405"/>
      <c r="FC121" s="405"/>
      <c r="FD121" s="405"/>
      <c r="FE121" s="405"/>
      <c r="FF121" s="405"/>
      <c r="FG121" s="405"/>
      <c r="FH121" s="405"/>
      <c r="FI121" s="405"/>
      <c r="FJ121" s="405"/>
      <c r="FK121" s="405"/>
      <c r="FL121" s="405"/>
      <c r="FM121" s="405"/>
      <c r="FN121" s="405"/>
      <c r="FO121" s="405"/>
      <c r="FP121" s="405"/>
      <c r="FQ121" s="405"/>
      <c r="FR121" s="405"/>
      <c r="FS121" s="405"/>
      <c r="FT121" s="405"/>
      <c r="FU121" s="405"/>
      <c r="FV121" s="405"/>
      <c r="FW121" s="405"/>
      <c r="FX121" s="405"/>
      <c r="FY121" s="405"/>
      <c r="FZ121" s="405"/>
      <c r="GA121" s="405"/>
      <c r="GB121" s="405"/>
      <c r="GC121" s="405"/>
      <c r="GD121" s="405"/>
      <c r="GE121" s="405"/>
      <c r="GF121" s="405"/>
      <c r="GG121" s="405"/>
      <c r="GH121" s="405"/>
      <c r="GI121" s="405"/>
      <c r="GJ121" s="405"/>
      <c r="GK121" s="405"/>
      <c r="GL121" s="405"/>
      <c r="GM121" s="405"/>
      <c r="GN121" s="405"/>
      <c r="GO121" s="405"/>
      <c r="GP121" s="405"/>
      <c r="GQ121" s="405"/>
      <c r="GR121" s="405"/>
      <c r="GS121" s="405"/>
      <c r="GT121" s="405"/>
      <c r="GU121" s="405"/>
      <c r="GV121" s="405"/>
      <c r="GW121" s="405"/>
      <c r="GX121" s="405"/>
      <c r="GY121" s="405"/>
      <c r="GZ121" s="405"/>
      <c r="HA121" s="405"/>
      <c r="HB121" s="405"/>
      <c r="HC121" s="405"/>
      <c r="HD121" s="405"/>
      <c r="HE121" s="405"/>
      <c r="HF121" s="405"/>
      <c r="HG121" s="405"/>
      <c r="HH121" s="405"/>
      <c r="HI121" s="405"/>
      <c r="HJ121" s="405"/>
      <c r="HK121" s="405"/>
      <c r="HL121" s="405"/>
      <c r="HM121" s="405"/>
      <c r="HN121" s="405"/>
      <c r="HO121" s="405"/>
      <c r="HP121" s="405"/>
      <c r="HQ121" s="405"/>
      <c r="HR121" s="405"/>
      <c r="HS121" s="405"/>
      <c r="HT121" s="405"/>
      <c r="HU121" s="405"/>
      <c r="HV121" s="405"/>
      <c r="HW121" s="405"/>
      <c r="HX121" s="405"/>
      <c r="HY121" s="405"/>
      <c r="HZ121" s="405"/>
      <c r="IA121" s="405"/>
      <c r="IB121" s="405"/>
      <c r="IC121" s="405"/>
      <c r="ID121" s="405"/>
      <c r="IE121" s="405"/>
      <c r="IF121" s="405"/>
      <c r="IG121" s="405"/>
      <c r="IH121" s="405"/>
      <c r="II121" s="405"/>
      <c r="IJ121" s="405"/>
      <c r="IK121" s="405"/>
      <c r="IL121" s="405"/>
      <c r="IM121" s="405"/>
      <c r="IN121" s="405"/>
      <c r="IO121" s="405"/>
      <c r="IP121" s="405"/>
      <c r="IQ121" s="405"/>
      <c r="IR121" s="405"/>
      <c r="IS121" s="405"/>
      <c r="IT121" s="405"/>
      <c r="IU121" s="405"/>
      <c r="IV121" s="405"/>
      <c r="IW121" s="405"/>
    </row>
    <row r="122" customFormat="false" ht="12.75" hidden="false" customHeight="false" outlineLevel="0" collapsed="false">
      <c r="A122" s="391" t="n">
        <v>21</v>
      </c>
      <c r="B122" s="391" t="n">
        <v>22</v>
      </c>
      <c r="C122" s="382" t="n">
        <v>1</v>
      </c>
      <c r="D122" s="412"/>
      <c r="E122" s="415"/>
      <c r="F122" s="409" t="n">
        <f aca="false">D123-0.25</f>
        <v>-0.25</v>
      </c>
      <c r="G122" s="414" t="n">
        <f aca="false">D122+0.56</f>
        <v>0.56</v>
      </c>
      <c r="H122" s="437"/>
      <c r="I122" s="300"/>
      <c r="J122" s="434"/>
      <c r="K122" s="300"/>
      <c r="L122" s="300"/>
      <c r="M122" s="405"/>
      <c r="N122" s="405"/>
      <c r="O122" s="438"/>
      <c r="P122" s="438"/>
      <c r="Q122" s="438"/>
      <c r="R122" s="438"/>
      <c r="S122" s="438"/>
      <c r="T122" s="438"/>
      <c r="U122" s="438"/>
      <c r="V122" s="438"/>
      <c r="W122" s="438"/>
      <c r="X122" s="438"/>
      <c r="Y122" s="438"/>
      <c r="Z122" s="438"/>
      <c r="AA122" s="438"/>
      <c r="AB122" s="438"/>
      <c r="AC122" s="439"/>
      <c r="AD122" s="300"/>
      <c r="AE122" s="300"/>
      <c r="AF122" s="405"/>
      <c r="AG122" s="405"/>
      <c r="AH122" s="405"/>
      <c r="AI122" s="405"/>
      <c r="AJ122" s="405"/>
      <c r="AK122" s="405"/>
      <c r="AL122" s="405"/>
      <c r="AM122" s="405"/>
      <c r="AN122" s="405"/>
      <c r="AO122" s="405"/>
      <c r="AP122" s="405"/>
      <c r="AQ122" s="405"/>
      <c r="AR122" s="405"/>
      <c r="AS122" s="405"/>
      <c r="AT122" s="405"/>
      <c r="AU122" s="405"/>
      <c r="AV122" s="405"/>
      <c r="AW122" s="405"/>
      <c r="AX122" s="405"/>
      <c r="AY122" s="405"/>
      <c r="AZ122" s="405"/>
      <c r="BA122" s="405"/>
      <c r="BB122" s="405"/>
      <c r="BC122" s="405"/>
      <c r="BD122" s="405"/>
      <c r="BE122" s="405"/>
      <c r="BF122" s="405"/>
      <c r="BG122" s="405"/>
      <c r="BH122" s="405"/>
      <c r="BI122" s="405"/>
      <c r="BJ122" s="405"/>
      <c r="BK122" s="405"/>
      <c r="BL122" s="405"/>
      <c r="BM122" s="405"/>
      <c r="BN122" s="405"/>
      <c r="BO122" s="405"/>
      <c r="BP122" s="405"/>
      <c r="BQ122" s="405"/>
      <c r="BR122" s="405"/>
      <c r="BS122" s="405"/>
      <c r="BT122" s="405"/>
      <c r="BU122" s="405"/>
      <c r="BV122" s="405"/>
      <c r="BW122" s="405"/>
      <c r="BX122" s="405"/>
      <c r="BY122" s="405"/>
      <c r="BZ122" s="405"/>
      <c r="CA122" s="405"/>
      <c r="CB122" s="405"/>
      <c r="CC122" s="405"/>
      <c r="CD122" s="405"/>
      <c r="CE122" s="405"/>
      <c r="CF122" s="405"/>
      <c r="CG122" s="405"/>
      <c r="CH122" s="405"/>
      <c r="CI122" s="405"/>
      <c r="CJ122" s="405"/>
      <c r="CK122" s="405"/>
      <c r="CL122" s="405"/>
      <c r="CM122" s="405"/>
      <c r="CN122" s="405"/>
      <c r="CO122" s="405"/>
      <c r="CP122" s="405"/>
      <c r="CQ122" s="405"/>
      <c r="CR122" s="405"/>
      <c r="CS122" s="405"/>
      <c r="CT122" s="405"/>
      <c r="CU122" s="405"/>
      <c r="CV122" s="405"/>
      <c r="CW122" s="405"/>
      <c r="CX122" s="405"/>
      <c r="CY122" s="405"/>
      <c r="CZ122" s="405"/>
      <c r="DA122" s="405"/>
      <c r="DB122" s="405"/>
      <c r="DC122" s="405"/>
      <c r="DD122" s="405"/>
      <c r="DE122" s="405"/>
      <c r="DF122" s="405"/>
      <c r="DG122" s="405"/>
      <c r="DH122" s="405"/>
      <c r="DI122" s="405"/>
      <c r="DJ122" s="405"/>
      <c r="DK122" s="405"/>
      <c r="DL122" s="405"/>
      <c r="DM122" s="405"/>
      <c r="DN122" s="405"/>
      <c r="DO122" s="405"/>
      <c r="DP122" s="405"/>
      <c r="DQ122" s="405"/>
      <c r="DR122" s="405"/>
      <c r="DS122" s="405"/>
      <c r="DT122" s="405"/>
      <c r="DU122" s="405"/>
      <c r="DV122" s="405"/>
      <c r="DW122" s="405"/>
      <c r="DX122" s="405"/>
      <c r="DY122" s="405"/>
      <c r="DZ122" s="405"/>
      <c r="EA122" s="405"/>
      <c r="EB122" s="405"/>
      <c r="EC122" s="405"/>
      <c r="ED122" s="405"/>
      <c r="EE122" s="405"/>
      <c r="EF122" s="405"/>
      <c r="EG122" s="405"/>
      <c r="EH122" s="405"/>
      <c r="EI122" s="405"/>
      <c r="EJ122" s="405"/>
      <c r="EK122" s="405"/>
      <c r="EL122" s="405"/>
      <c r="EM122" s="405"/>
      <c r="EN122" s="405"/>
      <c r="EO122" s="405"/>
      <c r="EP122" s="405"/>
      <c r="EQ122" s="405"/>
      <c r="ER122" s="405"/>
      <c r="ES122" s="405"/>
      <c r="ET122" s="405"/>
      <c r="EU122" s="405"/>
      <c r="EV122" s="405"/>
      <c r="EW122" s="405"/>
      <c r="EX122" s="405"/>
      <c r="EY122" s="405"/>
      <c r="EZ122" s="405"/>
      <c r="FA122" s="405"/>
      <c r="FB122" s="405"/>
      <c r="FC122" s="405"/>
      <c r="FD122" s="405"/>
      <c r="FE122" s="405"/>
      <c r="FF122" s="405"/>
      <c r="FG122" s="405"/>
      <c r="FH122" s="405"/>
      <c r="FI122" s="405"/>
      <c r="FJ122" s="405"/>
      <c r="FK122" s="405"/>
      <c r="FL122" s="405"/>
      <c r="FM122" s="405"/>
      <c r="FN122" s="405"/>
      <c r="FO122" s="405"/>
      <c r="FP122" s="405"/>
      <c r="FQ122" s="405"/>
      <c r="FR122" s="405"/>
      <c r="FS122" s="405"/>
      <c r="FT122" s="405"/>
      <c r="FU122" s="405"/>
      <c r="FV122" s="405"/>
      <c r="FW122" s="405"/>
      <c r="FX122" s="405"/>
      <c r="FY122" s="405"/>
      <c r="FZ122" s="405"/>
      <c r="GA122" s="405"/>
      <c r="GB122" s="405"/>
      <c r="GC122" s="405"/>
      <c r="GD122" s="405"/>
      <c r="GE122" s="405"/>
      <c r="GF122" s="405"/>
      <c r="GG122" s="405"/>
      <c r="GH122" s="405"/>
      <c r="GI122" s="405"/>
      <c r="GJ122" s="405"/>
      <c r="GK122" s="405"/>
      <c r="GL122" s="405"/>
      <c r="GM122" s="405"/>
      <c r="GN122" s="405"/>
      <c r="GO122" s="405"/>
      <c r="GP122" s="405"/>
      <c r="GQ122" s="405"/>
      <c r="GR122" s="405"/>
      <c r="GS122" s="405"/>
      <c r="GT122" s="405"/>
      <c r="GU122" s="405"/>
      <c r="GV122" s="405"/>
      <c r="GW122" s="405"/>
      <c r="GX122" s="405"/>
      <c r="GY122" s="405"/>
      <c r="GZ122" s="405"/>
      <c r="HA122" s="405"/>
      <c r="HB122" s="405"/>
      <c r="HC122" s="405"/>
      <c r="HD122" s="405"/>
      <c r="HE122" s="405"/>
      <c r="HF122" s="405"/>
      <c r="HG122" s="405"/>
      <c r="HH122" s="405"/>
      <c r="HI122" s="405"/>
      <c r="HJ122" s="405"/>
      <c r="HK122" s="405"/>
      <c r="HL122" s="405"/>
      <c r="HM122" s="405"/>
      <c r="HN122" s="405"/>
      <c r="HO122" s="405"/>
      <c r="HP122" s="405"/>
      <c r="HQ122" s="405"/>
      <c r="HR122" s="405"/>
      <c r="HS122" s="405"/>
      <c r="HT122" s="405"/>
      <c r="HU122" s="405"/>
      <c r="HV122" s="405"/>
      <c r="HW122" s="405"/>
      <c r="HX122" s="405"/>
      <c r="HY122" s="405"/>
      <c r="HZ122" s="405"/>
      <c r="IA122" s="405"/>
      <c r="IB122" s="405"/>
      <c r="IC122" s="405"/>
      <c r="ID122" s="405"/>
      <c r="IE122" s="405"/>
      <c r="IF122" s="405"/>
      <c r="IG122" s="405"/>
      <c r="IH122" s="405"/>
      <c r="II122" s="405"/>
      <c r="IJ122" s="405"/>
      <c r="IK122" s="405"/>
      <c r="IL122" s="405"/>
      <c r="IM122" s="405"/>
      <c r="IN122" s="405"/>
      <c r="IO122" s="405"/>
      <c r="IP122" s="405"/>
      <c r="IQ122" s="405"/>
      <c r="IR122" s="405"/>
      <c r="IS122" s="405"/>
      <c r="IT122" s="405"/>
      <c r="IU122" s="405"/>
      <c r="IV122" s="405"/>
      <c r="IW122" s="405"/>
    </row>
    <row r="123" customFormat="false" ht="12.75" hidden="false" customHeight="false" outlineLevel="0" collapsed="false">
      <c r="A123" s="397" t="n">
        <v>22</v>
      </c>
      <c r="B123" s="397" t="n">
        <v>23</v>
      </c>
      <c r="C123" s="382" t="n">
        <v>1</v>
      </c>
      <c r="D123" s="412"/>
      <c r="E123" s="415"/>
      <c r="F123" s="409" t="n">
        <f aca="false">D124-0.25</f>
        <v>-0.25</v>
      </c>
      <c r="G123" s="414" t="n">
        <f aca="false">D123+0.56</f>
        <v>0.56</v>
      </c>
      <c r="H123" s="437"/>
      <c r="I123" s="300"/>
      <c r="J123" s="300"/>
      <c r="K123" s="300"/>
      <c r="L123" s="300"/>
      <c r="M123" s="405"/>
      <c r="N123" s="405"/>
      <c r="O123" s="438"/>
      <c r="P123" s="438"/>
      <c r="Q123" s="438"/>
      <c r="R123" s="438"/>
      <c r="S123" s="438"/>
      <c r="T123" s="438"/>
      <c r="U123" s="438"/>
      <c r="V123" s="438"/>
      <c r="W123" s="438"/>
      <c r="X123" s="438"/>
      <c r="Y123" s="438"/>
      <c r="Z123" s="438"/>
      <c r="AA123" s="438"/>
      <c r="AB123" s="438"/>
      <c r="AC123" s="439"/>
      <c r="AD123" s="385"/>
      <c r="AE123" s="433"/>
      <c r="AF123" s="441"/>
      <c r="AG123" s="405"/>
      <c r="AH123" s="405"/>
      <c r="AI123" s="405"/>
      <c r="AJ123" s="405"/>
      <c r="AK123" s="405"/>
      <c r="AL123" s="405"/>
      <c r="AM123" s="405"/>
      <c r="AN123" s="405"/>
      <c r="AO123" s="405"/>
      <c r="AP123" s="405"/>
      <c r="AQ123" s="405"/>
      <c r="AR123" s="405"/>
      <c r="AS123" s="405"/>
      <c r="AT123" s="405"/>
      <c r="AU123" s="405"/>
      <c r="AV123" s="405"/>
      <c r="AW123" s="405"/>
      <c r="AX123" s="405"/>
      <c r="AY123" s="405"/>
      <c r="AZ123" s="405"/>
      <c r="BA123" s="405"/>
      <c r="BB123" s="405"/>
      <c r="BC123" s="405"/>
      <c r="BD123" s="405"/>
      <c r="BE123" s="405"/>
      <c r="BF123" s="405"/>
      <c r="BG123" s="405"/>
      <c r="BH123" s="405"/>
      <c r="BI123" s="405"/>
      <c r="BJ123" s="405"/>
      <c r="BK123" s="405"/>
      <c r="BL123" s="405"/>
      <c r="BM123" s="405"/>
      <c r="BN123" s="405"/>
      <c r="BO123" s="405"/>
      <c r="BP123" s="405"/>
      <c r="BQ123" s="405"/>
      <c r="BR123" s="405"/>
      <c r="BS123" s="405"/>
      <c r="BT123" s="405"/>
      <c r="BU123" s="405"/>
      <c r="BV123" s="405"/>
      <c r="BW123" s="405"/>
      <c r="BX123" s="405"/>
      <c r="BY123" s="405"/>
      <c r="BZ123" s="405"/>
      <c r="CA123" s="405"/>
      <c r="CB123" s="405"/>
      <c r="CC123" s="405"/>
      <c r="CD123" s="405"/>
      <c r="CE123" s="405"/>
      <c r="CF123" s="405"/>
      <c r="CG123" s="405"/>
      <c r="CH123" s="405"/>
      <c r="CI123" s="405"/>
      <c r="CJ123" s="405"/>
      <c r="CK123" s="405"/>
      <c r="CL123" s="405"/>
      <c r="CM123" s="405"/>
      <c r="CN123" s="405"/>
      <c r="CO123" s="405"/>
      <c r="CP123" s="405"/>
      <c r="CQ123" s="405"/>
      <c r="CR123" s="405"/>
      <c r="CS123" s="405"/>
      <c r="CT123" s="405"/>
      <c r="CU123" s="405"/>
      <c r="CV123" s="405"/>
      <c r="CW123" s="405"/>
      <c r="CX123" s="405"/>
      <c r="CY123" s="405"/>
      <c r="CZ123" s="405"/>
      <c r="DA123" s="405"/>
      <c r="DB123" s="405"/>
      <c r="DC123" s="405"/>
      <c r="DD123" s="405"/>
      <c r="DE123" s="405"/>
      <c r="DF123" s="405"/>
      <c r="DG123" s="405"/>
      <c r="DH123" s="405"/>
      <c r="DI123" s="405"/>
      <c r="DJ123" s="405"/>
      <c r="DK123" s="405"/>
      <c r="DL123" s="405"/>
      <c r="DM123" s="405"/>
      <c r="DN123" s="405"/>
      <c r="DO123" s="405"/>
      <c r="DP123" s="405"/>
      <c r="DQ123" s="405"/>
      <c r="DR123" s="405"/>
      <c r="DS123" s="405"/>
      <c r="DT123" s="405"/>
      <c r="DU123" s="405"/>
      <c r="DV123" s="405"/>
      <c r="DW123" s="405"/>
      <c r="DX123" s="405"/>
      <c r="DY123" s="405"/>
      <c r="DZ123" s="405"/>
      <c r="EA123" s="405"/>
      <c r="EB123" s="405"/>
      <c r="EC123" s="405"/>
      <c r="ED123" s="405"/>
      <c r="EE123" s="405"/>
      <c r="EF123" s="405"/>
      <c r="EG123" s="405"/>
      <c r="EH123" s="405"/>
      <c r="EI123" s="405"/>
      <c r="EJ123" s="405"/>
      <c r="EK123" s="405"/>
      <c r="EL123" s="405"/>
      <c r="EM123" s="405"/>
      <c r="EN123" s="405"/>
      <c r="EO123" s="405"/>
      <c r="EP123" s="405"/>
      <c r="EQ123" s="405"/>
      <c r="ER123" s="405"/>
      <c r="ES123" s="405"/>
      <c r="ET123" s="405"/>
      <c r="EU123" s="405"/>
      <c r="EV123" s="405"/>
      <c r="EW123" s="405"/>
      <c r="EX123" s="405"/>
      <c r="EY123" s="405"/>
      <c r="EZ123" s="405"/>
      <c r="FA123" s="405"/>
      <c r="FB123" s="405"/>
      <c r="FC123" s="405"/>
      <c r="FD123" s="405"/>
      <c r="FE123" s="405"/>
      <c r="FF123" s="405"/>
      <c r="FG123" s="405"/>
      <c r="FH123" s="405"/>
      <c r="FI123" s="405"/>
      <c r="FJ123" s="405"/>
      <c r="FK123" s="405"/>
      <c r="FL123" s="405"/>
      <c r="FM123" s="405"/>
      <c r="FN123" s="405"/>
      <c r="FO123" s="405"/>
      <c r="FP123" s="405"/>
      <c r="FQ123" s="405"/>
      <c r="FR123" s="405"/>
      <c r="FS123" s="405"/>
      <c r="FT123" s="405"/>
      <c r="FU123" s="405"/>
      <c r="FV123" s="405"/>
      <c r="FW123" s="405"/>
      <c r="FX123" s="405"/>
      <c r="FY123" s="405"/>
      <c r="FZ123" s="405"/>
      <c r="GA123" s="405"/>
      <c r="GB123" s="405"/>
      <c r="GC123" s="405"/>
      <c r="GD123" s="405"/>
      <c r="GE123" s="405"/>
      <c r="GF123" s="405"/>
      <c r="GG123" s="405"/>
      <c r="GH123" s="405"/>
      <c r="GI123" s="405"/>
      <c r="GJ123" s="405"/>
      <c r="GK123" s="405"/>
      <c r="GL123" s="405"/>
      <c r="GM123" s="405"/>
      <c r="GN123" s="405"/>
      <c r="GO123" s="405"/>
      <c r="GP123" s="405"/>
      <c r="GQ123" s="405"/>
      <c r="GR123" s="405"/>
      <c r="GS123" s="405"/>
      <c r="GT123" s="405"/>
      <c r="GU123" s="405"/>
      <c r="GV123" s="405"/>
      <c r="GW123" s="405"/>
      <c r="GX123" s="405"/>
      <c r="GY123" s="405"/>
      <c r="GZ123" s="405"/>
      <c r="HA123" s="405"/>
      <c r="HB123" s="405"/>
      <c r="HC123" s="405"/>
      <c r="HD123" s="405"/>
      <c r="HE123" s="405"/>
      <c r="HF123" s="405"/>
      <c r="HG123" s="405"/>
      <c r="HH123" s="405"/>
      <c r="HI123" s="405"/>
      <c r="HJ123" s="405"/>
      <c r="HK123" s="405"/>
      <c r="HL123" s="405"/>
      <c r="HM123" s="405"/>
      <c r="HN123" s="405"/>
      <c r="HO123" s="405"/>
      <c r="HP123" s="405"/>
      <c r="HQ123" s="405"/>
      <c r="HR123" s="405"/>
      <c r="HS123" s="405"/>
      <c r="HT123" s="405"/>
      <c r="HU123" s="405"/>
      <c r="HV123" s="405"/>
      <c r="HW123" s="405"/>
      <c r="HX123" s="405"/>
      <c r="HY123" s="405"/>
      <c r="HZ123" s="405"/>
      <c r="IA123" s="405"/>
      <c r="IB123" s="405"/>
      <c r="IC123" s="405"/>
      <c r="ID123" s="405"/>
      <c r="IE123" s="405"/>
      <c r="IF123" s="405"/>
      <c r="IG123" s="405"/>
      <c r="IH123" s="405"/>
      <c r="II123" s="405"/>
      <c r="IJ123" s="405"/>
      <c r="IK123" s="405"/>
      <c r="IL123" s="405"/>
      <c r="IM123" s="405"/>
      <c r="IN123" s="405"/>
      <c r="IO123" s="405"/>
      <c r="IP123" s="405"/>
      <c r="IQ123" s="405"/>
      <c r="IR123" s="405"/>
      <c r="IS123" s="405"/>
      <c r="IT123" s="405"/>
      <c r="IU123" s="405"/>
      <c r="IV123" s="405"/>
      <c r="IW123" s="405"/>
    </row>
    <row r="124" customFormat="false" ht="12.75" hidden="false" customHeight="false" outlineLevel="0" collapsed="false">
      <c r="A124" s="397" t="n">
        <v>23</v>
      </c>
      <c r="B124" s="391" t="n">
        <v>24</v>
      </c>
      <c r="C124" s="382" t="n">
        <v>1</v>
      </c>
      <c r="D124" s="412"/>
      <c r="E124" s="413"/>
      <c r="F124" s="409" t="n">
        <f aca="false">D125-0.25</f>
        <v>-0.25</v>
      </c>
      <c r="G124" s="414" t="n">
        <f aca="false">D124+0.56</f>
        <v>0.56</v>
      </c>
      <c r="H124" s="442"/>
      <c r="I124" s="300"/>
      <c r="J124" s="300"/>
      <c r="K124" s="300"/>
      <c r="L124" s="300"/>
      <c r="M124" s="405"/>
      <c r="N124" s="405"/>
      <c r="O124" s="443"/>
      <c r="P124" s="443"/>
      <c r="Q124" s="443"/>
      <c r="R124" s="443"/>
      <c r="S124" s="443"/>
      <c r="T124" s="443"/>
      <c r="U124" s="443"/>
      <c r="V124" s="443"/>
      <c r="W124" s="443"/>
      <c r="X124" s="443"/>
      <c r="Y124" s="443"/>
      <c r="Z124" s="438"/>
      <c r="AA124" s="438"/>
      <c r="AB124" s="438"/>
      <c r="AC124" s="439"/>
      <c r="AD124" s="385"/>
      <c r="AE124" s="433"/>
      <c r="AF124" s="441"/>
      <c r="AG124" s="405"/>
      <c r="AH124" s="405"/>
      <c r="AI124" s="405"/>
      <c r="AJ124" s="405"/>
      <c r="AK124" s="405"/>
      <c r="AL124" s="405"/>
      <c r="AM124" s="405"/>
      <c r="AN124" s="405"/>
      <c r="AO124" s="405"/>
      <c r="AP124" s="405"/>
      <c r="AQ124" s="405"/>
      <c r="AR124" s="405"/>
      <c r="AS124" s="405"/>
      <c r="AT124" s="405"/>
      <c r="AU124" s="405"/>
      <c r="AV124" s="405"/>
      <c r="AW124" s="405"/>
      <c r="AX124" s="405"/>
      <c r="AY124" s="405"/>
      <c r="AZ124" s="405"/>
      <c r="BA124" s="405"/>
      <c r="BB124" s="405"/>
      <c r="BC124" s="405"/>
      <c r="BD124" s="405"/>
      <c r="BE124" s="405"/>
      <c r="BF124" s="405"/>
      <c r="BG124" s="405"/>
      <c r="BH124" s="405"/>
      <c r="BI124" s="405"/>
      <c r="BJ124" s="405"/>
      <c r="BK124" s="405"/>
      <c r="BL124" s="405"/>
      <c r="BM124" s="405"/>
      <c r="BN124" s="405"/>
      <c r="BO124" s="405"/>
      <c r="BP124" s="405"/>
      <c r="BQ124" s="405"/>
      <c r="BR124" s="405"/>
      <c r="BS124" s="405"/>
      <c r="BT124" s="405"/>
      <c r="BU124" s="405"/>
      <c r="BV124" s="405"/>
      <c r="BW124" s="405"/>
      <c r="BX124" s="405"/>
      <c r="BY124" s="405"/>
      <c r="BZ124" s="405"/>
      <c r="CA124" s="405"/>
      <c r="CB124" s="405"/>
      <c r="CC124" s="405"/>
      <c r="CD124" s="405"/>
      <c r="CE124" s="405"/>
      <c r="CF124" s="405"/>
      <c r="CG124" s="405"/>
      <c r="CH124" s="405"/>
      <c r="CI124" s="405"/>
      <c r="CJ124" s="405"/>
      <c r="CK124" s="405"/>
      <c r="CL124" s="405"/>
      <c r="CM124" s="405"/>
      <c r="CN124" s="405"/>
      <c r="CO124" s="405"/>
      <c r="CP124" s="405"/>
      <c r="CQ124" s="405"/>
      <c r="CR124" s="405"/>
      <c r="CS124" s="405"/>
      <c r="CT124" s="405"/>
      <c r="CU124" s="405"/>
      <c r="CV124" s="405"/>
      <c r="CW124" s="405"/>
      <c r="CX124" s="405"/>
      <c r="CY124" s="405"/>
      <c r="CZ124" s="405"/>
      <c r="DA124" s="405"/>
      <c r="DB124" s="405"/>
      <c r="DC124" s="405"/>
      <c r="DD124" s="405"/>
      <c r="DE124" s="405"/>
      <c r="DF124" s="405"/>
      <c r="DG124" s="405"/>
      <c r="DH124" s="405"/>
      <c r="DI124" s="405"/>
      <c r="DJ124" s="405"/>
      <c r="DK124" s="405"/>
      <c r="DL124" s="405"/>
      <c r="DM124" s="405"/>
      <c r="DN124" s="405"/>
      <c r="DO124" s="405"/>
      <c r="DP124" s="405"/>
      <c r="DQ124" s="405"/>
      <c r="DR124" s="405"/>
      <c r="DS124" s="405"/>
      <c r="DT124" s="405"/>
      <c r="DU124" s="405"/>
      <c r="DV124" s="405"/>
      <c r="DW124" s="405"/>
      <c r="DX124" s="405"/>
      <c r="DY124" s="405"/>
      <c r="DZ124" s="405"/>
      <c r="EA124" s="405"/>
      <c r="EB124" s="405"/>
      <c r="EC124" s="405"/>
      <c r="ED124" s="405"/>
      <c r="EE124" s="405"/>
      <c r="EF124" s="405"/>
      <c r="EG124" s="405"/>
      <c r="EH124" s="405"/>
      <c r="EI124" s="405"/>
      <c r="EJ124" s="405"/>
      <c r="EK124" s="405"/>
      <c r="EL124" s="405"/>
      <c r="EM124" s="405"/>
      <c r="EN124" s="405"/>
      <c r="EO124" s="405"/>
      <c r="EP124" s="405"/>
      <c r="EQ124" s="405"/>
      <c r="ER124" s="405"/>
      <c r="ES124" s="405"/>
      <c r="ET124" s="405"/>
      <c r="EU124" s="405"/>
      <c r="EV124" s="405"/>
      <c r="EW124" s="405"/>
      <c r="EX124" s="405"/>
      <c r="EY124" s="405"/>
      <c r="EZ124" s="405"/>
      <c r="FA124" s="405"/>
      <c r="FB124" s="405"/>
      <c r="FC124" s="405"/>
      <c r="FD124" s="405"/>
      <c r="FE124" s="405"/>
      <c r="FF124" s="405"/>
      <c r="FG124" s="405"/>
      <c r="FH124" s="405"/>
      <c r="FI124" s="405"/>
      <c r="FJ124" s="405"/>
      <c r="FK124" s="405"/>
      <c r="FL124" s="405"/>
      <c r="FM124" s="405"/>
      <c r="FN124" s="405"/>
      <c r="FO124" s="405"/>
      <c r="FP124" s="405"/>
      <c r="FQ124" s="405"/>
      <c r="FR124" s="405"/>
      <c r="FS124" s="405"/>
      <c r="FT124" s="405"/>
      <c r="FU124" s="405"/>
      <c r="FV124" s="405"/>
      <c r="FW124" s="405"/>
      <c r="FX124" s="405"/>
      <c r="FY124" s="405"/>
      <c r="FZ124" s="405"/>
      <c r="GA124" s="405"/>
      <c r="GB124" s="405"/>
      <c r="GC124" s="405"/>
      <c r="GD124" s="405"/>
      <c r="GE124" s="405"/>
      <c r="GF124" s="405"/>
      <c r="GG124" s="405"/>
      <c r="GH124" s="405"/>
      <c r="GI124" s="405"/>
      <c r="GJ124" s="405"/>
      <c r="GK124" s="405"/>
      <c r="GL124" s="405"/>
      <c r="GM124" s="405"/>
      <c r="GN124" s="405"/>
      <c r="GO124" s="405"/>
      <c r="GP124" s="405"/>
      <c r="GQ124" s="405"/>
      <c r="GR124" s="405"/>
      <c r="GS124" s="405"/>
      <c r="GT124" s="405"/>
      <c r="GU124" s="405"/>
      <c r="GV124" s="405"/>
      <c r="GW124" s="405"/>
      <c r="GX124" s="405"/>
      <c r="GY124" s="405"/>
      <c r="GZ124" s="405"/>
      <c r="HA124" s="405"/>
      <c r="HB124" s="405"/>
      <c r="HC124" s="405"/>
      <c r="HD124" s="405"/>
      <c r="HE124" s="405"/>
      <c r="HF124" s="405"/>
      <c r="HG124" s="405"/>
      <c r="HH124" s="405"/>
      <c r="HI124" s="405"/>
      <c r="HJ124" s="405"/>
      <c r="HK124" s="405"/>
      <c r="HL124" s="405"/>
      <c r="HM124" s="405"/>
      <c r="HN124" s="405"/>
      <c r="HO124" s="405"/>
      <c r="HP124" s="405"/>
      <c r="HQ124" s="405"/>
      <c r="HR124" s="405"/>
      <c r="HS124" s="405"/>
      <c r="HT124" s="405"/>
      <c r="HU124" s="405"/>
      <c r="HV124" s="405"/>
      <c r="HW124" s="405"/>
      <c r="HX124" s="405"/>
      <c r="HY124" s="405"/>
      <c r="HZ124" s="405"/>
      <c r="IA124" s="405"/>
      <c r="IB124" s="405"/>
      <c r="IC124" s="405"/>
      <c r="ID124" s="405"/>
      <c r="IE124" s="405"/>
      <c r="IF124" s="405"/>
      <c r="IG124" s="405"/>
      <c r="IH124" s="405"/>
      <c r="II124" s="405"/>
      <c r="IJ124" s="405"/>
      <c r="IK124" s="405"/>
      <c r="IL124" s="405"/>
      <c r="IM124" s="405"/>
      <c r="IN124" s="405"/>
      <c r="IO124" s="405"/>
      <c r="IP124" s="405"/>
      <c r="IQ124" s="405"/>
      <c r="IR124" s="405"/>
      <c r="IS124" s="405"/>
      <c r="IT124" s="405"/>
      <c r="IU124" s="405"/>
      <c r="IV124" s="405"/>
      <c r="IW124" s="405"/>
    </row>
    <row r="125" customFormat="false" ht="12.75" hidden="false" customHeight="false" outlineLevel="0" collapsed="false">
      <c r="A125" s="444" t="n">
        <v>24</v>
      </c>
      <c r="B125" s="397" t="n">
        <v>1</v>
      </c>
      <c r="C125" s="382" t="n">
        <v>1</v>
      </c>
      <c r="D125" s="445"/>
      <c r="E125" s="446"/>
      <c r="F125" s="405"/>
      <c r="G125" s="414" t="n">
        <f aca="false">D125+0.56</f>
        <v>0.56</v>
      </c>
      <c r="H125" s="442"/>
      <c r="I125" s="300"/>
      <c r="J125" s="300"/>
      <c r="K125" s="300"/>
      <c r="L125" s="300"/>
      <c r="M125" s="405"/>
      <c r="N125" s="405"/>
      <c r="O125" s="443"/>
      <c r="P125" s="443"/>
      <c r="Q125" s="443"/>
      <c r="R125" s="443"/>
      <c r="S125" s="443"/>
      <c r="T125" s="443"/>
      <c r="U125" s="443"/>
      <c r="V125" s="443"/>
      <c r="W125" s="443"/>
      <c r="X125" s="443"/>
      <c r="Y125" s="443"/>
      <c r="Z125" s="438"/>
      <c r="AA125" s="438"/>
      <c r="AB125" s="438"/>
      <c r="AC125" s="439"/>
      <c r="AD125" s="418"/>
      <c r="AE125" s="418"/>
      <c r="AF125" s="441"/>
      <c r="AG125" s="405"/>
      <c r="AH125" s="405"/>
      <c r="AI125" s="405"/>
      <c r="AJ125" s="405"/>
      <c r="AK125" s="405"/>
      <c r="AL125" s="405"/>
      <c r="AM125" s="405"/>
      <c r="AN125" s="405"/>
      <c r="AO125" s="405"/>
      <c r="AP125" s="405"/>
      <c r="AQ125" s="405"/>
      <c r="AR125" s="405"/>
      <c r="AS125" s="405"/>
      <c r="AT125" s="405"/>
      <c r="AU125" s="405"/>
      <c r="AV125" s="405"/>
      <c r="AW125" s="405"/>
      <c r="AX125" s="405"/>
      <c r="AY125" s="405"/>
      <c r="AZ125" s="405"/>
      <c r="BA125" s="405"/>
      <c r="BB125" s="405"/>
      <c r="BC125" s="405"/>
      <c r="BD125" s="405"/>
      <c r="BE125" s="405"/>
      <c r="BF125" s="405"/>
      <c r="BG125" s="405"/>
      <c r="BH125" s="405"/>
      <c r="BI125" s="405"/>
      <c r="BJ125" s="405"/>
      <c r="BK125" s="405"/>
      <c r="BL125" s="405"/>
      <c r="BM125" s="405"/>
      <c r="BN125" s="405"/>
      <c r="BO125" s="405"/>
      <c r="BP125" s="405"/>
      <c r="BQ125" s="405"/>
      <c r="BR125" s="405"/>
      <c r="BS125" s="405"/>
      <c r="BT125" s="405"/>
      <c r="BU125" s="405"/>
      <c r="BV125" s="405"/>
      <c r="BW125" s="405"/>
      <c r="BX125" s="405"/>
      <c r="BY125" s="405"/>
      <c r="BZ125" s="405"/>
      <c r="CA125" s="405"/>
      <c r="CB125" s="405"/>
      <c r="CC125" s="405"/>
      <c r="CD125" s="405"/>
      <c r="CE125" s="405"/>
      <c r="CF125" s="405"/>
      <c r="CG125" s="405"/>
      <c r="CH125" s="405"/>
      <c r="CI125" s="405"/>
      <c r="CJ125" s="405"/>
      <c r="CK125" s="405"/>
      <c r="CL125" s="405"/>
      <c r="CM125" s="405"/>
      <c r="CN125" s="405"/>
      <c r="CO125" s="405"/>
      <c r="CP125" s="405"/>
      <c r="CQ125" s="405"/>
      <c r="CR125" s="405"/>
      <c r="CS125" s="405"/>
      <c r="CT125" s="405"/>
      <c r="CU125" s="405"/>
      <c r="CV125" s="405"/>
      <c r="CW125" s="405"/>
      <c r="CX125" s="405"/>
      <c r="CY125" s="405"/>
      <c r="CZ125" s="405"/>
      <c r="DA125" s="405"/>
      <c r="DB125" s="405"/>
      <c r="DC125" s="405"/>
      <c r="DD125" s="405"/>
      <c r="DE125" s="405"/>
      <c r="DF125" s="405"/>
      <c r="DG125" s="405"/>
      <c r="DH125" s="405"/>
      <c r="DI125" s="405"/>
      <c r="DJ125" s="405"/>
      <c r="DK125" s="405"/>
      <c r="DL125" s="405"/>
      <c r="DM125" s="405"/>
      <c r="DN125" s="405"/>
      <c r="DO125" s="405"/>
      <c r="DP125" s="405"/>
      <c r="DQ125" s="405"/>
      <c r="DR125" s="405"/>
      <c r="DS125" s="405"/>
      <c r="DT125" s="405"/>
      <c r="DU125" s="405"/>
      <c r="DV125" s="405"/>
      <c r="DW125" s="405"/>
      <c r="DX125" s="405"/>
      <c r="DY125" s="405"/>
      <c r="DZ125" s="405"/>
      <c r="EA125" s="405"/>
      <c r="EB125" s="405"/>
      <c r="EC125" s="405"/>
      <c r="ED125" s="405"/>
      <c r="EE125" s="405"/>
      <c r="EF125" s="405"/>
      <c r="EG125" s="405"/>
      <c r="EH125" s="405"/>
      <c r="EI125" s="405"/>
      <c r="EJ125" s="405"/>
      <c r="EK125" s="405"/>
      <c r="EL125" s="405"/>
      <c r="EM125" s="405"/>
      <c r="EN125" s="405"/>
      <c r="EO125" s="405"/>
      <c r="EP125" s="405"/>
      <c r="EQ125" s="405"/>
      <c r="ER125" s="405"/>
      <c r="ES125" s="405"/>
      <c r="ET125" s="405"/>
      <c r="EU125" s="405"/>
      <c r="EV125" s="405"/>
      <c r="EW125" s="405"/>
      <c r="EX125" s="405"/>
      <c r="EY125" s="405"/>
      <c r="EZ125" s="405"/>
      <c r="FA125" s="405"/>
      <c r="FB125" s="405"/>
      <c r="FC125" s="405"/>
      <c r="FD125" s="405"/>
      <c r="FE125" s="405"/>
      <c r="FF125" s="405"/>
      <c r="FG125" s="405"/>
      <c r="FH125" s="405"/>
      <c r="FI125" s="405"/>
      <c r="FJ125" s="405"/>
      <c r="FK125" s="405"/>
      <c r="FL125" s="405"/>
      <c r="FM125" s="405"/>
      <c r="FN125" s="405"/>
      <c r="FO125" s="405"/>
      <c r="FP125" s="405"/>
      <c r="FQ125" s="405"/>
      <c r="FR125" s="405"/>
      <c r="FS125" s="405"/>
      <c r="FT125" s="405"/>
      <c r="FU125" s="405"/>
      <c r="FV125" s="405"/>
      <c r="FW125" s="405"/>
      <c r="FX125" s="405"/>
      <c r="FY125" s="405"/>
      <c r="FZ125" s="405"/>
      <c r="GA125" s="405"/>
      <c r="GB125" s="405"/>
      <c r="GC125" s="405"/>
      <c r="GD125" s="405"/>
      <c r="GE125" s="405"/>
      <c r="GF125" s="405"/>
      <c r="GG125" s="405"/>
      <c r="GH125" s="405"/>
      <c r="GI125" s="405"/>
      <c r="GJ125" s="405"/>
      <c r="GK125" s="405"/>
      <c r="GL125" s="405"/>
      <c r="GM125" s="405"/>
      <c r="GN125" s="405"/>
      <c r="GO125" s="405"/>
      <c r="GP125" s="405"/>
      <c r="GQ125" s="405"/>
      <c r="GR125" s="405"/>
      <c r="GS125" s="405"/>
      <c r="GT125" s="405"/>
      <c r="GU125" s="405"/>
      <c r="GV125" s="405"/>
      <c r="GW125" s="405"/>
      <c r="GX125" s="405"/>
      <c r="GY125" s="405"/>
      <c r="GZ125" s="405"/>
      <c r="HA125" s="405"/>
      <c r="HB125" s="405"/>
      <c r="HC125" s="405"/>
      <c r="HD125" s="405"/>
      <c r="HE125" s="405"/>
      <c r="HF125" s="405"/>
      <c r="HG125" s="405"/>
      <c r="HH125" s="405"/>
      <c r="HI125" s="405"/>
      <c r="HJ125" s="405"/>
      <c r="HK125" s="405"/>
      <c r="HL125" s="405"/>
      <c r="HM125" s="405"/>
      <c r="HN125" s="405"/>
      <c r="HO125" s="405"/>
      <c r="HP125" s="405"/>
      <c r="HQ125" s="405"/>
      <c r="HR125" s="405"/>
      <c r="HS125" s="405"/>
      <c r="HT125" s="405"/>
      <c r="HU125" s="405"/>
      <c r="HV125" s="405"/>
      <c r="HW125" s="405"/>
      <c r="HX125" s="405"/>
      <c r="HY125" s="405"/>
      <c r="HZ125" s="405"/>
      <c r="IA125" s="405"/>
      <c r="IB125" s="405"/>
      <c r="IC125" s="405"/>
      <c r="ID125" s="405"/>
      <c r="IE125" s="405"/>
      <c r="IF125" s="405"/>
      <c r="IG125" s="405"/>
      <c r="IH125" s="405"/>
      <c r="II125" s="405"/>
      <c r="IJ125" s="405"/>
      <c r="IK125" s="405"/>
      <c r="IL125" s="405"/>
      <c r="IM125" s="405"/>
      <c r="IN125" s="405"/>
      <c r="IO125" s="405"/>
      <c r="IP125" s="405"/>
      <c r="IQ125" s="405"/>
      <c r="IR125" s="405"/>
      <c r="IS125" s="405"/>
      <c r="IT125" s="405"/>
      <c r="IU125" s="405"/>
      <c r="IV125" s="405"/>
      <c r="IW125" s="405"/>
    </row>
    <row r="126" customFormat="false" ht="13.5" hidden="false" customHeight="false" outlineLevel="0" collapsed="false">
      <c r="A126" s="300"/>
      <c r="B126" s="300"/>
      <c r="C126" s="300"/>
      <c r="D126" s="412"/>
      <c r="E126" s="300"/>
      <c r="F126" s="381"/>
      <c r="G126" s="391"/>
      <c r="H126" s="442"/>
      <c r="I126" s="300"/>
      <c r="J126" s="300"/>
      <c r="K126" s="300"/>
      <c r="L126" s="300"/>
      <c r="M126" s="405"/>
      <c r="N126" s="405"/>
      <c r="O126" s="443"/>
      <c r="P126" s="443"/>
      <c r="Q126" s="443"/>
      <c r="R126" s="443"/>
      <c r="S126" s="443"/>
      <c r="T126" s="443"/>
      <c r="U126" s="443"/>
      <c r="V126" s="443"/>
      <c r="W126" s="443"/>
      <c r="X126" s="443"/>
      <c r="Y126" s="443"/>
      <c r="Z126" s="438"/>
      <c r="AA126" s="438"/>
      <c r="AB126" s="438"/>
      <c r="AC126" s="439"/>
      <c r="AD126" s="405"/>
      <c r="AE126" s="405"/>
      <c r="AF126" s="447"/>
      <c r="AG126" s="432"/>
      <c r="AH126" s="405"/>
      <c r="AI126" s="405"/>
      <c r="AJ126" s="405"/>
      <c r="AK126" s="405"/>
      <c r="AL126" s="405"/>
      <c r="AM126" s="405"/>
      <c r="AN126" s="405"/>
      <c r="AO126" s="405"/>
      <c r="AP126" s="405"/>
      <c r="AQ126" s="405"/>
      <c r="AR126" s="405"/>
      <c r="AS126" s="405"/>
      <c r="AT126" s="405"/>
      <c r="AU126" s="405"/>
      <c r="AV126" s="405"/>
      <c r="AW126" s="405"/>
      <c r="AX126" s="405"/>
      <c r="AY126" s="405"/>
      <c r="AZ126" s="405"/>
      <c r="BA126" s="405"/>
      <c r="BB126" s="405"/>
      <c r="BC126" s="405"/>
      <c r="BD126" s="405"/>
      <c r="BE126" s="405"/>
      <c r="BF126" s="405"/>
      <c r="BG126" s="405"/>
      <c r="BH126" s="405"/>
      <c r="BI126" s="405"/>
      <c r="BJ126" s="405"/>
      <c r="BK126" s="405"/>
      <c r="BL126" s="405"/>
      <c r="BM126" s="405"/>
      <c r="BN126" s="405"/>
      <c r="BO126" s="405"/>
      <c r="BP126" s="405"/>
      <c r="BQ126" s="405"/>
      <c r="BR126" s="405"/>
      <c r="BS126" s="405"/>
      <c r="BT126" s="405"/>
      <c r="BU126" s="405"/>
      <c r="BV126" s="405"/>
      <c r="BW126" s="405"/>
      <c r="BX126" s="405"/>
      <c r="BY126" s="405"/>
      <c r="BZ126" s="405"/>
      <c r="CA126" s="405"/>
      <c r="CB126" s="405"/>
      <c r="CC126" s="405"/>
      <c r="CD126" s="405"/>
      <c r="CE126" s="405"/>
      <c r="CF126" s="405"/>
      <c r="CG126" s="405"/>
      <c r="CH126" s="405"/>
      <c r="CI126" s="405"/>
      <c r="CJ126" s="405"/>
      <c r="CK126" s="405"/>
      <c r="CL126" s="405"/>
      <c r="CM126" s="405"/>
      <c r="CN126" s="405"/>
      <c r="CO126" s="405"/>
      <c r="CP126" s="405"/>
      <c r="CQ126" s="405"/>
      <c r="CR126" s="405"/>
      <c r="CS126" s="405"/>
      <c r="CT126" s="405"/>
      <c r="CU126" s="405"/>
      <c r="CV126" s="405"/>
      <c r="CW126" s="405"/>
      <c r="CX126" s="405"/>
      <c r="CY126" s="405"/>
      <c r="CZ126" s="405"/>
      <c r="DA126" s="405"/>
      <c r="DB126" s="405"/>
      <c r="DC126" s="405"/>
      <c r="DD126" s="405"/>
      <c r="DE126" s="405"/>
      <c r="DF126" s="405"/>
      <c r="DG126" s="405"/>
      <c r="DH126" s="405"/>
      <c r="DI126" s="405"/>
      <c r="DJ126" s="405"/>
      <c r="DK126" s="405"/>
      <c r="DL126" s="405"/>
      <c r="DM126" s="405"/>
      <c r="DN126" s="405"/>
      <c r="DO126" s="405"/>
      <c r="DP126" s="405"/>
      <c r="DQ126" s="405"/>
      <c r="DR126" s="405"/>
      <c r="DS126" s="405"/>
      <c r="DT126" s="405"/>
      <c r="DU126" s="405"/>
      <c r="DV126" s="405"/>
      <c r="DW126" s="405"/>
      <c r="DX126" s="405"/>
      <c r="DY126" s="405"/>
      <c r="DZ126" s="405"/>
      <c r="EA126" s="405"/>
      <c r="EB126" s="405"/>
      <c r="EC126" s="405"/>
      <c r="ED126" s="405"/>
      <c r="EE126" s="405"/>
      <c r="EF126" s="405"/>
      <c r="EG126" s="405"/>
      <c r="EH126" s="405"/>
      <c r="EI126" s="405"/>
      <c r="EJ126" s="405"/>
      <c r="EK126" s="405"/>
      <c r="EL126" s="405"/>
      <c r="EM126" s="405"/>
      <c r="EN126" s="405"/>
      <c r="EO126" s="405"/>
      <c r="EP126" s="405"/>
      <c r="EQ126" s="405"/>
      <c r="ER126" s="405"/>
      <c r="ES126" s="405"/>
      <c r="ET126" s="405"/>
      <c r="EU126" s="405"/>
      <c r="EV126" s="405"/>
      <c r="EW126" s="405"/>
      <c r="EX126" s="405"/>
      <c r="EY126" s="405"/>
      <c r="EZ126" s="405"/>
      <c r="FA126" s="405"/>
      <c r="FB126" s="405"/>
      <c r="FC126" s="405"/>
      <c r="FD126" s="405"/>
      <c r="FE126" s="405"/>
      <c r="FF126" s="405"/>
      <c r="FG126" s="405"/>
      <c r="FH126" s="405"/>
      <c r="FI126" s="405"/>
      <c r="FJ126" s="405"/>
      <c r="FK126" s="405"/>
      <c r="FL126" s="405"/>
      <c r="FM126" s="405"/>
      <c r="FN126" s="405"/>
      <c r="FO126" s="405"/>
      <c r="FP126" s="405"/>
      <c r="FQ126" s="405"/>
      <c r="FR126" s="405"/>
      <c r="FS126" s="405"/>
      <c r="FT126" s="405"/>
      <c r="FU126" s="405"/>
      <c r="FV126" s="405"/>
      <c r="FW126" s="405"/>
      <c r="FX126" s="405"/>
      <c r="FY126" s="405"/>
      <c r="FZ126" s="405"/>
      <c r="GA126" s="405"/>
      <c r="GB126" s="405"/>
      <c r="GC126" s="405"/>
      <c r="GD126" s="405"/>
      <c r="GE126" s="405"/>
      <c r="GF126" s="405"/>
      <c r="GG126" s="405"/>
      <c r="GH126" s="405"/>
      <c r="GI126" s="405"/>
      <c r="GJ126" s="405"/>
      <c r="GK126" s="405"/>
      <c r="GL126" s="405"/>
      <c r="GM126" s="405"/>
      <c r="GN126" s="405"/>
      <c r="GO126" s="405"/>
      <c r="GP126" s="405"/>
      <c r="GQ126" s="405"/>
      <c r="GR126" s="405"/>
      <c r="GS126" s="405"/>
      <c r="GT126" s="405"/>
      <c r="GU126" s="405"/>
      <c r="GV126" s="405"/>
      <c r="GW126" s="405"/>
      <c r="GX126" s="405"/>
      <c r="GY126" s="405"/>
      <c r="GZ126" s="405"/>
      <c r="HA126" s="405"/>
      <c r="HB126" s="405"/>
      <c r="HC126" s="405"/>
      <c r="HD126" s="405"/>
      <c r="HE126" s="405"/>
      <c r="HF126" s="405"/>
      <c r="HG126" s="405"/>
      <c r="HH126" s="405"/>
      <c r="HI126" s="405"/>
      <c r="HJ126" s="405"/>
      <c r="HK126" s="405"/>
      <c r="HL126" s="405"/>
      <c r="HM126" s="405"/>
      <c r="HN126" s="405"/>
      <c r="HO126" s="405"/>
      <c r="HP126" s="405"/>
      <c r="HQ126" s="405"/>
      <c r="HR126" s="405"/>
      <c r="HS126" s="405"/>
      <c r="HT126" s="405"/>
      <c r="HU126" s="405"/>
      <c r="HV126" s="405"/>
      <c r="HW126" s="405"/>
      <c r="HX126" s="405"/>
      <c r="HY126" s="405"/>
      <c r="HZ126" s="405"/>
      <c r="IA126" s="405"/>
      <c r="IB126" s="405"/>
      <c r="IC126" s="405"/>
      <c r="ID126" s="405"/>
      <c r="IE126" s="405"/>
      <c r="IF126" s="405"/>
      <c r="IG126" s="405"/>
      <c r="IH126" s="405"/>
      <c r="II126" s="405"/>
      <c r="IJ126" s="405"/>
      <c r="IK126" s="405"/>
      <c r="IL126" s="405"/>
      <c r="IM126" s="405"/>
      <c r="IN126" s="405"/>
      <c r="IO126" s="405"/>
      <c r="IP126" s="405"/>
      <c r="IQ126" s="405"/>
      <c r="IR126" s="405"/>
      <c r="IS126" s="405"/>
      <c r="IT126" s="405"/>
      <c r="IU126" s="405"/>
      <c r="IV126" s="405"/>
      <c r="IW126" s="405"/>
    </row>
    <row r="127" customFormat="false" ht="18" hidden="false" customHeight="false" outlineLevel="0" collapsed="false">
      <c r="A127" s="391"/>
      <c r="B127" s="448" t="s">
        <v>165</v>
      </c>
      <c r="C127" s="391"/>
      <c r="D127" s="445"/>
      <c r="E127" s="391"/>
      <c r="F127" s="449"/>
      <c r="G127" s="391"/>
      <c r="H127" s="391"/>
      <c r="I127" s="300"/>
      <c r="J127" s="300"/>
      <c r="K127" s="300"/>
      <c r="L127" s="300"/>
      <c r="M127" s="405"/>
      <c r="N127" s="405"/>
      <c r="O127" s="381"/>
      <c r="P127" s="381"/>
      <c r="Q127" s="381"/>
      <c r="R127" s="381"/>
      <c r="S127" s="381"/>
      <c r="T127" s="381"/>
      <c r="U127" s="381"/>
      <c r="V127" s="381"/>
      <c r="W127" s="381"/>
      <c r="X127" s="381"/>
      <c r="Y127" s="443"/>
      <c r="Z127" s="438"/>
      <c r="AA127" s="438"/>
      <c r="AB127" s="438"/>
      <c r="AC127" s="439"/>
      <c r="AD127" s="405"/>
      <c r="AE127" s="405"/>
      <c r="AF127" s="447"/>
      <c r="AG127" s="405"/>
      <c r="AH127" s="405"/>
      <c r="AI127" s="405"/>
      <c r="AJ127" s="405"/>
      <c r="AK127" s="405"/>
      <c r="AL127" s="405"/>
      <c r="AM127" s="405"/>
      <c r="AN127" s="405"/>
      <c r="AO127" s="405"/>
      <c r="AP127" s="405"/>
      <c r="AQ127" s="405"/>
      <c r="AR127" s="405"/>
      <c r="AS127" s="405"/>
      <c r="AT127" s="405"/>
      <c r="AU127" s="405"/>
      <c r="AV127" s="405"/>
      <c r="AW127" s="405"/>
      <c r="AX127" s="405"/>
      <c r="AY127" s="405"/>
      <c r="AZ127" s="405"/>
      <c r="BA127" s="405"/>
      <c r="BB127" s="405"/>
      <c r="BC127" s="405"/>
      <c r="BD127" s="405"/>
      <c r="BE127" s="405"/>
      <c r="BF127" s="405"/>
      <c r="BG127" s="405"/>
      <c r="BH127" s="405"/>
      <c r="BI127" s="405"/>
      <c r="BJ127" s="405"/>
      <c r="BK127" s="405"/>
      <c r="BL127" s="405"/>
      <c r="BM127" s="405"/>
      <c r="BN127" s="405"/>
      <c r="BO127" s="405"/>
      <c r="BP127" s="405"/>
      <c r="BQ127" s="405"/>
      <c r="BR127" s="405"/>
      <c r="BS127" s="405"/>
      <c r="BT127" s="405"/>
      <c r="BU127" s="405"/>
      <c r="BV127" s="405"/>
      <c r="BW127" s="405"/>
      <c r="BX127" s="405"/>
      <c r="BY127" s="405"/>
      <c r="BZ127" s="405"/>
      <c r="CA127" s="405"/>
      <c r="CB127" s="405"/>
      <c r="CC127" s="405"/>
      <c r="CD127" s="405"/>
      <c r="CE127" s="405"/>
      <c r="CF127" s="405"/>
      <c r="CG127" s="405"/>
      <c r="CH127" s="405"/>
      <c r="CI127" s="405"/>
      <c r="CJ127" s="405"/>
      <c r="CK127" s="405"/>
      <c r="CL127" s="405"/>
      <c r="CM127" s="405"/>
      <c r="CN127" s="405"/>
      <c r="CO127" s="405"/>
      <c r="CP127" s="405"/>
      <c r="CQ127" s="405"/>
      <c r="CR127" s="405"/>
      <c r="CS127" s="405"/>
      <c r="CT127" s="405"/>
      <c r="CU127" s="405"/>
      <c r="CV127" s="405"/>
      <c r="CW127" s="405"/>
      <c r="CX127" s="405"/>
      <c r="CY127" s="405"/>
      <c r="CZ127" s="405"/>
      <c r="DA127" s="405"/>
      <c r="DB127" s="405"/>
      <c r="DC127" s="405"/>
      <c r="DD127" s="405"/>
      <c r="DE127" s="405"/>
      <c r="DF127" s="405"/>
      <c r="DG127" s="405"/>
      <c r="DH127" s="405"/>
      <c r="DI127" s="405"/>
      <c r="DJ127" s="405"/>
      <c r="DK127" s="405"/>
      <c r="DL127" s="405"/>
      <c r="DM127" s="405"/>
      <c r="DN127" s="405"/>
      <c r="DO127" s="405"/>
      <c r="DP127" s="405"/>
      <c r="DQ127" s="405"/>
      <c r="DR127" s="405"/>
      <c r="DS127" s="405"/>
      <c r="DT127" s="405"/>
      <c r="DU127" s="405"/>
      <c r="DV127" s="405"/>
      <c r="DW127" s="405"/>
      <c r="DX127" s="405"/>
      <c r="DY127" s="405"/>
      <c r="DZ127" s="405"/>
      <c r="EA127" s="405"/>
      <c r="EB127" s="405"/>
      <c r="EC127" s="405"/>
      <c r="ED127" s="405"/>
      <c r="EE127" s="405"/>
      <c r="EF127" s="405"/>
      <c r="EG127" s="405"/>
      <c r="EH127" s="405"/>
      <c r="EI127" s="405"/>
      <c r="EJ127" s="405"/>
      <c r="EK127" s="405"/>
      <c r="EL127" s="405"/>
      <c r="EM127" s="405"/>
      <c r="EN127" s="405"/>
      <c r="EO127" s="405"/>
      <c r="EP127" s="405"/>
      <c r="EQ127" s="405"/>
      <c r="ER127" s="405"/>
      <c r="ES127" s="405"/>
      <c r="ET127" s="405"/>
      <c r="EU127" s="405"/>
      <c r="EV127" s="405"/>
      <c r="EW127" s="405"/>
      <c r="EX127" s="405"/>
      <c r="EY127" s="405"/>
      <c r="EZ127" s="405"/>
      <c r="FA127" s="405"/>
      <c r="FB127" s="405"/>
      <c r="FC127" s="405"/>
      <c r="FD127" s="405"/>
      <c r="FE127" s="405"/>
      <c r="FF127" s="405"/>
      <c r="FG127" s="405"/>
      <c r="FH127" s="405"/>
      <c r="FI127" s="405"/>
      <c r="FJ127" s="405"/>
      <c r="FK127" s="405"/>
      <c r="FL127" s="405"/>
      <c r="FM127" s="405"/>
      <c r="FN127" s="405"/>
      <c r="FO127" s="405"/>
      <c r="FP127" s="405"/>
      <c r="FQ127" s="405"/>
      <c r="FR127" s="405"/>
      <c r="FS127" s="405"/>
      <c r="FT127" s="405"/>
      <c r="FU127" s="405"/>
      <c r="FV127" s="405"/>
      <c r="FW127" s="405"/>
      <c r="FX127" s="405"/>
      <c r="FY127" s="405"/>
      <c r="FZ127" s="405"/>
      <c r="GA127" s="405"/>
      <c r="GB127" s="405"/>
      <c r="GC127" s="405"/>
      <c r="GD127" s="405"/>
      <c r="GE127" s="405"/>
      <c r="GF127" s="405"/>
      <c r="GG127" s="405"/>
      <c r="GH127" s="405"/>
      <c r="GI127" s="405"/>
      <c r="GJ127" s="405"/>
      <c r="GK127" s="405"/>
      <c r="GL127" s="405"/>
      <c r="GM127" s="405"/>
      <c r="GN127" s="405"/>
      <c r="GO127" s="405"/>
      <c r="GP127" s="405"/>
      <c r="GQ127" s="405"/>
      <c r="GR127" s="405"/>
      <c r="GS127" s="405"/>
      <c r="GT127" s="405"/>
      <c r="GU127" s="405"/>
      <c r="GV127" s="405"/>
      <c r="GW127" s="405"/>
      <c r="GX127" s="405"/>
      <c r="GY127" s="405"/>
      <c r="GZ127" s="405"/>
      <c r="HA127" s="405"/>
      <c r="HB127" s="405"/>
      <c r="HC127" s="405"/>
      <c r="HD127" s="405"/>
      <c r="HE127" s="405"/>
      <c r="HF127" s="405"/>
      <c r="HG127" s="405"/>
      <c r="HH127" s="405"/>
      <c r="HI127" s="405"/>
      <c r="HJ127" s="405"/>
      <c r="HK127" s="405"/>
      <c r="HL127" s="405"/>
      <c r="HM127" s="405"/>
      <c r="HN127" s="405"/>
      <c r="HO127" s="405"/>
      <c r="HP127" s="405"/>
      <c r="HQ127" s="405"/>
      <c r="HR127" s="405"/>
      <c r="HS127" s="405"/>
      <c r="HT127" s="405"/>
      <c r="HU127" s="405"/>
      <c r="HV127" s="405"/>
      <c r="HW127" s="405"/>
      <c r="HX127" s="405"/>
      <c r="HY127" s="405"/>
      <c r="HZ127" s="405"/>
      <c r="IA127" s="405"/>
      <c r="IB127" s="405"/>
      <c r="IC127" s="405"/>
      <c r="ID127" s="405"/>
      <c r="IE127" s="405"/>
      <c r="IF127" s="405"/>
      <c r="IG127" s="405"/>
      <c r="IH127" s="405"/>
      <c r="II127" s="405"/>
      <c r="IJ127" s="405"/>
      <c r="IK127" s="405"/>
      <c r="IL127" s="405"/>
      <c r="IM127" s="405"/>
      <c r="IN127" s="405"/>
      <c r="IO127" s="405"/>
      <c r="IP127" s="405"/>
      <c r="IQ127" s="405"/>
      <c r="IR127" s="405"/>
      <c r="IS127" s="405"/>
      <c r="IT127" s="405"/>
      <c r="IU127" s="405"/>
      <c r="IV127" s="405"/>
      <c r="IW127" s="405"/>
    </row>
    <row r="128" customFormat="false" ht="18.75" hidden="false" customHeight="false" outlineLevel="0" collapsed="false">
      <c r="A128" s="391"/>
      <c r="B128" s="391"/>
      <c r="C128" s="391"/>
      <c r="D128" s="445"/>
      <c r="E128" s="391"/>
      <c r="F128" s="450" t="s">
        <v>154</v>
      </c>
      <c r="G128" s="391"/>
      <c r="H128" s="391"/>
      <c r="I128" s="300"/>
      <c r="J128" s="300"/>
      <c r="K128" s="300"/>
      <c r="L128" s="300"/>
      <c r="M128" s="405"/>
      <c r="N128" s="405"/>
      <c r="O128" s="381"/>
      <c r="P128" s="381"/>
      <c r="Q128" s="381"/>
      <c r="R128" s="381"/>
      <c r="S128" s="381"/>
      <c r="T128" s="381"/>
      <c r="U128" s="381"/>
      <c r="V128" s="381"/>
      <c r="W128" s="381"/>
      <c r="X128" s="381"/>
      <c r="Y128" s="443"/>
      <c r="Z128" s="438"/>
      <c r="AA128" s="438"/>
      <c r="AB128" s="438"/>
      <c r="AC128" s="439"/>
      <c r="AD128" s="405"/>
      <c r="AE128" s="405"/>
      <c r="AF128" s="300"/>
      <c r="AG128" s="300"/>
      <c r="AH128" s="405"/>
      <c r="AI128" s="405"/>
      <c r="AJ128" s="405"/>
      <c r="AK128" s="405"/>
      <c r="AL128" s="405"/>
      <c r="AM128" s="405"/>
      <c r="AN128" s="405"/>
      <c r="AO128" s="405"/>
      <c r="AP128" s="405"/>
      <c r="AQ128" s="405"/>
      <c r="AR128" s="405"/>
      <c r="AS128" s="405"/>
      <c r="AT128" s="405"/>
      <c r="AU128" s="405"/>
      <c r="AV128" s="405"/>
      <c r="AW128" s="405"/>
      <c r="AX128" s="405"/>
      <c r="AY128" s="405"/>
      <c r="AZ128" s="405"/>
      <c r="BA128" s="405"/>
      <c r="BB128" s="405"/>
      <c r="BC128" s="405"/>
      <c r="BD128" s="405"/>
      <c r="BE128" s="405"/>
      <c r="BF128" s="405"/>
      <c r="BG128" s="405"/>
      <c r="BH128" s="405"/>
      <c r="BI128" s="405"/>
      <c r="BJ128" s="405"/>
      <c r="BK128" s="405"/>
      <c r="BL128" s="405"/>
      <c r="BM128" s="405"/>
      <c r="BN128" s="405"/>
      <c r="BO128" s="405"/>
      <c r="BP128" s="405"/>
      <c r="BQ128" s="405"/>
      <c r="BR128" s="405"/>
      <c r="BS128" s="405"/>
      <c r="BT128" s="405"/>
      <c r="BU128" s="405"/>
      <c r="BV128" s="405"/>
      <c r="BW128" s="405"/>
      <c r="BX128" s="405"/>
      <c r="BY128" s="405"/>
      <c r="BZ128" s="405"/>
      <c r="CA128" s="405"/>
      <c r="CB128" s="405"/>
      <c r="CC128" s="405"/>
      <c r="CD128" s="405"/>
      <c r="CE128" s="405"/>
      <c r="CF128" s="405"/>
      <c r="CG128" s="405"/>
      <c r="CH128" s="405"/>
      <c r="CI128" s="405"/>
      <c r="CJ128" s="405"/>
      <c r="CK128" s="405"/>
      <c r="CL128" s="405"/>
      <c r="CM128" s="405"/>
      <c r="CN128" s="405"/>
      <c r="CO128" s="405"/>
      <c r="CP128" s="405"/>
      <c r="CQ128" s="405"/>
      <c r="CR128" s="405"/>
      <c r="CS128" s="405"/>
      <c r="CT128" s="405"/>
      <c r="CU128" s="405"/>
      <c r="CV128" s="405"/>
      <c r="CW128" s="405"/>
      <c r="CX128" s="405"/>
      <c r="CY128" s="405"/>
      <c r="CZ128" s="405"/>
      <c r="DA128" s="405"/>
      <c r="DB128" s="405"/>
      <c r="DC128" s="405"/>
      <c r="DD128" s="405"/>
      <c r="DE128" s="405"/>
      <c r="DF128" s="405"/>
      <c r="DG128" s="405"/>
      <c r="DH128" s="405"/>
      <c r="DI128" s="405"/>
      <c r="DJ128" s="405"/>
      <c r="DK128" s="405"/>
      <c r="DL128" s="405"/>
      <c r="DM128" s="405"/>
      <c r="DN128" s="405"/>
      <c r="DO128" s="405"/>
      <c r="DP128" s="405"/>
      <c r="DQ128" s="405"/>
      <c r="DR128" s="405"/>
      <c r="DS128" s="405"/>
      <c r="DT128" s="405"/>
      <c r="DU128" s="405"/>
      <c r="DV128" s="405"/>
      <c r="DW128" s="405"/>
      <c r="DX128" s="405"/>
      <c r="DY128" s="405"/>
      <c r="DZ128" s="405"/>
      <c r="EA128" s="405"/>
      <c r="EB128" s="405"/>
      <c r="EC128" s="405"/>
      <c r="ED128" s="405"/>
      <c r="EE128" s="405"/>
      <c r="EF128" s="405"/>
      <c r="EG128" s="405"/>
      <c r="EH128" s="405"/>
      <c r="EI128" s="405"/>
      <c r="EJ128" s="405"/>
      <c r="EK128" s="405"/>
      <c r="EL128" s="405"/>
      <c r="EM128" s="405"/>
      <c r="EN128" s="405"/>
      <c r="EO128" s="405"/>
      <c r="EP128" s="405"/>
      <c r="EQ128" s="405"/>
      <c r="ER128" s="405"/>
      <c r="ES128" s="405"/>
      <c r="ET128" s="405"/>
      <c r="EU128" s="405"/>
      <c r="EV128" s="405"/>
      <c r="EW128" s="405"/>
      <c r="EX128" s="405"/>
      <c r="EY128" s="405"/>
      <c r="EZ128" s="405"/>
      <c r="FA128" s="405"/>
      <c r="FB128" s="405"/>
      <c r="FC128" s="405"/>
      <c r="FD128" s="405"/>
      <c r="FE128" s="405"/>
      <c r="FF128" s="405"/>
      <c r="FG128" s="405"/>
      <c r="FH128" s="405"/>
      <c r="FI128" s="405"/>
      <c r="FJ128" s="405"/>
      <c r="FK128" s="405"/>
      <c r="FL128" s="405"/>
      <c r="FM128" s="405"/>
      <c r="FN128" s="405"/>
      <c r="FO128" s="405"/>
      <c r="FP128" s="405"/>
      <c r="FQ128" s="405"/>
      <c r="FR128" s="405"/>
      <c r="FS128" s="405"/>
      <c r="FT128" s="405"/>
      <c r="FU128" s="405"/>
      <c r="FV128" s="405"/>
      <c r="FW128" s="405"/>
      <c r="FX128" s="405"/>
      <c r="FY128" s="405"/>
      <c r="FZ128" s="405"/>
      <c r="GA128" s="405"/>
      <c r="GB128" s="405"/>
      <c r="GC128" s="405"/>
      <c r="GD128" s="405"/>
      <c r="GE128" s="405"/>
      <c r="GF128" s="405"/>
      <c r="GG128" s="405"/>
      <c r="GH128" s="405"/>
      <c r="GI128" s="405"/>
      <c r="GJ128" s="405"/>
      <c r="GK128" s="405"/>
      <c r="GL128" s="405"/>
      <c r="GM128" s="405"/>
      <c r="GN128" s="405"/>
      <c r="GO128" s="405"/>
      <c r="GP128" s="405"/>
      <c r="GQ128" s="405"/>
      <c r="GR128" s="405"/>
      <c r="GS128" s="405"/>
      <c r="GT128" s="405"/>
      <c r="GU128" s="405"/>
      <c r="GV128" s="405"/>
      <c r="GW128" s="405"/>
      <c r="GX128" s="405"/>
      <c r="GY128" s="405"/>
      <c r="GZ128" s="405"/>
      <c r="HA128" s="405"/>
      <c r="HB128" s="405"/>
      <c r="HC128" s="405"/>
      <c r="HD128" s="405"/>
      <c r="HE128" s="405"/>
      <c r="HF128" s="405"/>
      <c r="HG128" s="405"/>
      <c r="HH128" s="405"/>
      <c r="HI128" s="405"/>
      <c r="HJ128" s="405"/>
      <c r="HK128" s="405"/>
      <c r="HL128" s="405"/>
      <c r="HM128" s="405"/>
      <c r="HN128" s="405"/>
      <c r="HO128" s="405"/>
      <c r="HP128" s="405"/>
      <c r="HQ128" s="405"/>
      <c r="HR128" s="405"/>
      <c r="HS128" s="405"/>
      <c r="HT128" s="405"/>
      <c r="HU128" s="405"/>
      <c r="HV128" s="405"/>
      <c r="HW128" s="405"/>
      <c r="HX128" s="405"/>
      <c r="HY128" s="405"/>
      <c r="HZ128" s="405"/>
      <c r="IA128" s="405"/>
      <c r="IB128" s="405"/>
      <c r="IC128" s="405"/>
      <c r="ID128" s="405"/>
      <c r="IE128" s="405"/>
      <c r="IF128" s="405"/>
      <c r="IG128" s="405"/>
      <c r="IH128" s="405"/>
      <c r="II128" s="405"/>
      <c r="IJ128" s="405"/>
      <c r="IK128" s="405"/>
      <c r="IL128" s="405"/>
      <c r="IM128" s="405"/>
      <c r="IN128" s="405"/>
      <c r="IO128" s="405"/>
      <c r="IP128" s="405"/>
      <c r="IQ128" s="405"/>
      <c r="IR128" s="405"/>
      <c r="IS128" s="405"/>
      <c r="IT128" s="405"/>
      <c r="IU128" s="405"/>
      <c r="IV128" s="405"/>
      <c r="IW128" s="405"/>
    </row>
    <row r="129" customFormat="false" ht="18.75" hidden="false" customHeight="false" outlineLevel="0" collapsed="false">
      <c r="A129" s="400" t="s">
        <v>155</v>
      </c>
      <c r="B129" s="401"/>
      <c r="C129" s="401" t="s">
        <v>156</v>
      </c>
      <c r="D129" s="451"/>
      <c r="E129" s="401"/>
      <c r="F129" s="452" t="s">
        <v>157</v>
      </c>
      <c r="G129" s="402"/>
      <c r="H129" s="391" t="s">
        <v>166</v>
      </c>
      <c r="I129" s="300"/>
      <c r="J129" s="300"/>
      <c r="K129" s="300"/>
      <c r="L129" s="300"/>
      <c r="M129" s="405"/>
      <c r="N129" s="405"/>
      <c r="O129" s="381"/>
      <c r="P129" s="381"/>
      <c r="Q129" s="381"/>
      <c r="R129" s="381"/>
      <c r="S129" s="381"/>
      <c r="T129" s="381"/>
      <c r="U129" s="381"/>
      <c r="V129" s="381"/>
      <c r="W129" s="381"/>
      <c r="X129" s="381"/>
      <c r="Y129" s="443"/>
      <c r="Z129" s="443"/>
      <c r="AA129" s="443"/>
      <c r="AB129" s="443"/>
      <c r="AC129" s="453"/>
      <c r="AD129" s="405"/>
      <c r="AE129" s="405"/>
      <c r="AF129" s="300"/>
      <c r="AG129" s="300"/>
      <c r="AH129" s="405"/>
      <c r="AI129" s="405"/>
      <c r="AJ129" s="405"/>
      <c r="AK129" s="405"/>
      <c r="AL129" s="405"/>
      <c r="AM129" s="405"/>
      <c r="AN129" s="405"/>
      <c r="AO129" s="405"/>
      <c r="AP129" s="405"/>
      <c r="AQ129" s="405"/>
      <c r="AR129" s="405"/>
      <c r="AS129" s="405"/>
      <c r="AT129" s="405"/>
      <c r="AU129" s="405"/>
      <c r="AV129" s="405"/>
      <c r="AW129" s="405"/>
      <c r="AX129" s="405"/>
      <c r="AY129" s="405"/>
      <c r="AZ129" s="405"/>
      <c r="BA129" s="405"/>
      <c r="BB129" s="405"/>
      <c r="BC129" s="405"/>
      <c r="BD129" s="405"/>
      <c r="BE129" s="405"/>
      <c r="BF129" s="405"/>
      <c r="BG129" s="405"/>
      <c r="BH129" s="405"/>
      <c r="BI129" s="405"/>
      <c r="BJ129" s="405"/>
      <c r="BK129" s="405"/>
      <c r="BL129" s="405"/>
      <c r="BM129" s="405"/>
      <c r="BN129" s="405"/>
      <c r="BO129" s="405"/>
      <c r="BP129" s="405"/>
      <c r="BQ129" s="405"/>
      <c r="BR129" s="405"/>
      <c r="BS129" s="405"/>
      <c r="BT129" s="405"/>
      <c r="BU129" s="405"/>
      <c r="BV129" s="405"/>
      <c r="BW129" s="405"/>
      <c r="BX129" s="405"/>
      <c r="BY129" s="405"/>
      <c r="BZ129" s="405"/>
      <c r="CA129" s="405"/>
      <c r="CB129" s="405"/>
      <c r="CC129" s="405"/>
      <c r="CD129" s="405"/>
      <c r="CE129" s="405"/>
      <c r="CF129" s="405"/>
      <c r="CG129" s="405"/>
      <c r="CH129" s="405"/>
      <c r="CI129" s="405"/>
      <c r="CJ129" s="405"/>
      <c r="CK129" s="405"/>
      <c r="CL129" s="405"/>
      <c r="CM129" s="405"/>
      <c r="CN129" s="405"/>
      <c r="CO129" s="405"/>
      <c r="CP129" s="405"/>
      <c r="CQ129" s="405"/>
      <c r="CR129" s="405"/>
      <c r="CS129" s="405"/>
      <c r="CT129" s="405"/>
      <c r="CU129" s="405"/>
      <c r="CV129" s="405"/>
      <c r="CW129" s="405"/>
      <c r="CX129" s="405"/>
      <c r="CY129" s="405"/>
      <c r="CZ129" s="405"/>
      <c r="DA129" s="405"/>
      <c r="DB129" s="405"/>
      <c r="DC129" s="405"/>
      <c r="DD129" s="405"/>
      <c r="DE129" s="405"/>
      <c r="DF129" s="405"/>
      <c r="DG129" s="405"/>
      <c r="DH129" s="405"/>
      <c r="DI129" s="405"/>
      <c r="DJ129" s="405"/>
      <c r="DK129" s="405"/>
      <c r="DL129" s="405"/>
      <c r="DM129" s="405"/>
      <c r="DN129" s="405"/>
      <c r="DO129" s="405"/>
      <c r="DP129" s="405"/>
      <c r="DQ129" s="405"/>
      <c r="DR129" s="405"/>
      <c r="DS129" s="405"/>
      <c r="DT129" s="405"/>
      <c r="DU129" s="405"/>
      <c r="DV129" s="405"/>
      <c r="DW129" s="405"/>
      <c r="DX129" s="405"/>
      <c r="DY129" s="405"/>
      <c r="DZ129" s="405"/>
      <c r="EA129" s="405"/>
      <c r="EB129" s="405"/>
      <c r="EC129" s="405"/>
      <c r="ED129" s="405"/>
      <c r="EE129" s="405"/>
      <c r="EF129" s="405"/>
      <c r="EG129" s="405"/>
      <c r="EH129" s="405"/>
      <c r="EI129" s="405"/>
      <c r="EJ129" s="405"/>
      <c r="EK129" s="405"/>
      <c r="EL129" s="405"/>
      <c r="EM129" s="405"/>
      <c r="EN129" s="405"/>
      <c r="EO129" s="405"/>
      <c r="EP129" s="405"/>
      <c r="EQ129" s="405"/>
      <c r="ER129" s="405"/>
      <c r="ES129" s="405"/>
      <c r="ET129" s="405"/>
      <c r="EU129" s="405"/>
      <c r="EV129" s="405"/>
      <c r="EW129" s="405"/>
      <c r="EX129" s="405"/>
      <c r="EY129" s="405"/>
      <c r="EZ129" s="405"/>
      <c r="FA129" s="405"/>
      <c r="FB129" s="405"/>
      <c r="FC129" s="405"/>
      <c r="FD129" s="405"/>
      <c r="FE129" s="405"/>
      <c r="FF129" s="405"/>
      <c r="FG129" s="405"/>
      <c r="FH129" s="405"/>
      <c r="FI129" s="405"/>
      <c r="FJ129" s="405"/>
      <c r="FK129" s="405"/>
      <c r="FL129" s="405"/>
      <c r="FM129" s="405"/>
      <c r="FN129" s="405"/>
      <c r="FO129" s="405"/>
      <c r="FP129" s="405"/>
      <c r="FQ129" s="405"/>
      <c r="FR129" s="405"/>
      <c r="FS129" s="405"/>
      <c r="FT129" s="405"/>
      <c r="FU129" s="405"/>
      <c r="FV129" s="405"/>
      <c r="FW129" s="405"/>
      <c r="FX129" s="405"/>
      <c r="FY129" s="405"/>
      <c r="FZ129" s="405"/>
      <c r="GA129" s="405"/>
      <c r="GB129" s="405"/>
      <c r="GC129" s="405"/>
      <c r="GD129" s="405"/>
      <c r="GE129" s="405"/>
      <c r="GF129" s="405"/>
      <c r="GG129" s="405"/>
      <c r="GH129" s="405"/>
      <c r="GI129" s="405"/>
      <c r="GJ129" s="405"/>
      <c r="GK129" s="405"/>
      <c r="GL129" s="405"/>
      <c r="GM129" s="405"/>
      <c r="GN129" s="405"/>
      <c r="GO129" s="405"/>
      <c r="GP129" s="405"/>
      <c r="GQ129" s="405"/>
      <c r="GR129" s="405"/>
      <c r="GS129" s="405"/>
      <c r="GT129" s="405"/>
      <c r="GU129" s="405"/>
      <c r="GV129" s="405"/>
      <c r="GW129" s="405"/>
      <c r="GX129" s="405"/>
      <c r="GY129" s="405"/>
      <c r="GZ129" s="405"/>
      <c r="HA129" s="405"/>
      <c r="HB129" s="405"/>
      <c r="HC129" s="405"/>
      <c r="HD129" s="405"/>
      <c r="HE129" s="405"/>
      <c r="HF129" s="405"/>
      <c r="HG129" s="405"/>
      <c r="HH129" s="405"/>
      <c r="HI129" s="405"/>
      <c r="HJ129" s="405"/>
      <c r="HK129" s="405"/>
      <c r="HL129" s="405"/>
      <c r="HM129" s="405"/>
      <c r="HN129" s="405"/>
      <c r="HO129" s="405"/>
      <c r="HP129" s="405"/>
      <c r="HQ129" s="405"/>
      <c r="HR129" s="405"/>
      <c r="HS129" s="405"/>
      <c r="HT129" s="405"/>
      <c r="HU129" s="405"/>
      <c r="HV129" s="405"/>
      <c r="HW129" s="405"/>
      <c r="HX129" s="405"/>
      <c r="HY129" s="405"/>
      <c r="HZ129" s="405"/>
      <c r="IA129" s="405"/>
      <c r="IB129" s="405"/>
      <c r="IC129" s="405"/>
      <c r="ID129" s="405"/>
      <c r="IE129" s="405"/>
      <c r="IF129" s="405"/>
      <c r="IG129" s="405"/>
      <c r="IH129" s="405"/>
      <c r="II129" s="405"/>
      <c r="IJ129" s="405"/>
      <c r="IK129" s="405"/>
      <c r="IL129" s="405"/>
      <c r="IM129" s="405"/>
      <c r="IN129" s="405"/>
      <c r="IO129" s="405"/>
      <c r="IP129" s="405"/>
      <c r="IQ129" s="405"/>
      <c r="IR129" s="405"/>
      <c r="IS129" s="405"/>
      <c r="IT129" s="405"/>
      <c r="IU129" s="405"/>
      <c r="IV129" s="405"/>
      <c r="IW129" s="405"/>
    </row>
    <row r="130" customFormat="false" ht="18" hidden="false" customHeight="false" outlineLevel="0" collapsed="false">
      <c r="A130" s="406" t="s">
        <v>158</v>
      </c>
      <c r="B130" s="407" t="s">
        <v>159</v>
      </c>
      <c r="C130" s="407"/>
      <c r="D130" s="445"/>
      <c r="E130" s="391"/>
      <c r="F130" s="409" t="n">
        <f aca="false">D131-0.25</f>
        <v>-0.25</v>
      </c>
      <c r="G130" s="391" t="s">
        <v>160</v>
      </c>
      <c r="H130" s="454" t="n">
        <v>0.044</v>
      </c>
      <c r="I130" s="455" t="s">
        <v>167</v>
      </c>
      <c r="J130" s="300"/>
      <c r="K130" s="300"/>
      <c r="L130" s="300"/>
      <c r="M130" s="456" t="s">
        <v>168</v>
      </c>
      <c r="N130" s="457"/>
      <c r="O130" s="381"/>
      <c r="P130" s="381"/>
      <c r="Q130" s="381"/>
      <c r="R130" s="381"/>
      <c r="S130" s="381"/>
      <c r="T130" s="381"/>
      <c r="U130" s="381"/>
      <c r="V130" s="381"/>
      <c r="W130" s="381"/>
      <c r="X130" s="381"/>
      <c r="Y130" s="443"/>
      <c r="Z130" s="443"/>
      <c r="AA130" s="443"/>
      <c r="AB130" s="443"/>
      <c r="AC130" s="453"/>
      <c r="AD130" s="405"/>
      <c r="AE130" s="405"/>
      <c r="AF130" s="300"/>
      <c r="AG130" s="300"/>
      <c r="AH130" s="405"/>
      <c r="AI130" s="405"/>
      <c r="AJ130" s="405"/>
      <c r="AK130" s="405"/>
      <c r="AL130" s="405"/>
      <c r="AM130" s="405"/>
      <c r="AN130" s="405"/>
      <c r="AO130" s="405"/>
      <c r="AP130" s="405"/>
      <c r="AQ130" s="405"/>
      <c r="AR130" s="405"/>
      <c r="AS130" s="405"/>
      <c r="AT130" s="405"/>
      <c r="AU130" s="405"/>
      <c r="AV130" s="405"/>
      <c r="AW130" s="405"/>
      <c r="AX130" s="405"/>
      <c r="AY130" s="405"/>
      <c r="AZ130" s="405"/>
      <c r="BA130" s="405"/>
      <c r="BB130" s="405"/>
      <c r="BC130" s="405"/>
      <c r="BD130" s="405"/>
      <c r="BE130" s="405"/>
      <c r="BF130" s="405"/>
      <c r="BG130" s="405"/>
      <c r="BH130" s="405"/>
      <c r="BI130" s="405"/>
      <c r="BJ130" s="405"/>
      <c r="BK130" s="405"/>
      <c r="BL130" s="405"/>
      <c r="BM130" s="405"/>
      <c r="BN130" s="405"/>
      <c r="BO130" s="405"/>
      <c r="BP130" s="405"/>
      <c r="BQ130" s="405"/>
      <c r="BR130" s="405"/>
      <c r="BS130" s="405"/>
      <c r="BT130" s="405"/>
      <c r="BU130" s="405"/>
      <c r="BV130" s="405"/>
      <c r="BW130" s="405"/>
      <c r="BX130" s="405"/>
      <c r="BY130" s="405"/>
      <c r="BZ130" s="405"/>
      <c r="CA130" s="405"/>
      <c r="CB130" s="405"/>
      <c r="CC130" s="405"/>
      <c r="CD130" s="405"/>
      <c r="CE130" s="405"/>
      <c r="CF130" s="405"/>
      <c r="CG130" s="405"/>
      <c r="CH130" s="405"/>
      <c r="CI130" s="405"/>
      <c r="CJ130" s="405"/>
      <c r="CK130" s="405"/>
      <c r="CL130" s="405"/>
      <c r="CM130" s="405"/>
      <c r="CN130" s="405"/>
      <c r="CO130" s="405"/>
      <c r="CP130" s="405"/>
      <c r="CQ130" s="405"/>
      <c r="CR130" s="405"/>
      <c r="CS130" s="405"/>
      <c r="CT130" s="405"/>
      <c r="CU130" s="405"/>
      <c r="CV130" s="405"/>
      <c r="CW130" s="405"/>
      <c r="CX130" s="405"/>
      <c r="CY130" s="405"/>
      <c r="CZ130" s="405"/>
      <c r="DA130" s="405"/>
      <c r="DB130" s="405"/>
      <c r="DC130" s="405"/>
      <c r="DD130" s="405"/>
      <c r="DE130" s="405"/>
      <c r="DF130" s="405"/>
      <c r="DG130" s="405"/>
      <c r="DH130" s="405"/>
      <c r="DI130" s="405"/>
      <c r="DJ130" s="405"/>
      <c r="DK130" s="405"/>
      <c r="DL130" s="405"/>
      <c r="DM130" s="405"/>
      <c r="DN130" s="405"/>
      <c r="DO130" s="405"/>
      <c r="DP130" s="405"/>
      <c r="DQ130" s="405"/>
      <c r="DR130" s="405"/>
      <c r="DS130" s="405"/>
      <c r="DT130" s="405"/>
      <c r="DU130" s="405"/>
      <c r="DV130" s="405"/>
      <c r="DW130" s="405"/>
      <c r="DX130" s="405"/>
      <c r="DY130" s="405"/>
      <c r="DZ130" s="405"/>
      <c r="EA130" s="405"/>
      <c r="EB130" s="405"/>
      <c r="EC130" s="405"/>
      <c r="ED130" s="405"/>
      <c r="EE130" s="405"/>
      <c r="EF130" s="405"/>
      <c r="EG130" s="405"/>
      <c r="EH130" s="405"/>
      <c r="EI130" s="405"/>
      <c r="EJ130" s="405"/>
      <c r="EK130" s="405"/>
      <c r="EL130" s="405"/>
      <c r="EM130" s="405"/>
      <c r="EN130" s="405"/>
      <c r="EO130" s="405"/>
      <c r="EP130" s="405"/>
      <c r="EQ130" s="405"/>
      <c r="ER130" s="405"/>
      <c r="ES130" s="405"/>
      <c r="ET130" s="405"/>
      <c r="EU130" s="405"/>
      <c r="EV130" s="405"/>
      <c r="EW130" s="405"/>
      <c r="EX130" s="405"/>
      <c r="EY130" s="405"/>
      <c r="EZ130" s="405"/>
      <c r="FA130" s="405"/>
      <c r="FB130" s="405"/>
      <c r="FC130" s="405"/>
      <c r="FD130" s="405"/>
      <c r="FE130" s="405"/>
      <c r="FF130" s="405"/>
      <c r="FG130" s="405"/>
      <c r="FH130" s="405"/>
      <c r="FI130" s="405"/>
      <c r="FJ130" s="405"/>
      <c r="FK130" s="405"/>
      <c r="FL130" s="405"/>
      <c r="FM130" s="405"/>
      <c r="FN130" s="405"/>
      <c r="FO130" s="405"/>
      <c r="FP130" s="405"/>
      <c r="FQ130" s="405"/>
      <c r="FR130" s="405"/>
      <c r="FS130" s="405"/>
      <c r="FT130" s="405"/>
      <c r="FU130" s="405"/>
      <c r="FV130" s="405"/>
      <c r="FW130" s="405"/>
      <c r="FX130" s="405"/>
      <c r="FY130" s="405"/>
      <c r="FZ130" s="405"/>
      <c r="GA130" s="405"/>
      <c r="GB130" s="405"/>
      <c r="GC130" s="405"/>
      <c r="GD130" s="405"/>
      <c r="GE130" s="405"/>
      <c r="GF130" s="405"/>
      <c r="GG130" s="405"/>
      <c r="GH130" s="405"/>
      <c r="GI130" s="405"/>
      <c r="GJ130" s="405"/>
      <c r="GK130" s="405"/>
      <c r="GL130" s="405"/>
      <c r="GM130" s="405"/>
      <c r="GN130" s="405"/>
      <c r="GO130" s="405"/>
      <c r="GP130" s="405"/>
      <c r="GQ130" s="405"/>
      <c r="GR130" s="405"/>
      <c r="GS130" s="405"/>
      <c r="GT130" s="405"/>
      <c r="GU130" s="405"/>
      <c r="GV130" s="405"/>
      <c r="GW130" s="405"/>
      <c r="GX130" s="405"/>
      <c r="GY130" s="405"/>
      <c r="GZ130" s="405"/>
      <c r="HA130" s="405"/>
      <c r="HB130" s="405"/>
      <c r="HC130" s="405"/>
      <c r="HD130" s="405"/>
      <c r="HE130" s="405"/>
      <c r="HF130" s="405"/>
      <c r="HG130" s="405"/>
      <c r="HH130" s="405"/>
      <c r="HI130" s="405"/>
      <c r="HJ130" s="405"/>
      <c r="HK130" s="405"/>
      <c r="HL130" s="405"/>
      <c r="HM130" s="405"/>
      <c r="HN130" s="405"/>
      <c r="HO130" s="405"/>
      <c r="HP130" s="405"/>
      <c r="HQ130" s="405"/>
      <c r="HR130" s="405"/>
      <c r="HS130" s="405"/>
      <c r="HT130" s="405"/>
      <c r="HU130" s="405"/>
      <c r="HV130" s="405"/>
      <c r="HW130" s="405"/>
      <c r="HX130" s="405"/>
      <c r="HY130" s="405"/>
      <c r="HZ130" s="405"/>
      <c r="IA130" s="405"/>
      <c r="IB130" s="405"/>
      <c r="IC130" s="405"/>
      <c r="ID130" s="405"/>
      <c r="IE130" s="405"/>
      <c r="IF130" s="405"/>
      <c r="IG130" s="405"/>
      <c r="IH130" s="405"/>
      <c r="II130" s="405"/>
      <c r="IJ130" s="405"/>
      <c r="IK130" s="405"/>
      <c r="IL130" s="405"/>
      <c r="IM130" s="405"/>
      <c r="IN130" s="405"/>
      <c r="IO130" s="405"/>
      <c r="IP130" s="405"/>
      <c r="IQ130" s="405"/>
      <c r="IR130" s="405"/>
      <c r="IS130" s="405"/>
      <c r="IT130" s="405"/>
      <c r="IU130" s="405"/>
      <c r="IV130" s="405"/>
      <c r="IW130" s="405"/>
    </row>
    <row r="131" customFormat="false" ht="12.75" hidden="false" customHeight="false" outlineLevel="0" collapsed="false">
      <c r="A131" s="397" t="n">
        <v>24</v>
      </c>
      <c r="B131" s="391" t="n">
        <v>1</v>
      </c>
      <c r="C131" s="382" t="n">
        <v>1</v>
      </c>
      <c r="D131" s="412"/>
      <c r="E131" s="413"/>
      <c r="F131" s="409" t="n">
        <f aca="false">D132-0.25</f>
        <v>-0.25</v>
      </c>
      <c r="G131" s="414" t="n">
        <f aca="false">D131+0.56</f>
        <v>0.56</v>
      </c>
      <c r="H131" s="405"/>
      <c r="I131" s="458" t="s">
        <v>169</v>
      </c>
      <c r="J131" s="459"/>
      <c r="K131" s="300"/>
      <c r="L131" s="300"/>
      <c r="M131" s="405"/>
      <c r="N131" s="405"/>
      <c r="O131" s="381"/>
      <c r="P131" s="381"/>
      <c r="Q131" s="381"/>
      <c r="R131" s="381"/>
      <c r="S131" s="381"/>
      <c r="T131" s="381"/>
      <c r="U131" s="381"/>
      <c r="V131" s="381"/>
      <c r="W131" s="381"/>
      <c r="X131" s="381"/>
      <c r="Y131" s="443"/>
      <c r="Z131" s="443"/>
      <c r="AA131" s="460"/>
      <c r="AB131" s="443"/>
      <c r="AC131" s="453"/>
      <c r="AD131" s="300"/>
      <c r="AE131" s="300"/>
      <c r="AF131" s="300"/>
      <c r="AG131" s="405"/>
      <c r="AH131" s="405"/>
      <c r="AI131" s="405"/>
      <c r="AJ131" s="405"/>
      <c r="AK131" s="405"/>
      <c r="AL131" s="405"/>
      <c r="AM131" s="405"/>
      <c r="AN131" s="405"/>
      <c r="AO131" s="405"/>
      <c r="AP131" s="405"/>
      <c r="AQ131" s="405"/>
      <c r="AR131" s="405"/>
      <c r="AS131" s="405"/>
      <c r="AT131" s="405"/>
      <c r="AU131" s="405"/>
      <c r="AV131" s="405"/>
      <c r="AW131" s="405"/>
      <c r="AX131" s="405"/>
      <c r="AY131" s="405"/>
      <c r="AZ131" s="405"/>
      <c r="BA131" s="405"/>
      <c r="BB131" s="405"/>
      <c r="BC131" s="405"/>
      <c r="BD131" s="405"/>
      <c r="BE131" s="405"/>
      <c r="BF131" s="405"/>
      <c r="BG131" s="405"/>
      <c r="BH131" s="405"/>
      <c r="BI131" s="405"/>
      <c r="BJ131" s="405"/>
      <c r="BK131" s="405"/>
      <c r="BL131" s="405"/>
      <c r="BM131" s="405"/>
      <c r="BN131" s="405"/>
      <c r="BO131" s="405"/>
      <c r="BP131" s="405"/>
      <c r="BQ131" s="405"/>
      <c r="BR131" s="405"/>
      <c r="BS131" s="405"/>
      <c r="BT131" s="405"/>
      <c r="BU131" s="405"/>
      <c r="BV131" s="405"/>
      <c r="BW131" s="405"/>
      <c r="BX131" s="405"/>
      <c r="BY131" s="405"/>
      <c r="BZ131" s="405"/>
      <c r="CA131" s="405"/>
      <c r="CB131" s="405"/>
      <c r="CC131" s="405"/>
      <c r="CD131" s="405"/>
      <c r="CE131" s="405"/>
      <c r="CF131" s="405"/>
      <c r="CG131" s="405"/>
      <c r="CH131" s="405"/>
      <c r="CI131" s="405"/>
      <c r="CJ131" s="405"/>
      <c r="CK131" s="405"/>
      <c r="CL131" s="405"/>
      <c r="CM131" s="405"/>
      <c r="CN131" s="405"/>
      <c r="CO131" s="405"/>
      <c r="CP131" s="405"/>
      <c r="CQ131" s="405"/>
      <c r="CR131" s="405"/>
      <c r="CS131" s="405"/>
      <c r="CT131" s="405"/>
      <c r="CU131" s="405"/>
      <c r="CV131" s="405"/>
      <c r="CW131" s="405"/>
      <c r="CX131" s="405"/>
      <c r="CY131" s="405"/>
      <c r="CZ131" s="405"/>
      <c r="DA131" s="405"/>
      <c r="DB131" s="405"/>
      <c r="DC131" s="405"/>
      <c r="DD131" s="405"/>
      <c r="DE131" s="405"/>
      <c r="DF131" s="405"/>
      <c r="DG131" s="405"/>
      <c r="DH131" s="405"/>
      <c r="DI131" s="405"/>
      <c r="DJ131" s="405"/>
      <c r="DK131" s="405"/>
      <c r="DL131" s="405"/>
      <c r="DM131" s="405"/>
      <c r="DN131" s="405"/>
      <c r="DO131" s="405"/>
      <c r="DP131" s="405"/>
      <c r="DQ131" s="405"/>
      <c r="DR131" s="405"/>
      <c r="DS131" s="405"/>
      <c r="DT131" s="405"/>
      <c r="DU131" s="405"/>
      <c r="DV131" s="405"/>
      <c r="DW131" s="405"/>
      <c r="DX131" s="405"/>
      <c r="DY131" s="405"/>
      <c r="DZ131" s="405"/>
      <c r="EA131" s="405"/>
      <c r="EB131" s="405"/>
      <c r="EC131" s="405"/>
      <c r="ED131" s="405"/>
      <c r="EE131" s="405"/>
      <c r="EF131" s="405"/>
      <c r="EG131" s="405"/>
      <c r="EH131" s="405"/>
      <c r="EI131" s="405"/>
      <c r="EJ131" s="405"/>
      <c r="EK131" s="405"/>
      <c r="EL131" s="405"/>
      <c r="EM131" s="405"/>
      <c r="EN131" s="405"/>
      <c r="EO131" s="405"/>
      <c r="EP131" s="405"/>
      <c r="EQ131" s="405"/>
      <c r="ER131" s="405"/>
      <c r="ES131" s="405"/>
      <c r="ET131" s="405"/>
      <c r="EU131" s="405"/>
      <c r="EV131" s="405"/>
      <c r="EW131" s="405"/>
      <c r="EX131" s="405"/>
      <c r="EY131" s="405"/>
      <c r="EZ131" s="405"/>
      <c r="FA131" s="405"/>
      <c r="FB131" s="405"/>
      <c r="FC131" s="405"/>
      <c r="FD131" s="405"/>
      <c r="FE131" s="405"/>
      <c r="FF131" s="405"/>
      <c r="FG131" s="405"/>
      <c r="FH131" s="405"/>
      <c r="FI131" s="405"/>
      <c r="FJ131" s="405"/>
      <c r="FK131" s="405"/>
      <c r="FL131" s="405"/>
      <c r="FM131" s="405"/>
      <c r="FN131" s="405"/>
      <c r="FO131" s="405"/>
      <c r="FP131" s="405"/>
      <c r="FQ131" s="405"/>
      <c r="FR131" s="405"/>
      <c r="FS131" s="405"/>
      <c r="FT131" s="405"/>
      <c r="FU131" s="405"/>
      <c r="FV131" s="405"/>
      <c r="FW131" s="405"/>
      <c r="FX131" s="405"/>
      <c r="FY131" s="405"/>
      <c r="FZ131" s="405"/>
      <c r="GA131" s="405"/>
      <c r="GB131" s="405"/>
      <c r="GC131" s="405"/>
      <c r="GD131" s="405"/>
      <c r="GE131" s="405"/>
      <c r="GF131" s="405"/>
      <c r="GG131" s="405"/>
      <c r="GH131" s="405"/>
      <c r="GI131" s="405"/>
      <c r="GJ131" s="405"/>
      <c r="GK131" s="405"/>
      <c r="GL131" s="405"/>
      <c r="GM131" s="405"/>
      <c r="GN131" s="405"/>
      <c r="GO131" s="405"/>
      <c r="GP131" s="405"/>
      <c r="GQ131" s="405"/>
      <c r="GR131" s="405"/>
      <c r="GS131" s="405"/>
      <c r="GT131" s="405"/>
      <c r="GU131" s="405"/>
      <c r="GV131" s="405"/>
      <c r="GW131" s="405"/>
      <c r="GX131" s="405"/>
      <c r="GY131" s="405"/>
      <c r="GZ131" s="405"/>
      <c r="HA131" s="405"/>
      <c r="HB131" s="405"/>
      <c r="HC131" s="405"/>
      <c r="HD131" s="405"/>
      <c r="HE131" s="405"/>
      <c r="HF131" s="405"/>
      <c r="HG131" s="405"/>
      <c r="HH131" s="405"/>
      <c r="HI131" s="405"/>
      <c r="HJ131" s="405"/>
      <c r="HK131" s="405"/>
      <c r="HL131" s="405"/>
      <c r="HM131" s="405"/>
      <c r="HN131" s="405"/>
      <c r="HO131" s="405"/>
      <c r="HP131" s="405"/>
      <c r="HQ131" s="405"/>
      <c r="HR131" s="405"/>
      <c r="HS131" s="405"/>
      <c r="HT131" s="405"/>
      <c r="HU131" s="405"/>
      <c r="HV131" s="405"/>
      <c r="HW131" s="405"/>
      <c r="HX131" s="405"/>
      <c r="HY131" s="405"/>
      <c r="HZ131" s="405"/>
      <c r="IA131" s="405"/>
      <c r="IB131" s="405"/>
      <c r="IC131" s="405"/>
      <c r="ID131" s="405"/>
      <c r="IE131" s="405"/>
      <c r="IF131" s="405"/>
      <c r="IG131" s="405"/>
      <c r="IH131" s="405"/>
      <c r="II131" s="405"/>
      <c r="IJ131" s="405"/>
      <c r="IK131" s="405"/>
      <c r="IL131" s="405"/>
      <c r="IM131" s="405"/>
      <c r="IN131" s="405"/>
      <c r="IO131" s="405"/>
      <c r="IP131" s="405"/>
      <c r="IQ131" s="405"/>
      <c r="IR131" s="405"/>
      <c r="IS131" s="405"/>
      <c r="IT131" s="405"/>
      <c r="IU131" s="405"/>
      <c r="IV131" s="405"/>
      <c r="IW131" s="405"/>
    </row>
    <row r="132" customFormat="false" ht="12.75" hidden="false" customHeight="false" outlineLevel="0" collapsed="false">
      <c r="A132" s="391" t="n">
        <v>1</v>
      </c>
      <c r="B132" s="391" t="n">
        <v>2</v>
      </c>
      <c r="C132" s="382" t="n">
        <v>1</v>
      </c>
      <c r="D132" s="461"/>
      <c r="E132" s="415"/>
      <c r="F132" s="409" t="n">
        <f aca="false">D133-0.25</f>
        <v>-0.25</v>
      </c>
      <c r="G132" s="414" t="n">
        <f aca="false">D132+0.56</f>
        <v>0.56</v>
      </c>
      <c r="H132" s="405"/>
      <c r="I132" s="458"/>
      <c r="J132" s="459"/>
      <c r="K132" s="300"/>
      <c r="L132" s="300"/>
      <c r="M132" s="405"/>
      <c r="N132" s="405"/>
      <c r="O132" s="381"/>
      <c r="P132" s="381"/>
      <c r="Q132" s="381"/>
      <c r="R132" s="381"/>
      <c r="S132" s="381"/>
      <c r="T132" s="381"/>
      <c r="U132" s="381"/>
      <c r="V132" s="381"/>
      <c r="W132" s="381"/>
      <c r="X132" s="381"/>
      <c r="Y132" s="443"/>
      <c r="Z132" s="443"/>
      <c r="AA132" s="460"/>
      <c r="AB132" s="443"/>
      <c r="AC132" s="453"/>
      <c r="AD132" s="462"/>
      <c r="AE132" s="300"/>
      <c r="AF132" s="300"/>
      <c r="AG132" s="405"/>
      <c r="AH132" s="405"/>
      <c r="AI132" s="405"/>
      <c r="AJ132" s="405"/>
      <c r="AK132" s="405"/>
      <c r="AL132" s="405"/>
      <c r="AM132" s="405"/>
      <c r="AN132" s="405"/>
      <c r="AO132" s="405"/>
      <c r="AP132" s="405"/>
      <c r="AQ132" s="405"/>
      <c r="AR132" s="405"/>
      <c r="AS132" s="405"/>
      <c r="AT132" s="405"/>
      <c r="AU132" s="405"/>
      <c r="AV132" s="405"/>
      <c r="AW132" s="405"/>
      <c r="AX132" s="405"/>
      <c r="AY132" s="405"/>
      <c r="AZ132" s="405"/>
      <c r="BA132" s="405"/>
      <c r="BB132" s="405"/>
      <c r="BC132" s="405"/>
      <c r="BD132" s="405"/>
      <c r="BE132" s="405"/>
      <c r="BF132" s="405"/>
      <c r="BG132" s="405"/>
      <c r="BH132" s="405"/>
      <c r="BI132" s="405"/>
      <c r="BJ132" s="405"/>
      <c r="BK132" s="405"/>
      <c r="BL132" s="405"/>
      <c r="BM132" s="405"/>
      <c r="BN132" s="405"/>
      <c r="BO132" s="405"/>
      <c r="BP132" s="405"/>
      <c r="BQ132" s="405"/>
      <c r="BR132" s="405"/>
      <c r="BS132" s="405"/>
      <c r="BT132" s="405"/>
      <c r="BU132" s="405"/>
      <c r="BV132" s="405"/>
      <c r="BW132" s="405"/>
      <c r="BX132" s="405"/>
      <c r="BY132" s="405"/>
      <c r="BZ132" s="405"/>
      <c r="CA132" s="405"/>
      <c r="CB132" s="405"/>
      <c r="CC132" s="405"/>
      <c r="CD132" s="405"/>
      <c r="CE132" s="405"/>
      <c r="CF132" s="405"/>
      <c r="CG132" s="405"/>
      <c r="CH132" s="405"/>
      <c r="CI132" s="405"/>
      <c r="CJ132" s="405"/>
      <c r="CK132" s="405"/>
      <c r="CL132" s="405"/>
      <c r="CM132" s="405"/>
      <c r="CN132" s="405"/>
      <c r="CO132" s="405"/>
      <c r="CP132" s="405"/>
      <c r="CQ132" s="405"/>
      <c r="CR132" s="405"/>
      <c r="CS132" s="405"/>
      <c r="CT132" s="405"/>
      <c r="CU132" s="405"/>
      <c r="CV132" s="405"/>
      <c r="CW132" s="405"/>
      <c r="CX132" s="405"/>
      <c r="CY132" s="405"/>
      <c r="CZ132" s="405"/>
      <c r="DA132" s="405"/>
      <c r="DB132" s="405"/>
      <c r="DC132" s="405"/>
      <c r="DD132" s="405"/>
      <c r="DE132" s="405"/>
      <c r="DF132" s="405"/>
      <c r="DG132" s="405"/>
      <c r="DH132" s="405"/>
      <c r="DI132" s="405"/>
      <c r="DJ132" s="405"/>
      <c r="DK132" s="405"/>
      <c r="DL132" s="405"/>
      <c r="DM132" s="405"/>
      <c r="DN132" s="405"/>
      <c r="DO132" s="405"/>
      <c r="DP132" s="405"/>
      <c r="DQ132" s="405"/>
      <c r="DR132" s="405"/>
      <c r="DS132" s="405"/>
      <c r="DT132" s="405"/>
      <c r="DU132" s="405"/>
      <c r="DV132" s="405"/>
      <c r="DW132" s="405"/>
      <c r="DX132" s="405"/>
      <c r="DY132" s="405"/>
      <c r="DZ132" s="405"/>
      <c r="EA132" s="405"/>
      <c r="EB132" s="405"/>
      <c r="EC132" s="405"/>
      <c r="ED132" s="405"/>
      <c r="EE132" s="405"/>
      <c r="EF132" s="405"/>
      <c r="EG132" s="405"/>
      <c r="EH132" s="405"/>
      <c r="EI132" s="405"/>
      <c r="EJ132" s="405"/>
      <c r="EK132" s="405"/>
      <c r="EL132" s="405"/>
      <c r="EM132" s="405"/>
      <c r="EN132" s="405"/>
      <c r="EO132" s="405"/>
      <c r="EP132" s="405"/>
      <c r="EQ132" s="405"/>
      <c r="ER132" s="405"/>
      <c r="ES132" s="405"/>
      <c r="ET132" s="405"/>
      <c r="EU132" s="405"/>
      <c r="EV132" s="405"/>
      <c r="EW132" s="405"/>
      <c r="EX132" s="405"/>
      <c r="EY132" s="405"/>
      <c r="EZ132" s="405"/>
      <c r="FA132" s="405"/>
      <c r="FB132" s="405"/>
      <c r="FC132" s="405"/>
      <c r="FD132" s="405"/>
      <c r="FE132" s="405"/>
      <c r="FF132" s="405"/>
      <c r="FG132" s="405"/>
      <c r="FH132" s="405"/>
      <c r="FI132" s="405"/>
      <c r="FJ132" s="405"/>
      <c r="FK132" s="405"/>
      <c r="FL132" s="405"/>
      <c r="FM132" s="405"/>
      <c r="FN132" s="405"/>
      <c r="FO132" s="405"/>
      <c r="FP132" s="405"/>
      <c r="FQ132" s="405"/>
      <c r="FR132" s="405"/>
      <c r="FS132" s="405"/>
      <c r="FT132" s="405"/>
      <c r="FU132" s="405"/>
      <c r="FV132" s="405"/>
      <c r="FW132" s="405"/>
      <c r="FX132" s="405"/>
      <c r="FY132" s="405"/>
      <c r="FZ132" s="405"/>
      <c r="GA132" s="405"/>
      <c r="GB132" s="405"/>
      <c r="GC132" s="405"/>
      <c r="GD132" s="405"/>
      <c r="GE132" s="405"/>
      <c r="GF132" s="405"/>
      <c r="GG132" s="405"/>
      <c r="GH132" s="405"/>
      <c r="GI132" s="405"/>
      <c r="GJ132" s="405"/>
      <c r="GK132" s="405"/>
      <c r="GL132" s="405"/>
      <c r="GM132" s="405"/>
      <c r="GN132" s="405"/>
      <c r="GO132" s="405"/>
      <c r="GP132" s="405"/>
      <c r="GQ132" s="405"/>
      <c r="GR132" s="405"/>
      <c r="GS132" s="405"/>
      <c r="GT132" s="405"/>
      <c r="GU132" s="405"/>
      <c r="GV132" s="405"/>
      <c r="GW132" s="405"/>
      <c r="GX132" s="405"/>
      <c r="GY132" s="405"/>
      <c r="GZ132" s="405"/>
      <c r="HA132" s="405"/>
      <c r="HB132" s="405"/>
      <c r="HC132" s="405"/>
      <c r="HD132" s="405"/>
      <c r="HE132" s="405"/>
      <c r="HF132" s="405"/>
      <c r="HG132" s="405"/>
      <c r="HH132" s="405"/>
      <c r="HI132" s="405"/>
      <c r="HJ132" s="405"/>
      <c r="HK132" s="405"/>
      <c r="HL132" s="405"/>
      <c r="HM132" s="405"/>
      <c r="HN132" s="405"/>
      <c r="HO132" s="405"/>
      <c r="HP132" s="405"/>
      <c r="HQ132" s="405"/>
      <c r="HR132" s="405"/>
      <c r="HS132" s="405"/>
      <c r="HT132" s="405"/>
      <c r="HU132" s="405"/>
      <c r="HV132" s="405"/>
      <c r="HW132" s="405"/>
      <c r="HX132" s="405"/>
      <c r="HY132" s="405"/>
      <c r="HZ132" s="405"/>
      <c r="IA132" s="405"/>
      <c r="IB132" s="405"/>
      <c r="IC132" s="405"/>
      <c r="ID132" s="405"/>
      <c r="IE132" s="405"/>
      <c r="IF132" s="405"/>
      <c r="IG132" s="405"/>
      <c r="IH132" s="405"/>
      <c r="II132" s="405"/>
      <c r="IJ132" s="405"/>
      <c r="IK132" s="405"/>
      <c r="IL132" s="405"/>
      <c r="IM132" s="405"/>
      <c r="IN132" s="405"/>
      <c r="IO132" s="405"/>
      <c r="IP132" s="405"/>
      <c r="IQ132" s="405"/>
      <c r="IR132" s="405"/>
      <c r="IS132" s="405"/>
      <c r="IT132" s="405"/>
      <c r="IU132" s="405"/>
      <c r="IV132" s="405"/>
      <c r="IW132" s="405"/>
    </row>
    <row r="133" customFormat="false" ht="12.75" hidden="false" customHeight="false" outlineLevel="0" collapsed="false">
      <c r="A133" s="397" t="n">
        <v>2</v>
      </c>
      <c r="B133" s="391" t="n">
        <v>3</v>
      </c>
      <c r="C133" s="382" t="n">
        <v>1</v>
      </c>
      <c r="D133" s="445"/>
      <c r="E133" s="415"/>
      <c r="F133" s="409" t="n">
        <f aca="false">D134-0.25</f>
        <v>-0.25</v>
      </c>
      <c r="G133" s="414" t="n">
        <f aca="false">D133+0.56</f>
        <v>0.56</v>
      </c>
      <c r="H133" s="405"/>
      <c r="I133" s="458"/>
      <c r="J133" s="459"/>
      <c r="K133" s="463"/>
      <c r="L133" s="463"/>
      <c r="M133" s="464"/>
      <c r="N133" s="464"/>
      <c r="O133" s="381"/>
      <c r="P133" s="381"/>
      <c r="Q133" s="381"/>
      <c r="R133" s="381"/>
      <c r="S133" s="381"/>
      <c r="T133" s="381"/>
      <c r="U133" s="381"/>
      <c r="V133" s="381"/>
      <c r="W133" s="381"/>
      <c r="X133" s="381"/>
      <c r="Y133" s="443"/>
      <c r="Z133" s="443"/>
      <c r="AA133" s="460"/>
      <c r="AB133" s="443"/>
      <c r="AC133" s="453"/>
      <c r="AD133" s="405"/>
      <c r="AE133" s="405"/>
      <c r="AF133" s="300"/>
      <c r="AG133" s="405"/>
      <c r="AH133" s="405"/>
      <c r="AI133" s="405"/>
      <c r="AJ133" s="405"/>
      <c r="AK133" s="405"/>
      <c r="AL133" s="405"/>
      <c r="AM133" s="405"/>
      <c r="AN133" s="405"/>
      <c r="AO133" s="405"/>
      <c r="AP133" s="405"/>
      <c r="AQ133" s="405"/>
      <c r="AR133" s="405"/>
      <c r="AS133" s="405"/>
      <c r="AT133" s="405"/>
      <c r="AU133" s="405"/>
      <c r="AV133" s="405"/>
      <c r="AW133" s="405"/>
      <c r="AX133" s="405"/>
      <c r="AY133" s="405"/>
      <c r="AZ133" s="405"/>
      <c r="BA133" s="405"/>
      <c r="BB133" s="405"/>
      <c r="BC133" s="405"/>
      <c r="BD133" s="405"/>
      <c r="BE133" s="405"/>
      <c r="BF133" s="405"/>
      <c r="BG133" s="405"/>
      <c r="BH133" s="405"/>
      <c r="BI133" s="405"/>
      <c r="BJ133" s="405"/>
      <c r="BK133" s="405"/>
      <c r="BL133" s="405"/>
      <c r="BM133" s="405"/>
      <c r="BN133" s="405"/>
      <c r="BO133" s="405"/>
      <c r="BP133" s="405"/>
      <c r="BQ133" s="405"/>
      <c r="BR133" s="405"/>
      <c r="BS133" s="405"/>
      <c r="BT133" s="405"/>
      <c r="BU133" s="405"/>
      <c r="BV133" s="405"/>
      <c r="BW133" s="405"/>
      <c r="BX133" s="405"/>
      <c r="BY133" s="405"/>
      <c r="BZ133" s="405"/>
      <c r="CA133" s="405"/>
      <c r="CB133" s="405"/>
      <c r="CC133" s="405"/>
      <c r="CD133" s="405"/>
      <c r="CE133" s="405"/>
      <c r="CF133" s="405"/>
      <c r="CG133" s="405"/>
      <c r="CH133" s="405"/>
      <c r="CI133" s="405"/>
      <c r="CJ133" s="405"/>
      <c r="CK133" s="405"/>
      <c r="CL133" s="405"/>
      <c r="CM133" s="405"/>
      <c r="CN133" s="405"/>
      <c r="CO133" s="405"/>
      <c r="CP133" s="405"/>
      <c r="CQ133" s="405"/>
      <c r="CR133" s="405"/>
      <c r="CS133" s="405"/>
      <c r="CT133" s="405"/>
      <c r="CU133" s="405"/>
      <c r="CV133" s="405"/>
      <c r="CW133" s="405"/>
      <c r="CX133" s="405"/>
      <c r="CY133" s="405"/>
      <c r="CZ133" s="405"/>
      <c r="DA133" s="405"/>
      <c r="DB133" s="405"/>
      <c r="DC133" s="405"/>
      <c r="DD133" s="405"/>
      <c r="DE133" s="405"/>
      <c r="DF133" s="405"/>
      <c r="DG133" s="405"/>
      <c r="DH133" s="405"/>
      <c r="DI133" s="405"/>
      <c r="DJ133" s="405"/>
      <c r="DK133" s="405"/>
      <c r="DL133" s="405"/>
      <c r="DM133" s="405"/>
      <c r="DN133" s="405"/>
      <c r="DO133" s="405"/>
      <c r="DP133" s="405"/>
      <c r="DQ133" s="405"/>
      <c r="DR133" s="405"/>
      <c r="DS133" s="405"/>
      <c r="DT133" s="405"/>
      <c r="DU133" s="405"/>
      <c r="DV133" s="405"/>
      <c r="DW133" s="405"/>
      <c r="DX133" s="405"/>
      <c r="DY133" s="405"/>
      <c r="DZ133" s="405"/>
      <c r="EA133" s="405"/>
      <c r="EB133" s="405"/>
      <c r="EC133" s="405"/>
      <c r="ED133" s="405"/>
      <c r="EE133" s="405"/>
      <c r="EF133" s="405"/>
      <c r="EG133" s="405"/>
      <c r="EH133" s="405"/>
      <c r="EI133" s="405"/>
      <c r="EJ133" s="405"/>
      <c r="EK133" s="405"/>
      <c r="EL133" s="405"/>
      <c r="EM133" s="405"/>
      <c r="EN133" s="405"/>
      <c r="EO133" s="405"/>
      <c r="EP133" s="405"/>
      <c r="EQ133" s="405"/>
      <c r="ER133" s="405"/>
      <c r="ES133" s="405"/>
      <c r="ET133" s="405"/>
      <c r="EU133" s="405"/>
      <c r="EV133" s="405"/>
      <c r="EW133" s="405"/>
      <c r="EX133" s="405"/>
      <c r="EY133" s="405"/>
      <c r="EZ133" s="405"/>
      <c r="FA133" s="405"/>
      <c r="FB133" s="405"/>
      <c r="FC133" s="405"/>
      <c r="FD133" s="405"/>
      <c r="FE133" s="405"/>
      <c r="FF133" s="405"/>
      <c r="FG133" s="405"/>
      <c r="FH133" s="405"/>
      <c r="FI133" s="405"/>
      <c r="FJ133" s="405"/>
      <c r="FK133" s="405"/>
      <c r="FL133" s="405"/>
      <c r="FM133" s="405"/>
      <c r="FN133" s="405"/>
      <c r="FO133" s="405"/>
      <c r="FP133" s="405"/>
      <c r="FQ133" s="405"/>
      <c r="FR133" s="405"/>
      <c r="FS133" s="405"/>
      <c r="FT133" s="405"/>
      <c r="FU133" s="405"/>
      <c r="FV133" s="405"/>
      <c r="FW133" s="405"/>
      <c r="FX133" s="405"/>
      <c r="FY133" s="405"/>
      <c r="FZ133" s="405"/>
      <c r="GA133" s="405"/>
      <c r="GB133" s="405"/>
      <c r="GC133" s="405"/>
      <c r="GD133" s="405"/>
      <c r="GE133" s="405"/>
      <c r="GF133" s="405"/>
      <c r="GG133" s="405"/>
      <c r="GH133" s="405"/>
      <c r="GI133" s="405"/>
      <c r="GJ133" s="405"/>
      <c r="GK133" s="405"/>
      <c r="GL133" s="405"/>
      <c r="GM133" s="405"/>
      <c r="GN133" s="405"/>
      <c r="GO133" s="405"/>
      <c r="GP133" s="405"/>
      <c r="GQ133" s="405"/>
      <c r="GR133" s="405"/>
      <c r="GS133" s="405"/>
      <c r="GT133" s="405"/>
      <c r="GU133" s="405"/>
      <c r="GV133" s="405"/>
      <c r="GW133" s="405"/>
      <c r="GX133" s="405"/>
      <c r="GY133" s="405"/>
      <c r="GZ133" s="405"/>
      <c r="HA133" s="405"/>
      <c r="HB133" s="405"/>
      <c r="HC133" s="405"/>
      <c r="HD133" s="405"/>
      <c r="HE133" s="405"/>
      <c r="HF133" s="405"/>
      <c r="HG133" s="405"/>
      <c r="HH133" s="405"/>
      <c r="HI133" s="405"/>
      <c r="HJ133" s="405"/>
      <c r="HK133" s="405"/>
      <c r="HL133" s="405"/>
      <c r="HM133" s="405"/>
      <c r="HN133" s="405"/>
      <c r="HO133" s="405"/>
      <c r="HP133" s="405"/>
      <c r="HQ133" s="405"/>
      <c r="HR133" s="405"/>
      <c r="HS133" s="405"/>
      <c r="HT133" s="405"/>
      <c r="HU133" s="405"/>
      <c r="HV133" s="405"/>
      <c r="HW133" s="405"/>
      <c r="HX133" s="405"/>
      <c r="HY133" s="405"/>
      <c r="HZ133" s="405"/>
      <c r="IA133" s="405"/>
      <c r="IB133" s="405"/>
      <c r="IC133" s="405"/>
      <c r="ID133" s="405"/>
      <c r="IE133" s="405"/>
      <c r="IF133" s="405"/>
      <c r="IG133" s="405"/>
      <c r="IH133" s="405"/>
      <c r="II133" s="405"/>
      <c r="IJ133" s="405"/>
      <c r="IK133" s="405"/>
      <c r="IL133" s="405"/>
      <c r="IM133" s="405"/>
      <c r="IN133" s="405"/>
      <c r="IO133" s="405"/>
      <c r="IP133" s="405"/>
      <c r="IQ133" s="405"/>
      <c r="IR133" s="405"/>
      <c r="IS133" s="405"/>
      <c r="IT133" s="405"/>
      <c r="IU133" s="405"/>
      <c r="IV133" s="405"/>
      <c r="IW133" s="405"/>
    </row>
    <row r="134" customFormat="false" ht="12.75" hidden="false" customHeight="false" outlineLevel="0" collapsed="false">
      <c r="A134" s="391" t="n">
        <v>3</v>
      </c>
      <c r="B134" s="391" t="n">
        <v>4</v>
      </c>
      <c r="C134" s="382" t="n">
        <v>1</v>
      </c>
      <c r="D134" s="445"/>
      <c r="E134" s="415"/>
      <c r="F134" s="409" t="n">
        <f aca="false">D135-0.25</f>
        <v>-0.25</v>
      </c>
      <c r="G134" s="414" t="n">
        <f aca="false">D134+0.56</f>
        <v>0.56</v>
      </c>
      <c r="H134" s="405"/>
      <c r="I134" s="465"/>
      <c r="J134" s="459"/>
      <c r="K134" s="391"/>
      <c r="L134" s="391"/>
      <c r="M134" s="381"/>
      <c r="N134" s="381"/>
      <c r="O134" s="381"/>
      <c r="P134" s="381"/>
      <c r="Q134" s="381"/>
      <c r="R134" s="381"/>
      <c r="S134" s="381"/>
      <c r="T134" s="381"/>
      <c r="U134" s="381"/>
      <c r="V134" s="381"/>
      <c r="W134" s="381"/>
      <c r="X134" s="381"/>
      <c r="Y134" s="443"/>
      <c r="Z134" s="443"/>
      <c r="AA134" s="460"/>
      <c r="AB134" s="443"/>
      <c r="AC134" s="453"/>
      <c r="AD134" s="466"/>
      <c r="AE134" s="467"/>
      <c r="AF134" s="300"/>
      <c r="AG134" s="405"/>
      <c r="AH134" s="405"/>
      <c r="AI134" s="405"/>
      <c r="AJ134" s="405"/>
      <c r="AK134" s="405"/>
      <c r="AL134" s="405"/>
      <c r="AM134" s="405"/>
      <c r="AN134" s="405"/>
      <c r="AO134" s="405"/>
      <c r="AP134" s="405"/>
      <c r="AQ134" s="405"/>
      <c r="AR134" s="405"/>
      <c r="AS134" s="405"/>
      <c r="AT134" s="405"/>
      <c r="AU134" s="405"/>
      <c r="AV134" s="405"/>
      <c r="AW134" s="405"/>
      <c r="AX134" s="405"/>
      <c r="AY134" s="405"/>
      <c r="AZ134" s="405"/>
      <c r="BA134" s="405"/>
      <c r="BB134" s="405"/>
      <c r="BC134" s="405"/>
      <c r="BD134" s="405"/>
      <c r="BE134" s="405"/>
      <c r="BF134" s="405"/>
      <c r="BG134" s="405"/>
      <c r="BH134" s="405"/>
      <c r="BI134" s="405"/>
      <c r="BJ134" s="405"/>
      <c r="BK134" s="405"/>
      <c r="BL134" s="405"/>
      <c r="BM134" s="405"/>
      <c r="BN134" s="405"/>
      <c r="BO134" s="405"/>
      <c r="BP134" s="405"/>
      <c r="BQ134" s="405"/>
      <c r="BR134" s="405"/>
      <c r="BS134" s="405"/>
      <c r="BT134" s="405"/>
      <c r="BU134" s="405"/>
      <c r="BV134" s="405"/>
      <c r="BW134" s="405"/>
      <c r="BX134" s="405"/>
      <c r="BY134" s="405"/>
      <c r="BZ134" s="405"/>
      <c r="CA134" s="405"/>
      <c r="CB134" s="405"/>
      <c r="CC134" s="405"/>
      <c r="CD134" s="405"/>
      <c r="CE134" s="405"/>
      <c r="CF134" s="405"/>
      <c r="CG134" s="405"/>
      <c r="CH134" s="405"/>
      <c r="CI134" s="405"/>
      <c r="CJ134" s="405"/>
      <c r="CK134" s="405"/>
      <c r="CL134" s="405"/>
      <c r="CM134" s="405"/>
      <c r="CN134" s="405"/>
      <c r="CO134" s="405"/>
      <c r="CP134" s="405"/>
      <c r="CQ134" s="405"/>
      <c r="CR134" s="405"/>
      <c r="CS134" s="405"/>
      <c r="CT134" s="405"/>
      <c r="CU134" s="405"/>
      <c r="CV134" s="405"/>
      <c r="CW134" s="405"/>
      <c r="CX134" s="405"/>
      <c r="CY134" s="405"/>
      <c r="CZ134" s="405"/>
      <c r="DA134" s="405"/>
      <c r="DB134" s="405"/>
      <c r="DC134" s="405"/>
      <c r="DD134" s="405"/>
      <c r="DE134" s="405"/>
      <c r="DF134" s="405"/>
      <c r="DG134" s="405"/>
      <c r="DH134" s="405"/>
      <c r="DI134" s="405"/>
      <c r="DJ134" s="405"/>
      <c r="DK134" s="405"/>
      <c r="DL134" s="405"/>
      <c r="DM134" s="405"/>
      <c r="DN134" s="405"/>
      <c r="DO134" s="405"/>
      <c r="DP134" s="405"/>
      <c r="DQ134" s="405"/>
      <c r="DR134" s="405"/>
      <c r="DS134" s="405"/>
      <c r="DT134" s="405"/>
      <c r="DU134" s="405"/>
      <c r="DV134" s="405"/>
      <c r="DW134" s="405"/>
      <c r="DX134" s="405"/>
      <c r="DY134" s="405"/>
      <c r="DZ134" s="405"/>
      <c r="EA134" s="405"/>
      <c r="EB134" s="405"/>
      <c r="EC134" s="405"/>
      <c r="ED134" s="405"/>
      <c r="EE134" s="405"/>
      <c r="EF134" s="405"/>
      <c r="EG134" s="405"/>
      <c r="EH134" s="405"/>
      <c r="EI134" s="405"/>
      <c r="EJ134" s="405"/>
      <c r="EK134" s="405"/>
      <c r="EL134" s="405"/>
      <c r="EM134" s="405"/>
      <c r="EN134" s="405"/>
      <c r="EO134" s="405"/>
      <c r="EP134" s="405"/>
      <c r="EQ134" s="405"/>
      <c r="ER134" s="405"/>
      <c r="ES134" s="405"/>
      <c r="ET134" s="405"/>
      <c r="EU134" s="405"/>
      <c r="EV134" s="405"/>
      <c r="EW134" s="405"/>
      <c r="EX134" s="405"/>
      <c r="EY134" s="405"/>
      <c r="EZ134" s="405"/>
      <c r="FA134" s="405"/>
      <c r="FB134" s="405"/>
      <c r="FC134" s="405"/>
      <c r="FD134" s="405"/>
      <c r="FE134" s="405"/>
      <c r="FF134" s="405"/>
      <c r="FG134" s="405"/>
      <c r="FH134" s="405"/>
      <c r="FI134" s="405"/>
      <c r="FJ134" s="405"/>
      <c r="FK134" s="405"/>
      <c r="FL134" s="405"/>
      <c r="FM134" s="405"/>
      <c r="FN134" s="405"/>
      <c r="FO134" s="405"/>
      <c r="FP134" s="405"/>
      <c r="FQ134" s="405"/>
      <c r="FR134" s="405"/>
      <c r="FS134" s="405"/>
      <c r="FT134" s="405"/>
      <c r="FU134" s="405"/>
      <c r="FV134" s="405"/>
      <c r="FW134" s="405"/>
      <c r="FX134" s="405"/>
      <c r="FY134" s="405"/>
      <c r="FZ134" s="405"/>
      <c r="GA134" s="405"/>
      <c r="GB134" s="405"/>
      <c r="GC134" s="405"/>
      <c r="GD134" s="405"/>
      <c r="GE134" s="405"/>
      <c r="GF134" s="405"/>
      <c r="GG134" s="405"/>
      <c r="GH134" s="405"/>
      <c r="GI134" s="405"/>
      <c r="GJ134" s="405"/>
      <c r="GK134" s="405"/>
      <c r="GL134" s="405"/>
      <c r="GM134" s="405"/>
      <c r="GN134" s="405"/>
      <c r="GO134" s="405"/>
      <c r="GP134" s="405"/>
      <c r="GQ134" s="405"/>
      <c r="GR134" s="405"/>
      <c r="GS134" s="405"/>
      <c r="GT134" s="405"/>
      <c r="GU134" s="405"/>
      <c r="GV134" s="405"/>
      <c r="GW134" s="405"/>
      <c r="GX134" s="405"/>
      <c r="GY134" s="405"/>
      <c r="GZ134" s="405"/>
      <c r="HA134" s="405"/>
      <c r="HB134" s="405"/>
      <c r="HC134" s="405"/>
      <c r="HD134" s="405"/>
      <c r="HE134" s="405"/>
      <c r="HF134" s="405"/>
      <c r="HG134" s="405"/>
      <c r="HH134" s="405"/>
      <c r="HI134" s="405"/>
      <c r="HJ134" s="405"/>
      <c r="HK134" s="405"/>
      <c r="HL134" s="405"/>
      <c r="HM134" s="405"/>
      <c r="HN134" s="405"/>
      <c r="HO134" s="405"/>
      <c r="HP134" s="405"/>
      <c r="HQ134" s="405"/>
      <c r="HR134" s="405"/>
      <c r="HS134" s="405"/>
      <c r="HT134" s="405"/>
      <c r="HU134" s="405"/>
      <c r="HV134" s="405"/>
      <c r="HW134" s="405"/>
      <c r="HX134" s="405"/>
      <c r="HY134" s="405"/>
      <c r="HZ134" s="405"/>
      <c r="IA134" s="405"/>
      <c r="IB134" s="405"/>
      <c r="IC134" s="405"/>
      <c r="ID134" s="405"/>
      <c r="IE134" s="405"/>
      <c r="IF134" s="405"/>
      <c r="IG134" s="405"/>
      <c r="IH134" s="405"/>
      <c r="II134" s="405"/>
      <c r="IJ134" s="405"/>
      <c r="IK134" s="405"/>
      <c r="IL134" s="405"/>
      <c r="IM134" s="405"/>
      <c r="IN134" s="405"/>
      <c r="IO134" s="405"/>
      <c r="IP134" s="405"/>
      <c r="IQ134" s="405"/>
      <c r="IR134" s="405"/>
      <c r="IS134" s="405"/>
      <c r="IT134" s="405"/>
      <c r="IU134" s="405"/>
      <c r="IV134" s="405"/>
      <c r="IW134" s="405"/>
    </row>
    <row r="135" customFormat="false" ht="12.75" hidden="false" customHeight="false" outlineLevel="0" collapsed="false">
      <c r="A135" s="397" t="n">
        <v>4</v>
      </c>
      <c r="B135" s="391" t="n">
        <v>5</v>
      </c>
      <c r="C135" s="382" t="n">
        <v>1</v>
      </c>
      <c r="D135" s="445"/>
      <c r="E135" s="415"/>
      <c r="F135" s="409" t="n">
        <f aca="false">D136-0.25</f>
        <v>-0.25</v>
      </c>
      <c r="G135" s="414" t="n">
        <f aca="false">D135+0.56</f>
        <v>0.56</v>
      </c>
      <c r="H135" s="405"/>
      <c r="I135" s="465"/>
      <c r="J135" s="459"/>
      <c r="K135" s="391"/>
      <c r="L135" s="391"/>
      <c r="M135" s="381"/>
      <c r="N135" s="381"/>
      <c r="O135" s="381"/>
      <c r="P135" s="381"/>
      <c r="Q135" s="381"/>
      <c r="R135" s="381"/>
      <c r="S135" s="381"/>
      <c r="T135" s="381"/>
      <c r="U135" s="381"/>
      <c r="V135" s="381"/>
      <c r="W135" s="381"/>
      <c r="X135" s="381"/>
      <c r="Y135" s="443"/>
      <c r="Z135" s="443"/>
      <c r="AA135" s="460"/>
      <c r="AB135" s="443"/>
      <c r="AC135" s="453"/>
      <c r="AD135" s="462"/>
      <c r="AE135" s="300"/>
      <c r="AF135" s="300"/>
      <c r="AG135" s="405"/>
      <c r="AH135" s="405"/>
      <c r="AI135" s="405"/>
      <c r="AJ135" s="405"/>
      <c r="AK135" s="405"/>
      <c r="AL135" s="405"/>
      <c r="AM135" s="405"/>
      <c r="AN135" s="405"/>
      <c r="AO135" s="405"/>
      <c r="AP135" s="405"/>
      <c r="AQ135" s="405"/>
      <c r="AR135" s="405"/>
      <c r="AS135" s="405"/>
      <c r="AT135" s="405"/>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c r="EA135" s="405"/>
      <c r="EB135" s="405"/>
      <c r="EC135" s="405"/>
      <c r="ED135" s="405"/>
      <c r="EE135" s="405"/>
      <c r="EF135" s="405"/>
      <c r="EG135" s="405"/>
      <c r="EH135" s="405"/>
      <c r="EI135" s="405"/>
      <c r="EJ135" s="405"/>
      <c r="EK135" s="405"/>
      <c r="EL135" s="405"/>
      <c r="EM135" s="405"/>
      <c r="EN135" s="405"/>
      <c r="EO135" s="405"/>
      <c r="EP135" s="405"/>
      <c r="EQ135" s="405"/>
      <c r="ER135" s="405"/>
      <c r="ES135" s="405"/>
      <c r="ET135" s="405"/>
      <c r="EU135" s="405"/>
      <c r="EV135" s="405"/>
      <c r="EW135" s="405"/>
      <c r="EX135" s="405"/>
      <c r="EY135" s="405"/>
      <c r="EZ135" s="405"/>
      <c r="FA135" s="405"/>
      <c r="FB135" s="405"/>
      <c r="FC135" s="405"/>
      <c r="FD135" s="405"/>
      <c r="FE135" s="405"/>
      <c r="FF135" s="405"/>
      <c r="FG135" s="405"/>
      <c r="FH135" s="405"/>
      <c r="FI135" s="405"/>
      <c r="FJ135" s="405"/>
      <c r="FK135" s="405"/>
      <c r="FL135" s="405"/>
      <c r="FM135" s="405"/>
      <c r="FN135" s="405"/>
      <c r="FO135" s="405"/>
      <c r="FP135" s="405"/>
      <c r="FQ135" s="405"/>
      <c r="FR135" s="405"/>
      <c r="FS135" s="405"/>
      <c r="FT135" s="405"/>
      <c r="FU135" s="405"/>
      <c r="FV135" s="405"/>
      <c r="FW135" s="405"/>
      <c r="FX135" s="405"/>
      <c r="FY135" s="405"/>
      <c r="FZ135" s="405"/>
      <c r="GA135" s="405"/>
      <c r="GB135" s="405"/>
      <c r="GC135" s="405"/>
      <c r="GD135" s="405"/>
      <c r="GE135" s="405"/>
      <c r="GF135" s="405"/>
      <c r="GG135" s="405"/>
      <c r="GH135" s="405"/>
      <c r="GI135" s="405"/>
      <c r="GJ135" s="405"/>
      <c r="GK135" s="405"/>
      <c r="GL135" s="405"/>
      <c r="GM135" s="405"/>
      <c r="GN135" s="405"/>
      <c r="GO135" s="405"/>
      <c r="GP135" s="405"/>
      <c r="GQ135" s="405"/>
      <c r="GR135" s="405"/>
      <c r="GS135" s="405"/>
      <c r="GT135" s="405"/>
      <c r="GU135" s="405"/>
      <c r="GV135" s="405"/>
      <c r="GW135" s="405"/>
      <c r="GX135" s="405"/>
      <c r="GY135" s="405"/>
      <c r="GZ135" s="405"/>
      <c r="HA135" s="405"/>
      <c r="HB135" s="405"/>
      <c r="HC135" s="405"/>
      <c r="HD135" s="405"/>
      <c r="HE135" s="405"/>
      <c r="HF135" s="405"/>
      <c r="HG135" s="405"/>
      <c r="HH135" s="405"/>
      <c r="HI135" s="405"/>
      <c r="HJ135" s="405"/>
      <c r="HK135" s="405"/>
      <c r="HL135" s="405"/>
      <c r="HM135" s="405"/>
      <c r="HN135" s="405"/>
      <c r="HO135" s="405"/>
      <c r="HP135" s="405"/>
      <c r="HQ135" s="405"/>
      <c r="HR135" s="405"/>
      <c r="HS135" s="405"/>
      <c r="HT135" s="405"/>
      <c r="HU135" s="405"/>
      <c r="HV135" s="405"/>
      <c r="HW135" s="405"/>
      <c r="HX135" s="405"/>
      <c r="HY135" s="405"/>
      <c r="HZ135" s="405"/>
      <c r="IA135" s="405"/>
      <c r="IB135" s="405"/>
      <c r="IC135" s="405"/>
      <c r="ID135" s="405"/>
      <c r="IE135" s="405"/>
      <c r="IF135" s="405"/>
      <c r="IG135" s="405"/>
      <c r="IH135" s="405"/>
      <c r="II135" s="405"/>
      <c r="IJ135" s="405"/>
      <c r="IK135" s="405"/>
      <c r="IL135" s="405"/>
      <c r="IM135" s="405"/>
      <c r="IN135" s="405"/>
      <c r="IO135" s="405"/>
      <c r="IP135" s="405"/>
      <c r="IQ135" s="405"/>
      <c r="IR135" s="405"/>
      <c r="IS135" s="405"/>
      <c r="IT135" s="405"/>
      <c r="IU135" s="405"/>
      <c r="IV135" s="405"/>
      <c r="IW135" s="405"/>
    </row>
    <row r="136" customFormat="false" ht="12.75" hidden="false" customHeight="false" outlineLevel="0" collapsed="false">
      <c r="A136" s="391" t="n">
        <v>5</v>
      </c>
      <c r="B136" s="391" t="n">
        <v>6</v>
      </c>
      <c r="C136" s="382" t="n">
        <v>1</v>
      </c>
      <c r="D136" s="445"/>
      <c r="E136" s="415"/>
      <c r="F136" s="409" t="n">
        <f aca="false">D137-0.25</f>
        <v>-0.25</v>
      </c>
      <c r="G136" s="414" t="n">
        <f aca="false">D136+0.56</f>
        <v>0.56</v>
      </c>
      <c r="H136" s="405"/>
      <c r="I136" s="465"/>
      <c r="J136" s="459"/>
      <c r="K136" s="391"/>
      <c r="L136" s="391"/>
      <c r="M136" s="381"/>
      <c r="N136" s="381"/>
      <c r="O136" s="381"/>
      <c r="P136" s="381"/>
      <c r="Q136" s="381"/>
      <c r="R136" s="381"/>
      <c r="S136" s="381"/>
      <c r="T136" s="381"/>
      <c r="U136" s="381"/>
      <c r="V136" s="381"/>
      <c r="W136" s="381"/>
      <c r="X136" s="381"/>
      <c r="Y136" s="443"/>
      <c r="Z136" s="443"/>
      <c r="AA136" s="460"/>
      <c r="AB136" s="443"/>
      <c r="AC136" s="453"/>
      <c r="AD136" s="462"/>
      <c r="AE136" s="300"/>
      <c r="AF136" s="300"/>
      <c r="AG136" s="405"/>
      <c r="AH136" s="405"/>
      <c r="AI136" s="405"/>
      <c r="AJ136" s="405"/>
      <c r="AK136" s="405"/>
      <c r="AL136" s="405"/>
      <c r="AM136" s="405"/>
      <c r="AN136" s="405"/>
      <c r="AO136" s="405"/>
      <c r="AP136" s="405"/>
      <c r="AQ136" s="405"/>
      <c r="AR136" s="405"/>
      <c r="AS136" s="405"/>
      <c r="AT136" s="405"/>
      <c r="AU136" s="405"/>
      <c r="AV136" s="405"/>
      <c r="AW136" s="405"/>
      <c r="AX136" s="405"/>
      <c r="AY136" s="405"/>
      <c r="AZ136" s="405"/>
      <c r="BA136" s="405"/>
      <c r="BB136" s="405"/>
      <c r="BC136" s="405"/>
      <c r="BD136" s="405"/>
      <c r="BE136" s="405"/>
      <c r="BF136" s="405"/>
      <c r="BG136" s="405"/>
      <c r="BH136" s="405"/>
      <c r="BI136" s="405"/>
      <c r="BJ136" s="405"/>
      <c r="BK136" s="405"/>
      <c r="BL136" s="405"/>
      <c r="BM136" s="405"/>
      <c r="BN136" s="405"/>
      <c r="BO136" s="405"/>
      <c r="BP136" s="405"/>
      <c r="BQ136" s="405"/>
      <c r="BR136" s="405"/>
      <c r="BS136" s="405"/>
      <c r="BT136" s="405"/>
      <c r="BU136" s="405"/>
      <c r="BV136" s="405"/>
      <c r="BW136" s="405"/>
      <c r="BX136" s="405"/>
      <c r="BY136" s="405"/>
      <c r="BZ136" s="405"/>
      <c r="CA136" s="405"/>
      <c r="CB136" s="405"/>
      <c r="CC136" s="405"/>
      <c r="CD136" s="405"/>
      <c r="CE136" s="405"/>
      <c r="CF136" s="405"/>
      <c r="CG136" s="405"/>
      <c r="CH136" s="405"/>
      <c r="CI136" s="405"/>
      <c r="CJ136" s="405"/>
      <c r="CK136" s="405"/>
      <c r="CL136" s="405"/>
      <c r="CM136" s="405"/>
      <c r="CN136" s="405"/>
      <c r="CO136" s="405"/>
      <c r="CP136" s="405"/>
      <c r="CQ136" s="405"/>
      <c r="CR136" s="405"/>
      <c r="CS136" s="405"/>
      <c r="CT136" s="405"/>
      <c r="CU136" s="405"/>
      <c r="CV136" s="405"/>
      <c r="CW136" s="405"/>
      <c r="CX136" s="405"/>
      <c r="CY136" s="405"/>
      <c r="CZ136" s="405"/>
      <c r="DA136" s="405"/>
      <c r="DB136" s="405"/>
      <c r="DC136" s="405"/>
      <c r="DD136" s="405"/>
      <c r="DE136" s="405"/>
      <c r="DF136" s="405"/>
      <c r="DG136" s="405"/>
      <c r="DH136" s="405"/>
      <c r="DI136" s="405"/>
      <c r="DJ136" s="405"/>
      <c r="DK136" s="405"/>
      <c r="DL136" s="405"/>
      <c r="DM136" s="405"/>
      <c r="DN136" s="405"/>
      <c r="DO136" s="405"/>
      <c r="DP136" s="405"/>
      <c r="DQ136" s="405"/>
      <c r="DR136" s="405"/>
      <c r="DS136" s="405"/>
      <c r="DT136" s="405"/>
      <c r="DU136" s="405"/>
      <c r="DV136" s="405"/>
      <c r="DW136" s="405"/>
      <c r="DX136" s="405"/>
      <c r="DY136" s="405"/>
      <c r="DZ136" s="405"/>
      <c r="EA136" s="405"/>
      <c r="EB136" s="405"/>
      <c r="EC136" s="405"/>
      <c r="ED136" s="405"/>
      <c r="EE136" s="405"/>
      <c r="EF136" s="405"/>
      <c r="EG136" s="405"/>
      <c r="EH136" s="405"/>
      <c r="EI136" s="405"/>
      <c r="EJ136" s="405"/>
      <c r="EK136" s="405"/>
      <c r="EL136" s="405"/>
      <c r="EM136" s="405"/>
      <c r="EN136" s="405"/>
      <c r="EO136" s="405"/>
      <c r="EP136" s="405"/>
      <c r="EQ136" s="405"/>
      <c r="ER136" s="405"/>
      <c r="ES136" s="405"/>
      <c r="ET136" s="405"/>
      <c r="EU136" s="405"/>
      <c r="EV136" s="405"/>
      <c r="EW136" s="405"/>
      <c r="EX136" s="405"/>
      <c r="EY136" s="405"/>
      <c r="EZ136" s="405"/>
      <c r="FA136" s="405"/>
      <c r="FB136" s="405"/>
      <c r="FC136" s="405"/>
      <c r="FD136" s="405"/>
      <c r="FE136" s="405"/>
      <c r="FF136" s="405"/>
      <c r="FG136" s="405"/>
      <c r="FH136" s="405"/>
      <c r="FI136" s="405"/>
      <c r="FJ136" s="405"/>
      <c r="FK136" s="405"/>
      <c r="FL136" s="405"/>
      <c r="FM136" s="405"/>
      <c r="FN136" s="405"/>
      <c r="FO136" s="405"/>
      <c r="FP136" s="405"/>
      <c r="FQ136" s="405"/>
      <c r="FR136" s="405"/>
      <c r="FS136" s="405"/>
      <c r="FT136" s="405"/>
      <c r="FU136" s="405"/>
      <c r="FV136" s="405"/>
      <c r="FW136" s="405"/>
      <c r="FX136" s="405"/>
      <c r="FY136" s="405"/>
      <c r="FZ136" s="405"/>
      <c r="GA136" s="405"/>
      <c r="GB136" s="405"/>
      <c r="GC136" s="405"/>
      <c r="GD136" s="405"/>
      <c r="GE136" s="405"/>
      <c r="GF136" s="405"/>
      <c r="GG136" s="405"/>
      <c r="GH136" s="405"/>
      <c r="GI136" s="405"/>
      <c r="GJ136" s="405"/>
      <c r="GK136" s="405"/>
      <c r="GL136" s="405"/>
      <c r="GM136" s="405"/>
      <c r="GN136" s="405"/>
      <c r="GO136" s="405"/>
      <c r="GP136" s="405"/>
      <c r="GQ136" s="405"/>
      <c r="GR136" s="405"/>
      <c r="GS136" s="405"/>
      <c r="GT136" s="405"/>
      <c r="GU136" s="405"/>
      <c r="GV136" s="405"/>
      <c r="GW136" s="405"/>
      <c r="GX136" s="405"/>
      <c r="GY136" s="405"/>
      <c r="GZ136" s="405"/>
      <c r="HA136" s="405"/>
      <c r="HB136" s="405"/>
      <c r="HC136" s="405"/>
      <c r="HD136" s="405"/>
      <c r="HE136" s="405"/>
      <c r="HF136" s="405"/>
      <c r="HG136" s="405"/>
      <c r="HH136" s="405"/>
      <c r="HI136" s="405"/>
      <c r="HJ136" s="405"/>
      <c r="HK136" s="405"/>
      <c r="HL136" s="405"/>
      <c r="HM136" s="405"/>
      <c r="HN136" s="405"/>
      <c r="HO136" s="405"/>
      <c r="HP136" s="405"/>
      <c r="HQ136" s="405"/>
      <c r="HR136" s="405"/>
      <c r="HS136" s="405"/>
      <c r="HT136" s="405"/>
      <c r="HU136" s="405"/>
      <c r="HV136" s="405"/>
      <c r="HW136" s="405"/>
      <c r="HX136" s="405"/>
      <c r="HY136" s="405"/>
      <c r="HZ136" s="405"/>
      <c r="IA136" s="405"/>
      <c r="IB136" s="405"/>
      <c r="IC136" s="405"/>
      <c r="ID136" s="405"/>
      <c r="IE136" s="405"/>
      <c r="IF136" s="405"/>
      <c r="IG136" s="405"/>
      <c r="IH136" s="405"/>
      <c r="II136" s="405"/>
      <c r="IJ136" s="405"/>
      <c r="IK136" s="405"/>
      <c r="IL136" s="405"/>
      <c r="IM136" s="405"/>
      <c r="IN136" s="405"/>
      <c r="IO136" s="405"/>
      <c r="IP136" s="405"/>
      <c r="IQ136" s="405"/>
      <c r="IR136" s="405"/>
      <c r="IS136" s="405"/>
      <c r="IT136" s="405"/>
      <c r="IU136" s="405"/>
      <c r="IV136" s="405"/>
      <c r="IW136" s="405"/>
    </row>
    <row r="137" customFormat="false" ht="12.75" hidden="false" customHeight="false" outlineLevel="0" collapsed="false">
      <c r="A137" s="397" t="n">
        <v>6</v>
      </c>
      <c r="B137" s="391" t="n">
        <v>7</v>
      </c>
      <c r="C137" s="382" t="n">
        <v>1</v>
      </c>
      <c r="D137" s="445"/>
      <c r="E137" s="415"/>
      <c r="F137" s="409" t="n">
        <f aca="false">D138-0.25</f>
        <v>-0.25</v>
      </c>
      <c r="G137" s="414" t="n">
        <f aca="false">D137+0.56</f>
        <v>0.56</v>
      </c>
      <c r="H137" s="405"/>
      <c r="I137" s="465"/>
      <c r="J137" s="459"/>
      <c r="K137" s="391"/>
      <c r="L137" s="391"/>
      <c r="M137" s="381"/>
      <c r="N137" s="381"/>
      <c r="O137" s="381"/>
      <c r="P137" s="381"/>
      <c r="Q137" s="381"/>
      <c r="R137" s="381"/>
      <c r="S137" s="381"/>
      <c r="T137" s="381"/>
      <c r="U137" s="381"/>
      <c r="V137" s="381"/>
      <c r="W137" s="381"/>
      <c r="X137" s="381"/>
      <c r="Y137" s="443"/>
      <c r="AA137" s="460"/>
      <c r="AD137" s="462"/>
      <c r="AE137" s="300"/>
      <c r="AF137" s="300"/>
      <c r="AG137" s="405"/>
      <c r="AH137" s="405"/>
      <c r="AI137" s="405"/>
      <c r="AJ137" s="405"/>
      <c r="AK137" s="405"/>
      <c r="AL137" s="405"/>
      <c r="AM137" s="405"/>
      <c r="AN137" s="405"/>
      <c r="AO137" s="405"/>
      <c r="AP137" s="405"/>
      <c r="AQ137" s="405"/>
      <c r="AR137" s="405"/>
      <c r="AS137" s="405"/>
      <c r="AT137" s="405"/>
      <c r="AU137" s="405"/>
      <c r="AV137" s="405"/>
      <c r="AW137" s="405"/>
      <c r="AX137" s="405"/>
      <c r="AY137" s="405"/>
      <c r="AZ137" s="405"/>
      <c r="BA137" s="405"/>
      <c r="BB137" s="405"/>
      <c r="BC137" s="405"/>
      <c r="BD137" s="405"/>
      <c r="BE137" s="405"/>
      <c r="BF137" s="405"/>
      <c r="BG137" s="405"/>
      <c r="BH137" s="405"/>
      <c r="BI137" s="405"/>
      <c r="BJ137" s="405"/>
      <c r="BK137" s="405"/>
      <c r="BL137" s="405"/>
      <c r="BM137" s="405"/>
      <c r="BN137" s="405"/>
      <c r="BO137" s="405"/>
      <c r="BP137" s="405"/>
      <c r="BQ137" s="405"/>
      <c r="BR137" s="405"/>
      <c r="BS137" s="405"/>
      <c r="BT137" s="405"/>
      <c r="BU137" s="405"/>
      <c r="BV137" s="405"/>
      <c r="BW137" s="405"/>
      <c r="BX137" s="405"/>
      <c r="BY137" s="405"/>
      <c r="BZ137" s="405"/>
      <c r="CA137" s="405"/>
      <c r="CB137" s="405"/>
      <c r="CC137" s="405"/>
      <c r="CD137" s="405"/>
      <c r="CE137" s="405"/>
      <c r="CF137" s="405"/>
      <c r="CG137" s="405"/>
      <c r="CH137" s="405"/>
      <c r="CI137" s="405"/>
      <c r="CJ137" s="405"/>
      <c r="CK137" s="405"/>
      <c r="CL137" s="405"/>
      <c r="CM137" s="405"/>
      <c r="CN137" s="405"/>
      <c r="CO137" s="405"/>
      <c r="CP137" s="405"/>
      <c r="CQ137" s="405"/>
      <c r="CR137" s="405"/>
      <c r="CS137" s="405"/>
      <c r="CT137" s="405"/>
      <c r="CU137" s="405"/>
      <c r="CV137" s="405"/>
      <c r="CW137" s="405"/>
      <c r="CX137" s="405"/>
      <c r="CY137" s="405"/>
      <c r="CZ137" s="405"/>
      <c r="DA137" s="405"/>
      <c r="DB137" s="405"/>
      <c r="DC137" s="405"/>
      <c r="DD137" s="405"/>
      <c r="DE137" s="405"/>
      <c r="DF137" s="405"/>
      <c r="DG137" s="405"/>
      <c r="DH137" s="405"/>
      <c r="DI137" s="405"/>
      <c r="DJ137" s="405"/>
      <c r="DK137" s="405"/>
      <c r="DL137" s="405"/>
      <c r="DM137" s="405"/>
      <c r="DN137" s="405"/>
      <c r="DO137" s="405"/>
      <c r="DP137" s="405"/>
      <c r="DQ137" s="405"/>
      <c r="DR137" s="405"/>
      <c r="DS137" s="405"/>
      <c r="DT137" s="405"/>
      <c r="DU137" s="405"/>
      <c r="DV137" s="405"/>
      <c r="DW137" s="405"/>
      <c r="DX137" s="405"/>
      <c r="DY137" s="405"/>
      <c r="DZ137" s="405"/>
      <c r="EA137" s="405"/>
      <c r="EB137" s="405"/>
      <c r="EC137" s="405"/>
      <c r="ED137" s="405"/>
      <c r="EE137" s="405"/>
      <c r="EF137" s="405"/>
      <c r="EG137" s="405"/>
      <c r="EH137" s="405"/>
      <c r="EI137" s="405"/>
      <c r="EJ137" s="405"/>
      <c r="EK137" s="405"/>
      <c r="EL137" s="405"/>
      <c r="EM137" s="405"/>
      <c r="EN137" s="405"/>
      <c r="EO137" s="405"/>
      <c r="EP137" s="405"/>
      <c r="EQ137" s="405"/>
      <c r="ER137" s="405"/>
      <c r="ES137" s="405"/>
      <c r="ET137" s="405"/>
      <c r="EU137" s="405"/>
      <c r="EV137" s="405"/>
      <c r="EW137" s="405"/>
      <c r="EX137" s="405"/>
      <c r="EY137" s="405"/>
      <c r="EZ137" s="405"/>
      <c r="FA137" s="405"/>
      <c r="FB137" s="405"/>
      <c r="FC137" s="405"/>
      <c r="FD137" s="405"/>
      <c r="FE137" s="405"/>
      <c r="FF137" s="405"/>
      <c r="FG137" s="405"/>
      <c r="FH137" s="405"/>
      <c r="FI137" s="405"/>
      <c r="FJ137" s="405"/>
      <c r="FK137" s="405"/>
      <c r="FL137" s="405"/>
      <c r="FM137" s="405"/>
      <c r="FN137" s="405"/>
      <c r="FO137" s="405"/>
      <c r="FP137" s="405"/>
      <c r="FQ137" s="405"/>
      <c r="FR137" s="405"/>
      <c r="FS137" s="405"/>
      <c r="FT137" s="405"/>
      <c r="FU137" s="405"/>
      <c r="FV137" s="405"/>
      <c r="FW137" s="405"/>
      <c r="FX137" s="405"/>
      <c r="FY137" s="405"/>
      <c r="FZ137" s="405"/>
      <c r="GA137" s="405"/>
      <c r="GB137" s="405"/>
      <c r="GC137" s="405"/>
      <c r="GD137" s="405"/>
      <c r="GE137" s="405"/>
      <c r="GF137" s="405"/>
      <c r="GG137" s="405"/>
      <c r="GH137" s="405"/>
      <c r="GI137" s="405"/>
      <c r="GJ137" s="405"/>
      <c r="GK137" s="405"/>
      <c r="GL137" s="405"/>
      <c r="GM137" s="405"/>
      <c r="GN137" s="405"/>
      <c r="GO137" s="405"/>
      <c r="GP137" s="405"/>
      <c r="GQ137" s="405"/>
      <c r="GR137" s="405"/>
      <c r="GS137" s="405"/>
      <c r="GT137" s="405"/>
      <c r="GU137" s="405"/>
      <c r="GV137" s="405"/>
      <c r="GW137" s="405"/>
      <c r="GX137" s="405"/>
      <c r="GY137" s="405"/>
      <c r="GZ137" s="405"/>
      <c r="HA137" s="405"/>
      <c r="HB137" s="405"/>
      <c r="HC137" s="405"/>
      <c r="HD137" s="405"/>
      <c r="HE137" s="405"/>
      <c r="HF137" s="405"/>
      <c r="HG137" s="405"/>
      <c r="HH137" s="405"/>
      <c r="HI137" s="405"/>
      <c r="HJ137" s="405"/>
      <c r="HK137" s="405"/>
      <c r="HL137" s="405"/>
      <c r="HM137" s="405"/>
      <c r="HN137" s="405"/>
      <c r="HO137" s="405"/>
      <c r="HP137" s="405"/>
      <c r="HQ137" s="405"/>
      <c r="HR137" s="405"/>
      <c r="HS137" s="405"/>
      <c r="HT137" s="405"/>
      <c r="HU137" s="405"/>
      <c r="HV137" s="405"/>
      <c r="HW137" s="405"/>
      <c r="HX137" s="405"/>
      <c r="HY137" s="405"/>
      <c r="HZ137" s="405"/>
      <c r="IA137" s="405"/>
      <c r="IB137" s="405"/>
      <c r="IC137" s="405"/>
      <c r="ID137" s="405"/>
      <c r="IE137" s="405"/>
      <c r="IF137" s="405"/>
      <c r="IG137" s="405"/>
      <c r="IH137" s="405"/>
      <c r="II137" s="405"/>
      <c r="IJ137" s="405"/>
      <c r="IK137" s="405"/>
      <c r="IL137" s="405"/>
      <c r="IM137" s="405"/>
      <c r="IN137" s="405"/>
      <c r="IO137" s="405"/>
      <c r="IP137" s="405"/>
      <c r="IQ137" s="405"/>
      <c r="IR137" s="405"/>
      <c r="IS137" s="405"/>
      <c r="IT137" s="405"/>
      <c r="IU137" s="405"/>
      <c r="IV137" s="405"/>
      <c r="IW137" s="405"/>
    </row>
    <row r="138" customFormat="false" ht="12.75" hidden="false" customHeight="false" outlineLevel="0" collapsed="false">
      <c r="A138" s="391" t="n">
        <v>7</v>
      </c>
      <c r="B138" s="391" t="n">
        <v>8</v>
      </c>
      <c r="C138" s="382" t="n">
        <v>1</v>
      </c>
      <c r="D138" s="445"/>
      <c r="E138" s="415"/>
      <c r="F138" s="409" t="n">
        <f aca="false">D139-0.25</f>
        <v>-0.25</v>
      </c>
      <c r="G138" s="414" t="n">
        <f aca="false">D138+0.56</f>
        <v>0.56</v>
      </c>
      <c r="H138" s="405"/>
      <c r="I138" s="465"/>
      <c r="J138" s="459"/>
      <c r="K138" s="391"/>
      <c r="L138" s="391"/>
      <c r="M138" s="381"/>
      <c r="N138" s="381"/>
      <c r="O138" s="381"/>
      <c r="P138" s="381"/>
      <c r="Q138" s="381"/>
      <c r="R138" s="381"/>
      <c r="S138" s="381"/>
      <c r="T138" s="381"/>
      <c r="U138" s="381"/>
      <c r="V138" s="381"/>
      <c r="W138" s="381"/>
      <c r="X138" s="381"/>
      <c r="Y138" s="443"/>
      <c r="AA138" s="460"/>
      <c r="AD138" s="462"/>
      <c r="AE138" s="300"/>
      <c r="AF138" s="300"/>
      <c r="AG138" s="405"/>
      <c r="AH138" s="405"/>
      <c r="AI138" s="405"/>
      <c r="AJ138" s="405"/>
      <c r="AK138" s="405"/>
      <c r="AL138" s="405"/>
      <c r="AM138" s="405"/>
      <c r="AN138" s="405"/>
      <c r="AO138" s="405"/>
      <c r="AP138" s="405"/>
      <c r="AQ138" s="405"/>
      <c r="AR138" s="405"/>
      <c r="AS138" s="405"/>
      <c r="AT138" s="405"/>
      <c r="AU138" s="405"/>
      <c r="AV138" s="405"/>
      <c r="AW138" s="405"/>
      <c r="AX138" s="405"/>
      <c r="AY138" s="405"/>
      <c r="AZ138" s="405"/>
      <c r="BA138" s="405"/>
      <c r="BB138" s="405"/>
      <c r="BC138" s="405"/>
      <c r="BD138" s="405"/>
      <c r="BE138" s="405"/>
      <c r="BF138" s="405"/>
      <c r="BG138" s="405"/>
      <c r="BH138" s="405"/>
      <c r="BI138" s="405"/>
      <c r="BJ138" s="405"/>
      <c r="BK138" s="405"/>
      <c r="BL138" s="405"/>
      <c r="BM138" s="405"/>
      <c r="BN138" s="405"/>
      <c r="BO138" s="405"/>
      <c r="BP138" s="405"/>
      <c r="BQ138" s="405"/>
      <c r="BR138" s="405"/>
      <c r="BS138" s="405"/>
      <c r="BT138" s="405"/>
      <c r="BU138" s="405"/>
      <c r="BV138" s="405"/>
      <c r="BW138" s="405"/>
      <c r="BX138" s="405"/>
      <c r="BY138" s="405"/>
      <c r="BZ138" s="405"/>
      <c r="CA138" s="405"/>
      <c r="CB138" s="405"/>
      <c r="CC138" s="405"/>
      <c r="CD138" s="405"/>
      <c r="CE138" s="405"/>
      <c r="CF138" s="405"/>
      <c r="CG138" s="405"/>
      <c r="CH138" s="405"/>
      <c r="CI138" s="405"/>
      <c r="CJ138" s="405"/>
      <c r="CK138" s="405"/>
      <c r="CL138" s="405"/>
      <c r="CM138" s="405"/>
      <c r="CN138" s="405"/>
      <c r="CO138" s="405"/>
      <c r="CP138" s="405"/>
      <c r="CQ138" s="405"/>
      <c r="CR138" s="405"/>
      <c r="CS138" s="405"/>
      <c r="CT138" s="405"/>
      <c r="CU138" s="405"/>
      <c r="CV138" s="405"/>
      <c r="CW138" s="405"/>
      <c r="CX138" s="405"/>
      <c r="CY138" s="405"/>
      <c r="CZ138" s="405"/>
      <c r="DA138" s="405"/>
      <c r="DB138" s="405"/>
      <c r="DC138" s="405"/>
      <c r="DD138" s="405"/>
      <c r="DE138" s="405"/>
      <c r="DF138" s="405"/>
      <c r="DG138" s="405"/>
      <c r="DH138" s="405"/>
      <c r="DI138" s="405"/>
      <c r="DJ138" s="405"/>
      <c r="DK138" s="405"/>
      <c r="DL138" s="405"/>
      <c r="DM138" s="405"/>
      <c r="DN138" s="405"/>
      <c r="DO138" s="405"/>
      <c r="DP138" s="405"/>
      <c r="DQ138" s="405"/>
      <c r="DR138" s="405"/>
      <c r="DS138" s="405"/>
      <c r="DT138" s="405"/>
      <c r="DU138" s="405"/>
      <c r="DV138" s="405"/>
      <c r="DW138" s="405"/>
      <c r="DX138" s="405"/>
      <c r="DY138" s="405"/>
      <c r="DZ138" s="405"/>
      <c r="EA138" s="405"/>
      <c r="EB138" s="405"/>
      <c r="EC138" s="405"/>
      <c r="ED138" s="405"/>
      <c r="EE138" s="405"/>
      <c r="EF138" s="405"/>
      <c r="EG138" s="405"/>
      <c r="EH138" s="405"/>
      <c r="EI138" s="405"/>
      <c r="EJ138" s="405"/>
      <c r="EK138" s="405"/>
      <c r="EL138" s="405"/>
      <c r="EM138" s="405"/>
      <c r="EN138" s="405"/>
      <c r="EO138" s="405"/>
      <c r="EP138" s="405"/>
      <c r="EQ138" s="405"/>
      <c r="ER138" s="405"/>
      <c r="ES138" s="405"/>
      <c r="ET138" s="405"/>
      <c r="EU138" s="405"/>
      <c r="EV138" s="405"/>
      <c r="EW138" s="405"/>
      <c r="EX138" s="405"/>
      <c r="EY138" s="405"/>
      <c r="EZ138" s="405"/>
      <c r="FA138" s="405"/>
      <c r="FB138" s="405"/>
      <c r="FC138" s="405"/>
      <c r="FD138" s="405"/>
      <c r="FE138" s="405"/>
      <c r="FF138" s="405"/>
      <c r="FG138" s="405"/>
      <c r="FH138" s="405"/>
      <c r="FI138" s="405"/>
      <c r="FJ138" s="405"/>
      <c r="FK138" s="405"/>
      <c r="FL138" s="405"/>
      <c r="FM138" s="405"/>
      <c r="FN138" s="405"/>
      <c r="FO138" s="405"/>
      <c r="FP138" s="405"/>
      <c r="FQ138" s="405"/>
      <c r="FR138" s="405"/>
      <c r="FS138" s="405"/>
      <c r="FT138" s="405"/>
      <c r="FU138" s="405"/>
      <c r="FV138" s="405"/>
      <c r="FW138" s="405"/>
      <c r="FX138" s="405"/>
      <c r="FY138" s="405"/>
      <c r="FZ138" s="405"/>
      <c r="GA138" s="405"/>
      <c r="GB138" s="405"/>
      <c r="GC138" s="405"/>
      <c r="GD138" s="405"/>
      <c r="GE138" s="405"/>
      <c r="GF138" s="405"/>
      <c r="GG138" s="405"/>
      <c r="GH138" s="405"/>
      <c r="GI138" s="405"/>
      <c r="GJ138" s="405"/>
      <c r="GK138" s="405"/>
      <c r="GL138" s="405"/>
      <c r="GM138" s="405"/>
      <c r="GN138" s="405"/>
      <c r="GO138" s="405"/>
      <c r="GP138" s="405"/>
      <c r="GQ138" s="405"/>
      <c r="GR138" s="405"/>
      <c r="GS138" s="405"/>
      <c r="GT138" s="405"/>
      <c r="GU138" s="405"/>
      <c r="GV138" s="405"/>
      <c r="GW138" s="405"/>
      <c r="GX138" s="405"/>
      <c r="GY138" s="405"/>
      <c r="GZ138" s="405"/>
      <c r="HA138" s="405"/>
      <c r="HB138" s="405"/>
      <c r="HC138" s="405"/>
      <c r="HD138" s="405"/>
      <c r="HE138" s="405"/>
      <c r="HF138" s="405"/>
      <c r="HG138" s="405"/>
      <c r="HH138" s="405"/>
      <c r="HI138" s="405"/>
      <c r="HJ138" s="405"/>
      <c r="HK138" s="405"/>
      <c r="HL138" s="405"/>
      <c r="HM138" s="405"/>
      <c r="HN138" s="405"/>
      <c r="HO138" s="405"/>
      <c r="HP138" s="405"/>
      <c r="HQ138" s="405"/>
      <c r="HR138" s="405"/>
      <c r="HS138" s="405"/>
      <c r="HT138" s="405"/>
      <c r="HU138" s="405"/>
      <c r="HV138" s="405"/>
      <c r="HW138" s="405"/>
      <c r="HX138" s="405"/>
      <c r="HY138" s="405"/>
      <c r="HZ138" s="405"/>
      <c r="IA138" s="405"/>
      <c r="IB138" s="405"/>
      <c r="IC138" s="405"/>
      <c r="ID138" s="405"/>
      <c r="IE138" s="405"/>
      <c r="IF138" s="405"/>
      <c r="IG138" s="405"/>
      <c r="IH138" s="405"/>
      <c r="II138" s="405"/>
      <c r="IJ138" s="405"/>
      <c r="IK138" s="405"/>
      <c r="IL138" s="405"/>
      <c r="IM138" s="405"/>
      <c r="IN138" s="405"/>
      <c r="IO138" s="405"/>
      <c r="IP138" s="405"/>
      <c r="IQ138" s="405"/>
      <c r="IR138" s="405"/>
      <c r="IS138" s="405"/>
      <c r="IT138" s="405"/>
      <c r="IU138" s="405"/>
      <c r="IV138" s="405"/>
      <c r="IW138" s="405"/>
    </row>
    <row r="139" customFormat="false" ht="12.75" hidden="false" customHeight="false" outlineLevel="0" collapsed="false">
      <c r="A139" s="397" t="n">
        <v>8</v>
      </c>
      <c r="B139" s="391" t="n">
        <v>9</v>
      </c>
      <c r="C139" s="382" t="n">
        <v>1</v>
      </c>
      <c r="D139" s="445"/>
      <c r="E139" s="415"/>
      <c r="F139" s="409" t="n">
        <f aca="false">D140-0.25</f>
        <v>-0.25</v>
      </c>
      <c r="G139" s="414" t="n">
        <f aca="false">D139+0.56</f>
        <v>0.56</v>
      </c>
      <c r="H139" s="405"/>
      <c r="I139" s="465"/>
      <c r="J139" s="459"/>
      <c r="K139" s="391"/>
      <c r="L139" s="391"/>
      <c r="M139" s="381"/>
      <c r="N139" s="381"/>
      <c r="O139" s="381"/>
      <c r="P139" s="381"/>
      <c r="Q139" s="381"/>
      <c r="R139" s="381"/>
      <c r="S139" s="381"/>
      <c r="T139" s="381"/>
      <c r="U139" s="381"/>
      <c r="V139" s="381"/>
      <c r="W139" s="381"/>
      <c r="X139" s="381"/>
      <c r="Y139" s="443"/>
      <c r="AA139" s="460"/>
      <c r="AD139" s="468"/>
      <c r="AE139" s="469"/>
      <c r="AF139" s="462"/>
      <c r="AG139" s="405"/>
      <c r="AH139" s="405"/>
      <c r="AI139" s="405"/>
      <c r="AJ139" s="405"/>
      <c r="AK139" s="405"/>
      <c r="AL139" s="405"/>
      <c r="AM139" s="405"/>
      <c r="AN139" s="405"/>
      <c r="AO139" s="405"/>
      <c r="AP139" s="405"/>
      <c r="AQ139" s="405"/>
      <c r="AR139" s="405"/>
      <c r="AS139" s="405"/>
      <c r="AT139" s="405"/>
      <c r="AU139" s="405"/>
      <c r="AV139" s="405"/>
      <c r="AW139" s="405"/>
      <c r="AX139" s="405"/>
      <c r="AY139" s="405"/>
      <c r="AZ139" s="405"/>
      <c r="BA139" s="405"/>
      <c r="BB139" s="405"/>
      <c r="BC139" s="405"/>
      <c r="BD139" s="405"/>
      <c r="BE139" s="405"/>
      <c r="BF139" s="405"/>
      <c r="BG139" s="405"/>
      <c r="BH139" s="405"/>
      <c r="BI139" s="405"/>
      <c r="BJ139" s="405"/>
      <c r="BK139" s="405"/>
      <c r="BL139" s="405"/>
      <c r="BM139" s="405"/>
      <c r="BN139" s="405"/>
      <c r="BO139" s="405"/>
      <c r="BP139" s="405"/>
      <c r="BQ139" s="405"/>
      <c r="BR139" s="405"/>
      <c r="BS139" s="405"/>
      <c r="BT139" s="405"/>
      <c r="BU139" s="405"/>
      <c r="BV139" s="405"/>
      <c r="BW139" s="405"/>
      <c r="BX139" s="405"/>
      <c r="BY139" s="405"/>
      <c r="BZ139" s="405"/>
      <c r="CA139" s="405"/>
      <c r="CB139" s="405"/>
      <c r="CC139" s="405"/>
      <c r="CD139" s="405"/>
      <c r="CE139" s="405"/>
      <c r="CF139" s="405"/>
      <c r="CG139" s="405"/>
      <c r="CH139" s="405"/>
      <c r="CI139" s="405"/>
      <c r="CJ139" s="405"/>
      <c r="CK139" s="405"/>
      <c r="CL139" s="405"/>
      <c r="CM139" s="405"/>
      <c r="CN139" s="405"/>
      <c r="CO139" s="405"/>
      <c r="CP139" s="405"/>
      <c r="CQ139" s="405"/>
      <c r="CR139" s="405"/>
      <c r="CS139" s="405"/>
      <c r="CT139" s="405"/>
      <c r="CU139" s="405"/>
      <c r="CV139" s="405"/>
      <c r="CW139" s="405"/>
      <c r="CX139" s="405"/>
      <c r="CY139" s="405"/>
      <c r="CZ139" s="405"/>
      <c r="DA139" s="405"/>
      <c r="DB139" s="405"/>
      <c r="DC139" s="405"/>
      <c r="DD139" s="405"/>
      <c r="DE139" s="405"/>
      <c r="DF139" s="405"/>
      <c r="DG139" s="405"/>
      <c r="DH139" s="405"/>
      <c r="DI139" s="405"/>
      <c r="DJ139" s="405"/>
      <c r="DK139" s="405"/>
      <c r="DL139" s="405"/>
      <c r="DM139" s="405"/>
      <c r="DN139" s="405"/>
      <c r="DO139" s="405"/>
      <c r="DP139" s="405"/>
      <c r="DQ139" s="405"/>
      <c r="DR139" s="405"/>
      <c r="DS139" s="405"/>
      <c r="DT139" s="405"/>
      <c r="DU139" s="405"/>
      <c r="DV139" s="405"/>
      <c r="DW139" s="405"/>
      <c r="DX139" s="405"/>
      <c r="DY139" s="405"/>
      <c r="DZ139" s="405"/>
      <c r="EA139" s="405"/>
      <c r="EB139" s="405"/>
      <c r="EC139" s="405"/>
      <c r="ED139" s="405"/>
      <c r="EE139" s="405"/>
      <c r="EF139" s="405"/>
      <c r="EG139" s="405"/>
      <c r="EH139" s="405"/>
      <c r="EI139" s="405"/>
      <c r="EJ139" s="405"/>
      <c r="EK139" s="405"/>
      <c r="EL139" s="405"/>
      <c r="EM139" s="405"/>
      <c r="EN139" s="405"/>
      <c r="EO139" s="405"/>
      <c r="EP139" s="405"/>
      <c r="EQ139" s="405"/>
      <c r="ER139" s="405"/>
      <c r="ES139" s="405"/>
      <c r="ET139" s="405"/>
      <c r="EU139" s="405"/>
      <c r="EV139" s="405"/>
      <c r="EW139" s="405"/>
      <c r="EX139" s="405"/>
      <c r="EY139" s="405"/>
      <c r="EZ139" s="405"/>
      <c r="FA139" s="405"/>
      <c r="FB139" s="405"/>
      <c r="FC139" s="405"/>
      <c r="FD139" s="405"/>
      <c r="FE139" s="405"/>
      <c r="FF139" s="405"/>
      <c r="FG139" s="405"/>
      <c r="FH139" s="405"/>
      <c r="FI139" s="405"/>
      <c r="FJ139" s="405"/>
      <c r="FK139" s="405"/>
      <c r="FL139" s="405"/>
      <c r="FM139" s="405"/>
      <c r="FN139" s="405"/>
      <c r="FO139" s="405"/>
      <c r="FP139" s="405"/>
      <c r="FQ139" s="405"/>
      <c r="FR139" s="405"/>
      <c r="FS139" s="405"/>
      <c r="FT139" s="405"/>
      <c r="FU139" s="405"/>
      <c r="FV139" s="405"/>
      <c r="FW139" s="405"/>
      <c r="FX139" s="405"/>
      <c r="FY139" s="405"/>
      <c r="FZ139" s="405"/>
      <c r="GA139" s="405"/>
      <c r="GB139" s="405"/>
      <c r="GC139" s="405"/>
      <c r="GD139" s="405"/>
      <c r="GE139" s="405"/>
      <c r="GF139" s="405"/>
      <c r="GG139" s="405"/>
      <c r="GH139" s="405"/>
      <c r="GI139" s="405"/>
      <c r="GJ139" s="405"/>
      <c r="GK139" s="405"/>
      <c r="GL139" s="405"/>
      <c r="GM139" s="405"/>
      <c r="GN139" s="405"/>
      <c r="GO139" s="405"/>
      <c r="GP139" s="405"/>
      <c r="GQ139" s="405"/>
      <c r="GR139" s="405"/>
      <c r="GS139" s="405"/>
      <c r="GT139" s="405"/>
      <c r="GU139" s="405"/>
      <c r="GV139" s="405"/>
      <c r="GW139" s="405"/>
      <c r="GX139" s="405"/>
      <c r="GY139" s="405"/>
      <c r="GZ139" s="405"/>
      <c r="HA139" s="405"/>
      <c r="HB139" s="405"/>
      <c r="HC139" s="405"/>
      <c r="HD139" s="405"/>
      <c r="HE139" s="405"/>
      <c r="HF139" s="405"/>
      <c r="HG139" s="405"/>
      <c r="HH139" s="405"/>
      <c r="HI139" s="405"/>
      <c r="HJ139" s="405"/>
      <c r="HK139" s="405"/>
      <c r="HL139" s="405"/>
      <c r="HM139" s="405"/>
      <c r="HN139" s="405"/>
      <c r="HO139" s="405"/>
      <c r="HP139" s="405"/>
      <c r="HQ139" s="405"/>
      <c r="HR139" s="405"/>
      <c r="HS139" s="405"/>
      <c r="HT139" s="405"/>
      <c r="HU139" s="405"/>
      <c r="HV139" s="405"/>
      <c r="HW139" s="405"/>
      <c r="HX139" s="405"/>
      <c r="HY139" s="405"/>
      <c r="HZ139" s="405"/>
      <c r="IA139" s="405"/>
      <c r="IB139" s="405"/>
      <c r="IC139" s="405"/>
      <c r="ID139" s="405"/>
      <c r="IE139" s="405"/>
      <c r="IF139" s="405"/>
      <c r="IG139" s="405"/>
      <c r="IH139" s="405"/>
      <c r="II139" s="405"/>
      <c r="IJ139" s="405"/>
      <c r="IK139" s="405"/>
      <c r="IL139" s="405"/>
      <c r="IM139" s="405"/>
      <c r="IN139" s="405"/>
      <c r="IO139" s="405"/>
      <c r="IP139" s="405"/>
      <c r="IQ139" s="405"/>
      <c r="IR139" s="405"/>
      <c r="IS139" s="405"/>
      <c r="IT139" s="405"/>
      <c r="IU139" s="405"/>
      <c r="IV139" s="405"/>
      <c r="IW139" s="405"/>
    </row>
    <row r="140" customFormat="false" ht="12.75" hidden="false" customHeight="false" outlineLevel="0" collapsed="false">
      <c r="A140" s="391" t="n">
        <v>9</v>
      </c>
      <c r="B140" s="391" t="n">
        <v>10</v>
      </c>
      <c r="C140" s="382" t="n">
        <v>1</v>
      </c>
      <c r="D140" s="445"/>
      <c r="E140" s="415"/>
      <c r="F140" s="409" t="n">
        <f aca="false">D141-0.25</f>
        <v>-0.25</v>
      </c>
      <c r="G140" s="414" t="n">
        <f aca="false">D140+0.56</f>
        <v>0.56</v>
      </c>
      <c r="H140" s="405"/>
      <c r="I140" s="465"/>
      <c r="J140" s="459"/>
      <c r="K140" s="391"/>
      <c r="L140" s="391"/>
      <c r="M140" s="381"/>
      <c r="N140" s="381"/>
      <c r="O140" s="381"/>
      <c r="P140" s="381"/>
      <c r="Q140" s="381"/>
      <c r="R140" s="381"/>
      <c r="S140" s="381"/>
      <c r="T140" s="381"/>
      <c r="U140" s="381"/>
      <c r="V140" s="381"/>
      <c r="W140" s="381"/>
      <c r="X140" s="381"/>
      <c r="Y140" s="443"/>
      <c r="AA140" s="460"/>
      <c r="AD140" s="470"/>
      <c r="AE140" s="470"/>
      <c r="AF140" s="462"/>
      <c r="AG140" s="405"/>
      <c r="AH140" s="405"/>
      <c r="AI140" s="405"/>
      <c r="AJ140" s="405"/>
      <c r="AK140" s="405"/>
      <c r="AL140" s="405"/>
      <c r="AM140" s="405"/>
      <c r="AN140" s="405"/>
      <c r="AO140" s="405"/>
      <c r="AP140" s="405"/>
      <c r="AQ140" s="405"/>
      <c r="AR140" s="405"/>
      <c r="AS140" s="405"/>
      <c r="AT140" s="405"/>
      <c r="AU140" s="405"/>
      <c r="AV140" s="405"/>
      <c r="AW140" s="405"/>
      <c r="AX140" s="405"/>
      <c r="AY140" s="405"/>
      <c r="AZ140" s="405"/>
      <c r="BA140" s="405"/>
      <c r="BB140" s="405"/>
      <c r="BC140" s="405"/>
      <c r="BD140" s="405"/>
      <c r="BE140" s="405"/>
      <c r="BF140" s="405"/>
      <c r="BG140" s="405"/>
      <c r="BH140" s="405"/>
      <c r="BI140" s="405"/>
      <c r="BJ140" s="405"/>
      <c r="BK140" s="405"/>
      <c r="BL140" s="405"/>
      <c r="BM140" s="405"/>
      <c r="BN140" s="405"/>
      <c r="BO140" s="405"/>
      <c r="BP140" s="405"/>
      <c r="BQ140" s="405"/>
      <c r="BR140" s="405"/>
      <c r="BS140" s="405"/>
      <c r="BT140" s="405"/>
      <c r="BU140" s="405"/>
      <c r="BV140" s="405"/>
      <c r="BW140" s="405"/>
      <c r="BX140" s="405"/>
      <c r="BY140" s="405"/>
      <c r="BZ140" s="405"/>
      <c r="CA140" s="405"/>
      <c r="CB140" s="405"/>
      <c r="CC140" s="405"/>
      <c r="CD140" s="405"/>
      <c r="CE140" s="405"/>
      <c r="CF140" s="405"/>
      <c r="CG140" s="405"/>
      <c r="CH140" s="405"/>
      <c r="CI140" s="405"/>
      <c r="CJ140" s="405"/>
      <c r="CK140" s="405"/>
      <c r="CL140" s="405"/>
      <c r="CM140" s="405"/>
      <c r="CN140" s="405"/>
      <c r="CO140" s="405"/>
      <c r="CP140" s="405"/>
      <c r="CQ140" s="405"/>
      <c r="CR140" s="405"/>
      <c r="CS140" s="405"/>
      <c r="CT140" s="405"/>
      <c r="CU140" s="405"/>
      <c r="CV140" s="405"/>
      <c r="CW140" s="405"/>
      <c r="CX140" s="405"/>
      <c r="CY140" s="405"/>
      <c r="CZ140" s="405"/>
      <c r="DA140" s="405"/>
      <c r="DB140" s="405"/>
      <c r="DC140" s="405"/>
      <c r="DD140" s="405"/>
      <c r="DE140" s="405"/>
      <c r="DF140" s="405"/>
      <c r="DG140" s="405"/>
      <c r="DH140" s="405"/>
      <c r="DI140" s="405"/>
      <c r="DJ140" s="405"/>
      <c r="DK140" s="405"/>
      <c r="DL140" s="405"/>
      <c r="DM140" s="405"/>
      <c r="DN140" s="405"/>
      <c r="DO140" s="405"/>
      <c r="DP140" s="405"/>
      <c r="DQ140" s="405"/>
      <c r="DR140" s="405"/>
      <c r="DS140" s="405"/>
      <c r="DT140" s="405"/>
      <c r="DU140" s="405"/>
      <c r="DV140" s="405"/>
      <c r="DW140" s="405"/>
      <c r="DX140" s="405"/>
      <c r="DY140" s="405"/>
      <c r="DZ140" s="405"/>
      <c r="EA140" s="405"/>
      <c r="EB140" s="405"/>
      <c r="EC140" s="405"/>
      <c r="ED140" s="405"/>
      <c r="EE140" s="405"/>
      <c r="EF140" s="405"/>
      <c r="EG140" s="405"/>
      <c r="EH140" s="405"/>
      <c r="EI140" s="405"/>
      <c r="EJ140" s="405"/>
      <c r="EK140" s="405"/>
      <c r="EL140" s="405"/>
      <c r="EM140" s="405"/>
      <c r="EN140" s="405"/>
      <c r="EO140" s="405"/>
      <c r="EP140" s="405"/>
      <c r="EQ140" s="405"/>
      <c r="ER140" s="405"/>
      <c r="ES140" s="405"/>
      <c r="ET140" s="405"/>
      <c r="EU140" s="405"/>
      <c r="EV140" s="405"/>
      <c r="EW140" s="405"/>
      <c r="EX140" s="405"/>
      <c r="EY140" s="405"/>
      <c r="EZ140" s="405"/>
      <c r="FA140" s="405"/>
      <c r="FB140" s="405"/>
      <c r="FC140" s="405"/>
      <c r="FD140" s="405"/>
      <c r="FE140" s="405"/>
      <c r="FF140" s="405"/>
      <c r="FG140" s="405"/>
      <c r="FH140" s="405"/>
      <c r="FI140" s="405"/>
      <c r="FJ140" s="405"/>
      <c r="FK140" s="405"/>
      <c r="FL140" s="405"/>
      <c r="FM140" s="405"/>
      <c r="FN140" s="405"/>
      <c r="FO140" s="405"/>
      <c r="FP140" s="405"/>
      <c r="FQ140" s="405"/>
      <c r="FR140" s="405"/>
      <c r="FS140" s="405"/>
      <c r="FT140" s="405"/>
      <c r="FU140" s="405"/>
      <c r="FV140" s="405"/>
      <c r="FW140" s="405"/>
      <c r="FX140" s="405"/>
      <c r="FY140" s="405"/>
      <c r="FZ140" s="405"/>
      <c r="GA140" s="405"/>
      <c r="GB140" s="405"/>
      <c r="GC140" s="405"/>
      <c r="GD140" s="405"/>
      <c r="GE140" s="405"/>
      <c r="GF140" s="405"/>
      <c r="GG140" s="405"/>
      <c r="GH140" s="405"/>
      <c r="GI140" s="405"/>
      <c r="GJ140" s="405"/>
      <c r="GK140" s="405"/>
      <c r="GL140" s="405"/>
      <c r="GM140" s="405"/>
      <c r="GN140" s="405"/>
      <c r="GO140" s="405"/>
      <c r="GP140" s="405"/>
      <c r="GQ140" s="405"/>
      <c r="GR140" s="405"/>
      <c r="GS140" s="405"/>
      <c r="GT140" s="405"/>
      <c r="GU140" s="405"/>
      <c r="GV140" s="405"/>
      <c r="GW140" s="405"/>
      <c r="GX140" s="405"/>
      <c r="GY140" s="405"/>
      <c r="GZ140" s="405"/>
      <c r="HA140" s="405"/>
      <c r="HB140" s="405"/>
      <c r="HC140" s="405"/>
      <c r="HD140" s="405"/>
      <c r="HE140" s="405"/>
      <c r="HF140" s="405"/>
      <c r="HG140" s="405"/>
      <c r="HH140" s="405"/>
      <c r="HI140" s="405"/>
      <c r="HJ140" s="405"/>
      <c r="HK140" s="405"/>
      <c r="HL140" s="405"/>
      <c r="HM140" s="405"/>
      <c r="HN140" s="405"/>
      <c r="HO140" s="405"/>
      <c r="HP140" s="405"/>
      <c r="HQ140" s="405"/>
      <c r="HR140" s="405"/>
      <c r="HS140" s="405"/>
      <c r="HT140" s="405"/>
      <c r="HU140" s="405"/>
      <c r="HV140" s="405"/>
      <c r="HW140" s="405"/>
      <c r="HX140" s="405"/>
      <c r="HY140" s="405"/>
      <c r="HZ140" s="405"/>
      <c r="IA140" s="405"/>
      <c r="IB140" s="405"/>
      <c r="IC140" s="405"/>
      <c r="ID140" s="405"/>
      <c r="IE140" s="405"/>
      <c r="IF140" s="405"/>
      <c r="IG140" s="405"/>
      <c r="IH140" s="405"/>
      <c r="II140" s="405"/>
      <c r="IJ140" s="405"/>
      <c r="IK140" s="405"/>
      <c r="IL140" s="405"/>
      <c r="IM140" s="405"/>
      <c r="IN140" s="405"/>
      <c r="IO140" s="405"/>
      <c r="IP140" s="405"/>
      <c r="IQ140" s="405"/>
      <c r="IR140" s="405"/>
      <c r="IS140" s="405"/>
      <c r="IT140" s="405"/>
      <c r="IU140" s="405"/>
      <c r="IV140" s="405"/>
      <c r="IW140" s="405"/>
    </row>
    <row r="141" customFormat="false" ht="12.75" hidden="false" customHeight="false" outlineLevel="0" collapsed="false">
      <c r="A141" s="397" t="n">
        <v>10</v>
      </c>
      <c r="B141" s="391" t="n">
        <v>11</v>
      </c>
      <c r="C141" s="382" t="n">
        <v>1</v>
      </c>
      <c r="D141" s="445"/>
      <c r="E141" s="415"/>
      <c r="F141" s="409" t="n">
        <f aca="false">D142-0.25</f>
        <v>-0.25</v>
      </c>
      <c r="G141" s="414" t="n">
        <f aca="false">D141+0.56</f>
        <v>0.56</v>
      </c>
      <c r="H141" s="405"/>
      <c r="I141" s="465"/>
      <c r="J141" s="459"/>
      <c r="K141" s="391"/>
      <c r="L141" s="391"/>
      <c r="M141" s="381"/>
      <c r="N141" s="381"/>
      <c r="O141" s="381"/>
      <c r="P141" s="381"/>
      <c r="Q141" s="381"/>
      <c r="R141" s="381"/>
      <c r="S141" s="381"/>
      <c r="T141" s="381"/>
      <c r="U141" s="381"/>
      <c r="V141" s="381"/>
      <c r="W141" s="381"/>
      <c r="X141" s="381"/>
      <c r="Y141" s="443"/>
      <c r="AA141" s="460"/>
      <c r="AD141" s="468"/>
      <c r="AE141" s="469"/>
      <c r="AF141" s="462"/>
      <c r="AG141" s="405"/>
      <c r="AH141" s="405"/>
      <c r="AI141" s="405"/>
      <c r="AJ141" s="405"/>
      <c r="AK141" s="405"/>
      <c r="AL141" s="405"/>
      <c r="AM141" s="405"/>
      <c r="AN141" s="405"/>
      <c r="AO141" s="405"/>
      <c r="AP141" s="405"/>
      <c r="AQ141" s="405"/>
      <c r="AR141" s="405"/>
      <c r="AS141" s="405"/>
      <c r="AT141" s="405"/>
      <c r="AU141" s="405"/>
      <c r="AV141" s="405"/>
      <c r="AW141" s="405"/>
      <c r="AX141" s="405"/>
      <c r="AY141" s="405"/>
      <c r="AZ141" s="405"/>
      <c r="BA141" s="405"/>
      <c r="BB141" s="405"/>
      <c r="BC141" s="405"/>
      <c r="BD141" s="405"/>
      <c r="BE141" s="405"/>
      <c r="BF141" s="405"/>
      <c r="BG141" s="405"/>
      <c r="BH141" s="405"/>
      <c r="BI141" s="405"/>
      <c r="BJ141" s="405"/>
      <c r="BK141" s="405"/>
      <c r="BL141" s="405"/>
      <c r="BM141" s="405"/>
      <c r="BN141" s="405"/>
      <c r="BO141" s="405"/>
      <c r="BP141" s="405"/>
      <c r="BQ141" s="405"/>
      <c r="BR141" s="405"/>
      <c r="BS141" s="405"/>
      <c r="BT141" s="405"/>
      <c r="BU141" s="405"/>
      <c r="BV141" s="405"/>
      <c r="BW141" s="405"/>
      <c r="BX141" s="405"/>
      <c r="BY141" s="405"/>
      <c r="BZ141" s="405"/>
      <c r="CA141" s="405"/>
      <c r="CB141" s="405"/>
      <c r="CC141" s="405"/>
      <c r="CD141" s="405"/>
      <c r="CE141" s="405"/>
      <c r="CF141" s="405"/>
      <c r="CG141" s="405"/>
      <c r="CH141" s="405"/>
      <c r="CI141" s="405"/>
      <c r="CJ141" s="405"/>
      <c r="CK141" s="405"/>
      <c r="CL141" s="405"/>
      <c r="CM141" s="405"/>
      <c r="CN141" s="405"/>
      <c r="CO141" s="405"/>
      <c r="CP141" s="405"/>
      <c r="CQ141" s="405"/>
      <c r="CR141" s="405"/>
      <c r="CS141" s="405"/>
      <c r="CT141" s="405"/>
      <c r="CU141" s="405"/>
      <c r="CV141" s="405"/>
      <c r="CW141" s="405"/>
      <c r="CX141" s="405"/>
      <c r="CY141" s="405"/>
      <c r="CZ141" s="405"/>
      <c r="DA141" s="405"/>
      <c r="DB141" s="405"/>
      <c r="DC141" s="405"/>
      <c r="DD141" s="405"/>
      <c r="DE141" s="405"/>
      <c r="DF141" s="405"/>
      <c r="DG141" s="405"/>
      <c r="DH141" s="405"/>
      <c r="DI141" s="405"/>
      <c r="DJ141" s="405"/>
      <c r="DK141" s="405"/>
      <c r="DL141" s="405"/>
      <c r="DM141" s="405"/>
      <c r="DN141" s="405"/>
      <c r="DO141" s="405"/>
      <c r="DP141" s="405"/>
      <c r="DQ141" s="405"/>
      <c r="DR141" s="405"/>
      <c r="DS141" s="405"/>
      <c r="DT141" s="405"/>
      <c r="DU141" s="405"/>
      <c r="DV141" s="405"/>
      <c r="DW141" s="405"/>
      <c r="DX141" s="405"/>
      <c r="DY141" s="405"/>
      <c r="DZ141" s="405"/>
      <c r="EA141" s="405"/>
      <c r="EB141" s="405"/>
      <c r="EC141" s="405"/>
      <c r="ED141" s="405"/>
      <c r="EE141" s="405"/>
      <c r="EF141" s="405"/>
      <c r="EG141" s="405"/>
      <c r="EH141" s="405"/>
      <c r="EI141" s="405"/>
      <c r="EJ141" s="405"/>
      <c r="EK141" s="405"/>
      <c r="EL141" s="405"/>
      <c r="EM141" s="405"/>
      <c r="EN141" s="405"/>
      <c r="EO141" s="405"/>
      <c r="EP141" s="405"/>
      <c r="EQ141" s="405"/>
      <c r="ER141" s="405"/>
      <c r="ES141" s="405"/>
      <c r="ET141" s="405"/>
      <c r="EU141" s="405"/>
      <c r="EV141" s="405"/>
      <c r="EW141" s="405"/>
      <c r="EX141" s="405"/>
      <c r="EY141" s="405"/>
      <c r="EZ141" s="405"/>
      <c r="FA141" s="405"/>
      <c r="FB141" s="405"/>
      <c r="FC141" s="405"/>
      <c r="FD141" s="405"/>
      <c r="FE141" s="405"/>
      <c r="FF141" s="405"/>
      <c r="FG141" s="405"/>
      <c r="FH141" s="405"/>
      <c r="FI141" s="405"/>
      <c r="FJ141" s="405"/>
      <c r="FK141" s="405"/>
      <c r="FL141" s="405"/>
      <c r="FM141" s="405"/>
      <c r="FN141" s="405"/>
      <c r="FO141" s="405"/>
      <c r="FP141" s="405"/>
      <c r="FQ141" s="405"/>
      <c r="FR141" s="405"/>
      <c r="FS141" s="405"/>
      <c r="FT141" s="405"/>
      <c r="FU141" s="405"/>
      <c r="FV141" s="405"/>
      <c r="FW141" s="405"/>
      <c r="FX141" s="405"/>
      <c r="FY141" s="405"/>
      <c r="FZ141" s="405"/>
      <c r="GA141" s="405"/>
      <c r="GB141" s="405"/>
      <c r="GC141" s="405"/>
      <c r="GD141" s="405"/>
      <c r="GE141" s="405"/>
      <c r="GF141" s="405"/>
      <c r="GG141" s="405"/>
      <c r="GH141" s="405"/>
      <c r="GI141" s="405"/>
      <c r="GJ141" s="405"/>
      <c r="GK141" s="405"/>
      <c r="GL141" s="405"/>
      <c r="GM141" s="405"/>
      <c r="GN141" s="405"/>
      <c r="GO141" s="405"/>
      <c r="GP141" s="405"/>
      <c r="GQ141" s="405"/>
      <c r="GR141" s="405"/>
      <c r="GS141" s="405"/>
      <c r="GT141" s="405"/>
      <c r="GU141" s="405"/>
      <c r="GV141" s="405"/>
      <c r="GW141" s="405"/>
      <c r="GX141" s="405"/>
      <c r="GY141" s="405"/>
      <c r="GZ141" s="405"/>
      <c r="HA141" s="405"/>
      <c r="HB141" s="405"/>
      <c r="HC141" s="405"/>
      <c r="HD141" s="405"/>
      <c r="HE141" s="405"/>
      <c r="HF141" s="405"/>
      <c r="HG141" s="405"/>
      <c r="HH141" s="405"/>
      <c r="HI141" s="405"/>
      <c r="HJ141" s="405"/>
      <c r="HK141" s="405"/>
      <c r="HL141" s="405"/>
      <c r="HM141" s="405"/>
      <c r="HN141" s="405"/>
      <c r="HO141" s="405"/>
      <c r="HP141" s="405"/>
      <c r="HQ141" s="405"/>
      <c r="HR141" s="405"/>
      <c r="HS141" s="405"/>
      <c r="HT141" s="405"/>
      <c r="HU141" s="405"/>
      <c r="HV141" s="405"/>
      <c r="HW141" s="405"/>
      <c r="HX141" s="405"/>
      <c r="HY141" s="405"/>
      <c r="HZ141" s="405"/>
      <c r="IA141" s="405"/>
      <c r="IB141" s="405"/>
      <c r="IC141" s="405"/>
      <c r="ID141" s="405"/>
      <c r="IE141" s="405"/>
      <c r="IF141" s="405"/>
      <c r="IG141" s="405"/>
      <c r="IH141" s="405"/>
      <c r="II141" s="405"/>
      <c r="IJ141" s="405"/>
      <c r="IK141" s="405"/>
      <c r="IL141" s="405"/>
      <c r="IM141" s="405"/>
      <c r="IN141" s="405"/>
      <c r="IO141" s="405"/>
      <c r="IP141" s="405"/>
      <c r="IQ141" s="405"/>
      <c r="IR141" s="405"/>
      <c r="IS141" s="405"/>
      <c r="IT141" s="405"/>
      <c r="IU141" s="405"/>
      <c r="IV141" s="405"/>
      <c r="IW141" s="405"/>
    </row>
    <row r="142" customFormat="false" ht="12.75" hidden="false" customHeight="false" outlineLevel="0" collapsed="false">
      <c r="A142" s="391" t="n">
        <v>11</v>
      </c>
      <c r="B142" s="391" t="n">
        <v>12</v>
      </c>
      <c r="C142" s="382" t="n">
        <v>1</v>
      </c>
      <c r="D142" s="445"/>
      <c r="E142" s="415"/>
      <c r="F142" s="409" t="n">
        <f aca="false">D143-0.25</f>
        <v>-0.25</v>
      </c>
      <c r="G142" s="414" t="n">
        <f aca="false">D142+0.56</f>
        <v>0.56</v>
      </c>
      <c r="H142" s="405"/>
      <c r="I142" s="465"/>
      <c r="J142" s="459"/>
      <c r="K142" s="391"/>
      <c r="L142" s="391"/>
      <c r="M142" s="381"/>
      <c r="N142" s="381"/>
      <c r="O142" s="381"/>
      <c r="P142" s="381"/>
      <c r="Q142" s="381"/>
      <c r="R142" s="381"/>
      <c r="S142" s="381"/>
      <c r="T142" s="381"/>
      <c r="U142" s="381"/>
      <c r="V142" s="381"/>
      <c r="W142" s="381"/>
      <c r="X142" s="381"/>
      <c r="Y142" s="443"/>
      <c r="AA142" s="460"/>
      <c r="AD142" s="466"/>
      <c r="AE142" s="471"/>
      <c r="AF142" s="462"/>
      <c r="AG142" s="405"/>
      <c r="AH142" s="405"/>
      <c r="AI142" s="405"/>
      <c r="AJ142" s="405"/>
      <c r="AK142" s="405"/>
      <c r="AL142" s="405"/>
      <c r="AM142" s="405"/>
      <c r="AN142" s="405"/>
      <c r="AO142" s="405"/>
      <c r="AP142" s="405"/>
      <c r="AQ142" s="405"/>
      <c r="AR142" s="405"/>
      <c r="AS142" s="405"/>
      <c r="AT142" s="405"/>
      <c r="AU142" s="405"/>
      <c r="AV142" s="405"/>
      <c r="AW142" s="405"/>
      <c r="AX142" s="405"/>
      <c r="AY142" s="405"/>
      <c r="AZ142" s="405"/>
      <c r="BA142" s="405"/>
      <c r="BB142" s="405"/>
      <c r="BC142" s="405"/>
      <c r="BD142" s="405"/>
      <c r="BE142" s="405"/>
      <c r="BF142" s="405"/>
      <c r="BG142" s="405"/>
      <c r="BH142" s="405"/>
      <c r="BI142" s="405"/>
      <c r="BJ142" s="405"/>
      <c r="BK142" s="405"/>
      <c r="BL142" s="405"/>
      <c r="BM142" s="405"/>
      <c r="BN142" s="405"/>
      <c r="BO142" s="405"/>
      <c r="BP142" s="405"/>
      <c r="BQ142" s="405"/>
      <c r="BR142" s="405"/>
      <c r="BS142" s="405"/>
      <c r="BT142" s="405"/>
      <c r="BU142" s="405"/>
      <c r="BV142" s="405"/>
      <c r="BW142" s="405"/>
      <c r="BX142" s="405"/>
      <c r="BY142" s="405"/>
      <c r="BZ142" s="405"/>
      <c r="CA142" s="405"/>
      <c r="CB142" s="405"/>
      <c r="CC142" s="405"/>
      <c r="CD142" s="405"/>
      <c r="CE142" s="405"/>
      <c r="CF142" s="405"/>
      <c r="CG142" s="405"/>
      <c r="CH142" s="405"/>
      <c r="CI142" s="405"/>
      <c r="CJ142" s="405"/>
      <c r="CK142" s="405"/>
      <c r="CL142" s="405"/>
      <c r="CM142" s="405"/>
      <c r="CN142" s="405"/>
      <c r="CO142" s="405"/>
      <c r="CP142" s="405"/>
      <c r="CQ142" s="405"/>
      <c r="CR142" s="405"/>
      <c r="CS142" s="405"/>
      <c r="CT142" s="405"/>
      <c r="CU142" s="405"/>
      <c r="CV142" s="405"/>
      <c r="CW142" s="405"/>
      <c r="CX142" s="405"/>
      <c r="CY142" s="405"/>
      <c r="CZ142" s="405"/>
      <c r="DA142" s="405"/>
      <c r="DB142" s="405"/>
      <c r="DC142" s="405"/>
      <c r="DD142" s="405"/>
      <c r="DE142" s="405"/>
      <c r="DF142" s="405"/>
      <c r="DG142" s="405"/>
      <c r="DH142" s="405"/>
      <c r="DI142" s="405"/>
      <c r="DJ142" s="405"/>
      <c r="DK142" s="405"/>
      <c r="DL142" s="405"/>
      <c r="DM142" s="405"/>
      <c r="DN142" s="405"/>
      <c r="DO142" s="405"/>
      <c r="DP142" s="405"/>
      <c r="DQ142" s="405"/>
      <c r="DR142" s="405"/>
      <c r="DS142" s="405"/>
      <c r="DT142" s="405"/>
      <c r="DU142" s="405"/>
      <c r="DV142" s="405"/>
      <c r="DW142" s="405"/>
      <c r="DX142" s="405"/>
      <c r="DY142" s="405"/>
      <c r="DZ142" s="405"/>
      <c r="EA142" s="405"/>
      <c r="EB142" s="405"/>
      <c r="EC142" s="405"/>
      <c r="ED142" s="405"/>
      <c r="EE142" s="405"/>
      <c r="EF142" s="405"/>
      <c r="EG142" s="405"/>
      <c r="EH142" s="405"/>
      <c r="EI142" s="405"/>
      <c r="EJ142" s="405"/>
      <c r="EK142" s="405"/>
      <c r="EL142" s="405"/>
      <c r="EM142" s="405"/>
      <c r="EN142" s="405"/>
      <c r="EO142" s="405"/>
      <c r="EP142" s="405"/>
      <c r="EQ142" s="405"/>
      <c r="ER142" s="405"/>
      <c r="ES142" s="405"/>
      <c r="ET142" s="405"/>
      <c r="EU142" s="405"/>
      <c r="EV142" s="405"/>
      <c r="EW142" s="405"/>
      <c r="EX142" s="405"/>
      <c r="EY142" s="405"/>
      <c r="EZ142" s="405"/>
      <c r="FA142" s="405"/>
      <c r="FB142" s="405"/>
      <c r="FC142" s="405"/>
      <c r="FD142" s="405"/>
      <c r="FE142" s="405"/>
      <c r="FF142" s="405"/>
      <c r="FG142" s="405"/>
      <c r="FH142" s="405"/>
      <c r="FI142" s="405"/>
      <c r="FJ142" s="405"/>
      <c r="FK142" s="405"/>
      <c r="FL142" s="405"/>
      <c r="FM142" s="405"/>
      <c r="FN142" s="405"/>
      <c r="FO142" s="405"/>
      <c r="FP142" s="405"/>
      <c r="FQ142" s="405"/>
      <c r="FR142" s="405"/>
      <c r="FS142" s="405"/>
      <c r="FT142" s="405"/>
      <c r="FU142" s="405"/>
      <c r="FV142" s="405"/>
      <c r="FW142" s="405"/>
      <c r="FX142" s="405"/>
      <c r="FY142" s="405"/>
      <c r="FZ142" s="405"/>
      <c r="GA142" s="405"/>
      <c r="GB142" s="405"/>
      <c r="GC142" s="405"/>
      <c r="GD142" s="405"/>
      <c r="GE142" s="405"/>
      <c r="GF142" s="405"/>
      <c r="GG142" s="405"/>
      <c r="GH142" s="405"/>
      <c r="GI142" s="405"/>
      <c r="GJ142" s="405"/>
      <c r="GK142" s="405"/>
      <c r="GL142" s="405"/>
      <c r="GM142" s="405"/>
      <c r="GN142" s="405"/>
      <c r="GO142" s="405"/>
      <c r="GP142" s="405"/>
      <c r="GQ142" s="405"/>
      <c r="GR142" s="405"/>
      <c r="GS142" s="405"/>
      <c r="GT142" s="405"/>
      <c r="GU142" s="405"/>
      <c r="GV142" s="405"/>
      <c r="GW142" s="405"/>
      <c r="GX142" s="405"/>
      <c r="GY142" s="405"/>
      <c r="GZ142" s="405"/>
      <c r="HA142" s="405"/>
      <c r="HB142" s="405"/>
      <c r="HC142" s="405"/>
      <c r="HD142" s="405"/>
      <c r="HE142" s="405"/>
      <c r="HF142" s="405"/>
      <c r="HG142" s="405"/>
      <c r="HH142" s="405"/>
      <c r="HI142" s="405"/>
      <c r="HJ142" s="405"/>
      <c r="HK142" s="405"/>
      <c r="HL142" s="405"/>
      <c r="HM142" s="405"/>
      <c r="HN142" s="405"/>
      <c r="HO142" s="405"/>
      <c r="HP142" s="405"/>
      <c r="HQ142" s="405"/>
      <c r="HR142" s="405"/>
      <c r="HS142" s="405"/>
      <c r="HT142" s="405"/>
      <c r="HU142" s="405"/>
      <c r="HV142" s="405"/>
      <c r="HW142" s="405"/>
      <c r="HX142" s="405"/>
      <c r="HY142" s="405"/>
      <c r="HZ142" s="405"/>
      <c r="IA142" s="405"/>
      <c r="IB142" s="405"/>
      <c r="IC142" s="405"/>
      <c r="ID142" s="405"/>
      <c r="IE142" s="405"/>
      <c r="IF142" s="405"/>
      <c r="IG142" s="405"/>
      <c r="IH142" s="405"/>
      <c r="II142" s="405"/>
      <c r="IJ142" s="405"/>
      <c r="IK142" s="405"/>
      <c r="IL142" s="405"/>
      <c r="IM142" s="405"/>
      <c r="IN142" s="405"/>
      <c r="IO142" s="405"/>
      <c r="IP142" s="405"/>
      <c r="IQ142" s="405"/>
      <c r="IR142" s="405"/>
      <c r="IS142" s="405"/>
      <c r="IT142" s="405"/>
      <c r="IU142" s="405"/>
      <c r="IV142" s="405"/>
      <c r="IW142" s="405"/>
    </row>
    <row r="143" customFormat="false" ht="12.75" hidden="false" customHeight="false" outlineLevel="0" collapsed="false">
      <c r="A143" s="397" t="n">
        <v>12</v>
      </c>
      <c r="B143" s="391" t="n">
        <v>13</v>
      </c>
      <c r="C143" s="382" t="n">
        <v>1</v>
      </c>
      <c r="D143" s="445"/>
      <c r="E143" s="415"/>
      <c r="F143" s="409" t="n">
        <f aca="false">D144-0.25</f>
        <v>-0.25</v>
      </c>
      <c r="G143" s="414" t="n">
        <f aca="false">D143+0.56</f>
        <v>0.56</v>
      </c>
      <c r="H143" s="405"/>
      <c r="I143" s="465"/>
      <c r="J143" s="459"/>
      <c r="K143" s="391"/>
      <c r="L143" s="391"/>
      <c r="M143" s="381"/>
      <c r="N143" s="381"/>
      <c r="O143" s="381"/>
      <c r="P143" s="381"/>
      <c r="Q143" s="381"/>
      <c r="R143" s="381"/>
      <c r="S143" s="381"/>
      <c r="T143" s="381"/>
      <c r="U143" s="381"/>
      <c r="V143" s="381"/>
      <c r="W143" s="381"/>
      <c r="X143" s="381"/>
      <c r="Y143" s="443"/>
      <c r="AA143" s="460"/>
      <c r="AD143" s="466"/>
      <c r="AE143" s="471"/>
      <c r="AF143" s="462"/>
      <c r="AG143" s="405"/>
      <c r="AH143" s="405"/>
      <c r="AI143" s="405"/>
      <c r="AJ143" s="405"/>
      <c r="AK143" s="405"/>
      <c r="AL143" s="405"/>
      <c r="AM143" s="405"/>
      <c r="AN143" s="405"/>
      <c r="AO143" s="405"/>
      <c r="AP143" s="405"/>
      <c r="AQ143" s="405"/>
      <c r="AR143" s="405"/>
      <c r="AS143" s="405"/>
      <c r="AT143" s="405"/>
      <c r="AU143" s="405"/>
      <c r="AV143" s="405"/>
      <c r="AW143" s="405"/>
      <c r="AX143" s="405"/>
      <c r="AY143" s="405"/>
      <c r="AZ143" s="405"/>
      <c r="BA143" s="405"/>
      <c r="BB143" s="405"/>
      <c r="BC143" s="405"/>
      <c r="BD143" s="405"/>
      <c r="BE143" s="405"/>
      <c r="BF143" s="405"/>
      <c r="BG143" s="405"/>
      <c r="BH143" s="405"/>
      <c r="BI143" s="405"/>
      <c r="BJ143" s="405"/>
      <c r="BK143" s="405"/>
      <c r="BL143" s="405"/>
      <c r="BM143" s="405"/>
      <c r="BN143" s="405"/>
      <c r="BO143" s="405"/>
      <c r="BP143" s="405"/>
      <c r="BQ143" s="405"/>
      <c r="BR143" s="405"/>
      <c r="BS143" s="405"/>
      <c r="BT143" s="405"/>
      <c r="BU143" s="405"/>
      <c r="BV143" s="405"/>
      <c r="BW143" s="405"/>
      <c r="BX143" s="405"/>
      <c r="BY143" s="405"/>
      <c r="BZ143" s="405"/>
      <c r="CA143" s="405"/>
      <c r="CB143" s="405"/>
      <c r="CC143" s="405"/>
      <c r="CD143" s="405"/>
      <c r="CE143" s="405"/>
      <c r="CF143" s="405"/>
      <c r="CG143" s="405"/>
      <c r="CH143" s="405"/>
      <c r="CI143" s="405"/>
      <c r="CJ143" s="405"/>
      <c r="CK143" s="405"/>
      <c r="CL143" s="405"/>
      <c r="CM143" s="405"/>
      <c r="CN143" s="405"/>
      <c r="CO143" s="405"/>
      <c r="CP143" s="405"/>
      <c r="CQ143" s="405"/>
      <c r="CR143" s="405"/>
      <c r="CS143" s="405"/>
      <c r="CT143" s="405"/>
      <c r="CU143" s="405"/>
      <c r="CV143" s="405"/>
      <c r="CW143" s="405"/>
      <c r="CX143" s="405"/>
      <c r="CY143" s="405"/>
      <c r="CZ143" s="405"/>
      <c r="DA143" s="405"/>
      <c r="DB143" s="405"/>
      <c r="DC143" s="405"/>
      <c r="DD143" s="405"/>
      <c r="DE143" s="405"/>
      <c r="DF143" s="405"/>
      <c r="DG143" s="405"/>
      <c r="DH143" s="405"/>
      <c r="DI143" s="405"/>
      <c r="DJ143" s="405"/>
      <c r="DK143" s="405"/>
      <c r="DL143" s="405"/>
      <c r="DM143" s="405"/>
      <c r="DN143" s="405"/>
      <c r="DO143" s="405"/>
      <c r="DP143" s="405"/>
      <c r="DQ143" s="405"/>
      <c r="DR143" s="405"/>
      <c r="DS143" s="405"/>
      <c r="DT143" s="405"/>
      <c r="DU143" s="405"/>
      <c r="DV143" s="405"/>
      <c r="DW143" s="405"/>
      <c r="DX143" s="405"/>
      <c r="DY143" s="405"/>
      <c r="DZ143" s="405"/>
      <c r="EA143" s="405"/>
      <c r="EB143" s="405"/>
      <c r="EC143" s="405"/>
      <c r="ED143" s="405"/>
      <c r="EE143" s="405"/>
      <c r="EF143" s="405"/>
      <c r="EG143" s="405"/>
      <c r="EH143" s="405"/>
      <c r="EI143" s="405"/>
      <c r="EJ143" s="405"/>
      <c r="EK143" s="405"/>
      <c r="EL143" s="405"/>
      <c r="EM143" s="405"/>
      <c r="EN143" s="405"/>
      <c r="EO143" s="405"/>
      <c r="EP143" s="405"/>
      <c r="EQ143" s="405"/>
      <c r="ER143" s="405"/>
      <c r="ES143" s="405"/>
      <c r="ET143" s="405"/>
      <c r="EU143" s="405"/>
      <c r="EV143" s="405"/>
      <c r="EW143" s="405"/>
      <c r="EX143" s="405"/>
      <c r="EY143" s="405"/>
      <c r="EZ143" s="405"/>
      <c r="FA143" s="405"/>
      <c r="FB143" s="405"/>
      <c r="FC143" s="405"/>
      <c r="FD143" s="405"/>
      <c r="FE143" s="405"/>
      <c r="FF143" s="405"/>
      <c r="FG143" s="405"/>
      <c r="FH143" s="405"/>
      <c r="FI143" s="405"/>
      <c r="FJ143" s="405"/>
      <c r="FK143" s="405"/>
      <c r="FL143" s="405"/>
      <c r="FM143" s="405"/>
      <c r="FN143" s="405"/>
      <c r="FO143" s="405"/>
      <c r="FP143" s="405"/>
      <c r="FQ143" s="405"/>
      <c r="FR143" s="405"/>
      <c r="FS143" s="405"/>
      <c r="FT143" s="405"/>
      <c r="FU143" s="405"/>
      <c r="FV143" s="405"/>
      <c r="FW143" s="405"/>
      <c r="FX143" s="405"/>
      <c r="FY143" s="405"/>
      <c r="FZ143" s="405"/>
      <c r="GA143" s="405"/>
      <c r="GB143" s="405"/>
      <c r="GC143" s="405"/>
      <c r="GD143" s="405"/>
      <c r="GE143" s="405"/>
      <c r="GF143" s="405"/>
      <c r="GG143" s="405"/>
      <c r="GH143" s="405"/>
      <c r="GI143" s="405"/>
      <c r="GJ143" s="405"/>
      <c r="GK143" s="405"/>
      <c r="GL143" s="405"/>
      <c r="GM143" s="405"/>
      <c r="GN143" s="405"/>
      <c r="GO143" s="405"/>
      <c r="GP143" s="405"/>
      <c r="GQ143" s="405"/>
      <c r="GR143" s="405"/>
      <c r="GS143" s="405"/>
      <c r="GT143" s="405"/>
      <c r="GU143" s="405"/>
      <c r="GV143" s="405"/>
      <c r="GW143" s="405"/>
      <c r="GX143" s="405"/>
      <c r="GY143" s="405"/>
      <c r="GZ143" s="405"/>
      <c r="HA143" s="405"/>
      <c r="HB143" s="405"/>
      <c r="HC143" s="405"/>
      <c r="HD143" s="405"/>
      <c r="HE143" s="405"/>
      <c r="HF143" s="405"/>
      <c r="HG143" s="405"/>
      <c r="HH143" s="405"/>
      <c r="HI143" s="405"/>
      <c r="HJ143" s="405"/>
      <c r="HK143" s="405"/>
      <c r="HL143" s="405"/>
      <c r="HM143" s="405"/>
      <c r="HN143" s="405"/>
      <c r="HO143" s="405"/>
      <c r="HP143" s="405"/>
      <c r="HQ143" s="405"/>
      <c r="HR143" s="405"/>
      <c r="HS143" s="405"/>
      <c r="HT143" s="405"/>
      <c r="HU143" s="405"/>
      <c r="HV143" s="405"/>
      <c r="HW143" s="405"/>
      <c r="HX143" s="405"/>
      <c r="HY143" s="405"/>
      <c r="HZ143" s="405"/>
      <c r="IA143" s="405"/>
      <c r="IB143" s="405"/>
      <c r="IC143" s="405"/>
      <c r="ID143" s="405"/>
      <c r="IE143" s="405"/>
      <c r="IF143" s="405"/>
      <c r="IG143" s="405"/>
      <c r="IH143" s="405"/>
      <c r="II143" s="405"/>
      <c r="IJ143" s="405"/>
      <c r="IK143" s="405"/>
      <c r="IL143" s="405"/>
      <c r="IM143" s="405"/>
      <c r="IN143" s="405"/>
      <c r="IO143" s="405"/>
      <c r="IP143" s="405"/>
      <c r="IQ143" s="405"/>
      <c r="IR143" s="405"/>
      <c r="IS143" s="405"/>
      <c r="IT143" s="405"/>
      <c r="IU143" s="405"/>
      <c r="IV143" s="405"/>
      <c r="IW143" s="405"/>
    </row>
    <row r="144" customFormat="false" ht="12.75" hidden="false" customHeight="false" outlineLevel="0" collapsed="false">
      <c r="A144" s="391" t="n">
        <v>13</v>
      </c>
      <c r="B144" s="391" t="n">
        <v>14</v>
      </c>
      <c r="C144" s="382" t="n">
        <v>1</v>
      </c>
      <c r="D144" s="445"/>
      <c r="E144" s="415"/>
      <c r="F144" s="409" t="n">
        <f aca="false">D145-0.25</f>
        <v>-0.25</v>
      </c>
      <c r="G144" s="414" t="n">
        <f aca="false">D144+0.56</f>
        <v>0.56</v>
      </c>
      <c r="H144" s="405"/>
      <c r="I144" s="465"/>
      <c r="J144" s="459"/>
      <c r="K144" s="391"/>
      <c r="L144" s="391"/>
      <c r="M144" s="381"/>
      <c r="N144" s="381"/>
      <c r="O144" s="381"/>
      <c r="P144" s="381"/>
      <c r="Q144" s="381"/>
      <c r="R144" s="381"/>
      <c r="S144" s="381"/>
      <c r="T144" s="381"/>
      <c r="U144" s="381"/>
      <c r="V144" s="381"/>
      <c r="W144" s="381"/>
      <c r="X144" s="381"/>
      <c r="Y144" s="443"/>
      <c r="AA144" s="460"/>
      <c r="AD144" s="466"/>
      <c r="AE144" s="472"/>
      <c r="AF144" s="462"/>
      <c r="AG144" s="405"/>
      <c r="AH144" s="405"/>
      <c r="AI144" s="405"/>
      <c r="AJ144" s="405"/>
      <c r="AK144" s="405"/>
      <c r="AL144" s="405"/>
      <c r="AM144" s="405"/>
      <c r="AN144" s="405"/>
      <c r="AO144" s="405"/>
      <c r="AP144" s="405"/>
      <c r="AQ144" s="405"/>
      <c r="AR144" s="405"/>
      <c r="AS144" s="405"/>
      <c r="AT144" s="405"/>
      <c r="AU144" s="405"/>
      <c r="AV144" s="405"/>
      <c r="AW144" s="405"/>
      <c r="AX144" s="405"/>
      <c r="AY144" s="405"/>
      <c r="AZ144" s="405"/>
      <c r="BA144" s="405"/>
      <c r="BB144" s="405"/>
      <c r="BC144" s="405"/>
      <c r="BD144" s="405"/>
      <c r="BE144" s="405"/>
      <c r="BF144" s="405"/>
      <c r="BG144" s="405"/>
      <c r="BH144" s="405"/>
      <c r="BI144" s="405"/>
      <c r="BJ144" s="405"/>
      <c r="BK144" s="405"/>
      <c r="BL144" s="405"/>
      <c r="BM144" s="405"/>
      <c r="BN144" s="405"/>
      <c r="BO144" s="405"/>
      <c r="BP144" s="405"/>
      <c r="BQ144" s="405"/>
      <c r="BR144" s="405"/>
      <c r="BS144" s="405"/>
      <c r="BT144" s="405"/>
      <c r="BU144" s="405"/>
      <c r="BV144" s="405"/>
      <c r="BW144" s="405"/>
      <c r="BX144" s="405"/>
      <c r="BY144" s="405"/>
      <c r="BZ144" s="405"/>
      <c r="CA144" s="405"/>
      <c r="CB144" s="405"/>
      <c r="CC144" s="405"/>
      <c r="CD144" s="405"/>
      <c r="CE144" s="405"/>
      <c r="CF144" s="405"/>
      <c r="CG144" s="405"/>
      <c r="CH144" s="405"/>
      <c r="CI144" s="405"/>
      <c r="CJ144" s="405"/>
      <c r="CK144" s="405"/>
      <c r="CL144" s="405"/>
      <c r="CM144" s="405"/>
      <c r="CN144" s="405"/>
      <c r="CO144" s="405"/>
      <c r="CP144" s="405"/>
      <c r="CQ144" s="405"/>
      <c r="CR144" s="405"/>
      <c r="CS144" s="405"/>
      <c r="CT144" s="405"/>
      <c r="CU144" s="405"/>
      <c r="CV144" s="405"/>
      <c r="CW144" s="405"/>
      <c r="CX144" s="405"/>
      <c r="CY144" s="405"/>
      <c r="CZ144" s="405"/>
      <c r="DA144" s="405"/>
      <c r="DB144" s="405"/>
      <c r="DC144" s="405"/>
      <c r="DD144" s="405"/>
      <c r="DE144" s="405"/>
      <c r="DF144" s="405"/>
      <c r="DG144" s="405"/>
      <c r="DH144" s="405"/>
      <c r="DI144" s="405"/>
      <c r="DJ144" s="405"/>
      <c r="DK144" s="405"/>
      <c r="DL144" s="405"/>
      <c r="DM144" s="405"/>
      <c r="DN144" s="405"/>
      <c r="DO144" s="405"/>
      <c r="DP144" s="405"/>
      <c r="DQ144" s="405"/>
      <c r="DR144" s="405"/>
      <c r="DS144" s="405"/>
      <c r="DT144" s="405"/>
      <c r="DU144" s="405"/>
      <c r="DV144" s="405"/>
      <c r="DW144" s="405"/>
      <c r="DX144" s="405"/>
      <c r="DY144" s="405"/>
      <c r="DZ144" s="405"/>
      <c r="EA144" s="405"/>
      <c r="EB144" s="405"/>
      <c r="EC144" s="405"/>
      <c r="ED144" s="405"/>
      <c r="EE144" s="405"/>
      <c r="EF144" s="405"/>
      <c r="EG144" s="405"/>
      <c r="EH144" s="405"/>
      <c r="EI144" s="405"/>
      <c r="EJ144" s="405"/>
      <c r="EK144" s="405"/>
      <c r="EL144" s="405"/>
      <c r="EM144" s="405"/>
      <c r="EN144" s="405"/>
      <c r="EO144" s="405"/>
      <c r="EP144" s="405"/>
      <c r="EQ144" s="405"/>
      <c r="ER144" s="405"/>
      <c r="ES144" s="405"/>
      <c r="ET144" s="405"/>
      <c r="EU144" s="405"/>
      <c r="EV144" s="405"/>
      <c r="EW144" s="405"/>
      <c r="EX144" s="405"/>
      <c r="EY144" s="405"/>
      <c r="EZ144" s="405"/>
      <c r="FA144" s="405"/>
      <c r="FB144" s="405"/>
      <c r="FC144" s="405"/>
      <c r="FD144" s="405"/>
      <c r="FE144" s="405"/>
      <c r="FF144" s="405"/>
      <c r="FG144" s="405"/>
      <c r="FH144" s="405"/>
      <c r="FI144" s="405"/>
      <c r="FJ144" s="405"/>
      <c r="FK144" s="405"/>
      <c r="FL144" s="405"/>
      <c r="FM144" s="405"/>
      <c r="FN144" s="405"/>
      <c r="FO144" s="405"/>
      <c r="FP144" s="405"/>
      <c r="FQ144" s="405"/>
      <c r="FR144" s="405"/>
      <c r="FS144" s="405"/>
      <c r="FT144" s="405"/>
      <c r="FU144" s="405"/>
      <c r="FV144" s="405"/>
      <c r="FW144" s="405"/>
      <c r="FX144" s="405"/>
      <c r="FY144" s="405"/>
      <c r="FZ144" s="405"/>
      <c r="GA144" s="405"/>
      <c r="GB144" s="405"/>
      <c r="GC144" s="405"/>
      <c r="GD144" s="405"/>
      <c r="GE144" s="405"/>
      <c r="GF144" s="405"/>
      <c r="GG144" s="405"/>
      <c r="GH144" s="405"/>
      <c r="GI144" s="405"/>
      <c r="GJ144" s="405"/>
      <c r="GK144" s="405"/>
      <c r="GL144" s="405"/>
      <c r="GM144" s="405"/>
      <c r="GN144" s="405"/>
      <c r="GO144" s="405"/>
      <c r="GP144" s="405"/>
      <c r="GQ144" s="405"/>
      <c r="GR144" s="405"/>
      <c r="GS144" s="405"/>
      <c r="GT144" s="405"/>
      <c r="GU144" s="405"/>
      <c r="GV144" s="405"/>
      <c r="GW144" s="405"/>
      <c r="GX144" s="405"/>
      <c r="GY144" s="405"/>
      <c r="GZ144" s="405"/>
      <c r="HA144" s="405"/>
      <c r="HB144" s="405"/>
      <c r="HC144" s="405"/>
      <c r="HD144" s="405"/>
      <c r="HE144" s="405"/>
      <c r="HF144" s="405"/>
      <c r="HG144" s="405"/>
      <c r="HH144" s="405"/>
      <c r="HI144" s="405"/>
      <c r="HJ144" s="405"/>
      <c r="HK144" s="405"/>
      <c r="HL144" s="405"/>
      <c r="HM144" s="405"/>
      <c r="HN144" s="405"/>
      <c r="HO144" s="405"/>
      <c r="HP144" s="405"/>
      <c r="HQ144" s="405"/>
      <c r="HR144" s="405"/>
      <c r="HS144" s="405"/>
      <c r="HT144" s="405"/>
      <c r="HU144" s="405"/>
      <c r="HV144" s="405"/>
      <c r="HW144" s="405"/>
      <c r="HX144" s="405"/>
      <c r="HY144" s="405"/>
      <c r="HZ144" s="405"/>
      <c r="IA144" s="405"/>
      <c r="IB144" s="405"/>
      <c r="IC144" s="405"/>
      <c r="ID144" s="405"/>
      <c r="IE144" s="405"/>
      <c r="IF144" s="405"/>
      <c r="IG144" s="405"/>
      <c r="IH144" s="405"/>
      <c r="II144" s="405"/>
      <c r="IJ144" s="405"/>
      <c r="IK144" s="405"/>
      <c r="IL144" s="405"/>
      <c r="IM144" s="405"/>
      <c r="IN144" s="405"/>
      <c r="IO144" s="405"/>
      <c r="IP144" s="405"/>
      <c r="IQ144" s="405"/>
      <c r="IR144" s="405"/>
      <c r="IS144" s="405"/>
      <c r="IT144" s="405"/>
      <c r="IU144" s="405"/>
      <c r="IV144" s="405"/>
      <c r="IW144" s="405"/>
    </row>
    <row r="145" customFormat="false" ht="12.75" hidden="false" customHeight="false" outlineLevel="0" collapsed="false">
      <c r="A145" s="397" t="n">
        <v>14</v>
      </c>
      <c r="B145" s="391" t="n">
        <v>15</v>
      </c>
      <c r="C145" s="382" t="n">
        <v>1</v>
      </c>
      <c r="D145" s="445"/>
      <c r="E145" s="415"/>
      <c r="F145" s="409" t="n">
        <f aca="false">D146-0.25</f>
        <v>-0.25</v>
      </c>
      <c r="G145" s="414" t="n">
        <f aca="false">D145+0.56</f>
        <v>0.56</v>
      </c>
      <c r="H145" s="405" t="s">
        <v>24</v>
      </c>
      <c r="I145" s="465"/>
      <c r="J145" s="459"/>
      <c r="K145" s="391"/>
      <c r="L145" s="391"/>
      <c r="M145" s="381"/>
      <c r="N145" s="381"/>
      <c r="O145" s="381"/>
      <c r="P145" s="381"/>
      <c r="Q145" s="381"/>
      <c r="R145" s="381"/>
      <c r="S145" s="381"/>
      <c r="T145" s="381"/>
      <c r="U145" s="381"/>
      <c r="V145" s="381"/>
      <c r="W145" s="381"/>
      <c r="X145" s="381"/>
      <c r="Y145" s="443"/>
      <c r="AA145" s="460"/>
      <c r="AD145" s="466"/>
      <c r="AE145" s="473"/>
      <c r="AF145" s="300"/>
      <c r="AG145" s="405"/>
      <c r="AH145" s="405"/>
      <c r="AI145" s="405"/>
      <c r="AJ145" s="405"/>
      <c r="AK145" s="405"/>
      <c r="AL145" s="405"/>
      <c r="AM145" s="405"/>
      <c r="AN145" s="405"/>
      <c r="AO145" s="405"/>
      <c r="AP145" s="405"/>
      <c r="AQ145" s="405"/>
      <c r="AR145" s="405"/>
      <c r="AS145" s="405"/>
      <c r="AT145" s="405"/>
      <c r="AU145" s="405"/>
      <c r="AV145" s="405"/>
      <c r="AW145" s="405"/>
      <c r="AX145" s="405"/>
      <c r="AY145" s="405"/>
      <c r="AZ145" s="405"/>
      <c r="BA145" s="405"/>
      <c r="BB145" s="405"/>
      <c r="BC145" s="405"/>
      <c r="BD145" s="405"/>
      <c r="BE145" s="405"/>
      <c r="BF145" s="405"/>
      <c r="BG145" s="405"/>
      <c r="BH145" s="405"/>
      <c r="BI145" s="405"/>
      <c r="BJ145" s="405"/>
      <c r="BK145" s="405"/>
      <c r="BL145" s="405"/>
      <c r="BM145" s="405"/>
      <c r="BN145" s="405"/>
      <c r="BO145" s="405"/>
      <c r="BP145" s="405"/>
      <c r="BQ145" s="405"/>
      <c r="BR145" s="405"/>
      <c r="BS145" s="405"/>
      <c r="BT145" s="405"/>
      <c r="BU145" s="405"/>
      <c r="BV145" s="405"/>
      <c r="BW145" s="405"/>
      <c r="BX145" s="405"/>
      <c r="BY145" s="405"/>
      <c r="BZ145" s="405"/>
      <c r="CA145" s="405"/>
      <c r="CB145" s="405"/>
      <c r="CC145" s="405"/>
      <c r="CD145" s="405"/>
      <c r="CE145" s="405"/>
      <c r="CF145" s="405"/>
      <c r="CG145" s="405"/>
      <c r="CH145" s="405"/>
      <c r="CI145" s="405"/>
      <c r="CJ145" s="405"/>
      <c r="CK145" s="405"/>
      <c r="CL145" s="405"/>
      <c r="CM145" s="405"/>
      <c r="CN145" s="405"/>
      <c r="CO145" s="405"/>
      <c r="CP145" s="405"/>
      <c r="CQ145" s="405"/>
      <c r="CR145" s="405"/>
      <c r="CS145" s="405"/>
      <c r="CT145" s="405"/>
      <c r="CU145" s="405"/>
      <c r="CV145" s="405"/>
      <c r="CW145" s="405"/>
      <c r="CX145" s="405"/>
      <c r="CY145" s="405"/>
      <c r="CZ145" s="405"/>
      <c r="DA145" s="405"/>
      <c r="DB145" s="405"/>
      <c r="DC145" s="405"/>
      <c r="DD145" s="405"/>
      <c r="DE145" s="405"/>
      <c r="DF145" s="405"/>
      <c r="DG145" s="405"/>
      <c r="DH145" s="405"/>
      <c r="DI145" s="405"/>
      <c r="DJ145" s="405"/>
      <c r="DK145" s="405"/>
      <c r="DL145" s="405"/>
      <c r="DM145" s="405"/>
      <c r="DN145" s="405"/>
      <c r="DO145" s="405"/>
      <c r="DP145" s="405"/>
      <c r="DQ145" s="405"/>
      <c r="DR145" s="405"/>
      <c r="DS145" s="405"/>
      <c r="DT145" s="405"/>
      <c r="DU145" s="405"/>
      <c r="DV145" s="405"/>
      <c r="DW145" s="405"/>
      <c r="DX145" s="405"/>
      <c r="DY145" s="405"/>
      <c r="DZ145" s="405"/>
      <c r="EA145" s="405"/>
      <c r="EB145" s="405"/>
      <c r="EC145" s="405"/>
      <c r="ED145" s="405"/>
      <c r="EE145" s="405"/>
      <c r="EF145" s="405"/>
      <c r="EG145" s="405"/>
      <c r="EH145" s="405"/>
      <c r="EI145" s="405"/>
      <c r="EJ145" s="405"/>
      <c r="EK145" s="405"/>
      <c r="EL145" s="405"/>
      <c r="EM145" s="405"/>
      <c r="EN145" s="405"/>
      <c r="EO145" s="405"/>
      <c r="EP145" s="405"/>
      <c r="EQ145" s="405"/>
      <c r="ER145" s="405"/>
      <c r="ES145" s="405"/>
      <c r="ET145" s="405"/>
      <c r="EU145" s="405"/>
      <c r="EV145" s="405"/>
      <c r="EW145" s="405"/>
      <c r="EX145" s="405"/>
      <c r="EY145" s="405"/>
      <c r="EZ145" s="405"/>
      <c r="FA145" s="405"/>
      <c r="FB145" s="405"/>
      <c r="FC145" s="405"/>
      <c r="FD145" s="405"/>
      <c r="FE145" s="405"/>
      <c r="FF145" s="405"/>
      <c r="FG145" s="405"/>
      <c r="FH145" s="405"/>
      <c r="FI145" s="405"/>
      <c r="FJ145" s="405"/>
      <c r="FK145" s="405"/>
      <c r="FL145" s="405"/>
      <c r="FM145" s="405"/>
      <c r="FN145" s="405"/>
      <c r="FO145" s="405"/>
      <c r="FP145" s="405"/>
      <c r="FQ145" s="405"/>
      <c r="FR145" s="405"/>
      <c r="FS145" s="405"/>
      <c r="FT145" s="405"/>
      <c r="FU145" s="405"/>
      <c r="FV145" s="405"/>
      <c r="FW145" s="405"/>
      <c r="FX145" s="405"/>
      <c r="FY145" s="405"/>
      <c r="FZ145" s="405"/>
      <c r="GA145" s="405"/>
      <c r="GB145" s="405"/>
      <c r="GC145" s="405"/>
      <c r="GD145" s="405"/>
      <c r="GE145" s="405"/>
      <c r="GF145" s="405"/>
      <c r="GG145" s="405"/>
      <c r="GH145" s="405"/>
      <c r="GI145" s="405"/>
      <c r="GJ145" s="405"/>
      <c r="GK145" s="405"/>
      <c r="GL145" s="405"/>
      <c r="GM145" s="405"/>
      <c r="GN145" s="405"/>
      <c r="GO145" s="405"/>
      <c r="GP145" s="405"/>
      <c r="GQ145" s="405"/>
      <c r="GR145" s="405"/>
      <c r="GS145" s="405"/>
      <c r="GT145" s="405"/>
      <c r="GU145" s="405"/>
      <c r="GV145" s="405"/>
      <c r="GW145" s="405"/>
      <c r="GX145" s="405"/>
      <c r="GY145" s="405"/>
      <c r="GZ145" s="405"/>
      <c r="HA145" s="405"/>
      <c r="HB145" s="405"/>
      <c r="HC145" s="405"/>
      <c r="HD145" s="405"/>
      <c r="HE145" s="405"/>
      <c r="HF145" s="405"/>
      <c r="HG145" s="405"/>
      <c r="HH145" s="405"/>
      <c r="HI145" s="405"/>
      <c r="HJ145" s="405"/>
      <c r="HK145" s="405"/>
      <c r="HL145" s="405"/>
      <c r="HM145" s="405"/>
      <c r="HN145" s="405"/>
      <c r="HO145" s="405"/>
      <c r="HP145" s="405"/>
      <c r="HQ145" s="405"/>
      <c r="HR145" s="405"/>
      <c r="HS145" s="405"/>
      <c r="HT145" s="405"/>
      <c r="HU145" s="405"/>
      <c r="HV145" s="405"/>
      <c r="HW145" s="405"/>
      <c r="HX145" s="405"/>
      <c r="HY145" s="405"/>
      <c r="HZ145" s="405"/>
      <c r="IA145" s="405"/>
      <c r="IB145" s="405"/>
      <c r="IC145" s="405"/>
      <c r="ID145" s="405"/>
      <c r="IE145" s="405"/>
      <c r="IF145" s="405"/>
      <c r="IG145" s="405"/>
      <c r="IH145" s="405"/>
      <c r="II145" s="405"/>
      <c r="IJ145" s="405"/>
      <c r="IK145" s="405"/>
      <c r="IL145" s="405"/>
      <c r="IM145" s="405"/>
      <c r="IN145" s="405"/>
      <c r="IO145" s="405"/>
      <c r="IP145" s="405"/>
      <c r="IQ145" s="405"/>
      <c r="IR145" s="405"/>
      <c r="IS145" s="405"/>
      <c r="IT145" s="405"/>
      <c r="IU145" s="405"/>
      <c r="IV145" s="405"/>
      <c r="IW145" s="405"/>
    </row>
    <row r="146" customFormat="false" ht="12.75" hidden="false" customHeight="false" outlineLevel="0" collapsed="false">
      <c r="A146" s="391" t="n">
        <v>15</v>
      </c>
      <c r="B146" s="391" t="n">
        <v>16</v>
      </c>
      <c r="C146" s="382" t="n">
        <v>1</v>
      </c>
      <c r="D146" s="445"/>
      <c r="E146" s="415"/>
      <c r="F146" s="409" t="n">
        <f aca="false">D147-0.25</f>
        <v>-0.25</v>
      </c>
      <c r="G146" s="414" t="n">
        <f aca="false">D146+0.56</f>
        <v>0.56</v>
      </c>
      <c r="H146" s="405"/>
      <c r="I146" s="465"/>
      <c r="J146" s="459"/>
      <c r="K146" s="391"/>
      <c r="L146" s="391"/>
      <c r="M146" s="381"/>
      <c r="N146" s="381"/>
      <c r="O146" s="381"/>
      <c r="P146" s="381"/>
      <c r="Q146" s="381"/>
      <c r="R146" s="381"/>
      <c r="S146" s="381"/>
      <c r="T146" s="381"/>
      <c r="U146" s="381"/>
      <c r="V146" s="381"/>
      <c r="W146" s="381"/>
      <c r="X146" s="381"/>
      <c r="Y146" s="443"/>
      <c r="AA146" s="460"/>
      <c r="AD146" s="468"/>
      <c r="AE146" s="469"/>
      <c r="AF146" s="300"/>
      <c r="AG146" s="405"/>
      <c r="AH146" s="405"/>
      <c r="AI146" s="405"/>
      <c r="AJ146" s="405"/>
      <c r="AK146" s="405"/>
      <c r="AL146" s="405"/>
      <c r="AM146" s="405"/>
      <c r="AN146" s="405"/>
      <c r="AO146" s="405"/>
      <c r="AP146" s="405"/>
      <c r="AQ146" s="405"/>
      <c r="AR146" s="405"/>
      <c r="AS146" s="405"/>
      <c r="AT146" s="405"/>
      <c r="AU146" s="405"/>
      <c r="AV146" s="405"/>
      <c r="AW146" s="405"/>
      <c r="AX146" s="405"/>
      <c r="AY146" s="405"/>
      <c r="AZ146" s="405"/>
      <c r="BA146" s="405"/>
      <c r="BB146" s="405"/>
      <c r="BC146" s="405"/>
      <c r="BD146" s="405"/>
      <c r="BE146" s="405"/>
      <c r="BF146" s="405"/>
      <c r="BG146" s="405"/>
      <c r="BH146" s="405"/>
      <c r="BI146" s="405"/>
      <c r="BJ146" s="405"/>
      <c r="BK146" s="405"/>
      <c r="BL146" s="405"/>
      <c r="BM146" s="405"/>
      <c r="BN146" s="405"/>
      <c r="BO146" s="405"/>
      <c r="BP146" s="405"/>
      <c r="BQ146" s="405"/>
      <c r="BR146" s="405"/>
      <c r="BS146" s="405"/>
      <c r="BT146" s="405"/>
      <c r="BU146" s="405"/>
      <c r="BV146" s="405"/>
      <c r="BW146" s="405"/>
      <c r="BX146" s="405"/>
      <c r="BY146" s="405"/>
      <c r="BZ146" s="405"/>
      <c r="CA146" s="405"/>
      <c r="CB146" s="405"/>
      <c r="CC146" s="405"/>
      <c r="CD146" s="405"/>
      <c r="CE146" s="405"/>
      <c r="CF146" s="405"/>
      <c r="CG146" s="405"/>
      <c r="CH146" s="405"/>
      <c r="CI146" s="405"/>
      <c r="CJ146" s="405"/>
      <c r="CK146" s="405"/>
      <c r="CL146" s="405"/>
      <c r="CM146" s="405"/>
      <c r="CN146" s="405"/>
      <c r="CO146" s="405"/>
      <c r="CP146" s="405"/>
      <c r="CQ146" s="405"/>
      <c r="CR146" s="405"/>
      <c r="CS146" s="405"/>
      <c r="CT146" s="405"/>
      <c r="CU146" s="405"/>
      <c r="CV146" s="405"/>
      <c r="CW146" s="405"/>
      <c r="CX146" s="405"/>
      <c r="CY146" s="405"/>
      <c r="CZ146" s="405"/>
      <c r="DA146" s="405"/>
      <c r="DB146" s="405"/>
      <c r="DC146" s="405"/>
      <c r="DD146" s="405"/>
      <c r="DE146" s="405"/>
      <c r="DF146" s="405"/>
      <c r="DG146" s="405"/>
      <c r="DH146" s="405"/>
      <c r="DI146" s="405"/>
      <c r="DJ146" s="405"/>
      <c r="DK146" s="405"/>
      <c r="DL146" s="405"/>
      <c r="DM146" s="405"/>
      <c r="DN146" s="405"/>
      <c r="DO146" s="405"/>
      <c r="DP146" s="405"/>
      <c r="DQ146" s="405"/>
      <c r="DR146" s="405"/>
      <c r="DS146" s="405"/>
      <c r="DT146" s="405"/>
      <c r="DU146" s="405"/>
      <c r="DV146" s="405"/>
      <c r="DW146" s="405"/>
      <c r="DX146" s="405"/>
      <c r="DY146" s="405"/>
      <c r="DZ146" s="405"/>
      <c r="EA146" s="405"/>
      <c r="EB146" s="405"/>
      <c r="EC146" s="405"/>
      <c r="ED146" s="405"/>
      <c r="EE146" s="405"/>
      <c r="EF146" s="405"/>
      <c r="EG146" s="405"/>
      <c r="EH146" s="405"/>
      <c r="EI146" s="405"/>
      <c r="EJ146" s="405"/>
      <c r="EK146" s="405"/>
      <c r="EL146" s="405"/>
      <c r="EM146" s="405"/>
      <c r="EN146" s="405"/>
      <c r="EO146" s="405"/>
      <c r="EP146" s="405"/>
      <c r="EQ146" s="405"/>
      <c r="ER146" s="405"/>
      <c r="ES146" s="405"/>
      <c r="ET146" s="405"/>
      <c r="EU146" s="405"/>
      <c r="EV146" s="405"/>
      <c r="EW146" s="405"/>
      <c r="EX146" s="405"/>
      <c r="EY146" s="405"/>
      <c r="EZ146" s="405"/>
      <c r="FA146" s="405"/>
      <c r="FB146" s="405"/>
      <c r="FC146" s="405"/>
      <c r="FD146" s="405"/>
      <c r="FE146" s="405"/>
      <c r="FF146" s="405"/>
      <c r="FG146" s="405"/>
      <c r="FH146" s="405"/>
      <c r="FI146" s="405"/>
      <c r="FJ146" s="405"/>
      <c r="FK146" s="405"/>
      <c r="FL146" s="405"/>
      <c r="FM146" s="405"/>
      <c r="FN146" s="405"/>
      <c r="FO146" s="405"/>
      <c r="FP146" s="405"/>
      <c r="FQ146" s="405"/>
      <c r="FR146" s="405"/>
      <c r="FS146" s="405"/>
      <c r="FT146" s="405"/>
      <c r="FU146" s="405"/>
      <c r="FV146" s="405"/>
      <c r="FW146" s="405"/>
      <c r="FX146" s="405"/>
      <c r="FY146" s="405"/>
      <c r="FZ146" s="405"/>
      <c r="GA146" s="405"/>
      <c r="GB146" s="405"/>
      <c r="GC146" s="405"/>
      <c r="GD146" s="405"/>
      <c r="GE146" s="405"/>
      <c r="GF146" s="405"/>
      <c r="GG146" s="405"/>
      <c r="GH146" s="405"/>
      <c r="GI146" s="405"/>
      <c r="GJ146" s="405"/>
      <c r="GK146" s="405"/>
      <c r="GL146" s="405"/>
      <c r="GM146" s="405"/>
      <c r="GN146" s="405"/>
      <c r="GO146" s="405"/>
      <c r="GP146" s="405"/>
      <c r="GQ146" s="405"/>
      <c r="GR146" s="405"/>
      <c r="GS146" s="405"/>
      <c r="GT146" s="405"/>
      <c r="GU146" s="405"/>
      <c r="GV146" s="405"/>
      <c r="GW146" s="405"/>
      <c r="GX146" s="405"/>
      <c r="GY146" s="405"/>
      <c r="GZ146" s="405"/>
      <c r="HA146" s="405"/>
      <c r="HB146" s="405"/>
      <c r="HC146" s="405"/>
      <c r="HD146" s="405"/>
      <c r="HE146" s="405"/>
      <c r="HF146" s="405"/>
      <c r="HG146" s="405"/>
      <c r="HH146" s="405"/>
      <c r="HI146" s="405"/>
      <c r="HJ146" s="405"/>
      <c r="HK146" s="405"/>
      <c r="HL146" s="405"/>
      <c r="HM146" s="405"/>
      <c r="HN146" s="405"/>
      <c r="HO146" s="405"/>
      <c r="HP146" s="405"/>
      <c r="HQ146" s="405"/>
      <c r="HR146" s="405"/>
      <c r="HS146" s="405"/>
      <c r="HT146" s="405"/>
      <c r="HU146" s="405"/>
      <c r="HV146" s="405"/>
      <c r="HW146" s="405"/>
      <c r="HX146" s="405"/>
      <c r="HY146" s="405"/>
      <c r="HZ146" s="405"/>
      <c r="IA146" s="405"/>
      <c r="IB146" s="405"/>
      <c r="IC146" s="405"/>
      <c r="ID146" s="405"/>
      <c r="IE146" s="405"/>
      <c r="IF146" s="405"/>
      <c r="IG146" s="405"/>
      <c r="IH146" s="405"/>
      <c r="II146" s="405"/>
      <c r="IJ146" s="405"/>
      <c r="IK146" s="405"/>
      <c r="IL146" s="405"/>
      <c r="IM146" s="405"/>
      <c r="IN146" s="405"/>
      <c r="IO146" s="405"/>
      <c r="IP146" s="405"/>
      <c r="IQ146" s="405"/>
      <c r="IR146" s="405"/>
      <c r="IS146" s="405"/>
      <c r="IT146" s="405"/>
      <c r="IU146" s="405"/>
      <c r="IV146" s="405"/>
      <c r="IW146" s="405"/>
    </row>
    <row r="147" customFormat="false" ht="12.75" hidden="false" customHeight="false" outlineLevel="0" collapsed="false">
      <c r="A147" s="397" t="n">
        <v>16</v>
      </c>
      <c r="B147" s="391" t="n">
        <v>17</v>
      </c>
      <c r="C147" s="382" t="n">
        <v>1</v>
      </c>
      <c r="D147" s="445"/>
      <c r="E147" s="415"/>
      <c r="F147" s="409" t="n">
        <f aca="false">D148-0.25</f>
        <v>-0.25</v>
      </c>
      <c r="G147" s="414" t="n">
        <f aca="false">D147+0.56</f>
        <v>0.56</v>
      </c>
      <c r="H147" s="405"/>
      <c r="I147" s="465"/>
      <c r="J147" s="459"/>
      <c r="K147" s="391"/>
      <c r="L147" s="391"/>
      <c r="M147" s="381"/>
      <c r="N147" s="381"/>
      <c r="O147" s="381"/>
      <c r="P147" s="405"/>
      <c r="Q147" s="405"/>
      <c r="R147" s="381"/>
      <c r="S147" s="381"/>
      <c r="T147" s="381"/>
      <c r="U147" s="381"/>
      <c r="V147" s="381"/>
      <c r="W147" s="381"/>
      <c r="X147" s="381"/>
      <c r="Y147" s="443"/>
      <c r="AA147" s="460"/>
      <c r="AD147" s="468"/>
      <c r="AE147" s="469"/>
      <c r="AF147" s="470"/>
      <c r="AG147" s="405"/>
      <c r="AH147" s="405"/>
      <c r="AI147" s="405"/>
      <c r="AJ147" s="405"/>
      <c r="AK147" s="405"/>
      <c r="AL147" s="405"/>
      <c r="AM147" s="405"/>
      <c r="AN147" s="405"/>
      <c r="AO147" s="405"/>
      <c r="AP147" s="405"/>
      <c r="AQ147" s="405"/>
      <c r="AR147" s="405"/>
      <c r="AS147" s="405"/>
      <c r="AT147" s="405"/>
      <c r="AU147" s="405"/>
      <c r="AV147" s="405"/>
      <c r="AW147" s="405"/>
      <c r="AX147" s="405"/>
      <c r="AY147" s="405"/>
      <c r="AZ147" s="405"/>
      <c r="BA147" s="405"/>
      <c r="BB147" s="405"/>
      <c r="BC147" s="405"/>
      <c r="BD147" s="405"/>
      <c r="BE147" s="405"/>
      <c r="BF147" s="405"/>
      <c r="BG147" s="405"/>
      <c r="BH147" s="405"/>
      <c r="BI147" s="405"/>
      <c r="BJ147" s="405"/>
      <c r="BK147" s="405"/>
      <c r="BL147" s="405"/>
      <c r="BM147" s="405"/>
      <c r="BN147" s="405"/>
      <c r="BO147" s="405"/>
      <c r="BP147" s="405"/>
      <c r="BQ147" s="405"/>
      <c r="BR147" s="405"/>
      <c r="BS147" s="405"/>
      <c r="BT147" s="405"/>
      <c r="BU147" s="405"/>
      <c r="BV147" s="405"/>
      <c r="BW147" s="405"/>
      <c r="BX147" s="405"/>
      <c r="BY147" s="405"/>
      <c r="BZ147" s="405"/>
      <c r="CA147" s="405"/>
      <c r="CB147" s="405"/>
      <c r="CC147" s="405"/>
      <c r="CD147" s="405"/>
      <c r="CE147" s="405"/>
      <c r="CF147" s="405"/>
      <c r="CG147" s="405"/>
      <c r="CH147" s="405"/>
      <c r="CI147" s="405"/>
      <c r="CJ147" s="405"/>
      <c r="CK147" s="405"/>
      <c r="CL147" s="405"/>
      <c r="CM147" s="405"/>
      <c r="CN147" s="405"/>
      <c r="CO147" s="405"/>
      <c r="CP147" s="405"/>
      <c r="CQ147" s="405"/>
      <c r="CR147" s="405"/>
      <c r="CS147" s="405"/>
      <c r="CT147" s="405"/>
      <c r="CU147" s="405"/>
      <c r="CV147" s="405"/>
      <c r="CW147" s="405"/>
      <c r="CX147" s="405"/>
      <c r="CY147" s="405"/>
      <c r="CZ147" s="405"/>
      <c r="DA147" s="405"/>
      <c r="DB147" s="405"/>
      <c r="DC147" s="405"/>
      <c r="DD147" s="405"/>
      <c r="DE147" s="405"/>
      <c r="DF147" s="405"/>
      <c r="DG147" s="405"/>
      <c r="DH147" s="405"/>
      <c r="DI147" s="405"/>
      <c r="DJ147" s="405"/>
      <c r="DK147" s="405"/>
      <c r="DL147" s="405"/>
      <c r="DM147" s="405"/>
      <c r="DN147" s="405"/>
      <c r="DO147" s="405"/>
      <c r="DP147" s="405"/>
      <c r="DQ147" s="405"/>
      <c r="DR147" s="405"/>
      <c r="DS147" s="405"/>
      <c r="DT147" s="405"/>
      <c r="DU147" s="405"/>
      <c r="DV147" s="405"/>
      <c r="DW147" s="405"/>
      <c r="DX147" s="405"/>
      <c r="DY147" s="405"/>
      <c r="DZ147" s="405"/>
      <c r="EA147" s="405"/>
      <c r="EB147" s="405"/>
      <c r="EC147" s="405"/>
      <c r="ED147" s="405"/>
      <c r="EE147" s="405"/>
      <c r="EF147" s="405"/>
      <c r="EG147" s="405"/>
      <c r="EH147" s="405"/>
      <c r="EI147" s="405"/>
      <c r="EJ147" s="405"/>
      <c r="EK147" s="405"/>
      <c r="EL147" s="405"/>
      <c r="EM147" s="405"/>
      <c r="EN147" s="405"/>
      <c r="EO147" s="405"/>
      <c r="EP147" s="405"/>
      <c r="EQ147" s="405"/>
      <c r="ER147" s="405"/>
      <c r="ES147" s="405"/>
      <c r="ET147" s="405"/>
      <c r="EU147" s="405"/>
      <c r="EV147" s="405"/>
      <c r="EW147" s="405"/>
      <c r="EX147" s="405"/>
      <c r="EY147" s="405"/>
      <c r="EZ147" s="405"/>
      <c r="FA147" s="405"/>
      <c r="FB147" s="405"/>
      <c r="FC147" s="405"/>
      <c r="FD147" s="405"/>
      <c r="FE147" s="405"/>
      <c r="FF147" s="405"/>
      <c r="FG147" s="405"/>
      <c r="FH147" s="405"/>
      <c r="FI147" s="405"/>
      <c r="FJ147" s="405"/>
      <c r="FK147" s="405"/>
      <c r="FL147" s="405"/>
      <c r="FM147" s="405"/>
      <c r="FN147" s="405"/>
      <c r="FO147" s="405"/>
      <c r="FP147" s="405"/>
      <c r="FQ147" s="405"/>
      <c r="FR147" s="405"/>
      <c r="FS147" s="405"/>
      <c r="FT147" s="405"/>
      <c r="FU147" s="405"/>
      <c r="FV147" s="405"/>
      <c r="FW147" s="405"/>
      <c r="FX147" s="405"/>
      <c r="FY147" s="405"/>
      <c r="FZ147" s="405"/>
      <c r="GA147" s="405"/>
      <c r="GB147" s="405"/>
      <c r="GC147" s="405"/>
      <c r="GD147" s="405"/>
      <c r="GE147" s="405"/>
      <c r="GF147" s="405"/>
      <c r="GG147" s="405"/>
      <c r="GH147" s="405"/>
      <c r="GI147" s="405"/>
      <c r="GJ147" s="405"/>
      <c r="GK147" s="405"/>
      <c r="GL147" s="405"/>
      <c r="GM147" s="405"/>
      <c r="GN147" s="405"/>
      <c r="GO147" s="405"/>
      <c r="GP147" s="405"/>
      <c r="GQ147" s="405"/>
      <c r="GR147" s="405"/>
      <c r="GS147" s="405"/>
      <c r="GT147" s="405"/>
      <c r="GU147" s="405"/>
      <c r="GV147" s="405"/>
      <c r="GW147" s="405"/>
      <c r="GX147" s="405"/>
      <c r="GY147" s="405"/>
      <c r="GZ147" s="405"/>
      <c r="HA147" s="405"/>
      <c r="HB147" s="405"/>
      <c r="HC147" s="405"/>
      <c r="HD147" s="405"/>
      <c r="HE147" s="405"/>
      <c r="HF147" s="405"/>
      <c r="HG147" s="405"/>
      <c r="HH147" s="405"/>
      <c r="HI147" s="405"/>
      <c r="HJ147" s="405"/>
      <c r="HK147" s="405"/>
      <c r="HL147" s="405"/>
      <c r="HM147" s="405"/>
      <c r="HN147" s="405"/>
      <c r="HO147" s="405"/>
      <c r="HP147" s="405"/>
      <c r="HQ147" s="405"/>
      <c r="HR147" s="405"/>
      <c r="HS147" s="405"/>
      <c r="HT147" s="405"/>
      <c r="HU147" s="405"/>
      <c r="HV147" s="405"/>
      <c r="HW147" s="405"/>
      <c r="HX147" s="405"/>
      <c r="HY147" s="405"/>
      <c r="HZ147" s="405"/>
      <c r="IA147" s="405"/>
      <c r="IB147" s="405"/>
      <c r="IC147" s="405"/>
      <c r="ID147" s="405"/>
      <c r="IE147" s="405"/>
      <c r="IF147" s="405"/>
      <c r="IG147" s="405"/>
      <c r="IH147" s="405"/>
      <c r="II147" s="405"/>
      <c r="IJ147" s="405"/>
      <c r="IK147" s="405"/>
      <c r="IL147" s="405"/>
      <c r="IM147" s="405"/>
      <c r="IN147" s="405"/>
      <c r="IO147" s="405"/>
      <c r="IP147" s="405"/>
      <c r="IQ147" s="405"/>
      <c r="IR147" s="405"/>
      <c r="IS147" s="405"/>
      <c r="IT147" s="405"/>
      <c r="IU147" s="405"/>
      <c r="IV147" s="405"/>
      <c r="IW147" s="405"/>
    </row>
    <row r="148" customFormat="false" ht="12.75" hidden="false" customHeight="false" outlineLevel="0" collapsed="false">
      <c r="A148" s="391" t="n">
        <v>17</v>
      </c>
      <c r="B148" s="391" t="n">
        <v>18</v>
      </c>
      <c r="C148" s="382" t="n">
        <v>1</v>
      </c>
      <c r="D148" s="445"/>
      <c r="E148" s="415"/>
      <c r="F148" s="409" t="n">
        <f aca="false">D149-0.25</f>
        <v>-0.25</v>
      </c>
      <c r="G148" s="414" t="n">
        <f aca="false">D148+0.56</f>
        <v>0.56</v>
      </c>
      <c r="H148" s="405"/>
      <c r="I148" s="465"/>
      <c r="J148" s="459"/>
      <c r="K148" s="391"/>
      <c r="L148" s="391"/>
      <c r="M148" s="381"/>
      <c r="N148" s="381"/>
      <c r="O148" s="381"/>
      <c r="P148" s="405"/>
      <c r="Q148" s="405"/>
      <c r="R148" s="381"/>
      <c r="S148" s="381"/>
      <c r="T148" s="381"/>
      <c r="U148" s="381"/>
      <c r="V148" s="381"/>
      <c r="W148" s="381"/>
      <c r="X148" s="381"/>
      <c r="Y148" s="443"/>
      <c r="AA148" s="460"/>
      <c r="AE148" s="282"/>
      <c r="AF148" s="468"/>
      <c r="AG148" s="405"/>
      <c r="AH148" s="405"/>
      <c r="AI148" s="405"/>
      <c r="AJ148" s="405"/>
      <c r="AK148" s="405"/>
      <c r="AL148" s="405"/>
      <c r="AM148" s="405"/>
      <c r="AN148" s="405"/>
      <c r="AO148" s="405"/>
      <c r="AP148" s="405"/>
      <c r="AQ148" s="405"/>
      <c r="AR148" s="405"/>
      <c r="AS148" s="405"/>
      <c r="AT148" s="405"/>
      <c r="AU148" s="405"/>
      <c r="AV148" s="405"/>
      <c r="AW148" s="405"/>
      <c r="AX148" s="405"/>
      <c r="AY148" s="405"/>
      <c r="AZ148" s="405"/>
      <c r="BA148" s="405"/>
      <c r="BB148" s="405"/>
      <c r="BC148" s="405"/>
      <c r="BD148" s="405"/>
      <c r="BE148" s="405"/>
      <c r="BF148" s="405"/>
      <c r="BG148" s="405"/>
      <c r="BH148" s="405"/>
      <c r="BI148" s="405"/>
      <c r="BJ148" s="405"/>
      <c r="BK148" s="405"/>
      <c r="BL148" s="405"/>
      <c r="BM148" s="405"/>
      <c r="BN148" s="405"/>
      <c r="BO148" s="405"/>
      <c r="BP148" s="405"/>
      <c r="BQ148" s="405"/>
      <c r="BR148" s="405"/>
      <c r="BS148" s="405"/>
      <c r="BT148" s="405"/>
      <c r="BU148" s="405"/>
      <c r="BV148" s="405"/>
      <c r="BW148" s="405"/>
      <c r="BX148" s="405"/>
      <c r="BY148" s="405"/>
      <c r="BZ148" s="405"/>
      <c r="CA148" s="405"/>
      <c r="CB148" s="405"/>
      <c r="CC148" s="405"/>
      <c r="CD148" s="405"/>
      <c r="CE148" s="405"/>
      <c r="CF148" s="405"/>
      <c r="CG148" s="405"/>
      <c r="CH148" s="405"/>
      <c r="CI148" s="405"/>
      <c r="CJ148" s="405"/>
      <c r="CK148" s="405"/>
      <c r="CL148" s="405"/>
      <c r="CM148" s="405"/>
      <c r="CN148" s="405"/>
      <c r="CO148" s="405"/>
      <c r="CP148" s="405"/>
      <c r="CQ148" s="405"/>
      <c r="CR148" s="405"/>
      <c r="CS148" s="405"/>
      <c r="CT148" s="405"/>
      <c r="CU148" s="405"/>
      <c r="CV148" s="405"/>
      <c r="CW148" s="405"/>
      <c r="CX148" s="405"/>
      <c r="CY148" s="405"/>
      <c r="CZ148" s="405"/>
      <c r="DA148" s="405"/>
      <c r="DB148" s="405"/>
      <c r="DC148" s="405"/>
      <c r="DD148" s="405"/>
      <c r="DE148" s="405"/>
      <c r="DF148" s="405"/>
      <c r="DG148" s="405"/>
      <c r="DH148" s="405"/>
      <c r="DI148" s="405"/>
      <c r="DJ148" s="405"/>
      <c r="DK148" s="405"/>
      <c r="DL148" s="405"/>
      <c r="DM148" s="405"/>
      <c r="DN148" s="405"/>
      <c r="DO148" s="405"/>
      <c r="DP148" s="405"/>
      <c r="DQ148" s="405"/>
      <c r="DR148" s="405"/>
      <c r="DS148" s="405"/>
      <c r="DT148" s="405"/>
      <c r="DU148" s="405"/>
      <c r="DV148" s="405"/>
      <c r="DW148" s="405"/>
      <c r="DX148" s="405"/>
      <c r="DY148" s="405"/>
      <c r="DZ148" s="405"/>
      <c r="EA148" s="405"/>
      <c r="EB148" s="405"/>
      <c r="EC148" s="405"/>
      <c r="ED148" s="405"/>
      <c r="EE148" s="405"/>
      <c r="EF148" s="405"/>
      <c r="EG148" s="405"/>
      <c r="EH148" s="405"/>
      <c r="EI148" s="405"/>
      <c r="EJ148" s="405"/>
      <c r="EK148" s="405"/>
      <c r="EL148" s="405"/>
      <c r="EM148" s="405"/>
      <c r="EN148" s="405"/>
      <c r="EO148" s="405"/>
      <c r="EP148" s="405"/>
      <c r="EQ148" s="405"/>
      <c r="ER148" s="405"/>
      <c r="ES148" s="405"/>
      <c r="ET148" s="405"/>
      <c r="EU148" s="405"/>
      <c r="EV148" s="405"/>
      <c r="EW148" s="405"/>
      <c r="EX148" s="405"/>
      <c r="EY148" s="405"/>
      <c r="EZ148" s="405"/>
      <c r="FA148" s="405"/>
      <c r="FB148" s="405"/>
      <c r="FC148" s="405"/>
      <c r="FD148" s="405"/>
      <c r="FE148" s="405"/>
      <c r="FF148" s="405"/>
      <c r="FG148" s="405"/>
      <c r="FH148" s="405"/>
      <c r="FI148" s="405"/>
      <c r="FJ148" s="405"/>
      <c r="FK148" s="405"/>
      <c r="FL148" s="405"/>
      <c r="FM148" s="405"/>
      <c r="FN148" s="405"/>
      <c r="FO148" s="405"/>
      <c r="FP148" s="405"/>
      <c r="FQ148" s="405"/>
      <c r="FR148" s="405"/>
      <c r="FS148" s="405"/>
      <c r="FT148" s="405"/>
      <c r="FU148" s="405"/>
      <c r="FV148" s="405"/>
      <c r="FW148" s="405"/>
      <c r="FX148" s="405"/>
      <c r="FY148" s="405"/>
      <c r="FZ148" s="405"/>
      <c r="GA148" s="405"/>
      <c r="GB148" s="405"/>
      <c r="GC148" s="405"/>
      <c r="GD148" s="405"/>
      <c r="GE148" s="405"/>
      <c r="GF148" s="405"/>
      <c r="GG148" s="405"/>
      <c r="GH148" s="405"/>
      <c r="GI148" s="405"/>
      <c r="GJ148" s="405"/>
      <c r="GK148" s="405"/>
      <c r="GL148" s="405"/>
      <c r="GM148" s="405"/>
      <c r="GN148" s="405"/>
      <c r="GO148" s="405"/>
      <c r="GP148" s="405"/>
      <c r="GQ148" s="405"/>
      <c r="GR148" s="405"/>
      <c r="GS148" s="405"/>
      <c r="GT148" s="405"/>
      <c r="GU148" s="405"/>
      <c r="GV148" s="405"/>
      <c r="GW148" s="405"/>
      <c r="GX148" s="405"/>
      <c r="GY148" s="405"/>
      <c r="GZ148" s="405"/>
      <c r="HA148" s="405"/>
      <c r="HB148" s="405"/>
      <c r="HC148" s="405"/>
      <c r="HD148" s="405"/>
      <c r="HE148" s="405"/>
      <c r="HF148" s="405"/>
      <c r="HG148" s="405"/>
      <c r="HH148" s="405"/>
      <c r="HI148" s="405"/>
      <c r="HJ148" s="405"/>
      <c r="HK148" s="405"/>
      <c r="HL148" s="405"/>
      <c r="HM148" s="405"/>
      <c r="HN148" s="405"/>
      <c r="HO148" s="405"/>
      <c r="HP148" s="405"/>
      <c r="HQ148" s="405"/>
      <c r="HR148" s="405"/>
      <c r="HS148" s="405"/>
      <c r="HT148" s="405"/>
      <c r="HU148" s="405"/>
      <c r="HV148" s="405"/>
      <c r="HW148" s="405"/>
      <c r="HX148" s="405"/>
      <c r="HY148" s="405"/>
      <c r="HZ148" s="405"/>
      <c r="IA148" s="405"/>
      <c r="IB148" s="405"/>
      <c r="IC148" s="405"/>
      <c r="ID148" s="405"/>
      <c r="IE148" s="405"/>
      <c r="IF148" s="405"/>
      <c r="IG148" s="405"/>
      <c r="IH148" s="405"/>
      <c r="II148" s="405"/>
      <c r="IJ148" s="405"/>
      <c r="IK148" s="405"/>
      <c r="IL148" s="405"/>
      <c r="IM148" s="405"/>
      <c r="IN148" s="405"/>
      <c r="IO148" s="405"/>
      <c r="IP148" s="405"/>
      <c r="IQ148" s="405"/>
      <c r="IR148" s="405"/>
      <c r="IS148" s="405"/>
      <c r="IT148" s="405"/>
      <c r="IU148" s="405"/>
      <c r="IV148" s="405"/>
      <c r="IW148" s="405"/>
    </row>
    <row r="149" customFormat="false" ht="12.75" hidden="false" customHeight="false" outlineLevel="0" collapsed="false">
      <c r="A149" s="397" t="n">
        <v>18</v>
      </c>
      <c r="B149" s="391" t="n">
        <v>19</v>
      </c>
      <c r="C149" s="382" t="n">
        <v>1</v>
      </c>
      <c r="D149" s="445"/>
      <c r="E149" s="415"/>
      <c r="F149" s="409" t="n">
        <f aca="false">D150-0.25</f>
        <v>-0.25</v>
      </c>
      <c r="G149" s="414" t="n">
        <f aca="false">D149+0.56</f>
        <v>0.56</v>
      </c>
      <c r="H149" s="405"/>
      <c r="I149" s="465"/>
      <c r="J149" s="459"/>
      <c r="K149" s="391"/>
      <c r="L149" s="391"/>
      <c r="M149" s="381"/>
      <c r="N149" s="381"/>
      <c r="O149" s="381"/>
      <c r="P149" s="405"/>
      <c r="Q149" s="405"/>
      <c r="R149" s="381"/>
      <c r="S149" s="381"/>
      <c r="T149" s="381"/>
      <c r="U149" s="381"/>
      <c r="V149" s="381"/>
      <c r="W149" s="381"/>
      <c r="X149" s="381"/>
      <c r="Y149" s="443"/>
      <c r="AA149" s="460"/>
      <c r="AE149" s="282"/>
      <c r="AF149" s="468"/>
      <c r="AG149" s="405"/>
      <c r="AH149" s="405"/>
      <c r="AI149" s="405"/>
      <c r="AJ149" s="405"/>
      <c r="AK149" s="405"/>
      <c r="AL149" s="405"/>
      <c r="AM149" s="405"/>
      <c r="AN149" s="405"/>
      <c r="AO149" s="405"/>
      <c r="AP149" s="405"/>
      <c r="AQ149" s="405"/>
      <c r="AR149" s="405"/>
      <c r="AS149" s="405"/>
      <c r="AT149" s="405"/>
      <c r="AU149" s="405"/>
      <c r="AV149" s="405"/>
      <c r="AW149" s="405"/>
      <c r="AX149" s="405"/>
      <c r="AY149" s="405"/>
      <c r="AZ149" s="405"/>
      <c r="BA149" s="405"/>
      <c r="BB149" s="405"/>
      <c r="BC149" s="405"/>
      <c r="BD149" s="405"/>
      <c r="BE149" s="405"/>
      <c r="BF149" s="405"/>
      <c r="BG149" s="405"/>
      <c r="BH149" s="405"/>
      <c r="BI149" s="405"/>
      <c r="BJ149" s="405"/>
      <c r="BK149" s="405"/>
      <c r="BL149" s="405"/>
      <c r="BM149" s="405"/>
      <c r="BN149" s="405"/>
      <c r="BO149" s="405"/>
      <c r="BP149" s="405"/>
      <c r="BQ149" s="405"/>
      <c r="BR149" s="405"/>
      <c r="BS149" s="405"/>
      <c r="BT149" s="405"/>
      <c r="BU149" s="405"/>
      <c r="BV149" s="405"/>
      <c r="BW149" s="405"/>
      <c r="BX149" s="405"/>
      <c r="BY149" s="405"/>
      <c r="BZ149" s="405"/>
      <c r="CA149" s="405"/>
      <c r="CB149" s="405"/>
      <c r="CC149" s="405"/>
      <c r="CD149" s="405"/>
      <c r="CE149" s="405"/>
      <c r="CF149" s="405"/>
      <c r="CG149" s="405"/>
      <c r="CH149" s="405"/>
      <c r="CI149" s="405"/>
      <c r="CJ149" s="405"/>
      <c r="CK149" s="405"/>
      <c r="CL149" s="405"/>
      <c r="CM149" s="405"/>
      <c r="CN149" s="405"/>
      <c r="CO149" s="405"/>
      <c r="CP149" s="405"/>
      <c r="CQ149" s="405"/>
      <c r="CR149" s="405"/>
      <c r="CS149" s="405"/>
      <c r="CT149" s="405"/>
      <c r="CU149" s="405"/>
      <c r="CV149" s="405"/>
      <c r="CW149" s="405"/>
      <c r="CX149" s="405"/>
      <c r="CY149" s="405"/>
      <c r="CZ149" s="405"/>
      <c r="DA149" s="405"/>
      <c r="DB149" s="405"/>
      <c r="DC149" s="405"/>
      <c r="DD149" s="405"/>
      <c r="DE149" s="405"/>
      <c r="DF149" s="405"/>
      <c r="DG149" s="405"/>
      <c r="DH149" s="405"/>
      <c r="DI149" s="405"/>
      <c r="DJ149" s="405"/>
      <c r="DK149" s="405"/>
      <c r="DL149" s="405"/>
      <c r="DM149" s="405"/>
      <c r="DN149" s="405"/>
      <c r="DO149" s="405"/>
      <c r="DP149" s="405"/>
      <c r="DQ149" s="405"/>
      <c r="DR149" s="405"/>
      <c r="DS149" s="405"/>
      <c r="DT149" s="405"/>
      <c r="DU149" s="405"/>
      <c r="DV149" s="405"/>
      <c r="DW149" s="405"/>
      <c r="DX149" s="405"/>
      <c r="DY149" s="405"/>
      <c r="DZ149" s="405"/>
      <c r="EA149" s="405"/>
      <c r="EB149" s="405"/>
      <c r="EC149" s="405"/>
      <c r="ED149" s="405"/>
      <c r="EE149" s="405"/>
      <c r="EF149" s="405"/>
      <c r="EG149" s="405"/>
      <c r="EH149" s="405"/>
      <c r="EI149" s="405"/>
      <c r="EJ149" s="405"/>
      <c r="EK149" s="405"/>
      <c r="EL149" s="405"/>
      <c r="EM149" s="405"/>
      <c r="EN149" s="405"/>
      <c r="EO149" s="405"/>
      <c r="EP149" s="405"/>
      <c r="EQ149" s="405"/>
      <c r="ER149" s="405"/>
      <c r="ES149" s="405"/>
      <c r="ET149" s="405"/>
      <c r="EU149" s="405"/>
      <c r="EV149" s="405"/>
      <c r="EW149" s="405"/>
      <c r="EX149" s="405"/>
      <c r="EY149" s="405"/>
      <c r="EZ149" s="405"/>
      <c r="FA149" s="405"/>
      <c r="FB149" s="405"/>
      <c r="FC149" s="405"/>
      <c r="FD149" s="405"/>
      <c r="FE149" s="405"/>
      <c r="FF149" s="405"/>
      <c r="FG149" s="405"/>
      <c r="FH149" s="405"/>
      <c r="FI149" s="405"/>
      <c r="FJ149" s="405"/>
      <c r="FK149" s="405"/>
      <c r="FL149" s="405"/>
      <c r="FM149" s="405"/>
      <c r="FN149" s="405"/>
      <c r="FO149" s="405"/>
      <c r="FP149" s="405"/>
      <c r="FQ149" s="405"/>
      <c r="FR149" s="405"/>
      <c r="FS149" s="405"/>
      <c r="FT149" s="405"/>
      <c r="FU149" s="405"/>
      <c r="FV149" s="405"/>
      <c r="FW149" s="405"/>
      <c r="FX149" s="405"/>
      <c r="FY149" s="405"/>
      <c r="FZ149" s="405"/>
      <c r="GA149" s="405"/>
      <c r="GB149" s="405"/>
      <c r="GC149" s="405"/>
      <c r="GD149" s="405"/>
      <c r="GE149" s="405"/>
      <c r="GF149" s="405"/>
      <c r="GG149" s="405"/>
      <c r="GH149" s="405"/>
      <c r="GI149" s="405"/>
      <c r="GJ149" s="405"/>
      <c r="GK149" s="405"/>
      <c r="GL149" s="405"/>
      <c r="GM149" s="405"/>
      <c r="GN149" s="405"/>
      <c r="GO149" s="405"/>
      <c r="GP149" s="405"/>
      <c r="GQ149" s="405"/>
      <c r="GR149" s="405"/>
      <c r="GS149" s="405"/>
      <c r="GT149" s="405"/>
      <c r="GU149" s="405"/>
      <c r="GV149" s="405"/>
      <c r="GW149" s="405"/>
      <c r="GX149" s="405"/>
      <c r="GY149" s="405"/>
      <c r="GZ149" s="405"/>
      <c r="HA149" s="405"/>
      <c r="HB149" s="405"/>
      <c r="HC149" s="405"/>
      <c r="HD149" s="405"/>
      <c r="HE149" s="405"/>
      <c r="HF149" s="405"/>
      <c r="HG149" s="405"/>
      <c r="HH149" s="405"/>
      <c r="HI149" s="405"/>
      <c r="HJ149" s="405"/>
      <c r="HK149" s="405"/>
      <c r="HL149" s="405"/>
      <c r="HM149" s="405"/>
      <c r="HN149" s="405"/>
      <c r="HO149" s="405"/>
      <c r="HP149" s="405"/>
      <c r="HQ149" s="405"/>
      <c r="HR149" s="405"/>
      <c r="HS149" s="405"/>
      <c r="HT149" s="405"/>
      <c r="HU149" s="405"/>
      <c r="HV149" s="405"/>
      <c r="HW149" s="405"/>
      <c r="HX149" s="405"/>
      <c r="HY149" s="405"/>
      <c r="HZ149" s="405"/>
      <c r="IA149" s="405"/>
      <c r="IB149" s="405"/>
      <c r="IC149" s="405"/>
      <c r="ID149" s="405"/>
      <c r="IE149" s="405"/>
      <c r="IF149" s="405"/>
      <c r="IG149" s="405"/>
      <c r="IH149" s="405"/>
      <c r="II149" s="405"/>
      <c r="IJ149" s="405"/>
      <c r="IK149" s="405"/>
      <c r="IL149" s="405"/>
      <c r="IM149" s="405"/>
      <c r="IN149" s="405"/>
      <c r="IO149" s="405"/>
      <c r="IP149" s="405"/>
      <c r="IQ149" s="405"/>
      <c r="IR149" s="405"/>
      <c r="IS149" s="405"/>
      <c r="IT149" s="405"/>
      <c r="IU149" s="405"/>
      <c r="IV149" s="405"/>
      <c r="IW149" s="405"/>
    </row>
    <row r="150" customFormat="false" ht="12.75" hidden="false" customHeight="false" outlineLevel="0" collapsed="false">
      <c r="A150" s="391" t="n">
        <v>19</v>
      </c>
      <c r="B150" s="391" t="n">
        <v>20</v>
      </c>
      <c r="C150" s="382" t="n">
        <v>1</v>
      </c>
      <c r="D150" s="445"/>
      <c r="E150" s="415"/>
      <c r="F150" s="409" t="n">
        <f aca="false">D151-0.25</f>
        <v>-0.25</v>
      </c>
      <c r="G150" s="414" t="n">
        <f aca="false">D150+0.56</f>
        <v>0.56</v>
      </c>
      <c r="H150" s="405"/>
      <c r="I150" s="465"/>
      <c r="J150" s="459"/>
      <c r="K150" s="391"/>
      <c r="L150" s="391"/>
      <c r="M150" s="381"/>
      <c r="N150" s="381"/>
      <c r="O150" s="381"/>
      <c r="P150" s="405"/>
      <c r="Q150" s="405"/>
      <c r="R150" s="381"/>
      <c r="S150" s="381"/>
      <c r="T150" s="381"/>
      <c r="U150" s="381"/>
      <c r="V150" s="381"/>
      <c r="W150" s="381"/>
      <c r="X150" s="381"/>
      <c r="Y150" s="443"/>
      <c r="AA150" s="460"/>
      <c r="AE150" s="282"/>
      <c r="AF150" s="466"/>
      <c r="AG150" s="405"/>
      <c r="AH150" s="405"/>
      <c r="AI150" s="405"/>
      <c r="AJ150" s="405"/>
      <c r="AK150" s="405"/>
      <c r="AL150" s="405"/>
      <c r="AM150" s="405"/>
      <c r="AN150" s="405"/>
      <c r="AO150" s="405"/>
      <c r="AP150" s="405"/>
      <c r="AQ150" s="405"/>
      <c r="AR150" s="405"/>
      <c r="AS150" s="405"/>
      <c r="AT150" s="405"/>
      <c r="AU150" s="405"/>
      <c r="AV150" s="405"/>
      <c r="AW150" s="405"/>
      <c r="AX150" s="405"/>
      <c r="AY150" s="405"/>
      <c r="AZ150" s="405"/>
      <c r="BA150" s="405"/>
      <c r="BB150" s="405"/>
      <c r="BC150" s="405"/>
      <c r="BD150" s="405"/>
      <c r="BE150" s="405"/>
      <c r="BF150" s="405"/>
      <c r="BG150" s="405"/>
      <c r="BH150" s="405"/>
      <c r="BI150" s="405"/>
      <c r="BJ150" s="405"/>
      <c r="BK150" s="405"/>
      <c r="BL150" s="405"/>
      <c r="BM150" s="405"/>
      <c r="BN150" s="405"/>
      <c r="BO150" s="405"/>
      <c r="BP150" s="405"/>
      <c r="BQ150" s="405"/>
      <c r="BR150" s="405"/>
      <c r="BS150" s="405"/>
      <c r="BT150" s="405"/>
      <c r="BU150" s="405"/>
      <c r="BV150" s="405"/>
      <c r="BW150" s="405"/>
      <c r="BX150" s="405"/>
      <c r="BY150" s="405"/>
      <c r="BZ150" s="405"/>
      <c r="CA150" s="405"/>
      <c r="CB150" s="405"/>
      <c r="CC150" s="405"/>
      <c r="CD150" s="405"/>
      <c r="CE150" s="405"/>
      <c r="CF150" s="405"/>
      <c r="CG150" s="405"/>
      <c r="CH150" s="405"/>
      <c r="CI150" s="405"/>
      <c r="CJ150" s="405"/>
      <c r="CK150" s="405"/>
      <c r="CL150" s="405"/>
      <c r="CM150" s="405"/>
      <c r="CN150" s="405"/>
      <c r="CO150" s="405"/>
      <c r="CP150" s="405"/>
      <c r="CQ150" s="405"/>
      <c r="CR150" s="405"/>
      <c r="CS150" s="405"/>
      <c r="CT150" s="405"/>
      <c r="CU150" s="405"/>
      <c r="CV150" s="405"/>
      <c r="CW150" s="405"/>
      <c r="CX150" s="405"/>
      <c r="CY150" s="405"/>
      <c r="CZ150" s="405"/>
      <c r="DA150" s="405"/>
      <c r="DB150" s="405"/>
      <c r="DC150" s="405"/>
      <c r="DD150" s="405"/>
      <c r="DE150" s="405"/>
      <c r="DF150" s="405"/>
      <c r="DG150" s="405"/>
      <c r="DH150" s="405"/>
      <c r="DI150" s="405"/>
      <c r="DJ150" s="405"/>
      <c r="DK150" s="405"/>
      <c r="DL150" s="405"/>
      <c r="DM150" s="405"/>
      <c r="DN150" s="405"/>
      <c r="DO150" s="405"/>
      <c r="DP150" s="405"/>
      <c r="DQ150" s="405"/>
      <c r="DR150" s="405"/>
      <c r="DS150" s="405"/>
      <c r="DT150" s="405"/>
      <c r="DU150" s="405"/>
      <c r="DV150" s="405"/>
      <c r="DW150" s="405"/>
      <c r="DX150" s="405"/>
      <c r="DY150" s="405"/>
      <c r="DZ150" s="405"/>
      <c r="EA150" s="405"/>
      <c r="EB150" s="405"/>
      <c r="EC150" s="405"/>
      <c r="ED150" s="405"/>
      <c r="EE150" s="405"/>
      <c r="EF150" s="405"/>
      <c r="EG150" s="405"/>
      <c r="EH150" s="405"/>
      <c r="EI150" s="405"/>
      <c r="EJ150" s="405"/>
      <c r="EK150" s="405"/>
      <c r="EL150" s="405"/>
      <c r="EM150" s="405"/>
      <c r="EN150" s="405"/>
      <c r="EO150" s="405"/>
      <c r="EP150" s="405"/>
      <c r="EQ150" s="405"/>
      <c r="ER150" s="405"/>
      <c r="ES150" s="405"/>
      <c r="ET150" s="405"/>
      <c r="EU150" s="405"/>
      <c r="EV150" s="405"/>
      <c r="EW150" s="405"/>
      <c r="EX150" s="405"/>
      <c r="EY150" s="405"/>
      <c r="EZ150" s="405"/>
      <c r="FA150" s="405"/>
      <c r="FB150" s="405"/>
      <c r="FC150" s="405"/>
      <c r="FD150" s="405"/>
      <c r="FE150" s="405"/>
      <c r="FF150" s="405"/>
      <c r="FG150" s="405"/>
      <c r="FH150" s="405"/>
      <c r="FI150" s="405"/>
      <c r="FJ150" s="405"/>
      <c r="FK150" s="405"/>
      <c r="FL150" s="405"/>
      <c r="FM150" s="405"/>
      <c r="FN150" s="405"/>
      <c r="FO150" s="405"/>
      <c r="FP150" s="405"/>
      <c r="FQ150" s="405"/>
      <c r="FR150" s="405"/>
      <c r="FS150" s="405"/>
      <c r="FT150" s="405"/>
      <c r="FU150" s="405"/>
      <c r="FV150" s="405"/>
      <c r="FW150" s="405"/>
      <c r="FX150" s="405"/>
      <c r="FY150" s="405"/>
      <c r="FZ150" s="405"/>
      <c r="GA150" s="405"/>
      <c r="GB150" s="405"/>
      <c r="GC150" s="405"/>
      <c r="GD150" s="405"/>
      <c r="GE150" s="405"/>
      <c r="GF150" s="405"/>
      <c r="GG150" s="405"/>
      <c r="GH150" s="405"/>
      <c r="GI150" s="405"/>
      <c r="GJ150" s="405"/>
      <c r="GK150" s="405"/>
      <c r="GL150" s="405"/>
      <c r="GM150" s="405"/>
      <c r="GN150" s="405"/>
      <c r="GO150" s="405"/>
      <c r="GP150" s="405"/>
      <c r="GQ150" s="405"/>
      <c r="GR150" s="405"/>
      <c r="GS150" s="405"/>
      <c r="GT150" s="405"/>
      <c r="GU150" s="405"/>
      <c r="GV150" s="405"/>
      <c r="GW150" s="405"/>
      <c r="GX150" s="405"/>
      <c r="GY150" s="405"/>
      <c r="GZ150" s="405"/>
      <c r="HA150" s="405"/>
      <c r="HB150" s="405"/>
      <c r="HC150" s="405"/>
      <c r="HD150" s="405"/>
      <c r="HE150" s="405"/>
      <c r="HF150" s="405"/>
      <c r="HG150" s="405"/>
      <c r="HH150" s="405"/>
      <c r="HI150" s="405"/>
      <c r="HJ150" s="405"/>
      <c r="HK150" s="405"/>
      <c r="HL150" s="405"/>
      <c r="HM150" s="405"/>
      <c r="HN150" s="405"/>
      <c r="HO150" s="405"/>
      <c r="HP150" s="405"/>
      <c r="HQ150" s="405"/>
      <c r="HR150" s="405"/>
      <c r="HS150" s="405"/>
      <c r="HT150" s="405"/>
      <c r="HU150" s="405"/>
      <c r="HV150" s="405"/>
      <c r="HW150" s="405"/>
      <c r="HX150" s="405"/>
      <c r="HY150" s="405"/>
      <c r="HZ150" s="405"/>
      <c r="IA150" s="405"/>
      <c r="IB150" s="405"/>
      <c r="IC150" s="405"/>
      <c r="ID150" s="405"/>
      <c r="IE150" s="405"/>
      <c r="IF150" s="405"/>
      <c r="IG150" s="405"/>
      <c r="IH150" s="405"/>
      <c r="II150" s="405"/>
      <c r="IJ150" s="405"/>
      <c r="IK150" s="405"/>
      <c r="IL150" s="405"/>
      <c r="IM150" s="405"/>
      <c r="IN150" s="405"/>
      <c r="IO150" s="405"/>
      <c r="IP150" s="405"/>
      <c r="IQ150" s="405"/>
      <c r="IR150" s="405"/>
      <c r="IS150" s="405"/>
      <c r="IT150" s="405"/>
      <c r="IU150" s="405"/>
      <c r="IV150" s="405"/>
      <c r="IW150" s="405"/>
    </row>
    <row r="151" customFormat="false" ht="12.75" hidden="false" customHeight="false" outlineLevel="0" collapsed="false">
      <c r="A151" s="397" t="n">
        <v>20</v>
      </c>
      <c r="B151" s="391" t="n">
        <v>21</v>
      </c>
      <c r="C151" s="382" t="n">
        <v>1</v>
      </c>
      <c r="D151" s="445"/>
      <c r="E151" s="415"/>
      <c r="F151" s="409" t="n">
        <f aca="false">D152-0.25</f>
        <v>-0.25</v>
      </c>
      <c r="G151" s="414" t="n">
        <f aca="false">D151+0.56</f>
        <v>0.56</v>
      </c>
      <c r="H151" s="405"/>
      <c r="I151" s="465"/>
      <c r="J151" s="459"/>
      <c r="K151" s="391"/>
      <c r="L151" s="391"/>
      <c r="M151" s="381"/>
      <c r="N151" s="381"/>
      <c r="O151" s="381"/>
      <c r="P151" s="405"/>
      <c r="Q151" s="405"/>
      <c r="R151" s="381"/>
      <c r="S151" s="381"/>
      <c r="T151" s="381"/>
      <c r="U151" s="381"/>
      <c r="V151" s="381"/>
      <c r="W151" s="381"/>
      <c r="X151" s="381"/>
      <c r="Y151" s="443"/>
      <c r="AA151" s="460"/>
      <c r="AE151" s="282"/>
      <c r="AF151" s="474"/>
      <c r="AG151" s="405"/>
      <c r="AH151" s="405"/>
      <c r="AI151" s="405"/>
      <c r="AJ151" s="405"/>
      <c r="AK151" s="405"/>
      <c r="AL151" s="405"/>
      <c r="AM151" s="405"/>
      <c r="AN151" s="405"/>
      <c r="AO151" s="405"/>
      <c r="AP151" s="405"/>
      <c r="AQ151" s="405"/>
      <c r="AR151" s="405"/>
      <c r="AS151" s="405"/>
      <c r="AT151" s="405"/>
      <c r="AU151" s="405"/>
      <c r="AV151" s="405"/>
      <c r="AW151" s="405"/>
      <c r="AX151" s="405"/>
      <c r="AY151" s="405"/>
      <c r="AZ151" s="405"/>
      <c r="BA151" s="405"/>
      <c r="BB151" s="405"/>
      <c r="BC151" s="405"/>
      <c r="BD151" s="405"/>
      <c r="BE151" s="405"/>
      <c r="BF151" s="405"/>
      <c r="BG151" s="405"/>
      <c r="BH151" s="405"/>
      <c r="BI151" s="405"/>
      <c r="BJ151" s="405"/>
      <c r="BK151" s="405"/>
      <c r="BL151" s="405"/>
      <c r="BM151" s="405"/>
      <c r="BN151" s="405"/>
      <c r="BO151" s="405"/>
      <c r="BP151" s="405"/>
      <c r="BQ151" s="405"/>
      <c r="BR151" s="405"/>
      <c r="BS151" s="405"/>
      <c r="BT151" s="405"/>
      <c r="BU151" s="405"/>
      <c r="BV151" s="405"/>
      <c r="BW151" s="405"/>
      <c r="BX151" s="405"/>
      <c r="BY151" s="405"/>
      <c r="BZ151" s="405"/>
      <c r="CA151" s="405"/>
      <c r="CB151" s="405"/>
      <c r="CC151" s="405"/>
      <c r="CD151" s="405"/>
      <c r="CE151" s="405"/>
      <c r="CF151" s="405"/>
      <c r="CG151" s="405"/>
      <c r="CH151" s="405"/>
      <c r="CI151" s="405"/>
      <c r="CJ151" s="405"/>
      <c r="CK151" s="405"/>
      <c r="CL151" s="405"/>
      <c r="CM151" s="405"/>
      <c r="CN151" s="405"/>
      <c r="CO151" s="405"/>
      <c r="CP151" s="405"/>
      <c r="CQ151" s="405"/>
      <c r="CR151" s="405"/>
      <c r="CS151" s="405"/>
      <c r="CT151" s="405"/>
      <c r="CU151" s="405"/>
      <c r="CV151" s="405"/>
      <c r="CW151" s="405"/>
      <c r="CX151" s="405"/>
      <c r="CY151" s="405"/>
      <c r="CZ151" s="405"/>
      <c r="DA151" s="405"/>
      <c r="DB151" s="405"/>
      <c r="DC151" s="405"/>
      <c r="DD151" s="405"/>
      <c r="DE151" s="405"/>
      <c r="DF151" s="405"/>
      <c r="DG151" s="405"/>
      <c r="DH151" s="405"/>
      <c r="DI151" s="405"/>
      <c r="DJ151" s="405"/>
      <c r="DK151" s="405"/>
      <c r="DL151" s="405"/>
      <c r="DM151" s="405"/>
      <c r="DN151" s="405"/>
      <c r="DO151" s="405"/>
      <c r="DP151" s="405"/>
      <c r="DQ151" s="405"/>
      <c r="DR151" s="405"/>
      <c r="DS151" s="405"/>
      <c r="DT151" s="405"/>
      <c r="DU151" s="405"/>
      <c r="DV151" s="405"/>
      <c r="DW151" s="405"/>
      <c r="DX151" s="405"/>
      <c r="DY151" s="405"/>
      <c r="DZ151" s="405"/>
      <c r="EA151" s="405"/>
      <c r="EB151" s="405"/>
      <c r="EC151" s="405"/>
      <c r="ED151" s="405"/>
      <c r="EE151" s="405"/>
      <c r="EF151" s="405"/>
      <c r="EG151" s="405"/>
      <c r="EH151" s="405"/>
      <c r="EI151" s="405"/>
      <c r="EJ151" s="405"/>
      <c r="EK151" s="405"/>
      <c r="EL151" s="405"/>
      <c r="EM151" s="405"/>
      <c r="EN151" s="405"/>
      <c r="EO151" s="405"/>
      <c r="EP151" s="405"/>
      <c r="EQ151" s="405"/>
      <c r="ER151" s="405"/>
      <c r="ES151" s="405"/>
      <c r="ET151" s="405"/>
      <c r="EU151" s="405"/>
      <c r="EV151" s="405"/>
      <c r="EW151" s="405"/>
      <c r="EX151" s="405"/>
      <c r="EY151" s="405"/>
      <c r="EZ151" s="405"/>
      <c r="FA151" s="405"/>
      <c r="FB151" s="405"/>
      <c r="FC151" s="405"/>
      <c r="FD151" s="405"/>
      <c r="FE151" s="405"/>
      <c r="FF151" s="405"/>
      <c r="FG151" s="405"/>
      <c r="FH151" s="405"/>
      <c r="FI151" s="405"/>
      <c r="FJ151" s="405"/>
      <c r="FK151" s="405"/>
      <c r="FL151" s="405"/>
      <c r="FM151" s="405"/>
      <c r="FN151" s="405"/>
      <c r="FO151" s="405"/>
      <c r="FP151" s="405"/>
      <c r="FQ151" s="405"/>
      <c r="FR151" s="405"/>
      <c r="FS151" s="405"/>
      <c r="FT151" s="405"/>
      <c r="FU151" s="405"/>
      <c r="FV151" s="405"/>
      <c r="FW151" s="405"/>
      <c r="FX151" s="405"/>
      <c r="FY151" s="405"/>
      <c r="FZ151" s="405"/>
      <c r="GA151" s="405"/>
      <c r="GB151" s="405"/>
      <c r="GC151" s="405"/>
      <c r="GD151" s="405"/>
      <c r="GE151" s="405"/>
      <c r="GF151" s="405"/>
      <c r="GG151" s="405"/>
      <c r="GH151" s="405"/>
      <c r="GI151" s="405"/>
      <c r="GJ151" s="405"/>
      <c r="GK151" s="405"/>
      <c r="GL151" s="405"/>
      <c r="GM151" s="405"/>
      <c r="GN151" s="405"/>
      <c r="GO151" s="405"/>
      <c r="GP151" s="405"/>
      <c r="GQ151" s="405"/>
      <c r="GR151" s="405"/>
      <c r="GS151" s="405"/>
      <c r="GT151" s="405"/>
      <c r="GU151" s="405"/>
      <c r="GV151" s="405"/>
      <c r="GW151" s="405"/>
      <c r="GX151" s="405"/>
      <c r="GY151" s="405"/>
      <c r="GZ151" s="405"/>
      <c r="HA151" s="405"/>
      <c r="HB151" s="405"/>
      <c r="HC151" s="405"/>
      <c r="HD151" s="405"/>
      <c r="HE151" s="405"/>
      <c r="HF151" s="405"/>
      <c r="HG151" s="405"/>
      <c r="HH151" s="405"/>
      <c r="HI151" s="405"/>
      <c r="HJ151" s="405"/>
      <c r="HK151" s="405"/>
      <c r="HL151" s="405"/>
      <c r="HM151" s="405"/>
      <c r="HN151" s="405"/>
      <c r="HO151" s="405"/>
      <c r="HP151" s="405"/>
      <c r="HQ151" s="405"/>
      <c r="HR151" s="405"/>
      <c r="HS151" s="405"/>
      <c r="HT151" s="405"/>
      <c r="HU151" s="405"/>
      <c r="HV151" s="405"/>
      <c r="HW151" s="405"/>
      <c r="HX151" s="405"/>
      <c r="HY151" s="405"/>
      <c r="HZ151" s="405"/>
      <c r="IA151" s="405"/>
      <c r="IB151" s="405"/>
      <c r="IC151" s="405"/>
      <c r="ID151" s="405"/>
      <c r="IE151" s="405"/>
      <c r="IF151" s="405"/>
      <c r="IG151" s="405"/>
      <c r="IH151" s="405"/>
      <c r="II151" s="405"/>
      <c r="IJ151" s="405"/>
      <c r="IK151" s="405"/>
      <c r="IL151" s="405"/>
      <c r="IM151" s="405"/>
      <c r="IN151" s="405"/>
      <c r="IO151" s="405"/>
      <c r="IP151" s="405"/>
      <c r="IQ151" s="405"/>
      <c r="IR151" s="405"/>
      <c r="IS151" s="405"/>
      <c r="IT151" s="405"/>
      <c r="IU151" s="405"/>
      <c r="IV151" s="405"/>
      <c r="IW151" s="405"/>
    </row>
    <row r="152" customFormat="false" ht="12.75" hidden="false" customHeight="false" outlineLevel="0" collapsed="false">
      <c r="A152" s="391" t="n">
        <v>21</v>
      </c>
      <c r="B152" s="391" t="n">
        <v>22</v>
      </c>
      <c r="C152" s="382" t="n">
        <v>1</v>
      </c>
      <c r="D152" s="445"/>
      <c r="E152" s="415"/>
      <c r="F152" s="409" t="n">
        <f aca="false">D153-0.25</f>
        <v>-0.25</v>
      </c>
      <c r="G152" s="414" t="n">
        <f aca="false">D152+0.56</f>
        <v>0.56</v>
      </c>
      <c r="H152" s="405"/>
      <c r="I152" s="465"/>
      <c r="J152" s="459"/>
      <c r="K152" s="391"/>
      <c r="L152" s="391"/>
      <c r="M152" s="381"/>
      <c r="N152" s="381"/>
      <c r="O152" s="381"/>
      <c r="P152" s="405"/>
      <c r="Q152" s="405"/>
      <c r="R152" s="381"/>
      <c r="S152" s="381"/>
      <c r="T152" s="381"/>
      <c r="U152" s="381"/>
      <c r="V152" s="381"/>
      <c r="W152" s="381"/>
      <c r="X152" s="381"/>
      <c r="Y152" s="443"/>
      <c r="AA152" s="460"/>
      <c r="AE152" s="282"/>
      <c r="AF152" s="474"/>
      <c r="AG152" s="405"/>
      <c r="AH152" s="405"/>
      <c r="AI152" s="405"/>
      <c r="AJ152" s="405"/>
      <c r="AK152" s="405"/>
      <c r="AL152" s="405"/>
      <c r="AM152" s="405"/>
      <c r="AN152" s="405"/>
      <c r="AO152" s="405"/>
      <c r="AP152" s="405"/>
      <c r="AQ152" s="405"/>
      <c r="AR152" s="405"/>
      <c r="AS152" s="405"/>
      <c r="AT152" s="405"/>
      <c r="AU152" s="405"/>
      <c r="AV152" s="405"/>
      <c r="AW152" s="405"/>
      <c r="AX152" s="405"/>
      <c r="AY152" s="405"/>
      <c r="AZ152" s="405"/>
      <c r="BA152" s="405"/>
      <c r="BB152" s="405"/>
      <c r="BC152" s="405"/>
      <c r="BD152" s="405"/>
      <c r="BE152" s="405"/>
      <c r="BF152" s="405"/>
      <c r="BG152" s="405"/>
      <c r="BH152" s="405"/>
      <c r="BI152" s="405"/>
      <c r="BJ152" s="405"/>
      <c r="BK152" s="405"/>
      <c r="BL152" s="405"/>
      <c r="BM152" s="405"/>
      <c r="BN152" s="405"/>
      <c r="BO152" s="405"/>
      <c r="BP152" s="405"/>
      <c r="BQ152" s="405"/>
      <c r="BR152" s="405"/>
      <c r="BS152" s="405"/>
      <c r="BT152" s="405"/>
      <c r="BU152" s="405"/>
      <c r="BV152" s="405"/>
      <c r="BW152" s="405"/>
      <c r="BX152" s="405"/>
      <c r="BY152" s="405"/>
      <c r="BZ152" s="405"/>
      <c r="CA152" s="405"/>
      <c r="CB152" s="405"/>
      <c r="CC152" s="405"/>
      <c r="CD152" s="405"/>
      <c r="CE152" s="405"/>
      <c r="CF152" s="405"/>
      <c r="CG152" s="405"/>
      <c r="CH152" s="405"/>
      <c r="CI152" s="405"/>
      <c r="CJ152" s="405"/>
      <c r="CK152" s="405"/>
      <c r="CL152" s="405"/>
      <c r="CM152" s="405"/>
      <c r="CN152" s="405"/>
      <c r="CO152" s="405"/>
      <c r="CP152" s="405"/>
      <c r="CQ152" s="405"/>
      <c r="CR152" s="405"/>
      <c r="CS152" s="405"/>
      <c r="CT152" s="405"/>
      <c r="CU152" s="405"/>
      <c r="CV152" s="405"/>
      <c r="CW152" s="405"/>
      <c r="CX152" s="405"/>
      <c r="CY152" s="405"/>
      <c r="CZ152" s="405"/>
      <c r="DA152" s="405"/>
      <c r="DB152" s="405"/>
      <c r="DC152" s="405"/>
      <c r="DD152" s="405"/>
      <c r="DE152" s="405"/>
      <c r="DF152" s="405"/>
      <c r="DG152" s="405"/>
      <c r="DH152" s="405"/>
      <c r="DI152" s="405"/>
      <c r="DJ152" s="405"/>
      <c r="DK152" s="405"/>
      <c r="DL152" s="405"/>
      <c r="DM152" s="405"/>
      <c r="DN152" s="405"/>
      <c r="DO152" s="405"/>
      <c r="DP152" s="405"/>
      <c r="DQ152" s="405"/>
      <c r="DR152" s="405"/>
      <c r="DS152" s="405"/>
      <c r="DT152" s="405"/>
      <c r="DU152" s="405"/>
      <c r="DV152" s="405"/>
      <c r="DW152" s="405"/>
      <c r="DX152" s="405"/>
      <c r="DY152" s="405"/>
      <c r="DZ152" s="405"/>
      <c r="EA152" s="405"/>
      <c r="EB152" s="405"/>
      <c r="EC152" s="405"/>
      <c r="ED152" s="405"/>
      <c r="EE152" s="405"/>
      <c r="EF152" s="405"/>
      <c r="EG152" s="405"/>
      <c r="EH152" s="405"/>
      <c r="EI152" s="405"/>
      <c r="EJ152" s="405"/>
      <c r="EK152" s="405"/>
      <c r="EL152" s="405"/>
      <c r="EM152" s="405"/>
      <c r="EN152" s="405"/>
      <c r="EO152" s="405"/>
      <c r="EP152" s="405"/>
      <c r="EQ152" s="405"/>
      <c r="ER152" s="405"/>
      <c r="ES152" s="405"/>
      <c r="ET152" s="405"/>
      <c r="EU152" s="405"/>
      <c r="EV152" s="405"/>
      <c r="EW152" s="405"/>
      <c r="EX152" s="405"/>
      <c r="EY152" s="405"/>
      <c r="EZ152" s="405"/>
      <c r="FA152" s="405"/>
      <c r="FB152" s="405"/>
      <c r="FC152" s="405"/>
      <c r="FD152" s="405"/>
      <c r="FE152" s="405"/>
      <c r="FF152" s="405"/>
      <c r="FG152" s="405"/>
      <c r="FH152" s="405"/>
      <c r="FI152" s="405"/>
      <c r="FJ152" s="405"/>
      <c r="FK152" s="405"/>
      <c r="FL152" s="405"/>
      <c r="FM152" s="405"/>
      <c r="FN152" s="405"/>
      <c r="FO152" s="405"/>
      <c r="FP152" s="405"/>
      <c r="FQ152" s="405"/>
      <c r="FR152" s="405"/>
      <c r="FS152" s="405"/>
      <c r="FT152" s="405"/>
      <c r="FU152" s="405"/>
      <c r="FV152" s="405"/>
      <c r="FW152" s="405"/>
      <c r="FX152" s="405"/>
      <c r="FY152" s="405"/>
      <c r="FZ152" s="405"/>
      <c r="GA152" s="405"/>
      <c r="GB152" s="405"/>
      <c r="GC152" s="405"/>
      <c r="GD152" s="405"/>
      <c r="GE152" s="405"/>
      <c r="GF152" s="405"/>
      <c r="GG152" s="405"/>
      <c r="GH152" s="405"/>
      <c r="GI152" s="405"/>
      <c r="GJ152" s="405"/>
      <c r="GK152" s="405"/>
      <c r="GL152" s="405"/>
      <c r="GM152" s="405"/>
      <c r="GN152" s="405"/>
      <c r="GO152" s="405"/>
      <c r="GP152" s="405"/>
      <c r="GQ152" s="405"/>
      <c r="GR152" s="405"/>
      <c r="GS152" s="405"/>
      <c r="GT152" s="405"/>
      <c r="GU152" s="405"/>
      <c r="GV152" s="405"/>
      <c r="GW152" s="405"/>
      <c r="GX152" s="405"/>
      <c r="GY152" s="405"/>
      <c r="GZ152" s="405"/>
      <c r="HA152" s="405"/>
      <c r="HB152" s="405"/>
      <c r="HC152" s="405"/>
      <c r="HD152" s="405"/>
      <c r="HE152" s="405"/>
      <c r="HF152" s="405"/>
      <c r="HG152" s="405"/>
      <c r="HH152" s="405"/>
      <c r="HI152" s="405"/>
      <c r="HJ152" s="405"/>
      <c r="HK152" s="405"/>
      <c r="HL152" s="405"/>
      <c r="HM152" s="405"/>
      <c r="HN152" s="405"/>
      <c r="HO152" s="405"/>
      <c r="HP152" s="405"/>
      <c r="HQ152" s="405"/>
      <c r="HR152" s="405"/>
      <c r="HS152" s="405"/>
      <c r="HT152" s="405"/>
      <c r="HU152" s="405"/>
      <c r="HV152" s="405"/>
      <c r="HW152" s="405"/>
      <c r="HX152" s="405"/>
      <c r="HY152" s="405"/>
      <c r="HZ152" s="405"/>
      <c r="IA152" s="405"/>
      <c r="IB152" s="405"/>
      <c r="IC152" s="405"/>
      <c r="ID152" s="405"/>
      <c r="IE152" s="405"/>
      <c r="IF152" s="405"/>
      <c r="IG152" s="405"/>
      <c r="IH152" s="405"/>
      <c r="II152" s="405"/>
      <c r="IJ152" s="405"/>
      <c r="IK152" s="405"/>
      <c r="IL152" s="405"/>
      <c r="IM152" s="405"/>
      <c r="IN152" s="405"/>
      <c r="IO152" s="405"/>
      <c r="IP152" s="405"/>
      <c r="IQ152" s="405"/>
      <c r="IR152" s="405"/>
      <c r="IS152" s="405"/>
      <c r="IT152" s="405"/>
      <c r="IU152" s="405"/>
      <c r="IV152" s="405"/>
      <c r="IW152" s="405"/>
    </row>
    <row r="153" customFormat="false" ht="12.75" hidden="false" customHeight="false" outlineLevel="0" collapsed="false">
      <c r="A153" s="397" t="n">
        <v>22</v>
      </c>
      <c r="B153" s="391" t="n">
        <v>23</v>
      </c>
      <c r="C153" s="382" t="n">
        <v>1</v>
      </c>
      <c r="D153" s="445"/>
      <c r="E153" s="415"/>
      <c r="F153" s="409" t="n">
        <f aca="false">D154-0.25</f>
        <v>-0.25</v>
      </c>
      <c r="G153" s="414" t="n">
        <f aca="false">D153+0.56</f>
        <v>0.56</v>
      </c>
      <c r="H153" s="405"/>
      <c r="I153" s="465"/>
      <c r="J153" s="459"/>
      <c r="K153" s="391"/>
      <c r="L153" s="391"/>
      <c r="M153" s="381"/>
      <c r="N153" s="381"/>
      <c r="O153" s="381"/>
      <c r="P153" s="405"/>
      <c r="Q153" s="405"/>
      <c r="R153" s="381"/>
      <c r="S153" s="381"/>
      <c r="T153" s="381"/>
      <c r="U153" s="381"/>
      <c r="V153" s="381"/>
      <c r="W153" s="381"/>
      <c r="X153" s="381"/>
      <c r="Y153" s="443"/>
      <c r="AA153" s="460"/>
      <c r="AE153" s="282"/>
      <c r="AF153" s="474"/>
      <c r="AG153" s="405"/>
      <c r="AH153" s="405"/>
      <c r="AI153" s="405"/>
      <c r="AJ153" s="405"/>
      <c r="AK153" s="405"/>
      <c r="AL153" s="405"/>
      <c r="AM153" s="405"/>
      <c r="AN153" s="405"/>
      <c r="AO153" s="405"/>
      <c r="AP153" s="405"/>
      <c r="AQ153" s="405"/>
      <c r="AR153" s="405"/>
      <c r="AS153" s="405"/>
      <c r="AT153" s="405"/>
      <c r="AU153" s="405"/>
      <c r="AV153" s="405"/>
      <c r="AW153" s="405"/>
      <c r="AX153" s="405"/>
      <c r="AY153" s="405"/>
      <c r="AZ153" s="405"/>
      <c r="BA153" s="405"/>
      <c r="BB153" s="405"/>
      <c r="BC153" s="405"/>
      <c r="BD153" s="405"/>
      <c r="BE153" s="405"/>
      <c r="BF153" s="405"/>
      <c r="BG153" s="405"/>
      <c r="BH153" s="405"/>
      <c r="BI153" s="405"/>
      <c r="BJ153" s="405"/>
      <c r="BK153" s="405"/>
      <c r="BL153" s="405"/>
      <c r="BM153" s="405"/>
      <c r="BN153" s="405"/>
      <c r="BO153" s="405"/>
      <c r="BP153" s="405"/>
      <c r="BQ153" s="405"/>
      <c r="BR153" s="405"/>
      <c r="BS153" s="405"/>
      <c r="BT153" s="405"/>
      <c r="BU153" s="405"/>
      <c r="BV153" s="405"/>
      <c r="BW153" s="405"/>
      <c r="BX153" s="405"/>
      <c r="BY153" s="405"/>
      <c r="BZ153" s="405"/>
      <c r="CA153" s="405"/>
      <c r="CB153" s="405"/>
      <c r="CC153" s="405"/>
      <c r="CD153" s="405"/>
      <c r="CE153" s="405"/>
      <c r="CF153" s="405"/>
      <c r="CG153" s="405"/>
      <c r="CH153" s="405"/>
      <c r="CI153" s="405"/>
      <c r="CJ153" s="405"/>
      <c r="CK153" s="405"/>
      <c r="CL153" s="405"/>
      <c r="CM153" s="405"/>
      <c r="CN153" s="405"/>
      <c r="CO153" s="405"/>
      <c r="CP153" s="405"/>
      <c r="CQ153" s="405"/>
      <c r="CR153" s="405"/>
      <c r="CS153" s="405"/>
      <c r="CT153" s="405"/>
      <c r="CU153" s="405"/>
      <c r="CV153" s="405"/>
      <c r="CW153" s="405"/>
      <c r="CX153" s="405"/>
      <c r="CY153" s="405"/>
      <c r="CZ153" s="405"/>
      <c r="DA153" s="405"/>
      <c r="DB153" s="405"/>
      <c r="DC153" s="405"/>
      <c r="DD153" s="405"/>
      <c r="DE153" s="405"/>
      <c r="DF153" s="405"/>
      <c r="DG153" s="405"/>
      <c r="DH153" s="405"/>
      <c r="DI153" s="405"/>
      <c r="DJ153" s="405"/>
      <c r="DK153" s="405"/>
      <c r="DL153" s="405"/>
      <c r="DM153" s="405"/>
      <c r="DN153" s="405"/>
      <c r="DO153" s="405"/>
      <c r="DP153" s="405"/>
      <c r="DQ153" s="405"/>
      <c r="DR153" s="405"/>
      <c r="DS153" s="405"/>
      <c r="DT153" s="405"/>
      <c r="DU153" s="405"/>
      <c r="DV153" s="405"/>
      <c r="DW153" s="405"/>
      <c r="DX153" s="405"/>
      <c r="DY153" s="405"/>
      <c r="DZ153" s="405"/>
      <c r="EA153" s="405"/>
      <c r="EB153" s="405"/>
      <c r="EC153" s="405"/>
      <c r="ED153" s="405"/>
      <c r="EE153" s="405"/>
      <c r="EF153" s="405"/>
      <c r="EG153" s="405"/>
      <c r="EH153" s="405"/>
      <c r="EI153" s="405"/>
      <c r="EJ153" s="405"/>
      <c r="EK153" s="405"/>
      <c r="EL153" s="405"/>
      <c r="EM153" s="405"/>
      <c r="EN153" s="405"/>
      <c r="EO153" s="405"/>
      <c r="EP153" s="405"/>
      <c r="EQ153" s="405"/>
      <c r="ER153" s="405"/>
      <c r="ES153" s="405"/>
      <c r="ET153" s="405"/>
      <c r="EU153" s="405"/>
      <c r="EV153" s="405"/>
      <c r="EW153" s="405"/>
      <c r="EX153" s="405"/>
      <c r="EY153" s="405"/>
      <c r="EZ153" s="405"/>
      <c r="FA153" s="405"/>
      <c r="FB153" s="405"/>
      <c r="FC153" s="405"/>
      <c r="FD153" s="405"/>
      <c r="FE153" s="405"/>
      <c r="FF153" s="405"/>
      <c r="FG153" s="405"/>
      <c r="FH153" s="405"/>
      <c r="FI153" s="405"/>
      <c r="FJ153" s="405"/>
      <c r="FK153" s="405"/>
      <c r="FL153" s="405"/>
      <c r="FM153" s="405"/>
      <c r="FN153" s="405"/>
      <c r="FO153" s="405"/>
      <c r="FP153" s="405"/>
      <c r="FQ153" s="405"/>
      <c r="FR153" s="405"/>
      <c r="FS153" s="405"/>
      <c r="FT153" s="405"/>
      <c r="FU153" s="405"/>
      <c r="FV153" s="405"/>
      <c r="FW153" s="405"/>
      <c r="FX153" s="405"/>
      <c r="FY153" s="405"/>
      <c r="FZ153" s="405"/>
      <c r="GA153" s="405"/>
      <c r="GB153" s="405"/>
      <c r="GC153" s="405"/>
      <c r="GD153" s="405"/>
      <c r="GE153" s="405"/>
      <c r="GF153" s="405"/>
      <c r="GG153" s="405"/>
      <c r="GH153" s="405"/>
      <c r="GI153" s="405"/>
      <c r="GJ153" s="405"/>
      <c r="GK153" s="405"/>
      <c r="GL153" s="405"/>
      <c r="GM153" s="405"/>
      <c r="GN153" s="405"/>
      <c r="GO153" s="405"/>
      <c r="GP153" s="405"/>
      <c r="GQ153" s="405"/>
      <c r="GR153" s="405"/>
      <c r="GS153" s="405"/>
      <c r="GT153" s="405"/>
      <c r="GU153" s="405"/>
      <c r="GV153" s="405"/>
      <c r="GW153" s="405"/>
      <c r="GX153" s="405"/>
      <c r="GY153" s="405"/>
      <c r="GZ153" s="405"/>
      <c r="HA153" s="405"/>
      <c r="HB153" s="405"/>
      <c r="HC153" s="405"/>
      <c r="HD153" s="405"/>
      <c r="HE153" s="405"/>
      <c r="HF153" s="405"/>
      <c r="HG153" s="405"/>
      <c r="HH153" s="405"/>
      <c r="HI153" s="405"/>
      <c r="HJ153" s="405"/>
      <c r="HK153" s="405"/>
      <c r="HL153" s="405"/>
      <c r="HM153" s="405"/>
      <c r="HN153" s="405"/>
      <c r="HO153" s="405"/>
      <c r="HP153" s="405"/>
      <c r="HQ153" s="405"/>
      <c r="HR153" s="405"/>
      <c r="HS153" s="405"/>
      <c r="HT153" s="405"/>
      <c r="HU153" s="405"/>
      <c r="HV153" s="405"/>
      <c r="HW153" s="405"/>
      <c r="HX153" s="405"/>
      <c r="HY153" s="405"/>
      <c r="HZ153" s="405"/>
      <c r="IA153" s="405"/>
      <c r="IB153" s="405"/>
      <c r="IC153" s="405"/>
      <c r="ID153" s="405"/>
      <c r="IE153" s="405"/>
      <c r="IF153" s="405"/>
      <c r="IG153" s="405"/>
      <c r="IH153" s="405"/>
      <c r="II153" s="405"/>
      <c r="IJ153" s="405"/>
      <c r="IK153" s="405"/>
      <c r="IL153" s="405"/>
      <c r="IM153" s="405"/>
      <c r="IN153" s="405"/>
      <c r="IO153" s="405"/>
      <c r="IP153" s="405"/>
      <c r="IQ153" s="405"/>
      <c r="IR153" s="405"/>
      <c r="IS153" s="405"/>
      <c r="IT153" s="405"/>
      <c r="IU153" s="405"/>
      <c r="IV153" s="405"/>
      <c r="IW153" s="405"/>
    </row>
    <row r="154" customFormat="false" ht="12.75" hidden="false" customHeight="false" outlineLevel="0" collapsed="false">
      <c r="A154" s="397" t="n">
        <v>23</v>
      </c>
      <c r="B154" s="391" t="n">
        <v>24</v>
      </c>
      <c r="C154" s="382" t="n">
        <v>1</v>
      </c>
      <c r="D154" s="445"/>
      <c r="E154" s="413"/>
      <c r="F154" s="409" t="n">
        <f aca="false">D155-0.25</f>
        <v>-0.25</v>
      </c>
      <c r="G154" s="414" t="n">
        <f aca="false">D154+0.56</f>
        <v>0.56</v>
      </c>
      <c r="H154" s="405"/>
      <c r="I154" s="465"/>
      <c r="J154" s="459"/>
      <c r="K154" s="391"/>
      <c r="L154" s="391"/>
      <c r="M154" s="381"/>
      <c r="N154" s="381"/>
      <c r="O154" s="381"/>
      <c r="P154" s="405"/>
      <c r="Q154" s="405"/>
      <c r="R154" s="381"/>
      <c r="S154" s="381"/>
      <c r="T154" s="381"/>
      <c r="U154" s="381"/>
      <c r="V154" s="381"/>
      <c r="W154" s="381"/>
      <c r="X154" s="381"/>
      <c r="Y154" s="443"/>
      <c r="AA154" s="460"/>
      <c r="AD154" s="428"/>
      <c r="AE154" s="428"/>
      <c r="AF154" s="285"/>
      <c r="AG154" s="405"/>
      <c r="AH154" s="405"/>
      <c r="AI154" s="405"/>
      <c r="AJ154" s="405"/>
      <c r="AK154" s="405"/>
      <c r="AL154" s="405"/>
      <c r="AM154" s="405"/>
      <c r="AN154" s="405"/>
      <c r="AO154" s="405"/>
      <c r="AP154" s="405"/>
      <c r="AQ154" s="405"/>
      <c r="AR154" s="405"/>
      <c r="AS154" s="405"/>
      <c r="AT154" s="405"/>
      <c r="AU154" s="405"/>
      <c r="AV154" s="405"/>
      <c r="AW154" s="405"/>
      <c r="AX154" s="405"/>
      <c r="AY154" s="405"/>
      <c r="AZ154" s="405"/>
      <c r="BA154" s="405"/>
      <c r="BB154" s="405"/>
      <c r="BC154" s="405"/>
      <c r="BD154" s="405"/>
      <c r="BE154" s="405"/>
      <c r="BF154" s="405"/>
      <c r="BG154" s="405"/>
      <c r="BH154" s="405"/>
      <c r="BI154" s="405"/>
      <c r="BJ154" s="405"/>
      <c r="BK154" s="405"/>
      <c r="BL154" s="405"/>
      <c r="BM154" s="405"/>
      <c r="BN154" s="405"/>
      <c r="BO154" s="405"/>
      <c r="BP154" s="405"/>
      <c r="BQ154" s="405"/>
      <c r="BR154" s="405"/>
      <c r="BS154" s="405"/>
      <c r="BT154" s="405"/>
      <c r="BU154" s="405"/>
      <c r="BV154" s="405"/>
      <c r="BW154" s="405"/>
      <c r="BX154" s="405"/>
      <c r="BY154" s="405"/>
      <c r="BZ154" s="405"/>
      <c r="CA154" s="405"/>
      <c r="CB154" s="405"/>
      <c r="CC154" s="405"/>
      <c r="CD154" s="405"/>
      <c r="CE154" s="405"/>
      <c r="CF154" s="405"/>
      <c r="CG154" s="405"/>
      <c r="CH154" s="405"/>
      <c r="CI154" s="405"/>
      <c r="CJ154" s="405"/>
      <c r="CK154" s="405"/>
      <c r="CL154" s="405"/>
      <c r="CM154" s="405"/>
      <c r="CN154" s="405"/>
      <c r="CO154" s="405"/>
      <c r="CP154" s="405"/>
      <c r="CQ154" s="405"/>
      <c r="CR154" s="405"/>
      <c r="CS154" s="405"/>
      <c r="CT154" s="405"/>
      <c r="CU154" s="405"/>
      <c r="CV154" s="405"/>
      <c r="CW154" s="405"/>
      <c r="CX154" s="405"/>
      <c r="CY154" s="405"/>
      <c r="CZ154" s="405"/>
      <c r="DA154" s="405"/>
      <c r="DB154" s="405"/>
      <c r="DC154" s="405"/>
      <c r="DD154" s="405"/>
      <c r="DE154" s="405"/>
      <c r="DF154" s="405"/>
      <c r="DG154" s="405"/>
      <c r="DH154" s="405"/>
      <c r="DI154" s="405"/>
      <c r="DJ154" s="405"/>
      <c r="DK154" s="405"/>
      <c r="DL154" s="405"/>
      <c r="DM154" s="405"/>
      <c r="DN154" s="405"/>
      <c r="DO154" s="405"/>
      <c r="DP154" s="405"/>
      <c r="DQ154" s="405"/>
      <c r="DR154" s="405"/>
      <c r="DS154" s="405"/>
      <c r="DT154" s="405"/>
      <c r="DU154" s="405"/>
      <c r="DV154" s="405"/>
      <c r="DW154" s="405"/>
      <c r="DX154" s="405"/>
      <c r="DY154" s="405"/>
      <c r="DZ154" s="405"/>
      <c r="EA154" s="405"/>
      <c r="EB154" s="405"/>
      <c r="EC154" s="405"/>
      <c r="ED154" s="405"/>
      <c r="EE154" s="405"/>
      <c r="EF154" s="405"/>
      <c r="EG154" s="405"/>
      <c r="EH154" s="405"/>
      <c r="EI154" s="405"/>
      <c r="EJ154" s="405"/>
      <c r="EK154" s="405"/>
      <c r="EL154" s="405"/>
      <c r="EM154" s="405"/>
      <c r="EN154" s="405"/>
      <c r="EO154" s="405"/>
      <c r="EP154" s="405"/>
      <c r="EQ154" s="405"/>
      <c r="ER154" s="405"/>
      <c r="ES154" s="405"/>
      <c r="ET154" s="405"/>
      <c r="EU154" s="405"/>
      <c r="EV154" s="405"/>
      <c r="EW154" s="405"/>
      <c r="EX154" s="405"/>
      <c r="EY154" s="405"/>
      <c r="EZ154" s="405"/>
      <c r="FA154" s="405"/>
      <c r="FB154" s="405"/>
      <c r="FC154" s="405"/>
      <c r="FD154" s="405"/>
      <c r="FE154" s="405"/>
      <c r="FF154" s="405"/>
      <c r="FG154" s="405"/>
      <c r="FH154" s="405"/>
      <c r="FI154" s="405"/>
      <c r="FJ154" s="405"/>
      <c r="FK154" s="405"/>
      <c r="FL154" s="405"/>
      <c r="FM154" s="405"/>
      <c r="FN154" s="405"/>
      <c r="FO154" s="405"/>
      <c r="FP154" s="405"/>
      <c r="FQ154" s="405"/>
      <c r="FR154" s="405"/>
      <c r="FS154" s="405"/>
      <c r="FT154" s="405"/>
      <c r="FU154" s="405"/>
      <c r="FV154" s="405"/>
      <c r="FW154" s="405"/>
      <c r="FX154" s="405"/>
      <c r="FY154" s="405"/>
      <c r="FZ154" s="405"/>
      <c r="GA154" s="405"/>
      <c r="GB154" s="405"/>
      <c r="GC154" s="405"/>
      <c r="GD154" s="405"/>
      <c r="GE154" s="405"/>
      <c r="GF154" s="405"/>
      <c r="GG154" s="405"/>
      <c r="GH154" s="405"/>
      <c r="GI154" s="405"/>
      <c r="GJ154" s="405"/>
      <c r="GK154" s="405"/>
      <c r="GL154" s="405"/>
      <c r="GM154" s="405"/>
      <c r="GN154" s="405"/>
      <c r="GO154" s="405"/>
      <c r="GP154" s="405"/>
      <c r="GQ154" s="405"/>
      <c r="GR154" s="405"/>
      <c r="GS154" s="405"/>
      <c r="GT154" s="405"/>
      <c r="GU154" s="405"/>
      <c r="GV154" s="405"/>
      <c r="GW154" s="405"/>
      <c r="GX154" s="405"/>
      <c r="GY154" s="405"/>
      <c r="GZ154" s="405"/>
      <c r="HA154" s="405"/>
      <c r="HB154" s="405"/>
      <c r="HC154" s="405"/>
      <c r="HD154" s="405"/>
      <c r="HE154" s="405"/>
      <c r="HF154" s="405"/>
      <c r="HG154" s="405"/>
      <c r="HH154" s="405"/>
      <c r="HI154" s="405"/>
      <c r="HJ154" s="405"/>
      <c r="HK154" s="405"/>
      <c r="HL154" s="405"/>
      <c r="HM154" s="405"/>
      <c r="HN154" s="405"/>
      <c r="HO154" s="405"/>
      <c r="HP154" s="405"/>
      <c r="HQ154" s="405"/>
      <c r="HR154" s="405"/>
      <c r="HS154" s="405"/>
      <c r="HT154" s="405"/>
      <c r="HU154" s="405"/>
      <c r="HV154" s="405"/>
      <c r="HW154" s="405"/>
      <c r="HX154" s="405"/>
      <c r="HY154" s="405"/>
      <c r="HZ154" s="405"/>
      <c r="IA154" s="405"/>
      <c r="IB154" s="405"/>
      <c r="IC154" s="405"/>
      <c r="ID154" s="405"/>
      <c r="IE154" s="405"/>
      <c r="IF154" s="405"/>
      <c r="IG154" s="405"/>
      <c r="IH154" s="405"/>
      <c r="II154" s="405"/>
      <c r="IJ154" s="405"/>
      <c r="IK154" s="405"/>
      <c r="IL154" s="405"/>
      <c r="IM154" s="405"/>
      <c r="IN154" s="405"/>
      <c r="IO154" s="405"/>
      <c r="IP154" s="405"/>
      <c r="IQ154" s="405"/>
      <c r="IR154" s="405"/>
      <c r="IS154" s="405"/>
      <c r="IT154" s="405"/>
      <c r="IU154" s="405"/>
      <c r="IV154" s="405"/>
      <c r="IW154" s="405"/>
    </row>
    <row r="155" customFormat="false" ht="12.75" hidden="false" customHeight="false" outlineLevel="0" collapsed="false">
      <c r="A155" s="282" t="n">
        <v>24</v>
      </c>
      <c r="B155" s="391" t="n">
        <v>1</v>
      </c>
      <c r="C155" s="382" t="n">
        <v>1</v>
      </c>
      <c r="D155" s="445"/>
      <c r="E155" s="446"/>
      <c r="G155" s="414" t="n">
        <f aca="false">D155+0.56</f>
        <v>0.56</v>
      </c>
      <c r="H155" s="475"/>
      <c r="I155" s="465"/>
      <c r="J155" s="459"/>
      <c r="K155" s="391"/>
      <c r="L155" s="391"/>
      <c r="M155" s="381"/>
      <c r="N155" s="381"/>
      <c r="O155" s="381"/>
      <c r="P155" s="405"/>
      <c r="Q155" s="405"/>
      <c r="R155" s="381"/>
      <c r="S155" s="381"/>
      <c r="T155" s="381"/>
      <c r="U155" s="381"/>
      <c r="V155" s="381"/>
      <c r="W155" s="381"/>
      <c r="X155" s="381"/>
      <c r="AD155" s="421"/>
      <c r="AE155" s="421"/>
      <c r="AF155" s="285"/>
      <c r="AG155" s="405"/>
      <c r="AH155" s="405"/>
      <c r="AI155" s="405"/>
      <c r="AJ155" s="405"/>
      <c r="AK155" s="405"/>
      <c r="AL155" s="405"/>
      <c r="AM155" s="405"/>
      <c r="AN155" s="405"/>
      <c r="AO155" s="405"/>
      <c r="AP155" s="405"/>
      <c r="AQ155" s="405"/>
      <c r="AR155" s="405"/>
      <c r="AS155" s="405"/>
      <c r="AT155" s="405"/>
      <c r="AU155" s="405"/>
      <c r="AV155" s="405"/>
      <c r="AW155" s="405"/>
      <c r="AX155" s="405"/>
      <c r="AY155" s="405"/>
      <c r="AZ155" s="405"/>
      <c r="BA155" s="405"/>
      <c r="BB155" s="405"/>
      <c r="BC155" s="405"/>
      <c r="BD155" s="405"/>
      <c r="BE155" s="405"/>
      <c r="BF155" s="405"/>
      <c r="BG155" s="405"/>
      <c r="BH155" s="405"/>
      <c r="BI155" s="405"/>
      <c r="BJ155" s="405"/>
      <c r="BK155" s="405"/>
      <c r="BL155" s="405"/>
      <c r="BM155" s="405"/>
      <c r="BN155" s="405"/>
      <c r="BO155" s="405"/>
      <c r="BP155" s="405"/>
      <c r="BQ155" s="405"/>
      <c r="BR155" s="405"/>
      <c r="BS155" s="405"/>
      <c r="BT155" s="405"/>
      <c r="BU155" s="405"/>
      <c r="BV155" s="405"/>
      <c r="BW155" s="405"/>
      <c r="BX155" s="405"/>
      <c r="BY155" s="405"/>
      <c r="BZ155" s="405"/>
      <c r="CA155" s="405"/>
      <c r="CB155" s="405"/>
      <c r="CC155" s="405"/>
      <c r="CD155" s="405"/>
      <c r="CE155" s="405"/>
      <c r="CF155" s="405"/>
      <c r="CG155" s="405"/>
      <c r="CH155" s="405"/>
      <c r="CI155" s="405"/>
      <c r="CJ155" s="405"/>
      <c r="CK155" s="405"/>
      <c r="CL155" s="405"/>
      <c r="CM155" s="405"/>
      <c r="CN155" s="405"/>
      <c r="CO155" s="405"/>
      <c r="CP155" s="405"/>
      <c r="CQ155" s="405"/>
      <c r="CR155" s="405"/>
      <c r="CS155" s="405"/>
      <c r="CT155" s="405"/>
      <c r="CU155" s="405"/>
      <c r="CV155" s="405"/>
      <c r="CW155" s="405"/>
      <c r="CX155" s="405"/>
      <c r="CY155" s="405"/>
      <c r="CZ155" s="405"/>
      <c r="DA155" s="405"/>
      <c r="DB155" s="405"/>
      <c r="DC155" s="405"/>
      <c r="DD155" s="405"/>
      <c r="DE155" s="405"/>
      <c r="DF155" s="405"/>
      <c r="DG155" s="405"/>
      <c r="DH155" s="405"/>
      <c r="DI155" s="405"/>
      <c r="DJ155" s="405"/>
      <c r="DK155" s="405"/>
      <c r="DL155" s="405"/>
      <c r="DM155" s="405"/>
      <c r="DN155" s="405"/>
      <c r="DO155" s="405"/>
      <c r="DP155" s="405"/>
      <c r="DQ155" s="405"/>
      <c r="DR155" s="405"/>
      <c r="DS155" s="405"/>
      <c r="DT155" s="405"/>
      <c r="DU155" s="405"/>
      <c r="DV155" s="405"/>
      <c r="DW155" s="405"/>
      <c r="DX155" s="405"/>
      <c r="DY155" s="405"/>
      <c r="DZ155" s="405"/>
      <c r="EA155" s="405"/>
      <c r="EB155" s="405"/>
      <c r="EC155" s="405"/>
      <c r="ED155" s="405"/>
      <c r="EE155" s="405"/>
      <c r="EF155" s="405"/>
      <c r="EG155" s="405"/>
      <c r="EH155" s="405"/>
      <c r="EI155" s="405"/>
      <c r="EJ155" s="405"/>
      <c r="EK155" s="405"/>
      <c r="EL155" s="405"/>
      <c r="EM155" s="405"/>
      <c r="EN155" s="405"/>
      <c r="EO155" s="405"/>
      <c r="EP155" s="405"/>
      <c r="EQ155" s="405"/>
      <c r="ER155" s="405"/>
      <c r="ES155" s="405"/>
      <c r="ET155" s="405"/>
      <c r="EU155" s="405"/>
      <c r="EV155" s="405"/>
      <c r="EW155" s="405"/>
      <c r="EX155" s="405"/>
      <c r="EY155" s="405"/>
      <c r="EZ155" s="405"/>
      <c r="FA155" s="405"/>
      <c r="FB155" s="405"/>
      <c r="FC155" s="405"/>
      <c r="FD155" s="405"/>
      <c r="FE155" s="405"/>
      <c r="FF155" s="405"/>
      <c r="FG155" s="405"/>
      <c r="FH155" s="405"/>
      <c r="FI155" s="405"/>
      <c r="FJ155" s="405"/>
      <c r="FK155" s="405"/>
      <c r="FL155" s="405"/>
      <c r="FM155" s="405"/>
      <c r="FN155" s="405"/>
      <c r="FO155" s="405"/>
      <c r="FP155" s="405"/>
      <c r="FQ155" s="405"/>
      <c r="FR155" s="405"/>
      <c r="FS155" s="405"/>
      <c r="FT155" s="405"/>
      <c r="FU155" s="405"/>
      <c r="FV155" s="405"/>
      <c r="FW155" s="405"/>
      <c r="FX155" s="405"/>
      <c r="FY155" s="405"/>
      <c r="FZ155" s="405"/>
      <c r="GA155" s="405"/>
      <c r="GB155" s="405"/>
      <c r="GC155" s="405"/>
      <c r="GD155" s="405"/>
      <c r="GE155" s="405"/>
      <c r="GF155" s="405"/>
      <c r="GG155" s="405"/>
      <c r="GH155" s="405"/>
      <c r="GI155" s="405"/>
      <c r="GJ155" s="405"/>
      <c r="GK155" s="405"/>
      <c r="GL155" s="405"/>
      <c r="GM155" s="405"/>
      <c r="GN155" s="405"/>
      <c r="GO155" s="405"/>
      <c r="GP155" s="405"/>
      <c r="GQ155" s="405"/>
      <c r="GR155" s="405"/>
      <c r="GS155" s="405"/>
      <c r="GT155" s="405"/>
      <c r="GU155" s="405"/>
      <c r="GV155" s="405"/>
      <c r="GW155" s="405"/>
      <c r="GX155" s="405"/>
      <c r="GY155" s="405"/>
      <c r="GZ155" s="405"/>
      <c r="HA155" s="405"/>
      <c r="HB155" s="405"/>
      <c r="HC155" s="405"/>
      <c r="HD155" s="405"/>
      <c r="HE155" s="405"/>
      <c r="HF155" s="405"/>
      <c r="HG155" s="405"/>
      <c r="HH155" s="405"/>
      <c r="HI155" s="405"/>
      <c r="HJ155" s="405"/>
      <c r="HK155" s="405"/>
      <c r="HL155" s="405"/>
      <c r="HM155" s="405"/>
      <c r="HN155" s="405"/>
      <c r="HO155" s="405"/>
      <c r="HP155" s="405"/>
      <c r="HQ155" s="405"/>
      <c r="HR155" s="405"/>
      <c r="HS155" s="405"/>
      <c r="HT155" s="405"/>
      <c r="HU155" s="405"/>
      <c r="HV155" s="405"/>
      <c r="HW155" s="405"/>
      <c r="HX155" s="405"/>
      <c r="HY155" s="405"/>
      <c r="HZ155" s="405"/>
      <c r="IA155" s="405"/>
      <c r="IB155" s="405"/>
      <c r="IC155" s="405"/>
      <c r="ID155" s="405"/>
      <c r="IE155" s="405"/>
      <c r="IF155" s="405"/>
      <c r="IG155" s="405"/>
      <c r="IH155" s="405"/>
      <c r="II155" s="405"/>
      <c r="IJ155" s="405"/>
      <c r="IK155" s="405"/>
      <c r="IL155" s="405"/>
      <c r="IM155" s="405"/>
      <c r="IN155" s="405"/>
      <c r="IO155" s="405"/>
      <c r="IP155" s="405"/>
      <c r="IQ155" s="405"/>
      <c r="IR155" s="405"/>
      <c r="IS155" s="405"/>
      <c r="IT155" s="405"/>
      <c r="IU155" s="405"/>
      <c r="IV155" s="405"/>
      <c r="IW155" s="405"/>
    </row>
    <row r="156" customFormat="false" ht="12.75" hidden="false" customHeight="false" outlineLevel="0" collapsed="false">
      <c r="D156" s="476"/>
      <c r="E156" s="477"/>
      <c r="H156" s="478"/>
      <c r="P156" s="405"/>
      <c r="Q156" s="405"/>
      <c r="AD156" s="421"/>
      <c r="AE156" s="421"/>
      <c r="AF156" s="285"/>
      <c r="AG156" s="405"/>
      <c r="AH156" s="405"/>
      <c r="AI156" s="405"/>
      <c r="AJ156" s="405"/>
      <c r="AK156" s="405"/>
      <c r="AL156" s="405"/>
      <c r="AM156" s="405"/>
      <c r="AN156" s="405"/>
      <c r="AO156" s="405"/>
      <c r="AP156" s="405"/>
      <c r="AQ156" s="405"/>
      <c r="AR156" s="405"/>
      <c r="AS156" s="405"/>
      <c r="AT156" s="405"/>
      <c r="AU156" s="405"/>
      <c r="AV156" s="405"/>
      <c r="AW156" s="405"/>
      <c r="AX156" s="405"/>
      <c r="AY156" s="405"/>
      <c r="AZ156" s="405"/>
      <c r="BA156" s="405"/>
      <c r="BB156" s="405"/>
      <c r="BC156" s="405"/>
      <c r="BD156" s="405"/>
      <c r="BE156" s="405"/>
      <c r="BF156" s="405"/>
      <c r="BG156" s="405"/>
      <c r="BH156" s="405"/>
      <c r="BI156" s="405"/>
      <c r="BJ156" s="405"/>
      <c r="BK156" s="405"/>
      <c r="BL156" s="405"/>
      <c r="BM156" s="405"/>
      <c r="BN156" s="405"/>
      <c r="BO156" s="405"/>
      <c r="BP156" s="405"/>
      <c r="BQ156" s="405"/>
      <c r="BR156" s="405"/>
      <c r="BS156" s="405"/>
      <c r="BT156" s="405"/>
      <c r="BU156" s="405"/>
      <c r="BV156" s="405"/>
      <c r="BW156" s="405"/>
      <c r="BX156" s="405"/>
      <c r="BY156" s="405"/>
      <c r="BZ156" s="405"/>
      <c r="CA156" s="405"/>
      <c r="CB156" s="405"/>
      <c r="CC156" s="405"/>
      <c r="CD156" s="405"/>
      <c r="CE156" s="405"/>
      <c r="CF156" s="405"/>
      <c r="CG156" s="405"/>
      <c r="CH156" s="405"/>
      <c r="CI156" s="405"/>
      <c r="CJ156" s="405"/>
      <c r="CK156" s="405"/>
      <c r="CL156" s="405"/>
      <c r="CM156" s="405"/>
      <c r="CN156" s="405"/>
      <c r="CO156" s="405"/>
      <c r="CP156" s="405"/>
      <c r="CQ156" s="405"/>
      <c r="CR156" s="405"/>
      <c r="CS156" s="405"/>
      <c r="CT156" s="405"/>
      <c r="CU156" s="405"/>
      <c r="CV156" s="405"/>
      <c r="CW156" s="405"/>
      <c r="CX156" s="405"/>
      <c r="CY156" s="405"/>
      <c r="CZ156" s="405"/>
      <c r="DA156" s="405"/>
      <c r="DB156" s="405"/>
      <c r="DC156" s="405"/>
      <c r="DD156" s="405"/>
      <c r="DE156" s="405"/>
      <c r="DF156" s="405"/>
      <c r="DG156" s="405"/>
      <c r="DH156" s="405"/>
      <c r="DI156" s="405"/>
      <c r="DJ156" s="405"/>
      <c r="DK156" s="405"/>
      <c r="DL156" s="405"/>
      <c r="DM156" s="405"/>
      <c r="DN156" s="405"/>
      <c r="DO156" s="405"/>
      <c r="DP156" s="405"/>
      <c r="DQ156" s="405"/>
      <c r="DR156" s="405"/>
      <c r="DS156" s="405"/>
      <c r="DT156" s="405"/>
      <c r="DU156" s="405"/>
      <c r="DV156" s="405"/>
      <c r="DW156" s="405"/>
      <c r="DX156" s="405"/>
      <c r="DY156" s="405"/>
      <c r="DZ156" s="405"/>
      <c r="EA156" s="405"/>
      <c r="EB156" s="405"/>
      <c r="EC156" s="405"/>
      <c r="ED156" s="405"/>
      <c r="EE156" s="405"/>
      <c r="EF156" s="405"/>
      <c r="EG156" s="405"/>
      <c r="EH156" s="405"/>
      <c r="EI156" s="405"/>
      <c r="EJ156" s="405"/>
      <c r="EK156" s="405"/>
      <c r="EL156" s="405"/>
      <c r="EM156" s="405"/>
      <c r="EN156" s="405"/>
      <c r="EO156" s="405"/>
      <c r="EP156" s="405"/>
      <c r="EQ156" s="405"/>
      <c r="ER156" s="405"/>
      <c r="ES156" s="405"/>
      <c r="ET156" s="405"/>
      <c r="EU156" s="405"/>
      <c r="EV156" s="405"/>
      <c r="EW156" s="405"/>
      <c r="EX156" s="405"/>
      <c r="EY156" s="405"/>
      <c r="EZ156" s="405"/>
      <c r="FA156" s="405"/>
      <c r="FB156" s="405"/>
      <c r="FC156" s="405"/>
      <c r="FD156" s="405"/>
      <c r="FE156" s="405"/>
      <c r="FF156" s="405"/>
      <c r="FG156" s="405"/>
      <c r="FH156" s="405"/>
      <c r="FI156" s="405"/>
      <c r="FJ156" s="405"/>
      <c r="FK156" s="405"/>
      <c r="FL156" s="405"/>
      <c r="FM156" s="405"/>
      <c r="FN156" s="405"/>
      <c r="FO156" s="405"/>
      <c r="FP156" s="405"/>
      <c r="FQ156" s="405"/>
      <c r="FR156" s="405"/>
      <c r="FS156" s="405"/>
      <c r="FT156" s="405"/>
      <c r="FU156" s="405"/>
      <c r="FV156" s="405"/>
      <c r="FW156" s="405"/>
      <c r="FX156" s="405"/>
      <c r="FY156" s="405"/>
      <c r="FZ156" s="405"/>
      <c r="GA156" s="405"/>
      <c r="GB156" s="405"/>
      <c r="GC156" s="405"/>
      <c r="GD156" s="405"/>
      <c r="GE156" s="405"/>
      <c r="GF156" s="405"/>
      <c r="GG156" s="405"/>
      <c r="GH156" s="405"/>
      <c r="GI156" s="405"/>
      <c r="GJ156" s="405"/>
      <c r="GK156" s="405"/>
      <c r="GL156" s="405"/>
      <c r="GM156" s="405"/>
      <c r="GN156" s="405"/>
      <c r="GO156" s="405"/>
      <c r="GP156" s="405"/>
      <c r="GQ156" s="405"/>
      <c r="GR156" s="405"/>
      <c r="GS156" s="405"/>
      <c r="GT156" s="405"/>
      <c r="GU156" s="405"/>
      <c r="GV156" s="405"/>
      <c r="GW156" s="405"/>
      <c r="GX156" s="405"/>
      <c r="GY156" s="405"/>
      <c r="GZ156" s="405"/>
      <c r="HA156" s="405"/>
      <c r="HB156" s="405"/>
      <c r="HC156" s="405"/>
      <c r="HD156" s="405"/>
      <c r="HE156" s="405"/>
      <c r="HF156" s="405"/>
      <c r="HG156" s="405"/>
      <c r="HH156" s="405"/>
      <c r="HI156" s="405"/>
      <c r="HJ156" s="405"/>
      <c r="HK156" s="405"/>
      <c r="HL156" s="405"/>
      <c r="HM156" s="405"/>
      <c r="HN156" s="405"/>
      <c r="HO156" s="405"/>
      <c r="HP156" s="405"/>
      <c r="HQ156" s="405"/>
      <c r="HR156" s="405"/>
      <c r="HS156" s="405"/>
      <c r="HT156" s="405"/>
      <c r="HU156" s="405"/>
      <c r="HV156" s="405"/>
      <c r="HW156" s="405"/>
      <c r="HX156" s="405"/>
      <c r="HY156" s="405"/>
      <c r="HZ156" s="405"/>
      <c r="IA156" s="405"/>
      <c r="IB156" s="405"/>
      <c r="IC156" s="405"/>
      <c r="ID156" s="405"/>
      <c r="IE156" s="405"/>
      <c r="IF156" s="405"/>
      <c r="IG156" s="405"/>
      <c r="IH156" s="405"/>
      <c r="II156" s="405"/>
      <c r="IJ156" s="405"/>
      <c r="IK156" s="405"/>
      <c r="IL156" s="405"/>
      <c r="IM156" s="405"/>
      <c r="IN156" s="405"/>
      <c r="IO156" s="405"/>
      <c r="IP156" s="405"/>
      <c r="IQ156" s="405"/>
      <c r="IR156" s="405"/>
      <c r="IS156" s="405"/>
      <c r="IT156" s="405"/>
      <c r="IU156" s="405"/>
      <c r="IV156" s="405"/>
      <c r="IW156" s="405"/>
    </row>
    <row r="157" customFormat="false" ht="12.75" hidden="false" customHeight="false" outlineLevel="0" collapsed="false">
      <c r="P157" s="405"/>
      <c r="Q157" s="405"/>
      <c r="AD157" s="421"/>
      <c r="AE157" s="421"/>
      <c r="AF157" s="285"/>
      <c r="AG157" s="405"/>
      <c r="AH157" s="405"/>
      <c r="AI157" s="405"/>
      <c r="AJ157" s="405"/>
      <c r="AK157" s="405"/>
      <c r="AL157" s="405"/>
      <c r="AM157" s="405"/>
      <c r="AN157" s="405"/>
      <c r="AO157" s="405"/>
      <c r="AP157" s="405"/>
      <c r="AQ157" s="405"/>
      <c r="AR157" s="405"/>
      <c r="AS157" s="405"/>
      <c r="AT157" s="405"/>
      <c r="AU157" s="405"/>
      <c r="AV157" s="405"/>
      <c r="AW157" s="405"/>
      <c r="AX157" s="405"/>
      <c r="AY157" s="405"/>
      <c r="AZ157" s="405"/>
      <c r="BA157" s="405"/>
      <c r="BB157" s="405"/>
      <c r="BC157" s="405"/>
      <c r="BD157" s="405"/>
      <c r="BE157" s="405"/>
      <c r="BF157" s="405"/>
      <c r="BG157" s="405"/>
      <c r="BH157" s="405"/>
      <c r="BI157" s="405"/>
      <c r="BJ157" s="405"/>
      <c r="BK157" s="405"/>
      <c r="BL157" s="405"/>
      <c r="BM157" s="405"/>
      <c r="BN157" s="405"/>
      <c r="BO157" s="405"/>
      <c r="BP157" s="405"/>
      <c r="BQ157" s="405"/>
      <c r="BR157" s="405"/>
      <c r="BS157" s="405"/>
      <c r="BT157" s="405"/>
      <c r="BU157" s="405"/>
      <c r="BV157" s="405"/>
      <c r="BW157" s="405"/>
      <c r="BX157" s="405"/>
      <c r="BY157" s="405"/>
      <c r="BZ157" s="405"/>
      <c r="CA157" s="405"/>
      <c r="CB157" s="405"/>
      <c r="CC157" s="405"/>
      <c r="CD157" s="405"/>
      <c r="CE157" s="405"/>
      <c r="CF157" s="405"/>
      <c r="CG157" s="405"/>
      <c r="CH157" s="405"/>
      <c r="CI157" s="405"/>
      <c r="CJ157" s="405"/>
      <c r="CK157" s="405"/>
      <c r="CL157" s="405"/>
      <c r="CM157" s="405"/>
      <c r="CN157" s="405"/>
      <c r="CO157" s="405"/>
      <c r="CP157" s="405"/>
      <c r="CQ157" s="405"/>
      <c r="CR157" s="405"/>
      <c r="CS157" s="405"/>
      <c r="CT157" s="405"/>
      <c r="CU157" s="405"/>
      <c r="CV157" s="405"/>
      <c r="CW157" s="405"/>
      <c r="CX157" s="405"/>
      <c r="CY157" s="405"/>
      <c r="CZ157" s="405"/>
      <c r="DA157" s="405"/>
      <c r="DB157" s="405"/>
      <c r="DC157" s="405"/>
      <c r="DD157" s="405"/>
      <c r="DE157" s="405"/>
      <c r="DF157" s="405"/>
      <c r="DG157" s="405"/>
      <c r="DH157" s="405"/>
      <c r="DI157" s="405"/>
      <c r="DJ157" s="405"/>
      <c r="DK157" s="405"/>
      <c r="DL157" s="405"/>
      <c r="DM157" s="405"/>
      <c r="DN157" s="405"/>
      <c r="DO157" s="405"/>
      <c r="DP157" s="405"/>
      <c r="DQ157" s="405"/>
      <c r="DR157" s="405"/>
      <c r="DS157" s="405"/>
      <c r="DT157" s="405"/>
      <c r="DU157" s="405"/>
      <c r="DV157" s="405"/>
      <c r="DW157" s="405"/>
      <c r="DX157" s="405"/>
      <c r="DY157" s="405"/>
      <c r="DZ157" s="405"/>
      <c r="EA157" s="405"/>
      <c r="EB157" s="405"/>
      <c r="EC157" s="405"/>
      <c r="ED157" s="405"/>
      <c r="EE157" s="405"/>
      <c r="EF157" s="405"/>
      <c r="EG157" s="405"/>
      <c r="EH157" s="405"/>
      <c r="EI157" s="405"/>
      <c r="EJ157" s="405"/>
      <c r="EK157" s="405"/>
      <c r="EL157" s="405"/>
      <c r="EM157" s="405"/>
      <c r="EN157" s="405"/>
      <c r="EO157" s="405"/>
      <c r="EP157" s="405"/>
      <c r="EQ157" s="405"/>
      <c r="ER157" s="405"/>
      <c r="ES157" s="405"/>
      <c r="ET157" s="405"/>
      <c r="EU157" s="405"/>
      <c r="EV157" s="405"/>
      <c r="EW157" s="405"/>
      <c r="EX157" s="405"/>
      <c r="EY157" s="405"/>
      <c r="EZ157" s="405"/>
      <c r="FA157" s="405"/>
      <c r="FB157" s="405"/>
      <c r="FC157" s="405"/>
      <c r="FD157" s="405"/>
      <c r="FE157" s="405"/>
      <c r="FF157" s="405"/>
      <c r="FG157" s="405"/>
      <c r="FH157" s="405"/>
      <c r="FI157" s="405"/>
      <c r="FJ157" s="405"/>
      <c r="FK157" s="405"/>
      <c r="FL157" s="405"/>
      <c r="FM157" s="405"/>
      <c r="FN157" s="405"/>
      <c r="FO157" s="405"/>
      <c r="FP157" s="405"/>
      <c r="FQ157" s="405"/>
      <c r="FR157" s="405"/>
      <c r="FS157" s="405"/>
      <c r="FT157" s="405"/>
      <c r="FU157" s="405"/>
      <c r="FV157" s="405"/>
      <c r="FW157" s="405"/>
      <c r="FX157" s="405"/>
      <c r="FY157" s="405"/>
      <c r="FZ157" s="405"/>
      <c r="GA157" s="405"/>
      <c r="GB157" s="405"/>
      <c r="GC157" s="405"/>
      <c r="GD157" s="405"/>
      <c r="GE157" s="405"/>
      <c r="GF157" s="405"/>
      <c r="GG157" s="405"/>
      <c r="GH157" s="405"/>
      <c r="GI157" s="405"/>
      <c r="GJ157" s="405"/>
      <c r="GK157" s="405"/>
      <c r="GL157" s="405"/>
      <c r="GM157" s="405"/>
      <c r="GN157" s="405"/>
      <c r="GO157" s="405"/>
      <c r="GP157" s="405"/>
      <c r="GQ157" s="405"/>
      <c r="GR157" s="405"/>
      <c r="GS157" s="405"/>
      <c r="GT157" s="405"/>
      <c r="GU157" s="405"/>
      <c r="GV157" s="405"/>
      <c r="GW157" s="405"/>
      <c r="GX157" s="405"/>
      <c r="GY157" s="405"/>
      <c r="GZ157" s="405"/>
      <c r="HA157" s="405"/>
      <c r="HB157" s="405"/>
      <c r="HC157" s="405"/>
      <c r="HD157" s="405"/>
      <c r="HE157" s="405"/>
      <c r="HF157" s="405"/>
      <c r="HG157" s="405"/>
      <c r="HH157" s="405"/>
      <c r="HI157" s="405"/>
      <c r="HJ157" s="405"/>
      <c r="HK157" s="405"/>
      <c r="HL157" s="405"/>
      <c r="HM157" s="405"/>
      <c r="HN157" s="405"/>
      <c r="HO157" s="405"/>
      <c r="HP157" s="405"/>
      <c r="HQ157" s="405"/>
      <c r="HR157" s="405"/>
      <c r="HS157" s="405"/>
      <c r="HT157" s="405"/>
      <c r="HU157" s="405"/>
      <c r="HV157" s="405"/>
      <c r="HW157" s="405"/>
      <c r="HX157" s="405"/>
      <c r="HY157" s="405"/>
      <c r="HZ157" s="405"/>
      <c r="IA157" s="405"/>
      <c r="IB157" s="405"/>
      <c r="IC157" s="405"/>
      <c r="ID157" s="405"/>
      <c r="IE157" s="405"/>
      <c r="IF157" s="405"/>
      <c r="IG157" s="405"/>
      <c r="IH157" s="405"/>
      <c r="II157" s="405"/>
      <c r="IJ157" s="405"/>
      <c r="IK157" s="405"/>
      <c r="IL157" s="405"/>
      <c r="IM157" s="405"/>
      <c r="IN157" s="405"/>
      <c r="IO157" s="405"/>
      <c r="IP157" s="405"/>
      <c r="IQ157" s="405"/>
      <c r="IR157" s="405"/>
      <c r="IS157" s="405"/>
      <c r="IT157" s="405"/>
      <c r="IU157" s="405"/>
      <c r="IV157" s="405"/>
      <c r="IW157" s="405"/>
    </row>
    <row r="158" customFormat="false" ht="12.75" hidden="false" customHeight="false" outlineLevel="0" collapsed="false">
      <c r="P158" s="405"/>
      <c r="Q158" s="405"/>
      <c r="AD158" s="421"/>
      <c r="AE158" s="421"/>
      <c r="AG158" s="405"/>
      <c r="AH158" s="405"/>
      <c r="AI158" s="405"/>
      <c r="AJ158" s="405"/>
      <c r="AK158" s="405"/>
      <c r="AL158" s="405"/>
      <c r="AM158" s="405"/>
      <c r="AN158" s="405"/>
      <c r="AO158" s="405"/>
      <c r="AP158" s="405"/>
      <c r="AQ158" s="405"/>
      <c r="AR158" s="405"/>
      <c r="AS158" s="405"/>
      <c r="AT158" s="405"/>
      <c r="AU158" s="405"/>
      <c r="AV158" s="405"/>
      <c r="AW158" s="405"/>
      <c r="AX158" s="405"/>
      <c r="AY158" s="405"/>
      <c r="AZ158" s="405"/>
      <c r="BA158" s="405"/>
      <c r="BB158" s="405"/>
      <c r="BC158" s="405"/>
      <c r="BD158" s="405"/>
      <c r="BE158" s="405"/>
      <c r="BF158" s="405"/>
      <c r="BG158" s="405"/>
      <c r="BH158" s="405"/>
      <c r="BI158" s="405"/>
      <c r="BJ158" s="405"/>
      <c r="BK158" s="405"/>
      <c r="BL158" s="405"/>
      <c r="BM158" s="405"/>
      <c r="BN158" s="405"/>
      <c r="BO158" s="405"/>
      <c r="BP158" s="405"/>
      <c r="BQ158" s="405"/>
      <c r="BR158" s="405"/>
      <c r="BS158" s="405"/>
      <c r="BT158" s="405"/>
      <c r="BU158" s="405"/>
      <c r="BV158" s="405"/>
      <c r="BW158" s="405"/>
      <c r="BX158" s="405"/>
      <c r="BY158" s="405"/>
      <c r="BZ158" s="405"/>
      <c r="CA158" s="405"/>
      <c r="CB158" s="405"/>
      <c r="CC158" s="405"/>
      <c r="CD158" s="405"/>
      <c r="CE158" s="405"/>
      <c r="CF158" s="405"/>
      <c r="CG158" s="405"/>
      <c r="CH158" s="405"/>
      <c r="CI158" s="405"/>
      <c r="CJ158" s="405"/>
      <c r="CK158" s="405"/>
      <c r="CL158" s="405"/>
      <c r="CM158" s="405"/>
      <c r="CN158" s="405"/>
      <c r="CO158" s="405"/>
      <c r="CP158" s="405"/>
      <c r="CQ158" s="405"/>
      <c r="CR158" s="405"/>
      <c r="CS158" s="405"/>
      <c r="CT158" s="405"/>
      <c r="CU158" s="405"/>
      <c r="CV158" s="405"/>
      <c r="CW158" s="405"/>
      <c r="CX158" s="405"/>
      <c r="CY158" s="405"/>
      <c r="CZ158" s="405"/>
      <c r="DA158" s="405"/>
      <c r="DB158" s="405"/>
      <c r="DC158" s="405"/>
      <c r="DD158" s="405"/>
      <c r="DE158" s="405"/>
      <c r="DF158" s="405"/>
      <c r="DG158" s="405"/>
      <c r="DH158" s="405"/>
      <c r="DI158" s="405"/>
      <c r="DJ158" s="405"/>
      <c r="DK158" s="405"/>
      <c r="DL158" s="405"/>
      <c r="DM158" s="405"/>
      <c r="DN158" s="405"/>
      <c r="DO158" s="405"/>
      <c r="DP158" s="405"/>
      <c r="DQ158" s="405"/>
      <c r="DR158" s="405"/>
      <c r="DS158" s="405"/>
      <c r="DT158" s="405"/>
      <c r="DU158" s="405"/>
      <c r="DV158" s="405"/>
      <c r="DW158" s="405"/>
      <c r="DX158" s="405"/>
      <c r="DY158" s="405"/>
      <c r="DZ158" s="405"/>
      <c r="EA158" s="405"/>
      <c r="EB158" s="405"/>
      <c r="EC158" s="405"/>
      <c r="ED158" s="405"/>
      <c r="EE158" s="405"/>
      <c r="EF158" s="405"/>
      <c r="EG158" s="405"/>
      <c r="EH158" s="405"/>
      <c r="EI158" s="405"/>
      <c r="EJ158" s="405"/>
      <c r="EK158" s="405"/>
      <c r="EL158" s="405"/>
      <c r="EM158" s="405"/>
      <c r="EN158" s="405"/>
      <c r="EO158" s="405"/>
      <c r="EP158" s="405"/>
      <c r="EQ158" s="405"/>
      <c r="ER158" s="405"/>
      <c r="ES158" s="405"/>
      <c r="ET158" s="405"/>
      <c r="EU158" s="405"/>
      <c r="EV158" s="405"/>
      <c r="EW158" s="405"/>
      <c r="EX158" s="405"/>
      <c r="EY158" s="405"/>
      <c r="EZ158" s="405"/>
      <c r="FA158" s="405"/>
      <c r="FB158" s="405"/>
      <c r="FC158" s="405"/>
      <c r="FD158" s="405"/>
      <c r="FE158" s="405"/>
      <c r="FF158" s="405"/>
      <c r="FG158" s="405"/>
      <c r="FH158" s="405"/>
      <c r="FI158" s="405"/>
      <c r="FJ158" s="405"/>
      <c r="FK158" s="405"/>
      <c r="FL158" s="405"/>
      <c r="FM158" s="405"/>
      <c r="FN158" s="405"/>
      <c r="FO158" s="405"/>
      <c r="FP158" s="405"/>
      <c r="FQ158" s="405"/>
      <c r="FR158" s="405"/>
      <c r="FS158" s="405"/>
      <c r="FT158" s="405"/>
      <c r="FU158" s="405"/>
      <c r="FV158" s="405"/>
      <c r="FW158" s="405"/>
      <c r="FX158" s="405"/>
      <c r="FY158" s="405"/>
      <c r="FZ158" s="405"/>
      <c r="GA158" s="405"/>
      <c r="GB158" s="405"/>
      <c r="GC158" s="405"/>
      <c r="GD158" s="405"/>
      <c r="GE158" s="405"/>
      <c r="GF158" s="405"/>
      <c r="GG158" s="405"/>
      <c r="GH158" s="405"/>
      <c r="GI158" s="405"/>
      <c r="GJ158" s="405"/>
      <c r="GK158" s="405"/>
      <c r="GL158" s="405"/>
      <c r="GM158" s="405"/>
      <c r="GN158" s="405"/>
      <c r="GO158" s="405"/>
      <c r="GP158" s="405"/>
      <c r="GQ158" s="405"/>
      <c r="GR158" s="405"/>
      <c r="GS158" s="405"/>
      <c r="GT158" s="405"/>
      <c r="GU158" s="405"/>
      <c r="GV158" s="405"/>
      <c r="GW158" s="405"/>
      <c r="GX158" s="405"/>
      <c r="GY158" s="405"/>
      <c r="GZ158" s="405"/>
      <c r="HA158" s="405"/>
      <c r="HB158" s="405"/>
      <c r="HC158" s="405"/>
      <c r="HD158" s="405"/>
      <c r="HE158" s="405"/>
      <c r="HF158" s="405"/>
      <c r="HG158" s="405"/>
      <c r="HH158" s="405"/>
      <c r="HI158" s="405"/>
      <c r="HJ158" s="405"/>
      <c r="HK158" s="405"/>
      <c r="HL158" s="405"/>
      <c r="HM158" s="405"/>
      <c r="HN158" s="405"/>
      <c r="HO158" s="405"/>
      <c r="HP158" s="405"/>
      <c r="HQ158" s="405"/>
      <c r="HR158" s="405"/>
      <c r="HS158" s="405"/>
      <c r="HT158" s="405"/>
      <c r="HU158" s="405"/>
      <c r="HV158" s="405"/>
      <c r="HW158" s="405"/>
      <c r="HX158" s="405"/>
      <c r="HY158" s="405"/>
      <c r="HZ158" s="405"/>
      <c r="IA158" s="405"/>
      <c r="IB158" s="405"/>
      <c r="IC158" s="405"/>
      <c r="ID158" s="405"/>
      <c r="IE158" s="405"/>
      <c r="IF158" s="405"/>
      <c r="IG158" s="405"/>
      <c r="IH158" s="405"/>
      <c r="II158" s="405"/>
      <c r="IJ158" s="405"/>
      <c r="IK158" s="405"/>
      <c r="IL158" s="405"/>
      <c r="IM158" s="405"/>
      <c r="IN158" s="405"/>
      <c r="IO158" s="405"/>
      <c r="IP158" s="405"/>
      <c r="IQ158" s="405"/>
      <c r="IR158" s="405"/>
      <c r="IS158" s="405"/>
      <c r="IT158" s="405"/>
      <c r="IU158" s="405"/>
      <c r="IV158" s="405"/>
      <c r="IW158" s="405"/>
    </row>
    <row r="159" customFormat="false" ht="12.75" hidden="false" customHeight="false" outlineLevel="0" collapsed="false">
      <c r="P159" s="405"/>
      <c r="Q159" s="405"/>
      <c r="AD159" s="421"/>
      <c r="AE159" s="421"/>
      <c r="AG159" s="405"/>
      <c r="AH159" s="405"/>
      <c r="AI159" s="405"/>
      <c r="AJ159" s="405"/>
      <c r="AK159" s="405"/>
      <c r="AL159" s="405"/>
      <c r="AM159" s="405"/>
      <c r="AN159" s="405"/>
      <c r="AO159" s="405"/>
      <c r="AP159" s="405"/>
      <c r="AQ159" s="405"/>
      <c r="AR159" s="405"/>
      <c r="AS159" s="405"/>
      <c r="AT159" s="405"/>
      <c r="AU159" s="405"/>
      <c r="AV159" s="405"/>
      <c r="AW159" s="405"/>
      <c r="AX159" s="405"/>
      <c r="AY159" s="405"/>
      <c r="AZ159" s="405"/>
      <c r="BA159" s="405"/>
      <c r="BB159" s="405"/>
      <c r="BC159" s="405"/>
      <c r="BD159" s="405"/>
      <c r="BE159" s="405"/>
      <c r="BF159" s="405"/>
      <c r="BG159" s="405"/>
      <c r="BH159" s="405"/>
      <c r="BI159" s="405"/>
      <c r="BJ159" s="405"/>
      <c r="BK159" s="405"/>
      <c r="BL159" s="405"/>
      <c r="BM159" s="405"/>
      <c r="BN159" s="405"/>
      <c r="BO159" s="405"/>
      <c r="BP159" s="405"/>
      <c r="BQ159" s="405"/>
      <c r="BR159" s="405"/>
      <c r="BS159" s="405"/>
      <c r="BT159" s="405"/>
      <c r="BU159" s="405"/>
      <c r="BV159" s="405"/>
      <c r="BW159" s="405"/>
      <c r="BX159" s="405"/>
      <c r="BY159" s="405"/>
      <c r="BZ159" s="405"/>
      <c r="CA159" s="405"/>
      <c r="CB159" s="405"/>
      <c r="CC159" s="405"/>
      <c r="CD159" s="405"/>
      <c r="CE159" s="405"/>
      <c r="CF159" s="405"/>
      <c r="CG159" s="405"/>
      <c r="CH159" s="405"/>
      <c r="CI159" s="405"/>
      <c r="CJ159" s="405"/>
      <c r="CK159" s="405"/>
      <c r="CL159" s="405"/>
      <c r="CM159" s="405"/>
      <c r="CN159" s="405"/>
      <c r="CO159" s="405"/>
      <c r="CP159" s="405"/>
      <c r="CQ159" s="405"/>
      <c r="CR159" s="405"/>
      <c r="CS159" s="405"/>
      <c r="CT159" s="405"/>
      <c r="CU159" s="405"/>
      <c r="CV159" s="405"/>
      <c r="CW159" s="405"/>
      <c r="CX159" s="405"/>
      <c r="CY159" s="405"/>
      <c r="CZ159" s="405"/>
      <c r="DA159" s="405"/>
      <c r="DB159" s="405"/>
      <c r="DC159" s="405"/>
      <c r="DD159" s="405"/>
      <c r="DE159" s="405"/>
      <c r="DF159" s="405"/>
      <c r="DG159" s="405"/>
      <c r="DH159" s="405"/>
      <c r="DI159" s="405"/>
      <c r="DJ159" s="405"/>
      <c r="DK159" s="405"/>
      <c r="DL159" s="405"/>
      <c r="DM159" s="405"/>
      <c r="DN159" s="405"/>
      <c r="DO159" s="405"/>
      <c r="DP159" s="405"/>
      <c r="DQ159" s="405"/>
      <c r="DR159" s="405"/>
      <c r="DS159" s="405"/>
      <c r="DT159" s="405"/>
      <c r="DU159" s="405"/>
      <c r="DV159" s="405"/>
      <c r="DW159" s="405"/>
      <c r="DX159" s="405"/>
      <c r="DY159" s="405"/>
      <c r="DZ159" s="405"/>
      <c r="EA159" s="405"/>
      <c r="EB159" s="405"/>
      <c r="EC159" s="405"/>
      <c r="ED159" s="405"/>
      <c r="EE159" s="405"/>
      <c r="EF159" s="405"/>
      <c r="EG159" s="405"/>
      <c r="EH159" s="405"/>
      <c r="EI159" s="405"/>
      <c r="EJ159" s="405"/>
      <c r="EK159" s="405"/>
      <c r="EL159" s="405"/>
      <c r="EM159" s="405"/>
      <c r="EN159" s="405"/>
      <c r="EO159" s="405"/>
      <c r="EP159" s="405"/>
      <c r="EQ159" s="405"/>
      <c r="ER159" s="405"/>
      <c r="ES159" s="405"/>
      <c r="ET159" s="405"/>
      <c r="EU159" s="405"/>
      <c r="EV159" s="405"/>
      <c r="EW159" s="405"/>
      <c r="EX159" s="405"/>
      <c r="EY159" s="405"/>
      <c r="EZ159" s="405"/>
      <c r="FA159" s="405"/>
      <c r="FB159" s="405"/>
      <c r="FC159" s="405"/>
      <c r="FD159" s="405"/>
      <c r="FE159" s="405"/>
      <c r="FF159" s="405"/>
      <c r="FG159" s="405"/>
      <c r="FH159" s="405"/>
      <c r="FI159" s="405"/>
      <c r="FJ159" s="405"/>
      <c r="FK159" s="405"/>
      <c r="FL159" s="405"/>
      <c r="FM159" s="405"/>
      <c r="FN159" s="405"/>
      <c r="FO159" s="405"/>
      <c r="FP159" s="405"/>
      <c r="FQ159" s="405"/>
      <c r="FR159" s="405"/>
      <c r="FS159" s="405"/>
      <c r="FT159" s="405"/>
      <c r="FU159" s="405"/>
      <c r="FV159" s="405"/>
      <c r="FW159" s="405"/>
      <c r="FX159" s="405"/>
      <c r="FY159" s="405"/>
      <c r="FZ159" s="405"/>
      <c r="GA159" s="405"/>
      <c r="GB159" s="405"/>
      <c r="GC159" s="405"/>
      <c r="GD159" s="405"/>
      <c r="GE159" s="405"/>
      <c r="GF159" s="405"/>
      <c r="GG159" s="405"/>
      <c r="GH159" s="405"/>
      <c r="GI159" s="405"/>
      <c r="GJ159" s="405"/>
      <c r="GK159" s="405"/>
      <c r="GL159" s="405"/>
      <c r="GM159" s="405"/>
      <c r="GN159" s="405"/>
      <c r="GO159" s="405"/>
      <c r="GP159" s="405"/>
      <c r="GQ159" s="405"/>
      <c r="GR159" s="405"/>
      <c r="GS159" s="405"/>
      <c r="GT159" s="405"/>
      <c r="GU159" s="405"/>
      <c r="GV159" s="405"/>
      <c r="GW159" s="405"/>
      <c r="GX159" s="405"/>
      <c r="GY159" s="405"/>
      <c r="GZ159" s="405"/>
      <c r="HA159" s="405"/>
      <c r="HB159" s="405"/>
      <c r="HC159" s="405"/>
      <c r="HD159" s="405"/>
      <c r="HE159" s="405"/>
      <c r="HF159" s="405"/>
      <c r="HG159" s="405"/>
      <c r="HH159" s="405"/>
      <c r="HI159" s="405"/>
      <c r="HJ159" s="405"/>
      <c r="HK159" s="405"/>
      <c r="HL159" s="405"/>
      <c r="HM159" s="405"/>
      <c r="HN159" s="405"/>
      <c r="HO159" s="405"/>
      <c r="HP159" s="405"/>
      <c r="HQ159" s="405"/>
      <c r="HR159" s="405"/>
      <c r="HS159" s="405"/>
      <c r="HT159" s="405"/>
      <c r="HU159" s="405"/>
      <c r="HV159" s="405"/>
      <c r="HW159" s="405"/>
      <c r="HX159" s="405"/>
      <c r="HY159" s="405"/>
      <c r="HZ159" s="405"/>
      <c r="IA159" s="405"/>
      <c r="IB159" s="405"/>
      <c r="IC159" s="405"/>
      <c r="ID159" s="405"/>
      <c r="IE159" s="405"/>
      <c r="IF159" s="405"/>
      <c r="IG159" s="405"/>
      <c r="IH159" s="405"/>
      <c r="II159" s="405"/>
      <c r="IJ159" s="405"/>
      <c r="IK159" s="405"/>
      <c r="IL159" s="405"/>
      <c r="IM159" s="405"/>
      <c r="IN159" s="405"/>
      <c r="IO159" s="405"/>
      <c r="IP159" s="405"/>
      <c r="IQ159" s="405"/>
      <c r="IR159" s="405"/>
      <c r="IS159" s="405"/>
      <c r="IT159" s="405"/>
      <c r="IU159" s="405"/>
      <c r="IV159" s="405"/>
      <c r="IW159" s="405"/>
    </row>
    <row r="160" customFormat="false" ht="12.75" hidden="false" customHeight="false" outlineLevel="0" collapsed="false">
      <c r="P160" s="405"/>
      <c r="Q160" s="405"/>
      <c r="AD160" s="421"/>
      <c r="AE160" s="421"/>
      <c r="AG160" s="405"/>
      <c r="AH160" s="405"/>
      <c r="AI160" s="405"/>
      <c r="AJ160" s="405"/>
      <c r="AK160" s="405"/>
      <c r="AL160" s="405"/>
      <c r="AM160" s="405"/>
      <c r="AN160" s="405"/>
      <c r="AO160" s="405"/>
      <c r="AP160" s="405"/>
      <c r="AQ160" s="405"/>
      <c r="AR160" s="405"/>
      <c r="AS160" s="405"/>
      <c r="AT160" s="405"/>
      <c r="AU160" s="405"/>
      <c r="AV160" s="405"/>
      <c r="AW160" s="405"/>
      <c r="AX160" s="405"/>
      <c r="AY160" s="405"/>
      <c r="AZ160" s="405"/>
      <c r="BA160" s="405"/>
      <c r="BB160" s="405"/>
      <c r="BC160" s="405"/>
      <c r="BD160" s="405"/>
      <c r="BE160" s="405"/>
      <c r="BF160" s="405"/>
      <c r="BG160" s="405"/>
      <c r="BH160" s="405"/>
      <c r="BI160" s="405"/>
      <c r="BJ160" s="405"/>
      <c r="BK160" s="405"/>
      <c r="BL160" s="405"/>
      <c r="BM160" s="405"/>
      <c r="BN160" s="405"/>
      <c r="BO160" s="405"/>
      <c r="BP160" s="405"/>
      <c r="BQ160" s="405"/>
      <c r="BR160" s="405"/>
      <c r="BS160" s="405"/>
      <c r="BT160" s="405"/>
      <c r="BU160" s="405"/>
      <c r="BV160" s="405"/>
      <c r="BW160" s="405"/>
      <c r="BX160" s="405"/>
      <c r="BY160" s="405"/>
      <c r="BZ160" s="405"/>
      <c r="CA160" s="405"/>
      <c r="CB160" s="405"/>
      <c r="CC160" s="405"/>
      <c r="CD160" s="405"/>
      <c r="CE160" s="405"/>
      <c r="CF160" s="405"/>
      <c r="CG160" s="405"/>
      <c r="CH160" s="405"/>
      <c r="CI160" s="405"/>
      <c r="CJ160" s="405"/>
      <c r="CK160" s="405"/>
      <c r="CL160" s="405"/>
      <c r="CM160" s="405"/>
      <c r="CN160" s="405"/>
      <c r="CO160" s="405"/>
      <c r="CP160" s="405"/>
      <c r="CQ160" s="405"/>
      <c r="CR160" s="405"/>
      <c r="CS160" s="405"/>
      <c r="CT160" s="405"/>
      <c r="CU160" s="405"/>
      <c r="CV160" s="405"/>
      <c r="CW160" s="405"/>
      <c r="CX160" s="405"/>
      <c r="CY160" s="405"/>
      <c r="CZ160" s="405"/>
      <c r="DA160" s="405"/>
      <c r="DB160" s="405"/>
      <c r="DC160" s="405"/>
      <c r="DD160" s="405"/>
      <c r="DE160" s="405"/>
      <c r="DF160" s="405"/>
      <c r="DG160" s="405"/>
      <c r="DH160" s="405"/>
      <c r="DI160" s="405"/>
      <c r="DJ160" s="405"/>
      <c r="DK160" s="405"/>
      <c r="DL160" s="405"/>
      <c r="DM160" s="405"/>
      <c r="DN160" s="405"/>
      <c r="DO160" s="405"/>
      <c r="DP160" s="405"/>
      <c r="DQ160" s="405"/>
      <c r="DR160" s="405"/>
      <c r="DS160" s="405"/>
      <c r="DT160" s="405"/>
      <c r="DU160" s="405"/>
      <c r="DV160" s="405"/>
      <c r="DW160" s="405"/>
      <c r="DX160" s="405"/>
      <c r="DY160" s="405"/>
      <c r="DZ160" s="405"/>
      <c r="EA160" s="405"/>
      <c r="EB160" s="405"/>
      <c r="EC160" s="405"/>
      <c r="ED160" s="405"/>
      <c r="EE160" s="405"/>
      <c r="EF160" s="405"/>
      <c r="EG160" s="405"/>
      <c r="EH160" s="405"/>
      <c r="EI160" s="405"/>
      <c r="EJ160" s="405"/>
      <c r="EK160" s="405"/>
      <c r="EL160" s="405"/>
      <c r="EM160" s="405"/>
      <c r="EN160" s="405"/>
      <c r="EO160" s="405"/>
      <c r="EP160" s="405"/>
      <c r="EQ160" s="405"/>
      <c r="ER160" s="405"/>
      <c r="ES160" s="405"/>
      <c r="ET160" s="405"/>
      <c r="EU160" s="405"/>
      <c r="EV160" s="405"/>
      <c r="EW160" s="405"/>
      <c r="EX160" s="405"/>
      <c r="EY160" s="405"/>
      <c r="EZ160" s="405"/>
      <c r="FA160" s="405"/>
      <c r="FB160" s="405"/>
      <c r="FC160" s="405"/>
      <c r="FD160" s="405"/>
      <c r="FE160" s="405"/>
      <c r="FF160" s="405"/>
      <c r="FG160" s="405"/>
      <c r="FH160" s="405"/>
      <c r="FI160" s="405"/>
      <c r="FJ160" s="405"/>
      <c r="FK160" s="405"/>
      <c r="FL160" s="405"/>
      <c r="FM160" s="405"/>
      <c r="FN160" s="405"/>
      <c r="FO160" s="405"/>
      <c r="FP160" s="405"/>
      <c r="FQ160" s="405"/>
      <c r="FR160" s="405"/>
      <c r="FS160" s="405"/>
      <c r="FT160" s="405"/>
      <c r="FU160" s="405"/>
      <c r="FV160" s="405"/>
      <c r="FW160" s="405"/>
      <c r="FX160" s="405"/>
      <c r="FY160" s="405"/>
      <c r="FZ160" s="405"/>
      <c r="GA160" s="405"/>
      <c r="GB160" s="405"/>
      <c r="GC160" s="405"/>
      <c r="GD160" s="405"/>
      <c r="GE160" s="405"/>
      <c r="GF160" s="405"/>
      <c r="GG160" s="405"/>
      <c r="GH160" s="405"/>
      <c r="GI160" s="405"/>
      <c r="GJ160" s="405"/>
      <c r="GK160" s="405"/>
      <c r="GL160" s="405"/>
      <c r="GM160" s="405"/>
      <c r="GN160" s="405"/>
      <c r="GO160" s="405"/>
      <c r="GP160" s="405"/>
      <c r="GQ160" s="405"/>
      <c r="GR160" s="405"/>
      <c r="GS160" s="405"/>
      <c r="GT160" s="405"/>
      <c r="GU160" s="405"/>
      <c r="GV160" s="405"/>
      <c r="GW160" s="405"/>
      <c r="GX160" s="405"/>
      <c r="GY160" s="405"/>
      <c r="GZ160" s="405"/>
      <c r="HA160" s="405"/>
      <c r="HB160" s="405"/>
      <c r="HC160" s="405"/>
      <c r="HD160" s="405"/>
      <c r="HE160" s="405"/>
      <c r="HF160" s="405"/>
      <c r="HG160" s="405"/>
      <c r="HH160" s="405"/>
      <c r="HI160" s="405"/>
      <c r="HJ160" s="405"/>
      <c r="HK160" s="405"/>
      <c r="HL160" s="405"/>
      <c r="HM160" s="405"/>
      <c r="HN160" s="405"/>
      <c r="HO160" s="405"/>
      <c r="HP160" s="405"/>
      <c r="HQ160" s="405"/>
      <c r="HR160" s="405"/>
      <c r="HS160" s="405"/>
      <c r="HT160" s="405"/>
      <c r="HU160" s="405"/>
      <c r="HV160" s="405"/>
      <c r="HW160" s="405"/>
      <c r="HX160" s="405"/>
      <c r="HY160" s="405"/>
      <c r="HZ160" s="405"/>
      <c r="IA160" s="405"/>
      <c r="IB160" s="405"/>
      <c r="IC160" s="405"/>
      <c r="ID160" s="405"/>
      <c r="IE160" s="405"/>
      <c r="IF160" s="405"/>
      <c r="IG160" s="405"/>
      <c r="IH160" s="405"/>
      <c r="II160" s="405"/>
      <c r="IJ160" s="405"/>
      <c r="IK160" s="405"/>
      <c r="IL160" s="405"/>
      <c r="IM160" s="405"/>
      <c r="IN160" s="405"/>
      <c r="IO160" s="405"/>
      <c r="IP160" s="405"/>
      <c r="IQ160" s="405"/>
      <c r="IR160" s="405"/>
      <c r="IS160" s="405"/>
      <c r="IT160" s="405"/>
      <c r="IU160" s="405"/>
      <c r="IV160" s="405"/>
      <c r="IW160" s="405"/>
    </row>
    <row r="161" customFormat="false" ht="12.75" hidden="false" customHeight="false" outlineLevel="0" collapsed="false">
      <c r="J161" s="405"/>
      <c r="K161" s="405"/>
      <c r="P161" s="405"/>
      <c r="Q161" s="405"/>
      <c r="AD161" s="421"/>
      <c r="AE161" s="421"/>
      <c r="AG161" s="405"/>
      <c r="AH161" s="405"/>
      <c r="AI161" s="405"/>
      <c r="AJ161" s="405"/>
      <c r="AK161" s="405"/>
      <c r="AL161" s="405"/>
      <c r="AM161" s="405"/>
      <c r="AN161" s="405"/>
      <c r="AO161" s="405"/>
      <c r="AP161" s="405"/>
      <c r="AQ161" s="405"/>
      <c r="AR161" s="405"/>
      <c r="AS161" s="405"/>
      <c r="AT161" s="405"/>
      <c r="AU161" s="405"/>
      <c r="AV161" s="405"/>
      <c r="AW161" s="405"/>
      <c r="AX161" s="405"/>
      <c r="AY161" s="405"/>
      <c r="AZ161" s="405"/>
      <c r="BA161" s="405"/>
      <c r="BB161" s="405"/>
      <c r="BC161" s="405"/>
      <c r="BD161" s="405"/>
      <c r="BE161" s="405"/>
      <c r="BF161" s="405"/>
      <c r="BG161" s="405"/>
      <c r="BH161" s="405"/>
      <c r="BI161" s="405"/>
      <c r="BJ161" s="405"/>
      <c r="BK161" s="405"/>
      <c r="BL161" s="405"/>
      <c r="BM161" s="405"/>
      <c r="BN161" s="405"/>
      <c r="BO161" s="405"/>
      <c r="BP161" s="405"/>
      <c r="BQ161" s="405"/>
      <c r="BR161" s="405"/>
      <c r="BS161" s="405"/>
      <c r="BT161" s="405"/>
      <c r="BU161" s="405"/>
      <c r="BV161" s="405"/>
      <c r="BW161" s="405"/>
      <c r="BX161" s="405"/>
      <c r="BY161" s="405"/>
      <c r="BZ161" s="405"/>
      <c r="CA161" s="405"/>
      <c r="CB161" s="405"/>
      <c r="CC161" s="405"/>
      <c r="CD161" s="405"/>
      <c r="CE161" s="405"/>
      <c r="CF161" s="405"/>
      <c r="CG161" s="405"/>
      <c r="CH161" s="405"/>
      <c r="CI161" s="405"/>
      <c r="CJ161" s="405"/>
      <c r="CK161" s="405"/>
      <c r="CL161" s="405"/>
      <c r="CM161" s="405"/>
      <c r="CN161" s="405"/>
      <c r="CO161" s="405"/>
      <c r="CP161" s="405"/>
      <c r="CQ161" s="405"/>
      <c r="CR161" s="405"/>
      <c r="CS161" s="405"/>
      <c r="CT161" s="405"/>
      <c r="CU161" s="405"/>
      <c r="CV161" s="405"/>
      <c r="CW161" s="405"/>
      <c r="CX161" s="405"/>
      <c r="CY161" s="405"/>
      <c r="CZ161" s="405"/>
      <c r="DA161" s="405"/>
      <c r="DB161" s="405"/>
      <c r="DC161" s="405"/>
      <c r="DD161" s="405"/>
      <c r="DE161" s="405"/>
      <c r="DF161" s="405"/>
      <c r="DG161" s="405"/>
      <c r="DH161" s="405"/>
      <c r="DI161" s="405"/>
      <c r="DJ161" s="405"/>
      <c r="DK161" s="405"/>
      <c r="DL161" s="405"/>
      <c r="DM161" s="405"/>
      <c r="DN161" s="405"/>
      <c r="DO161" s="405"/>
      <c r="DP161" s="405"/>
      <c r="DQ161" s="405"/>
      <c r="DR161" s="405"/>
      <c r="DS161" s="405"/>
      <c r="DT161" s="405"/>
      <c r="DU161" s="405"/>
      <c r="DV161" s="405"/>
      <c r="DW161" s="405"/>
      <c r="DX161" s="405"/>
      <c r="DY161" s="405"/>
      <c r="DZ161" s="405"/>
      <c r="EA161" s="405"/>
      <c r="EB161" s="405"/>
      <c r="EC161" s="405"/>
      <c r="ED161" s="405"/>
      <c r="EE161" s="405"/>
      <c r="EF161" s="405"/>
      <c r="EG161" s="405"/>
      <c r="EH161" s="405"/>
      <c r="EI161" s="405"/>
      <c r="EJ161" s="405"/>
      <c r="EK161" s="405"/>
      <c r="EL161" s="405"/>
      <c r="EM161" s="405"/>
      <c r="EN161" s="405"/>
      <c r="EO161" s="405"/>
      <c r="EP161" s="405"/>
      <c r="EQ161" s="405"/>
      <c r="ER161" s="405"/>
      <c r="ES161" s="405"/>
      <c r="ET161" s="405"/>
      <c r="EU161" s="405"/>
      <c r="EV161" s="405"/>
      <c r="EW161" s="405"/>
      <c r="EX161" s="405"/>
      <c r="EY161" s="405"/>
      <c r="EZ161" s="405"/>
      <c r="FA161" s="405"/>
      <c r="FB161" s="405"/>
      <c r="FC161" s="405"/>
      <c r="FD161" s="405"/>
      <c r="FE161" s="405"/>
      <c r="FF161" s="405"/>
      <c r="FG161" s="405"/>
      <c r="FH161" s="405"/>
      <c r="FI161" s="405"/>
      <c r="FJ161" s="405"/>
      <c r="FK161" s="405"/>
      <c r="FL161" s="405"/>
      <c r="FM161" s="405"/>
      <c r="FN161" s="405"/>
      <c r="FO161" s="405"/>
      <c r="FP161" s="405"/>
      <c r="FQ161" s="405"/>
      <c r="FR161" s="405"/>
      <c r="FS161" s="405"/>
      <c r="FT161" s="405"/>
      <c r="FU161" s="405"/>
      <c r="FV161" s="405"/>
      <c r="FW161" s="405"/>
      <c r="FX161" s="405"/>
      <c r="FY161" s="405"/>
      <c r="FZ161" s="405"/>
      <c r="GA161" s="405"/>
      <c r="GB161" s="405"/>
      <c r="GC161" s="405"/>
      <c r="GD161" s="405"/>
      <c r="GE161" s="405"/>
      <c r="GF161" s="405"/>
      <c r="GG161" s="405"/>
      <c r="GH161" s="405"/>
      <c r="GI161" s="405"/>
      <c r="GJ161" s="405"/>
      <c r="GK161" s="405"/>
      <c r="GL161" s="405"/>
      <c r="GM161" s="405"/>
      <c r="GN161" s="405"/>
      <c r="GO161" s="405"/>
      <c r="GP161" s="405"/>
      <c r="GQ161" s="405"/>
      <c r="GR161" s="405"/>
      <c r="GS161" s="405"/>
      <c r="GT161" s="405"/>
      <c r="GU161" s="405"/>
      <c r="GV161" s="405"/>
      <c r="GW161" s="405"/>
      <c r="GX161" s="405"/>
      <c r="GY161" s="405"/>
      <c r="GZ161" s="405"/>
      <c r="HA161" s="405"/>
      <c r="HB161" s="405"/>
      <c r="HC161" s="405"/>
      <c r="HD161" s="405"/>
      <c r="HE161" s="405"/>
      <c r="HF161" s="405"/>
      <c r="HG161" s="405"/>
      <c r="HH161" s="405"/>
      <c r="HI161" s="405"/>
      <c r="HJ161" s="405"/>
      <c r="HK161" s="405"/>
      <c r="HL161" s="405"/>
      <c r="HM161" s="405"/>
      <c r="HN161" s="405"/>
      <c r="HO161" s="405"/>
      <c r="HP161" s="405"/>
      <c r="HQ161" s="405"/>
      <c r="HR161" s="405"/>
      <c r="HS161" s="405"/>
      <c r="HT161" s="405"/>
      <c r="HU161" s="405"/>
      <c r="HV161" s="405"/>
      <c r="HW161" s="405"/>
      <c r="HX161" s="405"/>
      <c r="HY161" s="405"/>
      <c r="HZ161" s="405"/>
      <c r="IA161" s="405"/>
      <c r="IB161" s="405"/>
      <c r="IC161" s="405"/>
      <c r="ID161" s="405"/>
      <c r="IE161" s="405"/>
      <c r="IF161" s="405"/>
      <c r="IG161" s="405"/>
      <c r="IH161" s="405"/>
      <c r="II161" s="405"/>
      <c r="IJ161" s="405"/>
      <c r="IK161" s="405"/>
      <c r="IL161" s="405"/>
      <c r="IM161" s="405"/>
      <c r="IN161" s="405"/>
      <c r="IO161" s="405"/>
      <c r="IP161" s="405"/>
      <c r="IQ161" s="405"/>
      <c r="IR161" s="405"/>
      <c r="IS161" s="405"/>
      <c r="IT161" s="405"/>
      <c r="IU161" s="405"/>
      <c r="IV161" s="405"/>
      <c r="IW161" s="405"/>
    </row>
    <row r="162" customFormat="false" ht="12.75" hidden="false" customHeight="false" outlineLevel="0" collapsed="false">
      <c r="J162" s="405"/>
      <c r="K162" s="405"/>
      <c r="P162" s="405"/>
      <c r="Q162" s="405"/>
      <c r="AD162" s="434"/>
      <c r="AE162" s="434"/>
      <c r="AG162" s="405"/>
      <c r="AH162" s="405"/>
      <c r="AI162" s="405"/>
      <c r="AJ162" s="405"/>
      <c r="AK162" s="405"/>
      <c r="AL162" s="405"/>
      <c r="AM162" s="405"/>
      <c r="AN162" s="405"/>
      <c r="AO162" s="405"/>
      <c r="AP162" s="405"/>
      <c r="AQ162" s="405"/>
      <c r="AR162" s="405"/>
      <c r="AS162" s="405"/>
      <c r="AT162" s="405"/>
      <c r="AU162" s="405"/>
      <c r="AV162" s="405"/>
      <c r="AW162" s="405"/>
      <c r="AX162" s="405"/>
      <c r="AY162" s="405"/>
      <c r="AZ162" s="405"/>
      <c r="BA162" s="405"/>
      <c r="BB162" s="405"/>
      <c r="BC162" s="405"/>
      <c r="BD162" s="405"/>
      <c r="BE162" s="405"/>
      <c r="BF162" s="405"/>
      <c r="BG162" s="405"/>
      <c r="BH162" s="405"/>
      <c r="BI162" s="405"/>
      <c r="BJ162" s="405"/>
      <c r="BK162" s="405"/>
      <c r="BL162" s="405"/>
      <c r="BM162" s="405"/>
      <c r="BN162" s="405"/>
      <c r="BO162" s="405"/>
      <c r="BP162" s="405"/>
      <c r="BQ162" s="405"/>
      <c r="BR162" s="405"/>
      <c r="BS162" s="405"/>
      <c r="BT162" s="405"/>
      <c r="BU162" s="405"/>
      <c r="BV162" s="405"/>
      <c r="BW162" s="405"/>
      <c r="BX162" s="405"/>
      <c r="BY162" s="405"/>
      <c r="BZ162" s="405"/>
      <c r="CA162" s="405"/>
      <c r="CB162" s="405"/>
      <c r="CC162" s="405"/>
      <c r="CD162" s="405"/>
      <c r="CE162" s="405"/>
      <c r="CF162" s="405"/>
      <c r="CG162" s="405"/>
      <c r="CH162" s="405"/>
      <c r="CI162" s="405"/>
      <c r="CJ162" s="405"/>
      <c r="CK162" s="405"/>
      <c r="CL162" s="405"/>
      <c r="CM162" s="405"/>
      <c r="CN162" s="405"/>
      <c r="CO162" s="405"/>
      <c r="CP162" s="405"/>
      <c r="CQ162" s="405"/>
      <c r="CR162" s="405"/>
      <c r="CS162" s="405"/>
      <c r="CT162" s="405"/>
      <c r="CU162" s="405"/>
      <c r="CV162" s="405"/>
      <c r="CW162" s="405"/>
      <c r="CX162" s="405"/>
      <c r="CY162" s="405"/>
      <c r="CZ162" s="405"/>
      <c r="DA162" s="405"/>
      <c r="DB162" s="405"/>
      <c r="DC162" s="405"/>
      <c r="DD162" s="405"/>
      <c r="DE162" s="405"/>
      <c r="DF162" s="405"/>
      <c r="DG162" s="405"/>
      <c r="DH162" s="405"/>
      <c r="DI162" s="405"/>
      <c r="DJ162" s="405"/>
      <c r="DK162" s="405"/>
      <c r="DL162" s="405"/>
      <c r="DM162" s="405"/>
      <c r="DN162" s="405"/>
      <c r="DO162" s="405"/>
      <c r="DP162" s="405"/>
      <c r="DQ162" s="405"/>
      <c r="DR162" s="405"/>
      <c r="DS162" s="405"/>
      <c r="DT162" s="405"/>
      <c r="DU162" s="405"/>
      <c r="DV162" s="405"/>
      <c r="DW162" s="405"/>
      <c r="DX162" s="405"/>
      <c r="DY162" s="405"/>
      <c r="DZ162" s="405"/>
      <c r="EA162" s="405"/>
      <c r="EB162" s="405"/>
      <c r="EC162" s="405"/>
      <c r="ED162" s="405"/>
      <c r="EE162" s="405"/>
      <c r="EF162" s="405"/>
      <c r="EG162" s="405"/>
      <c r="EH162" s="405"/>
      <c r="EI162" s="405"/>
      <c r="EJ162" s="405"/>
      <c r="EK162" s="405"/>
      <c r="EL162" s="405"/>
      <c r="EM162" s="405"/>
      <c r="EN162" s="405"/>
      <c r="EO162" s="405"/>
      <c r="EP162" s="405"/>
      <c r="EQ162" s="405"/>
      <c r="ER162" s="405"/>
      <c r="ES162" s="405"/>
      <c r="ET162" s="405"/>
      <c r="EU162" s="405"/>
      <c r="EV162" s="405"/>
      <c r="EW162" s="405"/>
      <c r="EX162" s="405"/>
      <c r="EY162" s="405"/>
      <c r="EZ162" s="405"/>
      <c r="FA162" s="405"/>
      <c r="FB162" s="405"/>
      <c r="FC162" s="405"/>
      <c r="FD162" s="405"/>
      <c r="FE162" s="405"/>
      <c r="FF162" s="405"/>
      <c r="FG162" s="405"/>
      <c r="FH162" s="405"/>
      <c r="FI162" s="405"/>
      <c r="FJ162" s="405"/>
      <c r="FK162" s="405"/>
      <c r="FL162" s="405"/>
      <c r="FM162" s="405"/>
      <c r="FN162" s="405"/>
      <c r="FO162" s="405"/>
      <c r="FP162" s="405"/>
      <c r="FQ162" s="405"/>
      <c r="FR162" s="405"/>
      <c r="FS162" s="405"/>
      <c r="FT162" s="405"/>
      <c r="FU162" s="405"/>
      <c r="FV162" s="405"/>
      <c r="FW162" s="405"/>
      <c r="FX162" s="405"/>
      <c r="FY162" s="405"/>
      <c r="FZ162" s="405"/>
      <c r="GA162" s="405"/>
      <c r="GB162" s="405"/>
      <c r="GC162" s="405"/>
      <c r="GD162" s="405"/>
      <c r="GE162" s="405"/>
      <c r="GF162" s="405"/>
      <c r="GG162" s="405"/>
      <c r="GH162" s="405"/>
      <c r="GI162" s="405"/>
      <c r="GJ162" s="405"/>
      <c r="GK162" s="405"/>
      <c r="GL162" s="405"/>
      <c r="GM162" s="405"/>
      <c r="GN162" s="405"/>
      <c r="GO162" s="405"/>
      <c r="GP162" s="405"/>
      <c r="GQ162" s="405"/>
      <c r="GR162" s="405"/>
      <c r="GS162" s="405"/>
      <c r="GT162" s="405"/>
      <c r="GU162" s="405"/>
      <c r="GV162" s="405"/>
      <c r="GW162" s="405"/>
      <c r="GX162" s="405"/>
      <c r="GY162" s="405"/>
      <c r="GZ162" s="405"/>
      <c r="HA162" s="405"/>
      <c r="HB162" s="405"/>
      <c r="HC162" s="405"/>
      <c r="HD162" s="405"/>
      <c r="HE162" s="405"/>
      <c r="HF162" s="405"/>
      <c r="HG162" s="405"/>
      <c r="HH162" s="405"/>
      <c r="HI162" s="405"/>
      <c r="HJ162" s="405"/>
      <c r="HK162" s="405"/>
      <c r="HL162" s="405"/>
      <c r="HM162" s="405"/>
      <c r="HN162" s="405"/>
      <c r="HO162" s="405"/>
      <c r="HP162" s="405"/>
      <c r="HQ162" s="405"/>
      <c r="HR162" s="405"/>
      <c r="HS162" s="405"/>
      <c r="HT162" s="405"/>
      <c r="HU162" s="405"/>
      <c r="HV162" s="405"/>
      <c r="HW162" s="405"/>
      <c r="HX162" s="405"/>
      <c r="HY162" s="405"/>
      <c r="HZ162" s="405"/>
      <c r="IA162" s="405"/>
      <c r="IB162" s="405"/>
      <c r="IC162" s="405"/>
      <c r="ID162" s="405"/>
      <c r="IE162" s="405"/>
      <c r="IF162" s="405"/>
      <c r="IG162" s="405"/>
      <c r="IH162" s="405"/>
      <c r="II162" s="405"/>
      <c r="IJ162" s="405"/>
      <c r="IK162" s="405"/>
      <c r="IL162" s="405"/>
      <c r="IM162" s="405"/>
      <c r="IN162" s="405"/>
      <c r="IO162" s="405"/>
      <c r="IP162" s="405"/>
      <c r="IQ162" s="405"/>
      <c r="IR162" s="405"/>
      <c r="IS162" s="405"/>
      <c r="IT162" s="405"/>
      <c r="IU162" s="405"/>
      <c r="IV162" s="405"/>
      <c r="IW162" s="405"/>
    </row>
    <row r="163" customFormat="false" ht="12.75" hidden="false" customHeight="false" outlineLevel="0" collapsed="false">
      <c r="J163" s="405"/>
      <c r="K163" s="405"/>
      <c r="P163" s="405"/>
      <c r="Q163" s="405"/>
      <c r="AD163" s="437"/>
      <c r="AE163" s="437"/>
      <c r="AF163" s="428"/>
      <c r="AG163" s="405"/>
      <c r="AH163" s="405"/>
      <c r="AI163" s="405"/>
      <c r="AJ163" s="405"/>
      <c r="AK163" s="405"/>
      <c r="AL163" s="405"/>
      <c r="AM163" s="405"/>
      <c r="AN163" s="405"/>
      <c r="AO163" s="405"/>
      <c r="AP163" s="405"/>
      <c r="AQ163" s="405"/>
      <c r="AR163" s="405"/>
      <c r="AS163" s="405"/>
      <c r="AT163" s="405"/>
      <c r="AU163" s="405"/>
      <c r="AV163" s="405"/>
      <c r="AW163" s="405"/>
      <c r="AX163" s="405"/>
      <c r="AY163" s="405"/>
      <c r="AZ163" s="405"/>
      <c r="BA163" s="405"/>
      <c r="BB163" s="405"/>
      <c r="BC163" s="405"/>
      <c r="BD163" s="405"/>
      <c r="BE163" s="405"/>
      <c r="BF163" s="405"/>
      <c r="BG163" s="405"/>
      <c r="BH163" s="405"/>
      <c r="BI163" s="405"/>
      <c r="BJ163" s="405"/>
      <c r="BK163" s="405"/>
      <c r="BL163" s="405"/>
      <c r="BM163" s="405"/>
      <c r="BN163" s="405"/>
      <c r="BO163" s="405"/>
      <c r="BP163" s="405"/>
      <c r="BQ163" s="405"/>
      <c r="BR163" s="405"/>
      <c r="BS163" s="405"/>
      <c r="BT163" s="405"/>
      <c r="BU163" s="405"/>
      <c r="BV163" s="405"/>
      <c r="BW163" s="405"/>
      <c r="BX163" s="405"/>
      <c r="BY163" s="405"/>
      <c r="BZ163" s="405"/>
      <c r="CA163" s="405"/>
      <c r="CB163" s="405"/>
      <c r="CC163" s="405"/>
      <c r="CD163" s="405"/>
      <c r="CE163" s="405"/>
      <c r="CF163" s="405"/>
      <c r="CG163" s="405"/>
      <c r="CH163" s="405"/>
      <c r="CI163" s="405"/>
      <c r="CJ163" s="405"/>
      <c r="CK163" s="405"/>
      <c r="CL163" s="405"/>
      <c r="CM163" s="405"/>
      <c r="CN163" s="405"/>
      <c r="CO163" s="405"/>
      <c r="CP163" s="405"/>
      <c r="CQ163" s="405"/>
      <c r="CR163" s="405"/>
      <c r="CS163" s="405"/>
      <c r="CT163" s="405"/>
      <c r="CU163" s="405"/>
      <c r="CV163" s="405"/>
      <c r="CW163" s="405"/>
      <c r="CX163" s="405"/>
      <c r="CY163" s="405"/>
      <c r="CZ163" s="405"/>
      <c r="DA163" s="405"/>
      <c r="DB163" s="405"/>
      <c r="DC163" s="405"/>
      <c r="DD163" s="405"/>
      <c r="DE163" s="405"/>
      <c r="DF163" s="405"/>
      <c r="DG163" s="405"/>
      <c r="DH163" s="405"/>
      <c r="DI163" s="405"/>
      <c r="DJ163" s="405"/>
      <c r="DK163" s="405"/>
      <c r="DL163" s="405"/>
      <c r="DM163" s="405"/>
      <c r="DN163" s="405"/>
      <c r="DO163" s="405"/>
      <c r="DP163" s="405"/>
      <c r="DQ163" s="405"/>
      <c r="DR163" s="405"/>
      <c r="DS163" s="405"/>
      <c r="DT163" s="405"/>
      <c r="DU163" s="405"/>
      <c r="DV163" s="405"/>
      <c r="DW163" s="405"/>
      <c r="DX163" s="405"/>
      <c r="DY163" s="405"/>
      <c r="DZ163" s="405"/>
      <c r="EA163" s="405"/>
      <c r="EB163" s="405"/>
      <c r="EC163" s="405"/>
      <c r="ED163" s="405"/>
      <c r="EE163" s="405"/>
      <c r="EF163" s="405"/>
      <c r="EG163" s="405"/>
      <c r="EH163" s="405"/>
      <c r="EI163" s="405"/>
      <c r="EJ163" s="405"/>
      <c r="EK163" s="405"/>
      <c r="EL163" s="405"/>
      <c r="EM163" s="405"/>
      <c r="EN163" s="405"/>
      <c r="EO163" s="405"/>
      <c r="EP163" s="405"/>
      <c r="EQ163" s="405"/>
      <c r="ER163" s="405"/>
      <c r="ES163" s="405"/>
      <c r="ET163" s="405"/>
      <c r="EU163" s="405"/>
      <c r="EV163" s="405"/>
      <c r="EW163" s="405"/>
      <c r="EX163" s="405"/>
      <c r="EY163" s="405"/>
      <c r="EZ163" s="405"/>
      <c r="FA163" s="405"/>
      <c r="FB163" s="405"/>
      <c r="FC163" s="405"/>
      <c r="FD163" s="405"/>
      <c r="FE163" s="405"/>
      <c r="FF163" s="405"/>
      <c r="FG163" s="405"/>
      <c r="FH163" s="405"/>
      <c r="FI163" s="405"/>
      <c r="FJ163" s="405"/>
      <c r="FK163" s="405"/>
      <c r="FL163" s="405"/>
      <c r="FM163" s="405"/>
      <c r="FN163" s="405"/>
      <c r="FO163" s="405"/>
      <c r="FP163" s="405"/>
      <c r="FQ163" s="405"/>
      <c r="FR163" s="405"/>
      <c r="FS163" s="405"/>
      <c r="FT163" s="405"/>
      <c r="FU163" s="405"/>
      <c r="FV163" s="405"/>
      <c r="FW163" s="405"/>
      <c r="FX163" s="405"/>
      <c r="FY163" s="405"/>
      <c r="FZ163" s="405"/>
      <c r="GA163" s="405"/>
      <c r="GB163" s="405"/>
      <c r="GC163" s="405"/>
      <c r="GD163" s="405"/>
      <c r="GE163" s="405"/>
      <c r="GF163" s="405"/>
      <c r="GG163" s="405"/>
      <c r="GH163" s="405"/>
      <c r="GI163" s="405"/>
      <c r="GJ163" s="405"/>
      <c r="GK163" s="405"/>
      <c r="GL163" s="405"/>
      <c r="GM163" s="405"/>
      <c r="GN163" s="405"/>
      <c r="GO163" s="405"/>
      <c r="GP163" s="405"/>
      <c r="GQ163" s="405"/>
      <c r="GR163" s="405"/>
      <c r="GS163" s="405"/>
      <c r="GT163" s="405"/>
      <c r="GU163" s="405"/>
      <c r="GV163" s="405"/>
      <c r="GW163" s="405"/>
      <c r="GX163" s="405"/>
      <c r="GY163" s="405"/>
      <c r="GZ163" s="405"/>
      <c r="HA163" s="405"/>
      <c r="HB163" s="405"/>
      <c r="HC163" s="405"/>
      <c r="HD163" s="405"/>
      <c r="HE163" s="405"/>
      <c r="HF163" s="405"/>
      <c r="HG163" s="405"/>
      <c r="HH163" s="405"/>
      <c r="HI163" s="405"/>
      <c r="HJ163" s="405"/>
      <c r="HK163" s="405"/>
      <c r="HL163" s="405"/>
      <c r="HM163" s="405"/>
      <c r="HN163" s="405"/>
      <c r="HO163" s="405"/>
      <c r="HP163" s="405"/>
      <c r="HQ163" s="405"/>
      <c r="HR163" s="405"/>
      <c r="HS163" s="405"/>
      <c r="HT163" s="405"/>
      <c r="HU163" s="405"/>
      <c r="HV163" s="405"/>
      <c r="HW163" s="405"/>
      <c r="HX163" s="405"/>
      <c r="HY163" s="405"/>
      <c r="HZ163" s="405"/>
      <c r="IA163" s="405"/>
      <c r="IB163" s="405"/>
      <c r="IC163" s="405"/>
      <c r="ID163" s="405"/>
      <c r="IE163" s="405"/>
      <c r="IF163" s="405"/>
      <c r="IG163" s="405"/>
      <c r="IH163" s="405"/>
      <c r="II163" s="405"/>
      <c r="IJ163" s="405"/>
      <c r="IK163" s="405"/>
      <c r="IL163" s="405"/>
      <c r="IM163" s="405"/>
      <c r="IN163" s="405"/>
      <c r="IO163" s="405"/>
      <c r="IP163" s="405"/>
      <c r="IQ163" s="405"/>
      <c r="IR163" s="405"/>
      <c r="IS163" s="405"/>
      <c r="IT163" s="405"/>
      <c r="IU163" s="405"/>
      <c r="IV163" s="405"/>
      <c r="IW163" s="405"/>
    </row>
    <row r="164" customFormat="false" ht="12.75" hidden="false" customHeight="false" outlineLevel="0" collapsed="false">
      <c r="J164" s="405"/>
      <c r="K164" s="405"/>
      <c r="P164" s="405"/>
      <c r="Q164" s="405"/>
      <c r="AD164" s="437"/>
      <c r="AE164" s="437"/>
      <c r="AF164" s="421"/>
      <c r="AG164" s="405"/>
      <c r="AH164" s="405"/>
      <c r="AI164" s="405"/>
      <c r="AJ164" s="405"/>
      <c r="AK164" s="405"/>
      <c r="AL164" s="405"/>
      <c r="AM164" s="405"/>
      <c r="AN164" s="405"/>
      <c r="AO164" s="405"/>
      <c r="AP164" s="405"/>
      <c r="AQ164" s="405"/>
      <c r="AR164" s="405"/>
      <c r="AS164" s="405"/>
      <c r="AT164" s="405"/>
      <c r="AU164" s="405"/>
      <c r="AV164" s="405"/>
      <c r="AW164" s="405"/>
      <c r="AX164" s="405"/>
      <c r="AY164" s="405"/>
      <c r="AZ164" s="405"/>
      <c r="BA164" s="405"/>
      <c r="BB164" s="405"/>
      <c r="BC164" s="405"/>
      <c r="BD164" s="405"/>
      <c r="BE164" s="405"/>
      <c r="BF164" s="405"/>
      <c r="BG164" s="405"/>
      <c r="BH164" s="405"/>
      <c r="BI164" s="405"/>
      <c r="BJ164" s="405"/>
      <c r="BK164" s="405"/>
      <c r="BL164" s="405"/>
      <c r="BM164" s="405"/>
      <c r="BN164" s="405"/>
      <c r="BO164" s="405"/>
      <c r="BP164" s="405"/>
      <c r="BQ164" s="405"/>
      <c r="BR164" s="405"/>
      <c r="BS164" s="405"/>
      <c r="BT164" s="405"/>
      <c r="BU164" s="405"/>
      <c r="BV164" s="405"/>
      <c r="BW164" s="405"/>
      <c r="BX164" s="405"/>
      <c r="BY164" s="405"/>
      <c r="BZ164" s="405"/>
      <c r="CA164" s="405"/>
      <c r="CB164" s="405"/>
      <c r="CC164" s="405"/>
      <c r="CD164" s="405"/>
      <c r="CE164" s="405"/>
      <c r="CF164" s="405"/>
      <c r="CG164" s="405"/>
      <c r="CH164" s="405"/>
      <c r="CI164" s="405"/>
      <c r="CJ164" s="405"/>
      <c r="CK164" s="405"/>
      <c r="CL164" s="405"/>
      <c r="CM164" s="405"/>
      <c r="CN164" s="405"/>
      <c r="CO164" s="405"/>
      <c r="CP164" s="405"/>
      <c r="CQ164" s="405"/>
      <c r="CR164" s="405"/>
      <c r="CS164" s="405"/>
      <c r="CT164" s="405"/>
      <c r="CU164" s="405"/>
      <c r="CV164" s="405"/>
      <c r="CW164" s="405"/>
      <c r="CX164" s="405"/>
      <c r="CY164" s="405"/>
      <c r="CZ164" s="405"/>
      <c r="DA164" s="405"/>
      <c r="DB164" s="405"/>
      <c r="DC164" s="405"/>
      <c r="DD164" s="405"/>
      <c r="DE164" s="405"/>
      <c r="DF164" s="405"/>
      <c r="DG164" s="405"/>
      <c r="DH164" s="405"/>
      <c r="DI164" s="405"/>
      <c r="DJ164" s="405"/>
      <c r="DK164" s="405"/>
      <c r="DL164" s="405"/>
      <c r="DM164" s="405"/>
      <c r="DN164" s="405"/>
      <c r="DO164" s="405"/>
      <c r="DP164" s="405"/>
      <c r="DQ164" s="405"/>
      <c r="DR164" s="405"/>
      <c r="DS164" s="405"/>
      <c r="DT164" s="405"/>
      <c r="DU164" s="405"/>
      <c r="DV164" s="405"/>
      <c r="DW164" s="405"/>
      <c r="DX164" s="405"/>
      <c r="DY164" s="405"/>
      <c r="DZ164" s="405"/>
      <c r="EA164" s="405"/>
      <c r="EB164" s="405"/>
      <c r="EC164" s="405"/>
      <c r="ED164" s="405"/>
      <c r="EE164" s="405"/>
      <c r="EF164" s="405"/>
      <c r="EG164" s="405"/>
      <c r="EH164" s="405"/>
      <c r="EI164" s="405"/>
      <c r="EJ164" s="405"/>
      <c r="EK164" s="405"/>
      <c r="EL164" s="405"/>
      <c r="EM164" s="405"/>
      <c r="EN164" s="405"/>
      <c r="EO164" s="405"/>
      <c r="EP164" s="405"/>
      <c r="EQ164" s="405"/>
      <c r="ER164" s="405"/>
      <c r="ES164" s="405"/>
      <c r="ET164" s="405"/>
      <c r="EU164" s="405"/>
      <c r="EV164" s="405"/>
      <c r="EW164" s="405"/>
      <c r="EX164" s="405"/>
      <c r="EY164" s="405"/>
      <c r="EZ164" s="405"/>
      <c r="FA164" s="405"/>
      <c r="FB164" s="405"/>
      <c r="FC164" s="405"/>
      <c r="FD164" s="405"/>
      <c r="FE164" s="405"/>
      <c r="FF164" s="405"/>
      <c r="FG164" s="405"/>
      <c r="FH164" s="405"/>
      <c r="FI164" s="405"/>
      <c r="FJ164" s="405"/>
      <c r="FK164" s="405"/>
      <c r="FL164" s="405"/>
      <c r="FM164" s="405"/>
      <c r="FN164" s="405"/>
      <c r="FO164" s="405"/>
      <c r="FP164" s="405"/>
      <c r="FQ164" s="405"/>
      <c r="FR164" s="405"/>
      <c r="FS164" s="405"/>
      <c r="FT164" s="405"/>
      <c r="FU164" s="405"/>
      <c r="FV164" s="405"/>
      <c r="FW164" s="405"/>
      <c r="FX164" s="405"/>
      <c r="FY164" s="405"/>
      <c r="FZ164" s="405"/>
      <c r="GA164" s="405"/>
      <c r="GB164" s="405"/>
      <c r="GC164" s="405"/>
      <c r="GD164" s="405"/>
      <c r="GE164" s="405"/>
      <c r="GF164" s="405"/>
      <c r="GG164" s="405"/>
      <c r="GH164" s="405"/>
      <c r="GI164" s="405"/>
      <c r="GJ164" s="405"/>
      <c r="GK164" s="405"/>
      <c r="GL164" s="405"/>
      <c r="GM164" s="405"/>
      <c r="GN164" s="405"/>
      <c r="GO164" s="405"/>
      <c r="GP164" s="405"/>
      <c r="GQ164" s="405"/>
      <c r="GR164" s="405"/>
      <c r="GS164" s="405"/>
      <c r="GT164" s="405"/>
      <c r="GU164" s="405"/>
      <c r="GV164" s="405"/>
      <c r="GW164" s="405"/>
      <c r="GX164" s="405"/>
      <c r="GY164" s="405"/>
      <c r="GZ164" s="405"/>
      <c r="HA164" s="405"/>
      <c r="HB164" s="405"/>
      <c r="HC164" s="405"/>
      <c r="HD164" s="405"/>
      <c r="HE164" s="405"/>
      <c r="HF164" s="405"/>
      <c r="HG164" s="405"/>
      <c r="HH164" s="405"/>
      <c r="HI164" s="405"/>
      <c r="HJ164" s="405"/>
      <c r="HK164" s="405"/>
      <c r="HL164" s="405"/>
      <c r="HM164" s="405"/>
      <c r="HN164" s="405"/>
      <c r="HO164" s="405"/>
      <c r="HP164" s="405"/>
      <c r="HQ164" s="405"/>
      <c r="HR164" s="405"/>
      <c r="HS164" s="405"/>
      <c r="HT164" s="405"/>
      <c r="HU164" s="405"/>
      <c r="HV164" s="405"/>
      <c r="HW164" s="405"/>
      <c r="HX164" s="405"/>
      <c r="HY164" s="405"/>
      <c r="HZ164" s="405"/>
      <c r="IA164" s="405"/>
      <c r="IB164" s="405"/>
      <c r="IC164" s="405"/>
      <c r="ID164" s="405"/>
      <c r="IE164" s="405"/>
      <c r="IF164" s="405"/>
      <c r="IG164" s="405"/>
      <c r="IH164" s="405"/>
      <c r="II164" s="405"/>
      <c r="IJ164" s="405"/>
      <c r="IK164" s="405"/>
      <c r="IL164" s="405"/>
      <c r="IM164" s="405"/>
      <c r="IN164" s="405"/>
      <c r="IO164" s="405"/>
      <c r="IP164" s="405"/>
      <c r="IQ164" s="405"/>
      <c r="IR164" s="405"/>
      <c r="IS164" s="405"/>
      <c r="IT164" s="405"/>
      <c r="IU164" s="405"/>
      <c r="IV164" s="405"/>
      <c r="IW164" s="405"/>
    </row>
    <row r="165" customFormat="false" ht="12.75" hidden="false" customHeight="false" outlineLevel="0" collapsed="false">
      <c r="J165" s="405"/>
      <c r="K165" s="405"/>
      <c r="P165" s="405"/>
      <c r="Q165" s="405"/>
      <c r="AD165" s="437"/>
      <c r="AE165" s="437"/>
      <c r="AF165" s="421"/>
      <c r="AG165" s="405"/>
      <c r="AH165" s="405"/>
      <c r="AI165" s="405"/>
      <c r="AJ165" s="405"/>
      <c r="AK165" s="405"/>
      <c r="AL165" s="405"/>
      <c r="AM165" s="405"/>
      <c r="AN165" s="405"/>
      <c r="AO165" s="405"/>
      <c r="AP165" s="405"/>
      <c r="AQ165" s="405"/>
      <c r="AR165" s="405"/>
      <c r="AS165" s="405"/>
      <c r="AT165" s="405"/>
      <c r="AU165" s="405"/>
      <c r="AV165" s="405"/>
      <c r="AW165" s="405"/>
      <c r="AX165" s="405"/>
      <c r="AY165" s="405"/>
      <c r="AZ165" s="405"/>
      <c r="BA165" s="405"/>
      <c r="BB165" s="405"/>
      <c r="BC165" s="405"/>
      <c r="BD165" s="405"/>
      <c r="BE165" s="405"/>
      <c r="BF165" s="405"/>
      <c r="BG165" s="405"/>
      <c r="BH165" s="405"/>
      <c r="BI165" s="405"/>
      <c r="BJ165" s="405"/>
      <c r="BK165" s="405"/>
      <c r="BL165" s="405"/>
      <c r="BM165" s="405"/>
      <c r="BN165" s="405"/>
      <c r="BO165" s="405"/>
      <c r="BP165" s="405"/>
      <c r="BQ165" s="405"/>
      <c r="BR165" s="405"/>
      <c r="BS165" s="405"/>
      <c r="BT165" s="405"/>
      <c r="BU165" s="405"/>
      <c r="BV165" s="405"/>
      <c r="BW165" s="405"/>
      <c r="BX165" s="405"/>
      <c r="BY165" s="405"/>
      <c r="BZ165" s="405"/>
      <c r="CA165" s="405"/>
      <c r="CB165" s="405"/>
      <c r="CC165" s="405"/>
      <c r="CD165" s="405"/>
      <c r="CE165" s="405"/>
      <c r="CF165" s="405"/>
      <c r="CG165" s="405"/>
      <c r="CH165" s="405"/>
      <c r="CI165" s="405"/>
      <c r="CJ165" s="405"/>
      <c r="CK165" s="405"/>
      <c r="CL165" s="405"/>
      <c r="CM165" s="405"/>
      <c r="CN165" s="405"/>
      <c r="CO165" s="405"/>
      <c r="CP165" s="405"/>
      <c r="CQ165" s="405"/>
      <c r="CR165" s="405"/>
      <c r="CS165" s="405"/>
      <c r="CT165" s="405"/>
      <c r="CU165" s="405"/>
      <c r="CV165" s="405"/>
      <c r="CW165" s="405"/>
      <c r="CX165" s="405"/>
      <c r="CY165" s="405"/>
      <c r="CZ165" s="405"/>
      <c r="DA165" s="405"/>
      <c r="DB165" s="405"/>
      <c r="DC165" s="405"/>
      <c r="DD165" s="405"/>
      <c r="DE165" s="405"/>
      <c r="DF165" s="405"/>
      <c r="DG165" s="405"/>
      <c r="DH165" s="405"/>
      <c r="DI165" s="405"/>
      <c r="DJ165" s="405"/>
      <c r="DK165" s="405"/>
      <c r="DL165" s="405"/>
      <c r="DM165" s="405"/>
      <c r="DN165" s="405"/>
      <c r="DO165" s="405"/>
      <c r="DP165" s="405"/>
      <c r="DQ165" s="405"/>
      <c r="DR165" s="405"/>
      <c r="DS165" s="405"/>
      <c r="DT165" s="405"/>
      <c r="DU165" s="405"/>
      <c r="DV165" s="405"/>
      <c r="DW165" s="405"/>
      <c r="DX165" s="405"/>
      <c r="DY165" s="405"/>
      <c r="DZ165" s="405"/>
      <c r="EA165" s="405"/>
      <c r="EB165" s="405"/>
      <c r="EC165" s="405"/>
      <c r="ED165" s="405"/>
      <c r="EE165" s="405"/>
      <c r="EF165" s="405"/>
      <c r="EG165" s="405"/>
      <c r="EH165" s="405"/>
      <c r="EI165" s="405"/>
      <c r="EJ165" s="405"/>
      <c r="EK165" s="405"/>
      <c r="EL165" s="405"/>
      <c r="EM165" s="405"/>
      <c r="EN165" s="405"/>
      <c r="EO165" s="405"/>
      <c r="EP165" s="405"/>
      <c r="EQ165" s="405"/>
      <c r="ER165" s="405"/>
      <c r="ES165" s="405"/>
      <c r="ET165" s="405"/>
      <c r="EU165" s="405"/>
      <c r="EV165" s="405"/>
      <c r="EW165" s="405"/>
      <c r="EX165" s="405"/>
      <c r="EY165" s="405"/>
      <c r="EZ165" s="405"/>
      <c r="FA165" s="405"/>
      <c r="FB165" s="405"/>
      <c r="FC165" s="405"/>
      <c r="FD165" s="405"/>
      <c r="FE165" s="405"/>
      <c r="FF165" s="405"/>
      <c r="FG165" s="405"/>
      <c r="FH165" s="405"/>
      <c r="FI165" s="405"/>
      <c r="FJ165" s="405"/>
      <c r="FK165" s="405"/>
      <c r="FL165" s="405"/>
      <c r="FM165" s="405"/>
      <c r="FN165" s="405"/>
      <c r="FO165" s="405"/>
      <c r="FP165" s="405"/>
      <c r="FQ165" s="405"/>
      <c r="FR165" s="405"/>
      <c r="FS165" s="405"/>
      <c r="FT165" s="405"/>
      <c r="FU165" s="405"/>
      <c r="FV165" s="405"/>
      <c r="FW165" s="405"/>
      <c r="FX165" s="405"/>
      <c r="FY165" s="405"/>
      <c r="FZ165" s="405"/>
      <c r="GA165" s="405"/>
      <c r="GB165" s="405"/>
      <c r="GC165" s="405"/>
      <c r="GD165" s="405"/>
      <c r="GE165" s="405"/>
      <c r="GF165" s="405"/>
      <c r="GG165" s="405"/>
      <c r="GH165" s="405"/>
      <c r="GI165" s="405"/>
      <c r="GJ165" s="405"/>
      <c r="GK165" s="405"/>
      <c r="GL165" s="405"/>
      <c r="GM165" s="405"/>
      <c r="GN165" s="405"/>
      <c r="GO165" s="405"/>
      <c r="GP165" s="405"/>
      <c r="GQ165" s="405"/>
      <c r="GR165" s="405"/>
      <c r="GS165" s="405"/>
      <c r="GT165" s="405"/>
      <c r="GU165" s="405"/>
      <c r="GV165" s="405"/>
      <c r="GW165" s="405"/>
      <c r="GX165" s="405"/>
      <c r="GY165" s="405"/>
      <c r="GZ165" s="405"/>
      <c r="HA165" s="405"/>
      <c r="HB165" s="405"/>
      <c r="HC165" s="405"/>
      <c r="HD165" s="405"/>
      <c r="HE165" s="405"/>
      <c r="HF165" s="405"/>
      <c r="HG165" s="405"/>
      <c r="HH165" s="405"/>
      <c r="HI165" s="405"/>
      <c r="HJ165" s="405"/>
      <c r="HK165" s="405"/>
      <c r="HL165" s="405"/>
      <c r="HM165" s="405"/>
      <c r="HN165" s="405"/>
      <c r="HO165" s="405"/>
      <c r="HP165" s="405"/>
      <c r="HQ165" s="405"/>
      <c r="HR165" s="405"/>
      <c r="HS165" s="405"/>
      <c r="HT165" s="405"/>
      <c r="HU165" s="405"/>
      <c r="HV165" s="405"/>
      <c r="HW165" s="405"/>
      <c r="HX165" s="405"/>
      <c r="HY165" s="405"/>
      <c r="HZ165" s="405"/>
      <c r="IA165" s="405"/>
      <c r="IB165" s="405"/>
      <c r="IC165" s="405"/>
      <c r="ID165" s="405"/>
      <c r="IE165" s="405"/>
      <c r="IF165" s="405"/>
      <c r="IG165" s="405"/>
      <c r="IH165" s="405"/>
      <c r="II165" s="405"/>
      <c r="IJ165" s="405"/>
      <c r="IK165" s="405"/>
      <c r="IL165" s="405"/>
      <c r="IM165" s="405"/>
      <c r="IN165" s="405"/>
      <c r="IO165" s="405"/>
      <c r="IP165" s="405"/>
      <c r="IQ165" s="405"/>
      <c r="IR165" s="405"/>
      <c r="IS165" s="405"/>
      <c r="IT165" s="405"/>
      <c r="IU165" s="405"/>
      <c r="IV165" s="405"/>
      <c r="IW165" s="405"/>
    </row>
    <row r="166" customFormat="false" ht="12.75" hidden="false" customHeight="false" outlineLevel="0" collapsed="false">
      <c r="J166" s="405"/>
      <c r="K166" s="405"/>
      <c r="P166" s="405"/>
      <c r="Q166" s="405"/>
      <c r="AD166" s="437"/>
      <c r="AE166" s="437"/>
      <c r="AF166" s="421"/>
      <c r="AG166" s="405"/>
      <c r="AH166" s="405"/>
      <c r="AI166" s="405"/>
      <c r="AJ166" s="405"/>
      <c r="AK166" s="405"/>
      <c r="AL166" s="405"/>
      <c r="AM166" s="405"/>
      <c r="AN166" s="405"/>
      <c r="AO166" s="405"/>
      <c r="AP166" s="405"/>
      <c r="AQ166" s="405"/>
      <c r="AR166" s="405"/>
      <c r="AS166" s="405"/>
      <c r="AT166" s="405"/>
      <c r="AU166" s="405"/>
      <c r="AV166" s="405"/>
      <c r="AW166" s="405"/>
      <c r="AX166" s="405"/>
      <c r="AY166" s="405"/>
      <c r="AZ166" s="405"/>
      <c r="BA166" s="405"/>
      <c r="BB166" s="405"/>
      <c r="BC166" s="405"/>
      <c r="BD166" s="405"/>
      <c r="BE166" s="405"/>
      <c r="BF166" s="405"/>
      <c r="BG166" s="405"/>
      <c r="BH166" s="405"/>
      <c r="BI166" s="405"/>
      <c r="BJ166" s="405"/>
      <c r="BK166" s="405"/>
      <c r="BL166" s="405"/>
      <c r="BM166" s="405"/>
      <c r="BN166" s="405"/>
      <c r="BO166" s="405"/>
      <c r="BP166" s="405"/>
      <c r="BQ166" s="405"/>
      <c r="BR166" s="405"/>
      <c r="BS166" s="405"/>
      <c r="BT166" s="405"/>
      <c r="BU166" s="405"/>
      <c r="BV166" s="405"/>
      <c r="BW166" s="405"/>
      <c r="BX166" s="405"/>
      <c r="BY166" s="405"/>
      <c r="BZ166" s="405"/>
      <c r="CA166" s="405"/>
      <c r="CB166" s="405"/>
      <c r="CC166" s="405"/>
      <c r="CD166" s="405"/>
      <c r="CE166" s="405"/>
      <c r="CF166" s="405"/>
      <c r="CG166" s="405"/>
      <c r="CH166" s="405"/>
      <c r="CI166" s="405"/>
      <c r="CJ166" s="405"/>
      <c r="CK166" s="405"/>
      <c r="CL166" s="405"/>
      <c r="CM166" s="405"/>
      <c r="CN166" s="405"/>
      <c r="CO166" s="405"/>
      <c r="CP166" s="405"/>
      <c r="CQ166" s="405"/>
      <c r="CR166" s="405"/>
      <c r="CS166" s="405"/>
      <c r="CT166" s="405"/>
      <c r="CU166" s="405"/>
      <c r="CV166" s="405"/>
      <c r="CW166" s="405"/>
      <c r="CX166" s="405"/>
      <c r="CY166" s="405"/>
      <c r="CZ166" s="405"/>
      <c r="DA166" s="405"/>
      <c r="DB166" s="405"/>
      <c r="DC166" s="405"/>
      <c r="DD166" s="405"/>
      <c r="DE166" s="405"/>
      <c r="DF166" s="405"/>
      <c r="DG166" s="405"/>
      <c r="DH166" s="405"/>
      <c r="DI166" s="405"/>
      <c r="DJ166" s="405"/>
      <c r="DK166" s="405"/>
      <c r="DL166" s="405"/>
      <c r="DM166" s="405"/>
      <c r="DN166" s="405"/>
      <c r="DO166" s="405"/>
      <c r="DP166" s="405"/>
      <c r="DQ166" s="405"/>
      <c r="DR166" s="405"/>
      <c r="DS166" s="405"/>
      <c r="DT166" s="405"/>
      <c r="DU166" s="405"/>
      <c r="DV166" s="405"/>
      <c r="DW166" s="405"/>
      <c r="DX166" s="405"/>
      <c r="DY166" s="405"/>
      <c r="DZ166" s="405"/>
      <c r="EA166" s="405"/>
      <c r="EB166" s="405"/>
      <c r="EC166" s="405"/>
      <c r="ED166" s="405"/>
      <c r="EE166" s="405"/>
      <c r="EF166" s="405"/>
      <c r="EG166" s="405"/>
      <c r="EH166" s="405"/>
      <c r="EI166" s="405"/>
      <c r="EJ166" s="405"/>
      <c r="EK166" s="405"/>
      <c r="EL166" s="405"/>
      <c r="EM166" s="405"/>
      <c r="EN166" s="405"/>
      <c r="EO166" s="405"/>
      <c r="EP166" s="405"/>
      <c r="EQ166" s="405"/>
      <c r="ER166" s="405"/>
      <c r="ES166" s="405"/>
      <c r="ET166" s="405"/>
      <c r="EU166" s="405"/>
      <c r="EV166" s="405"/>
      <c r="EW166" s="405"/>
      <c r="EX166" s="405"/>
      <c r="EY166" s="405"/>
      <c r="EZ166" s="405"/>
      <c r="FA166" s="405"/>
      <c r="FB166" s="405"/>
      <c r="FC166" s="405"/>
      <c r="FD166" s="405"/>
      <c r="FE166" s="405"/>
      <c r="FF166" s="405"/>
      <c r="FG166" s="405"/>
      <c r="FH166" s="405"/>
      <c r="FI166" s="405"/>
      <c r="FJ166" s="405"/>
      <c r="FK166" s="405"/>
      <c r="FL166" s="405"/>
      <c r="FM166" s="405"/>
      <c r="FN166" s="405"/>
      <c r="FO166" s="405"/>
      <c r="FP166" s="405"/>
      <c r="FQ166" s="405"/>
      <c r="FR166" s="405"/>
      <c r="FS166" s="405"/>
      <c r="FT166" s="405"/>
      <c r="FU166" s="405"/>
      <c r="FV166" s="405"/>
      <c r="FW166" s="405"/>
      <c r="FX166" s="405"/>
      <c r="FY166" s="405"/>
      <c r="FZ166" s="405"/>
      <c r="GA166" s="405"/>
      <c r="GB166" s="405"/>
      <c r="GC166" s="405"/>
      <c r="GD166" s="405"/>
      <c r="GE166" s="405"/>
      <c r="GF166" s="405"/>
      <c r="GG166" s="405"/>
      <c r="GH166" s="405"/>
      <c r="GI166" s="405"/>
      <c r="GJ166" s="405"/>
      <c r="GK166" s="405"/>
      <c r="GL166" s="405"/>
      <c r="GM166" s="405"/>
      <c r="GN166" s="405"/>
      <c r="GO166" s="405"/>
      <c r="GP166" s="405"/>
      <c r="GQ166" s="405"/>
      <c r="GR166" s="405"/>
      <c r="GS166" s="405"/>
      <c r="GT166" s="405"/>
      <c r="GU166" s="405"/>
      <c r="GV166" s="405"/>
      <c r="GW166" s="405"/>
      <c r="GX166" s="405"/>
      <c r="GY166" s="405"/>
      <c r="GZ166" s="405"/>
      <c r="HA166" s="405"/>
      <c r="HB166" s="405"/>
      <c r="HC166" s="405"/>
      <c r="HD166" s="405"/>
      <c r="HE166" s="405"/>
      <c r="HF166" s="405"/>
      <c r="HG166" s="405"/>
      <c r="HH166" s="405"/>
      <c r="HI166" s="405"/>
      <c r="HJ166" s="405"/>
      <c r="HK166" s="405"/>
      <c r="HL166" s="405"/>
      <c r="HM166" s="405"/>
      <c r="HN166" s="405"/>
      <c r="HO166" s="405"/>
      <c r="HP166" s="405"/>
      <c r="HQ166" s="405"/>
      <c r="HR166" s="405"/>
      <c r="HS166" s="405"/>
      <c r="HT166" s="405"/>
      <c r="HU166" s="405"/>
      <c r="HV166" s="405"/>
      <c r="HW166" s="405"/>
      <c r="HX166" s="405"/>
      <c r="HY166" s="405"/>
      <c r="HZ166" s="405"/>
      <c r="IA166" s="405"/>
      <c r="IB166" s="405"/>
      <c r="IC166" s="405"/>
      <c r="ID166" s="405"/>
      <c r="IE166" s="405"/>
      <c r="IF166" s="405"/>
      <c r="IG166" s="405"/>
      <c r="IH166" s="405"/>
      <c r="II166" s="405"/>
      <c r="IJ166" s="405"/>
      <c r="IK166" s="405"/>
      <c r="IL166" s="405"/>
      <c r="IM166" s="405"/>
      <c r="IN166" s="405"/>
      <c r="IO166" s="405"/>
      <c r="IP166" s="405"/>
      <c r="IQ166" s="405"/>
      <c r="IR166" s="405"/>
      <c r="IS166" s="405"/>
      <c r="IT166" s="405"/>
      <c r="IU166" s="405"/>
      <c r="IV166" s="405"/>
      <c r="IW166" s="405"/>
    </row>
    <row r="167" customFormat="false" ht="12.75" hidden="false" customHeight="false" outlineLevel="0" collapsed="false">
      <c r="J167" s="405"/>
      <c r="K167" s="405"/>
      <c r="P167" s="405"/>
      <c r="Q167" s="405"/>
      <c r="AD167" s="437"/>
      <c r="AE167" s="442"/>
      <c r="AF167" s="421"/>
      <c r="AG167" s="405"/>
      <c r="AH167" s="405"/>
      <c r="AI167" s="405"/>
      <c r="AJ167" s="405"/>
      <c r="AK167" s="405"/>
      <c r="AL167" s="405"/>
      <c r="AM167" s="405"/>
      <c r="AN167" s="405"/>
      <c r="AO167" s="405"/>
      <c r="AP167" s="405"/>
      <c r="AQ167" s="405"/>
      <c r="AR167" s="405"/>
      <c r="AS167" s="405"/>
      <c r="AT167" s="405"/>
      <c r="AU167" s="405"/>
      <c r="AV167" s="405"/>
      <c r="AW167" s="405"/>
      <c r="AX167" s="405"/>
      <c r="AY167" s="405"/>
      <c r="AZ167" s="405"/>
      <c r="BA167" s="405"/>
      <c r="BB167" s="405"/>
      <c r="BC167" s="405"/>
      <c r="BD167" s="405"/>
      <c r="BE167" s="405"/>
      <c r="BF167" s="405"/>
      <c r="BG167" s="405"/>
      <c r="BH167" s="405"/>
      <c r="BI167" s="405"/>
      <c r="BJ167" s="405"/>
      <c r="BK167" s="405"/>
      <c r="BL167" s="405"/>
      <c r="BM167" s="405"/>
      <c r="BN167" s="405"/>
      <c r="BO167" s="405"/>
      <c r="BP167" s="405"/>
      <c r="BQ167" s="405"/>
      <c r="BR167" s="405"/>
      <c r="BS167" s="405"/>
      <c r="BT167" s="405"/>
      <c r="BU167" s="405"/>
      <c r="BV167" s="405"/>
      <c r="BW167" s="405"/>
      <c r="BX167" s="405"/>
      <c r="BY167" s="405"/>
      <c r="BZ167" s="405"/>
      <c r="CA167" s="405"/>
      <c r="CB167" s="405"/>
      <c r="CC167" s="405"/>
      <c r="CD167" s="405"/>
      <c r="CE167" s="405"/>
      <c r="CF167" s="405"/>
      <c r="CG167" s="405"/>
      <c r="CH167" s="405"/>
      <c r="CI167" s="405"/>
      <c r="CJ167" s="405"/>
      <c r="CK167" s="405"/>
      <c r="CL167" s="405"/>
      <c r="CM167" s="405"/>
      <c r="CN167" s="405"/>
      <c r="CO167" s="405"/>
      <c r="CP167" s="405"/>
      <c r="CQ167" s="405"/>
      <c r="CR167" s="405"/>
      <c r="CS167" s="405"/>
      <c r="CT167" s="405"/>
      <c r="CU167" s="405"/>
      <c r="CV167" s="405"/>
      <c r="CW167" s="405"/>
      <c r="CX167" s="405"/>
      <c r="CY167" s="405"/>
      <c r="CZ167" s="405"/>
      <c r="DA167" s="405"/>
      <c r="DB167" s="405"/>
      <c r="DC167" s="405"/>
      <c r="DD167" s="405"/>
      <c r="DE167" s="405"/>
      <c r="DF167" s="405"/>
      <c r="DG167" s="405"/>
      <c r="DH167" s="405"/>
      <c r="DI167" s="405"/>
      <c r="DJ167" s="405"/>
      <c r="DK167" s="405"/>
      <c r="DL167" s="405"/>
      <c r="DM167" s="405"/>
      <c r="DN167" s="405"/>
      <c r="DO167" s="405"/>
      <c r="DP167" s="405"/>
      <c r="DQ167" s="405"/>
      <c r="DR167" s="405"/>
      <c r="DS167" s="405"/>
      <c r="DT167" s="405"/>
      <c r="DU167" s="405"/>
      <c r="DV167" s="405"/>
      <c r="DW167" s="405"/>
      <c r="DX167" s="405"/>
      <c r="DY167" s="405"/>
      <c r="DZ167" s="405"/>
      <c r="EA167" s="405"/>
      <c r="EB167" s="405"/>
      <c r="EC167" s="405"/>
      <c r="ED167" s="405"/>
      <c r="EE167" s="405"/>
      <c r="EF167" s="405"/>
      <c r="EG167" s="405"/>
      <c r="EH167" s="405"/>
      <c r="EI167" s="405"/>
      <c r="EJ167" s="405"/>
      <c r="EK167" s="405"/>
      <c r="EL167" s="405"/>
      <c r="EM167" s="405"/>
      <c r="EN167" s="405"/>
      <c r="EO167" s="405"/>
      <c r="EP167" s="405"/>
      <c r="EQ167" s="405"/>
      <c r="ER167" s="405"/>
      <c r="ES167" s="405"/>
      <c r="ET167" s="405"/>
      <c r="EU167" s="405"/>
      <c r="EV167" s="405"/>
      <c r="EW167" s="405"/>
      <c r="EX167" s="405"/>
      <c r="EY167" s="405"/>
      <c r="EZ167" s="405"/>
      <c r="FA167" s="405"/>
      <c r="FB167" s="405"/>
      <c r="FC167" s="405"/>
      <c r="FD167" s="405"/>
      <c r="FE167" s="405"/>
      <c r="FF167" s="405"/>
      <c r="FG167" s="405"/>
      <c r="FH167" s="405"/>
      <c r="FI167" s="405"/>
      <c r="FJ167" s="405"/>
      <c r="FK167" s="405"/>
      <c r="FL167" s="405"/>
      <c r="FM167" s="405"/>
      <c r="FN167" s="405"/>
      <c r="FO167" s="405"/>
      <c r="FP167" s="405"/>
      <c r="FQ167" s="405"/>
      <c r="FR167" s="405"/>
      <c r="FS167" s="405"/>
      <c r="FT167" s="405"/>
      <c r="FU167" s="405"/>
      <c r="FV167" s="405"/>
      <c r="FW167" s="405"/>
      <c r="FX167" s="405"/>
      <c r="FY167" s="405"/>
      <c r="FZ167" s="405"/>
      <c r="GA167" s="405"/>
      <c r="GB167" s="405"/>
      <c r="GC167" s="405"/>
      <c r="GD167" s="405"/>
      <c r="GE167" s="405"/>
      <c r="GF167" s="405"/>
      <c r="GG167" s="405"/>
      <c r="GH167" s="405"/>
      <c r="GI167" s="405"/>
      <c r="GJ167" s="405"/>
      <c r="GK167" s="405"/>
      <c r="GL167" s="405"/>
      <c r="GM167" s="405"/>
      <c r="GN167" s="405"/>
      <c r="GO167" s="405"/>
      <c r="GP167" s="405"/>
      <c r="GQ167" s="405"/>
      <c r="GR167" s="405"/>
      <c r="GS167" s="405"/>
      <c r="GT167" s="405"/>
      <c r="GU167" s="405"/>
      <c r="GV167" s="405"/>
      <c r="GW167" s="405"/>
      <c r="GX167" s="405"/>
      <c r="GY167" s="405"/>
      <c r="GZ167" s="405"/>
      <c r="HA167" s="405"/>
      <c r="HB167" s="405"/>
      <c r="HC167" s="405"/>
      <c r="HD167" s="405"/>
      <c r="HE167" s="405"/>
      <c r="HF167" s="405"/>
      <c r="HG167" s="405"/>
      <c r="HH167" s="405"/>
      <c r="HI167" s="405"/>
      <c r="HJ167" s="405"/>
      <c r="HK167" s="405"/>
      <c r="HL167" s="405"/>
      <c r="HM167" s="405"/>
      <c r="HN167" s="405"/>
      <c r="HO167" s="405"/>
      <c r="HP167" s="405"/>
      <c r="HQ167" s="405"/>
      <c r="HR167" s="405"/>
      <c r="HS167" s="405"/>
      <c r="HT167" s="405"/>
      <c r="HU167" s="405"/>
      <c r="HV167" s="405"/>
      <c r="HW167" s="405"/>
      <c r="HX167" s="405"/>
      <c r="HY167" s="405"/>
      <c r="HZ167" s="405"/>
      <c r="IA167" s="405"/>
      <c r="IB167" s="405"/>
      <c r="IC167" s="405"/>
      <c r="ID167" s="405"/>
      <c r="IE167" s="405"/>
      <c r="IF167" s="405"/>
      <c r="IG167" s="405"/>
      <c r="IH167" s="405"/>
      <c r="II167" s="405"/>
      <c r="IJ167" s="405"/>
      <c r="IK167" s="405"/>
      <c r="IL167" s="405"/>
      <c r="IM167" s="405"/>
      <c r="IN167" s="405"/>
      <c r="IO167" s="405"/>
      <c r="IP167" s="405"/>
      <c r="IQ167" s="405"/>
      <c r="IR167" s="405"/>
      <c r="IS167" s="405"/>
      <c r="IT167" s="405"/>
      <c r="IU167" s="405"/>
      <c r="IV167" s="405"/>
      <c r="IW167" s="405"/>
    </row>
    <row r="168" customFormat="false" ht="12.75" hidden="false" customHeight="false" outlineLevel="0" collapsed="false">
      <c r="J168" s="405"/>
      <c r="K168" s="405"/>
      <c r="P168" s="405"/>
      <c r="Q168" s="405"/>
      <c r="AD168" s="437"/>
      <c r="AE168" s="442"/>
      <c r="AF168" s="421"/>
      <c r="AG168" s="405"/>
      <c r="AH168" s="405"/>
      <c r="AI168" s="405"/>
      <c r="AJ168" s="405"/>
      <c r="AK168" s="405"/>
      <c r="AL168" s="405"/>
      <c r="AM168" s="405"/>
      <c r="AN168" s="405"/>
      <c r="AO168" s="405"/>
      <c r="AP168" s="405"/>
      <c r="AQ168" s="405"/>
      <c r="AR168" s="405"/>
      <c r="AS168" s="405"/>
      <c r="AT168" s="405"/>
      <c r="AU168" s="405"/>
      <c r="AV168" s="405"/>
      <c r="AW168" s="405"/>
      <c r="AX168" s="405"/>
      <c r="AY168" s="405"/>
      <c r="AZ168" s="405"/>
      <c r="BA168" s="405"/>
      <c r="BB168" s="405"/>
      <c r="BC168" s="405"/>
      <c r="BD168" s="405"/>
      <c r="BE168" s="405"/>
      <c r="BF168" s="405"/>
      <c r="BG168" s="405"/>
      <c r="BH168" s="405"/>
      <c r="BI168" s="405"/>
      <c r="BJ168" s="405"/>
      <c r="BK168" s="405"/>
      <c r="BL168" s="405"/>
      <c r="BM168" s="405"/>
      <c r="BN168" s="405"/>
      <c r="BO168" s="405"/>
      <c r="BP168" s="405"/>
      <c r="BQ168" s="405"/>
      <c r="BR168" s="405"/>
      <c r="BS168" s="405"/>
      <c r="BT168" s="405"/>
      <c r="BU168" s="405"/>
      <c r="BV168" s="405"/>
      <c r="BW168" s="405"/>
      <c r="BX168" s="405"/>
      <c r="BY168" s="405"/>
      <c r="BZ168" s="405"/>
      <c r="CA168" s="405"/>
      <c r="CB168" s="405"/>
      <c r="CC168" s="405"/>
      <c r="CD168" s="405"/>
      <c r="CE168" s="405"/>
      <c r="CF168" s="405"/>
      <c r="CG168" s="405"/>
      <c r="CH168" s="405"/>
      <c r="CI168" s="405"/>
      <c r="CJ168" s="405"/>
      <c r="CK168" s="405"/>
      <c r="CL168" s="405"/>
      <c r="CM168" s="405"/>
      <c r="CN168" s="405"/>
      <c r="CO168" s="405"/>
      <c r="CP168" s="405"/>
      <c r="CQ168" s="405"/>
      <c r="CR168" s="405"/>
      <c r="CS168" s="405"/>
      <c r="CT168" s="405"/>
      <c r="CU168" s="405"/>
      <c r="CV168" s="405"/>
      <c r="CW168" s="405"/>
      <c r="CX168" s="405"/>
      <c r="CY168" s="405"/>
      <c r="CZ168" s="405"/>
      <c r="DA168" s="405"/>
      <c r="DB168" s="405"/>
      <c r="DC168" s="405"/>
      <c r="DD168" s="405"/>
      <c r="DE168" s="405"/>
      <c r="DF168" s="405"/>
      <c r="DG168" s="405"/>
      <c r="DH168" s="405"/>
      <c r="DI168" s="405"/>
      <c r="DJ168" s="405"/>
      <c r="DK168" s="405"/>
      <c r="DL168" s="405"/>
      <c r="DM168" s="405"/>
      <c r="DN168" s="405"/>
      <c r="DO168" s="405"/>
      <c r="DP168" s="405"/>
      <c r="DQ168" s="405"/>
      <c r="DR168" s="405"/>
      <c r="DS168" s="405"/>
      <c r="DT168" s="405"/>
      <c r="DU168" s="405"/>
      <c r="DV168" s="405"/>
      <c r="DW168" s="405"/>
      <c r="DX168" s="405"/>
      <c r="DY168" s="405"/>
      <c r="DZ168" s="405"/>
      <c r="EA168" s="405"/>
      <c r="EB168" s="405"/>
      <c r="EC168" s="405"/>
      <c r="ED168" s="405"/>
      <c r="EE168" s="405"/>
      <c r="EF168" s="405"/>
      <c r="EG168" s="405"/>
      <c r="EH168" s="405"/>
      <c r="EI168" s="405"/>
      <c r="EJ168" s="405"/>
      <c r="EK168" s="405"/>
      <c r="EL168" s="405"/>
      <c r="EM168" s="405"/>
      <c r="EN168" s="405"/>
      <c r="EO168" s="405"/>
      <c r="EP168" s="405"/>
      <c r="EQ168" s="405"/>
      <c r="ER168" s="405"/>
      <c r="ES168" s="405"/>
      <c r="ET168" s="405"/>
      <c r="EU168" s="405"/>
      <c r="EV168" s="405"/>
      <c r="EW168" s="405"/>
      <c r="EX168" s="405"/>
      <c r="EY168" s="405"/>
      <c r="EZ168" s="405"/>
      <c r="FA168" s="405"/>
      <c r="FB168" s="405"/>
      <c r="FC168" s="405"/>
      <c r="FD168" s="405"/>
      <c r="FE168" s="405"/>
      <c r="FF168" s="405"/>
      <c r="FG168" s="405"/>
      <c r="FH168" s="405"/>
      <c r="FI168" s="405"/>
      <c r="FJ168" s="405"/>
      <c r="FK168" s="405"/>
      <c r="FL168" s="405"/>
      <c r="FM168" s="405"/>
      <c r="FN168" s="405"/>
      <c r="FO168" s="405"/>
      <c r="FP168" s="405"/>
      <c r="FQ168" s="405"/>
      <c r="FR168" s="405"/>
      <c r="FS168" s="405"/>
      <c r="FT168" s="405"/>
      <c r="FU168" s="405"/>
      <c r="FV168" s="405"/>
      <c r="FW168" s="405"/>
      <c r="FX168" s="405"/>
      <c r="FY168" s="405"/>
      <c r="FZ168" s="405"/>
      <c r="GA168" s="405"/>
      <c r="GB168" s="405"/>
      <c r="GC168" s="405"/>
      <c r="GD168" s="405"/>
      <c r="GE168" s="405"/>
      <c r="GF168" s="405"/>
      <c r="GG168" s="405"/>
      <c r="GH168" s="405"/>
      <c r="GI168" s="405"/>
      <c r="GJ168" s="405"/>
      <c r="GK168" s="405"/>
      <c r="GL168" s="405"/>
      <c r="GM168" s="405"/>
      <c r="GN168" s="405"/>
      <c r="GO168" s="405"/>
      <c r="GP168" s="405"/>
      <c r="GQ168" s="405"/>
      <c r="GR168" s="405"/>
      <c r="GS168" s="405"/>
      <c r="GT168" s="405"/>
      <c r="GU168" s="405"/>
      <c r="GV168" s="405"/>
      <c r="GW168" s="405"/>
      <c r="GX168" s="405"/>
      <c r="GY168" s="405"/>
      <c r="GZ168" s="405"/>
      <c r="HA168" s="405"/>
      <c r="HB168" s="405"/>
      <c r="HC168" s="405"/>
      <c r="HD168" s="405"/>
      <c r="HE168" s="405"/>
      <c r="HF168" s="405"/>
      <c r="HG168" s="405"/>
      <c r="HH168" s="405"/>
      <c r="HI168" s="405"/>
      <c r="HJ168" s="405"/>
      <c r="HK168" s="405"/>
      <c r="HL168" s="405"/>
      <c r="HM168" s="405"/>
      <c r="HN168" s="405"/>
      <c r="HO168" s="405"/>
      <c r="HP168" s="405"/>
      <c r="HQ168" s="405"/>
      <c r="HR168" s="405"/>
      <c r="HS168" s="405"/>
      <c r="HT168" s="405"/>
      <c r="HU168" s="405"/>
      <c r="HV168" s="405"/>
      <c r="HW168" s="405"/>
      <c r="HX168" s="405"/>
      <c r="HY168" s="405"/>
      <c r="HZ168" s="405"/>
      <c r="IA168" s="405"/>
      <c r="IB168" s="405"/>
      <c r="IC168" s="405"/>
      <c r="ID168" s="405"/>
      <c r="IE168" s="405"/>
      <c r="IF168" s="405"/>
      <c r="IG168" s="405"/>
      <c r="IH168" s="405"/>
      <c r="II168" s="405"/>
      <c r="IJ168" s="405"/>
      <c r="IK168" s="405"/>
      <c r="IL168" s="405"/>
      <c r="IM168" s="405"/>
      <c r="IN168" s="405"/>
      <c r="IO168" s="405"/>
      <c r="IP168" s="405"/>
      <c r="IQ168" s="405"/>
      <c r="IR168" s="405"/>
      <c r="IS168" s="405"/>
      <c r="IT168" s="405"/>
      <c r="IU168" s="405"/>
      <c r="IV168" s="405"/>
      <c r="IW168" s="405"/>
    </row>
    <row r="169" customFormat="false" ht="12.75" hidden="false" customHeight="false" outlineLevel="0" collapsed="false">
      <c r="J169" s="405"/>
      <c r="K169" s="405"/>
      <c r="P169" s="405"/>
      <c r="Q169" s="405"/>
      <c r="AD169" s="437"/>
      <c r="AE169" s="442"/>
      <c r="AF169" s="421"/>
      <c r="AG169" s="405"/>
      <c r="AH169" s="405"/>
      <c r="AI169" s="405"/>
      <c r="AJ169" s="405"/>
      <c r="AK169" s="405"/>
      <c r="AL169" s="405"/>
      <c r="AM169" s="405"/>
      <c r="AN169" s="405"/>
      <c r="AO169" s="405"/>
      <c r="AP169" s="405"/>
      <c r="AQ169" s="405"/>
      <c r="AR169" s="405"/>
      <c r="AS169" s="405"/>
      <c r="AT169" s="405"/>
      <c r="AU169" s="405"/>
      <c r="AV169" s="405"/>
      <c r="AW169" s="405"/>
      <c r="AX169" s="405"/>
      <c r="AY169" s="405"/>
      <c r="AZ169" s="405"/>
      <c r="BA169" s="405"/>
      <c r="BB169" s="405"/>
      <c r="BC169" s="405"/>
      <c r="BD169" s="405"/>
      <c r="BE169" s="405"/>
      <c r="BF169" s="405"/>
      <c r="BG169" s="405"/>
      <c r="BH169" s="405"/>
      <c r="BI169" s="405"/>
      <c r="BJ169" s="405"/>
      <c r="BK169" s="405"/>
      <c r="BL169" s="405"/>
      <c r="BM169" s="405"/>
      <c r="BN169" s="405"/>
      <c r="BO169" s="405"/>
      <c r="BP169" s="405"/>
      <c r="BQ169" s="405"/>
      <c r="BR169" s="405"/>
      <c r="BS169" s="405"/>
      <c r="BT169" s="405"/>
      <c r="BU169" s="405"/>
      <c r="BV169" s="405"/>
      <c r="BW169" s="405"/>
      <c r="BX169" s="405"/>
      <c r="BY169" s="405"/>
      <c r="BZ169" s="405"/>
      <c r="CA169" s="405"/>
      <c r="CB169" s="405"/>
      <c r="CC169" s="405"/>
      <c r="CD169" s="405"/>
      <c r="CE169" s="405"/>
      <c r="CF169" s="405"/>
      <c r="CG169" s="405"/>
      <c r="CH169" s="405"/>
      <c r="CI169" s="405"/>
      <c r="CJ169" s="405"/>
      <c r="CK169" s="405"/>
      <c r="CL169" s="405"/>
      <c r="CM169" s="405"/>
      <c r="CN169" s="405"/>
      <c r="CO169" s="405"/>
      <c r="CP169" s="405"/>
      <c r="CQ169" s="405"/>
      <c r="CR169" s="405"/>
      <c r="CS169" s="405"/>
      <c r="CT169" s="405"/>
      <c r="CU169" s="405"/>
      <c r="CV169" s="405"/>
      <c r="CW169" s="405"/>
      <c r="CX169" s="405"/>
      <c r="CY169" s="405"/>
      <c r="CZ169" s="405"/>
      <c r="DA169" s="405"/>
      <c r="DB169" s="405"/>
      <c r="DC169" s="405"/>
      <c r="DD169" s="405"/>
      <c r="DE169" s="405"/>
      <c r="DF169" s="405"/>
      <c r="DG169" s="405"/>
      <c r="DH169" s="405"/>
      <c r="DI169" s="405"/>
      <c r="DJ169" s="405"/>
      <c r="DK169" s="405"/>
      <c r="DL169" s="405"/>
      <c r="DM169" s="405"/>
      <c r="DN169" s="405"/>
      <c r="DO169" s="405"/>
      <c r="DP169" s="405"/>
      <c r="DQ169" s="405"/>
      <c r="DR169" s="405"/>
      <c r="DS169" s="405"/>
      <c r="DT169" s="405"/>
      <c r="DU169" s="405"/>
      <c r="DV169" s="405"/>
      <c r="DW169" s="405"/>
      <c r="DX169" s="405"/>
      <c r="DY169" s="405"/>
      <c r="DZ169" s="405"/>
      <c r="EA169" s="405"/>
      <c r="EB169" s="405"/>
      <c r="EC169" s="405"/>
      <c r="ED169" s="405"/>
      <c r="EE169" s="405"/>
      <c r="EF169" s="405"/>
      <c r="EG169" s="405"/>
      <c r="EH169" s="405"/>
      <c r="EI169" s="405"/>
      <c r="EJ169" s="405"/>
      <c r="EK169" s="405"/>
      <c r="EL169" s="405"/>
      <c r="EM169" s="405"/>
      <c r="EN169" s="405"/>
      <c r="EO169" s="405"/>
      <c r="EP169" s="405"/>
      <c r="EQ169" s="405"/>
      <c r="ER169" s="405"/>
      <c r="ES169" s="405"/>
      <c r="ET169" s="405"/>
      <c r="EU169" s="405"/>
      <c r="EV169" s="405"/>
      <c r="EW169" s="405"/>
      <c r="EX169" s="405"/>
      <c r="EY169" s="405"/>
      <c r="EZ169" s="405"/>
      <c r="FA169" s="405"/>
      <c r="FB169" s="405"/>
      <c r="FC169" s="405"/>
      <c r="FD169" s="405"/>
      <c r="FE169" s="405"/>
      <c r="FF169" s="405"/>
      <c r="FG169" s="405"/>
      <c r="FH169" s="405"/>
      <c r="FI169" s="405"/>
      <c r="FJ169" s="405"/>
      <c r="FK169" s="405"/>
      <c r="FL169" s="405"/>
      <c r="FM169" s="405"/>
      <c r="FN169" s="405"/>
      <c r="FO169" s="405"/>
      <c r="FP169" s="405"/>
      <c r="FQ169" s="405"/>
      <c r="FR169" s="405"/>
      <c r="FS169" s="405"/>
      <c r="FT169" s="405"/>
      <c r="FU169" s="405"/>
      <c r="FV169" s="405"/>
      <c r="FW169" s="405"/>
      <c r="FX169" s="405"/>
      <c r="FY169" s="405"/>
      <c r="FZ169" s="405"/>
      <c r="GA169" s="405"/>
      <c r="GB169" s="405"/>
      <c r="GC169" s="405"/>
      <c r="GD169" s="405"/>
      <c r="GE169" s="405"/>
      <c r="GF169" s="405"/>
      <c r="GG169" s="405"/>
      <c r="GH169" s="405"/>
      <c r="GI169" s="405"/>
      <c r="GJ169" s="405"/>
      <c r="GK169" s="405"/>
      <c r="GL169" s="405"/>
      <c r="GM169" s="405"/>
      <c r="GN169" s="405"/>
      <c r="GO169" s="405"/>
      <c r="GP169" s="405"/>
      <c r="GQ169" s="405"/>
      <c r="GR169" s="405"/>
      <c r="GS169" s="405"/>
      <c r="GT169" s="405"/>
      <c r="GU169" s="405"/>
      <c r="GV169" s="405"/>
      <c r="GW169" s="405"/>
      <c r="GX169" s="405"/>
      <c r="GY169" s="405"/>
      <c r="GZ169" s="405"/>
      <c r="HA169" s="405"/>
      <c r="HB169" s="405"/>
      <c r="HC169" s="405"/>
      <c r="HD169" s="405"/>
      <c r="HE169" s="405"/>
      <c r="HF169" s="405"/>
      <c r="HG169" s="405"/>
      <c r="HH169" s="405"/>
      <c r="HI169" s="405"/>
      <c r="HJ169" s="405"/>
      <c r="HK169" s="405"/>
      <c r="HL169" s="405"/>
      <c r="HM169" s="405"/>
      <c r="HN169" s="405"/>
      <c r="HO169" s="405"/>
      <c r="HP169" s="405"/>
      <c r="HQ169" s="405"/>
      <c r="HR169" s="405"/>
      <c r="HS169" s="405"/>
      <c r="HT169" s="405"/>
      <c r="HU169" s="405"/>
      <c r="HV169" s="405"/>
      <c r="HW169" s="405"/>
      <c r="HX169" s="405"/>
      <c r="HY169" s="405"/>
      <c r="HZ169" s="405"/>
      <c r="IA169" s="405"/>
      <c r="IB169" s="405"/>
      <c r="IC169" s="405"/>
      <c r="ID169" s="405"/>
      <c r="IE169" s="405"/>
      <c r="IF169" s="405"/>
      <c r="IG169" s="405"/>
      <c r="IH169" s="405"/>
      <c r="II169" s="405"/>
      <c r="IJ169" s="405"/>
      <c r="IK169" s="405"/>
      <c r="IL169" s="405"/>
      <c r="IM169" s="405"/>
      <c r="IN169" s="405"/>
      <c r="IO169" s="405"/>
      <c r="IP169" s="405"/>
      <c r="IQ169" s="405"/>
      <c r="IR169" s="405"/>
      <c r="IS169" s="405"/>
      <c r="IT169" s="405"/>
      <c r="IU169" s="405"/>
      <c r="IV169" s="405"/>
      <c r="IW169" s="405"/>
    </row>
    <row r="170" customFormat="false" ht="12.75" hidden="false" customHeight="false" outlineLevel="0" collapsed="false">
      <c r="J170" s="405"/>
      <c r="K170" s="405"/>
      <c r="P170" s="405"/>
      <c r="Q170" s="405"/>
      <c r="AD170" s="437"/>
      <c r="AE170" s="442"/>
      <c r="AF170" s="421"/>
      <c r="AG170" s="405"/>
      <c r="AH170" s="405"/>
      <c r="AI170" s="405"/>
      <c r="AJ170" s="405"/>
      <c r="AK170" s="405"/>
      <c r="AL170" s="405"/>
      <c r="AM170" s="405"/>
      <c r="AN170" s="405"/>
      <c r="AO170" s="405"/>
      <c r="AP170" s="405"/>
      <c r="AQ170" s="405"/>
      <c r="AR170" s="405"/>
      <c r="AS170" s="405"/>
      <c r="AT170" s="405"/>
      <c r="AU170" s="405"/>
      <c r="AV170" s="405"/>
      <c r="AW170" s="405"/>
      <c r="AX170" s="405"/>
      <c r="AY170" s="405"/>
      <c r="AZ170" s="405"/>
      <c r="BA170" s="405"/>
      <c r="BB170" s="405"/>
      <c r="BC170" s="405"/>
      <c r="BD170" s="405"/>
      <c r="BE170" s="405"/>
      <c r="BF170" s="405"/>
      <c r="BG170" s="405"/>
      <c r="BH170" s="405"/>
      <c r="BI170" s="405"/>
      <c r="BJ170" s="405"/>
      <c r="BK170" s="405"/>
      <c r="BL170" s="405"/>
      <c r="BM170" s="405"/>
      <c r="BN170" s="405"/>
      <c r="BO170" s="405"/>
      <c r="BP170" s="405"/>
      <c r="BQ170" s="405"/>
      <c r="BR170" s="405"/>
      <c r="BS170" s="405"/>
      <c r="BT170" s="405"/>
      <c r="BU170" s="405"/>
      <c r="BV170" s="405"/>
      <c r="BW170" s="405"/>
      <c r="BX170" s="405"/>
      <c r="BY170" s="405"/>
      <c r="BZ170" s="405"/>
      <c r="CA170" s="405"/>
      <c r="CB170" s="405"/>
      <c r="CC170" s="405"/>
      <c r="CD170" s="405"/>
      <c r="CE170" s="405"/>
      <c r="CF170" s="405"/>
      <c r="CG170" s="405"/>
      <c r="CH170" s="405"/>
      <c r="CI170" s="405"/>
      <c r="CJ170" s="405"/>
      <c r="CK170" s="405"/>
      <c r="CL170" s="405"/>
      <c r="CM170" s="405"/>
      <c r="CN170" s="405"/>
      <c r="CO170" s="405"/>
      <c r="CP170" s="405"/>
      <c r="CQ170" s="405"/>
      <c r="CR170" s="405"/>
      <c r="CS170" s="405"/>
      <c r="CT170" s="405"/>
      <c r="CU170" s="405"/>
      <c r="CV170" s="405"/>
      <c r="CW170" s="405"/>
      <c r="CX170" s="405"/>
      <c r="CY170" s="405"/>
      <c r="CZ170" s="405"/>
      <c r="DA170" s="405"/>
      <c r="DB170" s="405"/>
      <c r="DC170" s="405"/>
      <c r="DD170" s="405"/>
      <c r="DE170" s="405"/>
      <c r="DF170" s="405"/>
      <c r="DG170" s="405"/>
      <c r="DH170" s="405"/>
      <c r="DI170" s="405"/>
      <c r="DJ170" s="405"/>
      <c r="DK170" s="405"/>
      <c r="DL170" s="405"/>
      <c r="DM170" s="405"/>
      <c r="DN170" s="405"/>
      <c r="DO170" s="405"/>
      <c r="DP170" s="405"/>
      <c r="DQ170" s="405"/>
      <c r="DR170" s="405"/>
      <c r="DS170" s="405"/>
      <c r="DT170" s="405"/>
      <c r="DU170" s="405"/>
      <c r="DV170" s="405"/>
      <c r="DW170" s="405"/>
      <c r="DX170" s="405"/>
      <c r="DY170" s="405"/>
      <c r="DZ170" s="405"/>
      <c r="EA170" s="405"/>
      <c r="EB170" s="405"/>
      <c r="EC170" s="405"/>
      <c r="ED170" s="405"/>
      <c r="EE170" s="405"/>
      <c r="EF170" s="405"/>
      <c r="EG170" s="405"/>
      <c r="EH170" s="405"/>
      <c r="EI170" s="405"/>
      <c r="EJ170" s="405"/>
      <c r="EK170" s="405"/>
      <c r="EL170" s="405"/>
      <c r="EM170" s="405"/>
      <c r="EN170" s="405"/>
      <c r="EO170" s="405"/>
      <c r="EP170" s="405"/>
      <c r="EQ170" s="405"/>
      <c r="ER170" s="405"/>
      <c r="ES170" s="405"/>
      <c r="ET170" s="405"/>
      <c r="EU170" s="405"/>
      <c r="EV170" s="405"/>
      <c r="EW170" s="405"/>
      <c r="EX170" s="405"/>
      <c r="EY170" s="405"/>
      <c r="EZ170" s="405"/>
      <c r="FA170" s="405"/>
      <c r="FB170" s="405"/>
      <c r="FC170" s="405"/>
      <c r="FD170" s="405"/>
      <c r="FE170" s="405"/>
      <c r="FF170" s="405"/>
      <c r="FG170" s="405"/>
      <c r="FH170" s="405"/>
      <c r="FI170" s="405"/>
      <c r="FJ170" s="405"/>
      <c r="FK170" s="405"/>
      <c r="FL170" s="405"/>
      <c r="FM170" s="405"/>
      <c r="FN170" s="405"/>
      <c r="FO170" s="405"/>
      <c r="FP170" s="405"/>
      <c r="FQ170" s="405"/>
      <c r="FR170" s="405"/>
      <c r="FS170" s="405"/>
      <c r="FT170" s="405"/>
      <c r="FU170" s="405"/>
      <c r="FV170" s="405"/>
      <c r="FW170" s="405"/>
      <c r="FX170" s="405"/>
      <c r="FY170" s="405"/>
      <c r="FZ170" s="405"/>
      <c r="GA170" s="405"/>
      <c r="GB170" s="405"/>
      <c r="GC170" s="405"/>
      <c r="GD170" s="405"/>
      <c r="GE170" s="405"/>
      <c r="GF170" s="405"/>
      <c r="GG170" s="405"/>
      <c r="GH170" s="405"/>
      <c r="GI170" s="405"/>
      <c r="GJ170" s="405"/>
      <c r="GK170" s="405"/>
      <c r="GL170" s="405"/>
      <c r="GM170" s="405"/>
      <c r="GN170" s="405"/>
      <c r="GO170" s="405"/>
      <c r="GP170" s="405"/>
      <c r="GQ170" s="405"/>
      <c r="GR170" s="405"/>
      <c r="GS170" s="405"/>
      <c r="GT170" s="405"/>
      <c r="GU170" s="405"/>
      <c r="GV170" s="405"/>
      <c r="GW170" s="405"/>
      <c r="GX170" s="405"/>
      <c r="GY170" s="405"/>
      <c r="GZ170" s="405"/>
      <c r="HA170" s="405"/>
      <c r="HB170" s="405"/>
      <c r="HC170" s="405"/>
      <c r="HD170" s="405"/>
      <c r="HE170" s="405"/>
      <c r="HF170" s="405"/>
      <c r="HG170" s="405"/>
      <c r="HH170" s="405"/>
      <c r="HI170" s="405"/>
      <c r="HJ170" s="405"/>
      <c r="HK170" s="405"/>
      <c r="HL170" s="405"/>
      <c r="HM170" s="405"/>
      <c r="HN170" s="405"/>
      <c r="HO170" s="405"/>
      <c r="HP170" s="405"/>
      <c r="HQ170" s="405"/>
      <c r="HR170" s="405"/>
      <c r="HS170" s="405"/>
      <c r="HT170" s="405"/>
      <c r="HU170" s="405"/>
      <c r="HV170" s="405"/>
      <c r="HW170" s="405"/>
      <c r="HX170" s="405"/>
      <c r="HY170" s="405"/>
      <c r="HZ170" s="405"/>
      <c r="IA170" s="405"/>
      <c r="IB170" s="405"/>
      <c r="IC170" s="405"/>
      <c r="ID170" s="405"/>
      <c r="IE170" s="405"/>
      <c r="IF170" s="405"/>
      <c r="IG170" s="405"/>
      <c r="IH170" s="405"/>
      <c r="II170" s="405"/>
      <c r="IJ170" s="405"/>
      <c r="IK170" s="405"/>
      <c r="IL170" s="405"/>
      <c r="IM170" s="405"/>
      <c r="IN170" s="405"/>
      <c r="IO170" s="405"/>
      <c r="IP170" s="405"/>
      <c r="IQ170" s="405"/>
      <c r="IR170" s="405"/>
      <c r="IS170" s="405"/>
      <c r="IT170" s="405"/>
      <c r="IU170" s="405"/>
      <c r="IV170" s="405"/>
      <c r="IW170" s="405"/>
    </row>
    <row r="171" customFormat="false" ht="12.75" hidden="false" customHeight="false" outlineLevel="0" collapsed="false">
      <c r="J171" s="405"/>
      <c r="K171" s="405"/>
      <c r="AD171" s="437"/>
      <c r="AE171" s="442"/>
      <c r="AF171" s="434"/>
      <c r="AG171" s="405"/>
      <c r="AH171" s="405"/>
      <c r="AI171" s="405"/>
      <c r="AJ171" s="405"/>
      <c r="AK171" s="405"/>
      <c r="AL171" s="405"/>
      <c r="AM171" s="405"/>
      <c r="AN171" s="405"/>
      <c r="AO171" s="405"/>
      <c r="AP171" s="405"/>
      <c r="AQ171" s="405"/>
      <c r="AR171" s="405"/>
      <c r="AS171" s="405"/>
      <c r="AT171" s="405"/>
      <c r="AU171" s="405"/>
      <c r="AV171" s="405"/>
      <c r="AW171" s="405"/>
      <c r="AX171" s="405"/>
      <c r="AY171" s="405"/>
      <c r="AZ171" s="405"/>
      <c r="BA171" s="405"/>
      <c r="BB171" s="405"/>
      <c r="BC171" s="405"/>
      <c r="BD171" s="405"/>
      <c r="BE171" s="405"/>
      <c r="BF171" s="405"/>
      <c r="BG171" s="405"/>
      <c r="BH171" s="405"/>
      <c r="BI171" s="405"/>
      <c r="BJ171" s="405"/>
      <c r="BK171" s="405"/>
      <c r="BL171" s="405"/>
      <c r="BM171" s="405"/>
      <c r="BN171" s="405"/>
      <c r="BO171" s="405"/>
      <c r="BP171" s="405"/>
      <c r="BQ171" s="405"/>
      <c r="BR171" s="405"/>
      <c r="BS171" s="405"/>
      <c r="BT171" s="405"/>
      <c r="BU171" s="405"/>
      <c r="BV171" s="405"/>
      <c r="BW171" s="405"/>
      <c r="BX171" s="405"/>
      <c r="BY171" s="405"/>
      <c r="BZ171" s="405"/>
      <c r="CA171" s="405"/>
      <c r="CB171" s="405"/>
      <c r="CC171" s="405"/>
      <c r="CD171" s="405"/>
      <c r="CE171" s="405"/>
      <c r="CF171" s="405"/>
      <c r="CG171" s="405"/>
      <c r="CH171" s="405"/>
      <c r="CI171" s="405"/>
      <c r="CJ171" s="405"/>
      <c r="CK171" s="405"/>
      <c r="CL171" s="405"/>
      <c r="CM171" s="405"/>
      <c r="CN171" s="405"/>
      <c r="CO171" s="405"/>
      <c r="CP171" s="405"/>
      <c r="CQ171" s="405"/>
      <c r="CR171" s="405"/>
      <c r="CS171" s="405"/>
      <c r="CT171" s="405"/>
      <c r="CU171" s="405"/>
      <c r="CV171" s="405"/>
      <c r="CW171" s="405"/>
      <c r="CX171" s="405"/>
      <c r="CY171" s="405"/>
      <c r="CZ171" s="405"/>
      <c r="DA171" s="405"/>
      <c r="DB171" s="405"/>
      <c r="DC171" s="405"/>
      <c r="DD171" s="405"/>
      <c r="DE171" s="405"/>
      <c r="DF171" s="405"/>
      <c r="DG171" s="405"/>
      <c r="DH171" s="405"/>
      <c r="DI171" s="405"/>
      <c r="DJ171" s="405"/>
      <c r="DK171" s="405"/>
      <c r="DL171" s="405"/>
      <c r="DM171" s="405"/>
      <c r="DN171" s="405"/>
      <c r="DO171" s="405"/>
      <c r="DP171" s="405"/>
      <c r="DQ171" s="405"/>
      <c r="DR171" s="405"/>
      <c r="DS171" s="405"/>
      <c r="DT171" s="405"/>
      <c r="DU171" s="405"/>
      <c r="DV171" s="405"/>
      <c r="DW171" s="405"/>
      <c r="DX171" s="405"/>
      <c r="DY171" s="405"/>
      <c r="DZ171" s="405"/>
      <c r="EA171" s="405"/>
      <c r="EB171" s="405"/>
      <c r="EC171" s="405"/>
      <c r="ED171" s="405"/>
      <c r="EE171" s="405"/>
      <c r="EF171" s="405"/>
      <c r="EG171" s="405"/>
      <c r="EH171" s="405"/>
      <c r="EI171" s="405"/>
      <c r="EJ171" s="405"/>
      <c r="EK171" s="405"/>
      <c r="EL171" s="405"/>
      <c r="EM171" s="405"/>
      <c r="EN171" s="405"/>
      <c r="EO171" s="405"/>
      <c r="EP171" s="405"/>
      <c r="EQ171" s="405"/>
      <c r="ER171" s="405"/>
      <c r="ES171" s="405"/>
      <c r="ET171" s="405"/>
      <c r="EU171" s="405"/>
      <c r="EV171" s="405"/>
      <c r="EW171" s="405"/>
      <c r="EX171" s="405"/>
      <c r="EY171" s="405"/>
      <c r="EZ171" s="405"/>
      <c r="FA171" s="405"/>
      <c r="FB171" s="405"/>
      <c r="FC171" s="405"/>
      <c r="FD171" s="405"/>
      <c r="FE171" s="405"/>
      <c r="FF171" s="405"/>
      <c r="FG171" s="405"/>
      <c r="FH171" s="405"/>
      <c r="FI171" s="405"/>
      <c r="FJ171" s="405"/>
      <c r="FK171" s="405"/>
      <c r="FL171" s="405"/>
      <c r="FM171" s="405"/>
      <c r="FN171" s="405"/>
      <c r="FO171" s="405"/>
      <c r="FP171" s="405"/>
      <c r="FQ171" s="405"/>
      <c r="FR171" s="405"/>
      <c r="FS171" s="405"/>
      <c r="FT171" s="405"/>
      <c r="FU171" s="405"/>
      <c r="FV171" s="405"/>
      <c r="FW171" s="405"/>
      <c r="FX171" s="405"/>
      <c r="FY171" s="405"/>
      <c r="FZ171" s="405"/>
      <c r="GA171" s="405"/>
      <c r="GB171" s="405"/>
      <c r="GC171" s="405"/>
      <c r="GD171" s="405"/>
      <c r="GE171" s="405"/>
      <c r="GF171" s="405"/>
      <c r="GG171" s="405"/>
      <c r="GH171" s="405"/>
      <c r="GI171" s="405"/>
      <c r="GJ171" s="405"/>
      <c r="GK171" s="405"/>
      <c r="GL171" s="405"/>
      <c r="GM171" s="405"/>
      <c r="GN171" s="405"/>
      <c r="GO171" s="405"/>
      <c r="GP171" s="405"/>
      <c r="GQ171" s="405"/>
      <c r="GR171" s="405"/>
      <c r="GS171" s="405"/>
      <c r="GT171" s="405"/>
      <c r="GU171" s="405"/>
      <c r="GV171" s="405"/>
      <c r="GW171" s="405"/>
      <c r="GX171" s="405"/>
      <c r="GY171" s="405"/>
      <c r="GZ171" s="405"/>
      <c r="HA171" s="405"/>
      <c r="HB171" s="405"/>
      <c r="HC171" s="405"/>
      <c r="HD171" s="405"/>
      <c r="HE171" s="405"/>
      <c r="HF171" s="405"/>
      <c r="HG171" s="405"/>
      <c r="HH171" s="405"/>
      <c r="HI171" s="405"/>
      <c r="HJ171" s="405"/>
      <c r="HK171" s="405"/>
      <c r="HL171" s="405"/>
      <c r="HM171" s="405"/>
      <c r="HN171" s="405"/>
      <c r="HO171" s="405"/>
      <c r="HP171" s="405"/>
      <c r="HQ171" s="405"/>
      <c r="HR171" s="405"/>
      <c r="HS171" s="405"/>
      <c r="HT171" s="405"/>
      <c r="HU171" s="405"/>
      <c r="HV171" s="405"/>
      <c r="HW171" s="405"/>
      <c r="HX171" s="405"/>
      <c r="HY171" s="405"/>
      <c r="HZ171" s="405"/>
      <c r="IA171" s="405"/>
      <c r="IB171" s="405"/>
      <c r="IC171" s="405"/>
      <c r="ID171" s="405"/>
      <c r="IE171" s="405"/>
      <c r="IF171" s="405"/>
      <c r="IG171" s="405"/>
      <c r="IH171" s="405"/>
      <c r="II171" s="405"/>
      <c r="IJ171" s="405"/>
      <c r="IK171" s="405"/>
      <c r="IL171" s="405"/>
      <c r="IM171" s="405"/>
      <c r="IN171" s="405"/>
      <c r="IO171" s="405"/>
      <c r="IP171" s="405"/>
      <c r="IQ171" s="405"/>
      <c r="IR171" s="405"/>
      <c r="IS171" s="405"/>
      <c r="IT171" s="405"/>
      <c r="IU171" s="405"/>
      <c r="IV171" s="405"/>
      <c r="IW171" s="405"/>
    </row>
    <row r="172" customFormat="false" ht="12.75" hidden="false" customHeight="false" outlineLevel="0" collapsed="false">
      <c r="J172" s="405"/>
      <c r="K172" s="405"/>
      <c r="AD172" s="442"/>
      <c r="AE172" s="442"/>
      <c r="AF172" s="437"/>
      <c r="AG172" s="405"/>
      <c r="AH172" s="405"/>
      <c r="AI172" s="405"/>
      <c r="AJ172" s="405"/>
      <c r="AK172" s="405"/>
      <c r="AL172" s="405"/>
      <c r="AM172" s="405"/>
      <c r="AN172" s="405"/>
      <c r="AO172" s="405"/>
      <c r="AP172" s="405"/>
      <c r="AQ172" s="405"/>
      <c r="AR172" s="405"/>
      <c r="AS172" s="405"/>
      <c r="AT172" s="405"/>
      <c r="AU172" s="405"/>
      <c r="AV172" s="405"/>
      <c r="AW172" s="405"/>
      <c r="AX172" s="405"/>
      <c r="AY172" s="405"/>
      <c r="AZ172" s="405"/>
      <c r="BA172" s="405"/>
      <c r="BB172" s="405"/>
      <c r="BC172" s="405"/>
      <c r="BD172" s="405"/>
      <c r="BE172" s="405"/>
      <c r="BF172" s="405"/>
      <c r="BG172" s="405"/>
      <c r="BH172" s="405"/>
      <c r="BI172" s="405"/>
      <c r="BJ172" s="405"/>
      <c r="BK172" s="405"/>
      <c r="BL172" s="405"/>
      <c r="BM172" s="405"/>
      <c r="BN172" s="405"/>
      <c r="BO172" s="405"/>
      <c r="BP172" s="405"/>
      <c r="BQ172" s="405"/>
      <c r="BR172" s="405"/>
      <c r="BS172" s="405"/>
      <c r="BT172" s="405"/>
      <c r="BU172" s="405"/>
      <c r="BV172" s="405"/>
      <c r="BW172" s="405"/>
      <c r="BX172" s="405"/>
      <c r="BY172" s="405"/>
      <c r="BZ172" s="405"/>
      <c r="CA172" s="405"/>
      <c r="CB172" s="405"/>
      <c r="CC172" s="405"/>
      <c r="CD172" s="405"/>
      <c r="CE172" s="405"/>
      <c r="CF172" s="405"/>
      <c r="CG172" s="405"/>
      <c r="CH172" s="405"/>
      <c r="CI172" s="405"/>
      <c r="CJ172" s="405"/>
      <c r="CK172" s="405"/>
      <c r="CL172" s="405"/>
      <c r="CM172" s="405"/>
      <c r="CN172" s="405"/>
      <c r="CO172" s="405"/>
      <c r="CP172" s="405"/>
      <c r="CQ172" s="405"/>
      <c r="CR172" s="405"/>
      <c r="CS172" s="405"/>
      <c r="CT172" s="405"/>
      <c r="CU172" s="405"/>
      <c r="CV172" s="405"/>
      <c r="CW172" s="405"/>
      <c r="CX172" s="405"/>
      <c r="CY172" s="405"/>
      <c r="CZ172" s="405"/>
      <c r="DA172" s="405"/>
      <c r="DB172" s="405"/>
      <c r="DC172" s="405"/>
      <c r="DD172" s="405"/>
      <c r="DE172" s="405"/>
      <c r="DF172" s="405"/>
      <c r="DG172" s="405"/>
      <c r="DH172" s="405"/>
      <c r="DI172" s="405"/>
      <c r="DJ172" s="405"/>
      <c r="DK172" s="405"/>
      <c r="DL172" s="405"/>
      <c r="DM172" s="405"/>
      <c r="DN172" s="405"/>
      <c r="DO172" s="405"/>
      <c r="DP172" s="405"/>
      <c r="DQ172" s="405"/>
      <c r="DR172" s="405"/>
      <c r="DS172" s="405"/>
      <c r="DT172" s="405"/>
      <c r="DU172" s="405"/>
      <c r="DV172" s="405"/>
      <c r="DW172" s="405"/>
      <c r="DX172" s="405"/>
      <c r="DY172" s="405"/>
      <c r="DZ172" s="405"/>
      <c r="EA172" s="405"/>
      <c r="EB172" s="405"/>
      <c r="EC172" s="405"/>
      <c r="ED172" s="405"/>
      <c r="EE172" s="405"/>
      <c r="EF172" s="405"/>
      <c r="EG172" s="405"/>
      <c r="EH172" s="405"/>
      <c r="EI172" s="405"/>
      <c r="EJ172" s="405"/>
      <c r="EK172" s="405"/>
      <c r="EL172" s="405"/>
      <c r="EM172" s="405"/>
      <c r="EN172" s="405"/>
      <c r="EO172" s="405"/>
      <c r="EP172" s="405"/>
      <c r="EQ172" s="405"/>
      <c r="ER172" s="405"/>
      <c r="ES172" s="405"/>
      <c r="ET172" s="405"/>
      <c r="EU172" s="405"/>
      <c r="EV172" s="405"/>
      <c r="EW172" s="405"/>
      <c r="EX172" s="405"/>
      <c r="EY172" s="405"/>
      <c r="EZ172" s="405"/>
      <c r="FA172" s="405"/>
      <c r="FB172" s="405"/>
      <c r="FC172" s="405"/>
      <c r="FD172" s="405"/>
      <c r="FE172" s="405"/>
      <c r="FF172" s="405"/>
      <c r="FG172" s="405"/>
      <c r="FH172" s="405"/>
      <c r="FI172" s="405"/>
      <c r="FJ172" s="405"/>
      <c r="FK172" s="405"/>
      <c r="FL172" s="405"/>
      <c r="FM172" s="405"/>
      <c r="FN172" s="405"/>
      <c r="FO172" s="405"/>
      <c r="FP172" s="405"/>
      <c r="FQ172" s="405"/>
      <c r="FR172" s="405"/>
      <c r="FS172" s="405"/>
      <c r="FT172" s="405"/>
      <c r="FU172" s="405"/>
      <c r="FV172" s="405"/>
      <c r="FW172" s="405"/>
      <c r="FX172" s="405"/>
      <c r="FY172" s="405"/>
      <c r="FZ172" s="405"/>
      <c r="GA172" s="405"/>
      <c r="GB172" s="405"/>
      <c r="GC172" s="405"/>
      <c r="GD172" s="405"/>
      <c r="GE172" s="405"/>
      <c r="GF172" s="405"/>
      <c r="GG172" s="405"/>
      <c r="GH172" s="405"/>
      <c r="GI172" s="405"/>
      <c r="GJ172" s="405"/>
      <c r="GK172" s="405"/>
      <c r="GL172" s="405"/>
      <c r="GM172" s="405"/>
      <c r="GN172" s="405"/>
      <c r="GO172" s="405"/>
      <c r="GP172" s="405"/>
      <c r="GQ172" s="405"/>
      <c r="GR172" s="405"/>
      <c r="GS172" s="405"/>
      <c r="GT172" s="405"/>
      <c r="GU172" s="405"/>
      <c r="GV172" s="405"/>
      <c r="GW172" s="405"/>
      <c r="GX172" s="405"/>
      <c r="GY172" s="405"/>
      <c r="GZ172" s="405"/>
      <c r="HA172" s="405"/>
      <c r="HB172" s="405"/>
      <c r="HC172" s="405"/>
      <c r="HD172" s="405"/>
      <c r="HE172" s="405"/>
      <c r="HF172" s="405"/>
      <c r="HG172" s="405"/>
      <c r="HH172" s="405"/>
      <c r="HI172" s="405"/>
      <c r="HJ172" s="405"/>
      <c r="HK172" s="405"/>
      <c r="HL172" s="405"/>
      <c r="HM172" s="405"/>
      <c r="HN172" s="405"/>
      <c r="HO172" s="405"/>
      <c r="HP172" s="405"/>
      <c r="HQ172" s="405"/>
      <c r="HR172" s="405"/>
      <c r="HS172" s="405"/>
      <c r="HT172" s="405"/>
      <c r="HU172" s="405"/>
      <c r="HV172" s="405"/>
      <c r="HW172" s="405"/>
      <c r="HX172" s="405"/>
      <c r="HY172" s="405"/>
      <c r="HZ172" s="405"/>
      <c r="IA172" s="405"/>
      <c r="IB172" s="405"/>
      <c r="IC172" s="405"/>
      <c r="ID172" s="405"/>
      <c r="IE172" s="405"/>
      <c r="IF172" s="405"/>
      <c r="IG172" s="405"/>
      <c r="IH172" s="405"/>
      <c r="II172" s="405"/>
      <c r="IJ172" s="405"/>
      <c r="IK172" s="405"/>
      <c r="IL172" s="405"/>
      <c r="IM172" s="405"/>
      <c r="IN172" s="405"/>
      <c r="IO172" s="405"/>
      <c r="IP172" s="405"/>
      <c r="IQ172" s="405"/>
      <c r="IR172" s="405"/>
      <c r="IS172" s="405"/>
      <c r="IT172" s="405"/>
      <c r="IU172" s="405"/>
      <c r="IV172" s="405"/>
      <c r="IW172" s="405"/>
    </row>
    <row r="173" customFormat="false" ht="12.75" hidden="false" customHeight="false" outlineLevel="0" collapsed="false">
      <c r="J173" s="405"/>
      <c r="K173" s="405"/>
      <c r="AD173" s="442"/>
      <c r="AE173" s="442"/>
      <c r="AF173" s="437"/>
      <c r="AG173" s="405"/>
      <c r="AH173" s="405"/>
      <c r="AI173" s="405"/>
      <c r="AJ173" s="405"/>
      <c r="AK173" s="405"/>
      <c r="AL173" s="405"/>
      <c r="AM173" s="405"/>
      <c r="AN173" s="405"/>
      <c r="AO173" s="405"/>
      <c r="AP173" s="405"/>
      <c r="AQ173" s="405"/>
      <c r="AR173" s="405"/>
      <c r="AS173" s="405"/>
      <c r="AT173" s="405"/>
      <c r="AU173" s="405"/>
      <c r="AV173" s="405"/>
      <c r="AW173" s="405"/>
      <c r="AX173" s="405"/>
      <c r="AY173" s="405"/>
      <c r="AZ173" s="405"/>
      <c r="BA173" s="405"/>
      <c r="BB173" s="405"/>
      <c r="BC173" s="405"/>
      <c r="BD173" s="405"/>
      <c r="BE173" s="405"/>
      <c r="BF173" s="405"/>
      <c r="BG173" s="405"/>
      <c r="BH173" s="405"/>
      <c r="BI173" s="405"/>
      <c r="BJ173" s="405"/>
      <c r="BK173" s="405"/>
      <c r="BL173" s="405"/>
      <c r="BM173" s="405"/>
      <c r="BN173" s="405"/>
      <c r="BO173" s="405"/>
      <c r="BP173" s="405"/>
      <c r="BQ173" s="405"/>
      <c r="BR173" s="405"/>
      <c r="BS173" s="405"/>
      <c r="BT173" s="405"/>
      <c r="BU173" s="405"/>
      <c r="BV173" s="405"/>
      <c r="BW173" s="405"/>
      <c r="BX173" s="405"/>
      <c r="BY173" s="405"/>
      <c r="BZ173" s="405"/>
      <c r="CA173" s="405"/>
      <c r="CB173" s="405"/>
      <c r="CC173" s="405"/>
      <c r="CD173" s="405"/>
      <c r="CE173" s="405"/>
      <c r="CF173" s="405"/>
      <c r="CG173" s="405"/>
      <c r="CH173" s="405"/>
      <c r="CI173" s="405"/>
      <c r="CJ173" s="405"/>
      <c r="CK173" s="405"/>
      <c r="CL173" s="405"/>
      <c r="CM173" s="405"/>
      <c r="CN173" s="405"/>
      <c r="CO173" s="405"/>
      <c r="CP173" s="405"/>
      <c r="CQ173" s="405"/>
      <c r="CR173" s="405"/>
      <c r="CS173" s="405"/>
      <c r="CT173" s="405"/>
      <c r="CU173" s="405"/>
      <c r="CV173" s="405"/>
      <c r="CW173" s="405"/>
      <c r="CX173" s="405"/>
      <c r="CY173" s="405"/>
      <c r="CZ173" s="405"/>
      <c r="DA173" s="405"/>
      <c r="DB173" s="405"/>
      <c r="DC173" s="405"/>
      <c r="DD173" s="405"/>
      <c r="DE173" s="405"/>
      <c r="DF173" s="405"/>
      <c r="DG173" s="405"/>
      <c r="DH173" s="405"/>
      <c r="DI173" s="405"/>
      <c r="DJ173" s="405"/>
      <c r="DK173" s="405"/>
      <c r="DL173" s="405"/>
      <c r="DM173" s="405"/>
      <c r="DN173" s="405"/>
      <c r="DO173" s="405"/>
      <c r="DP173" s="405"/>
      <c r="DQ173" s="405"/>
      <c r="DR173" s="405"/>
      <c r="DS173" s="405"/>
      <c r="DT173" s="405"/>
      <c r="DU173" s="405"/>
      <c r="DV173" s="405"/>
      <c r="DW173" s="405"/>
      <c r="DX173" s="405"/>
      <c r="DY173" s="405"/>
      <c r="DZ173" s="405"/>
      <c r="EA173" s="405"/>
      <c r="EB173" s="405"/>
      <c r="EC173" s="405"/>
      <c r="ED173" s="405"/>
      <c r="EE173" s="405"/>
      <c r="EF173" s="405"/>
      <c r="EG173" s="405"/>
      <c r="EH173" s="405"/>
      <c r="EI173" s="405"/>
      <c r="EJ173" s="405"/>
      <c r="EK173" s="405"/>
      <c r="EL173" s="405"/>
      <c r="EM173" s="405"/>
      <c r="EN173" s="405"/>
      <c r="EO173" s="405"/>
      <c r="EP173" s="405"/>
      <c r="EQ173" s="405"/>
      <c r="ER173" s="405"/>
      <c r="ES173" s="405"/>
      <c r="ET173" s="405"/>
      <c r="EU173" s="405"/>
      <c r="EV173" s="405"/>
      <c r="EW173" s="405"/>
      <c r="EX173" s="405"/>
      <c r="EY173" s="405"/>
      <c r="EZ173" s="405"/>
      <c r="FA173" s="405"/>
      <c r="FB173" s="405"/>
      <c r="FC173" s="405"/>
      <c r="FD173" s="405"/>
      <c r="FE173" s="405"/>
      <c r="FF173" s="405"/>
      <c r="FG173" s="405"/>
      <c r="FH173" s="405"/>
      <c r="FI173" s="405"/>
      <c r="FJ173" s="405"/>
      <c r="FK173" s="405"/>
      <c r="FL173" s="405"/>
      <c r="FM173" s="405"/>
      <c r="FN173" s="405"/>
      <c r="FO173" s="405"/>
      <c r="FP173" s="405"/>
      <c r="FQ173" s="405"/>
      <c r="FR173" s="405"/>
      <c r="FS173" s="405"/>
      <c r="FT173" s="405"/>
      <c r="FU173" s="405"/>
      <c r="FV173" s="405"/>
      <c r="FW173" s="405"/>
      <c r="FX173" s="405"/>
      <c r="FY173" s="405"/>
      <c r="FZ173" s="405"/>
      <c r="GA173" s="405"/>
      <c r="GB173" s="405"/>
      <c r="GC173" s="405"/>
      <c r="GD173" s="405"/>
      <c r="GE173" s="405"/>
      <c r="GF173" s="405"/>
      <c r="GG173" s="405"/>
      <c r="GH173" s="405"/>
      <c r="GI173" s="405"/>
      <c r="GJ173" s="405"/>
      <c r="GK173" s="405"/>
      <c r="GL173" s="405"/>
      <c r="GM173" s="405"/>
      <c r="GN173" s="405"/>
      <c r="GO173" s="405"/>
      <c r="GP173" s="405"/>
      <c r="GQ173" s="405"/>
      <c r="GR173" s="405"/>
      <c r="GS173" s="405"/>
      <c r="GT173" s="405"/>
      <c r="GU173" s="405"/>
      <c r="GV173" s="405"/>
      <c r="GW173" s="405"/>
      <c r="GX173" s="405"/>
      <c r="GY173" s="405"/>
      <c r="GZ173" s="405"/>
      <c r="HA173" s="405"/>
      <c r="HB173" s="405"/>
      <c r="HC173" s="405"/>
      <c r="HD173" s="405"/>
      <c r="HE173" s="405"/>
      <c r="HF173" s="405"/>
      <c r="HG173" s="405"/>
      <c r="HH173" s="405"/>
      <c r="HI173" s="405"/>
      <c r="HJ173" s="405"/>
      <c r="HK173" s="405"/>
      <c r="HL173" s="405"/>
      <c r="HM173" s="405"/>
      <c r="HN173" s="405"/>
      <c r="HO173" s="405"/>
      <c r="HP173" s="405"/>
      <c r="HQ173" s="405"/>
      <c r="HR173" s="405"/>
      <c r="HS173" s="405"/>
      <c r="HT173" s="405"/>
      <c r="HU173" s="405"/>
      <c r="HV173" s="405"/>
      <c r="HW173" s="405"/>
      <c r="HX173" s="405"/>
      <c r="HY173" s="405"/>
      <c r="HZ173" s="405"/>
      <c r="IA173" s="405"/>
      <c r="IB173" s="405"/>
      <c r="IC173" s="405"/>
      <c r="ID173" s="405"/>
      <c r="IE173" s="405"/>
      <c r="IF173" s="405"/>
      <c r="IG173" s="405"/>
      <c r="IH173" s="405"/>
      <c r="II173" s="405"/>
      <c r="IJ173" s="405"/>
      <c r="IK173" s="405"/>
      <c r="IL173" s="405"/>
      <c r="IM173" s="405"/>
      <c r="IN173" s="405"/>
      <c r="IO173" s="405"/>
      <c r="IP173" s="405"/>
      <c r="IQ173" s="405"/>
      <c r="IR173" s="405"/>
      <c r="IS173" s="405"/>
      <c r="IT173" s="405"/>
      <c r="IU173" s="405"/>
      <c r="IV173" s="405"/>
      <c r="IW173" s="405"/>
    </row>
    <row r="174" customFormat="false" ht="12.75" hidden="false" customHeight="false" outlineLevel="0" collapsed="false">
      <c r="J174" s="405"/>
      <c r="K174" s="405"/>
      <c r="AD174" s="442"/>
      <c r="AE174" s="442"/>
      <c r="AF174" s="437"/>
      <c r="AG174" s="405"/>
      <c r="AH174" s="405"/>
      <c r="AI174" s="405"/>
      <c r="AJ174" s="405"/>
      <c r="AK174" s="405"/>
      <c r="AL174" s="405"/>
      <c r="AM174" s="405"/>
      <c r="AN174" s="405"/>
      <c r="AO174" s="405"/>
      <c r="AP174" s="405"/>
      <c r="AQ174" s="405"/>
      <c r="AR174" s="405"/>
      <c r="AS174" s="405"/>
      <c r="AT174" s="405"/>
      <c r="AU174" s="405"/>
      <c r="AV174" s="405"/>
      <c r="AW174" s="405"/>
      <c r="AX174" s="405"/>
      <c r="AY174" s="405"/>
      <c r="AZ174" s="405"/>
      <c r="BA174" s="405"/>
      <c r="BB174" s="405"/>
      <c r="BC174" s="405"/>
      <c r="BD174" s="405"/>
      <c r="BE174" s="405"/>
      <c r="BF174" s="405"/>
      <c r="BG174" s="405"/>
      <c r="BH174" s="405"/>
      <c r="BI174" s="405"/>
      <c r="BJ174" s="405"/>
      <c r="BK174" s="405"/>
      <c r="BL174" s="405"/>
      <c r="BM174" s="405"/>
      <c r="BN174" s="405"/>
      <c r="BO174" s="405"/>
      <c r="BP174" s="405"/>
      <c r="BQ174" s="405"/>
      <c r="BR174" s="405"/>
      <c r="BS174" s="405"/>
      <c r="BT174" s="405"/>
      <c r="BU174" s="405"/>
      <c r="BV174" s="405"/>
      <c r="BW174" s="405"/>
      <c r="BX174" s="405"/>
      <c r="BY174" s="405"/>
      <c r="BZ174" s="405"/>
      <c r="CA174" s="405"/>
      <c r="CB174" s="405"/>
      <c r="CC174" s="405"/>
      <c r="CD174" s="405"/>
      <c r="CE174" s="405"/>
      <c r="CF174" s="405"/>
      <c r="CG174" s="405"/>
      <c r="CH174" s="405"/>
      <c r="CI174" s="405"/>
      <c r="CJ174" s="405"/>
      <c r="CK174" s="405"/>
      <c r="CL174" s="405"/>
      <c r="CM174" s="405"/>
      <c r="CN174" s="405"/>
      <c r="CO174" s="405"/>
      <c r="CP174" s="405"/>
      <c r="CQ174" s="405"/>
      <c r="CR174" s="405"/>
      <c r="CS174" s="405"/>
      <c r="CT174" s="405"/>
      <c r="CU174" s="405"/>
      <c r="CV174" s="405"/>
      <c r="CW174" s="405"/>
      <c r="CX174" s="405"/>
      <c r="CY174" s="405"/>
      <c r="CZ174" s="405"/>
      <c r="DA174" s="405"/>
      <c r="DB174" s="405"/>
      <c r="DC174" s="405"/>
      <c r="DD174" s="405"/>
      <c r="DE174" s="405"/>
      <c r="DF174" s="405"/>
      <c r="DG174" s="405"/>
      <c r="DH174" s="405"/>
      <c r="DI174" s="405"/>
      <c r="DJ174" s="405"/>
      <c r="DK174" s="405"/>
      <c r="DL174" s="405"/>
      <c r="DM174" s="405"/>
      <c r="DN174" s="405"/>
      <c r="DO174" s="405"/>
      <c r="DP174" s="405"/>
      <c r="DQ174" s="405"/>
      <c r="DR174" s="405"/>
      <c r="DS174" s="405"/>
      <c r="DT174" s="405"/>
      <c r="DU174" s="405"/>
      <c r="DV174" s="405"/>
      <c r="DW174" s="405"/>
      <c r="DX174" s="405"/>
      <c r="DY174" s="405"/>
      <c r="DZ174" s="405"/>
      <c r="EA174" s="405"/>
      <c r="EB174" s="405"/>
      <c r="EC174" s="405"/>
      <c r="ED174" s="405"/>
      <c r="EE174" s="405"/>
      <c r="EF174" s="405"/>
      <c r="EG174" s="405"/>
      <c r="EH174" s="405"/>
      <c r="EI174" s="405"/>
      <c r="EJ174" s="405"/>
      <c r="EK174" s="405"/>
      <c r="EL174" s="405"/>
      <c r="EM174" s="405"/>
      <c r="EN174" s="405"/>
      <c r="EO174" s="405"/>
      <c r="EP174" s="405"/>
      <c r="EQ174" s="405"/>
      <c r="ER174" s="405"/>
      <c r="ES174" s="405"/>
      <c r="ET174" s="405"/>
      <c r="EU174" s="405"/>
      <c r="EV174" s="405"/>
      <c r="EW174" s="405"/>
      <c r="EX174" s="405"/>
      <c r="EY174" s="405"/>
      <c r="EZ174" s="405"/>
      <c r="FA174" s="405"/>
      <c r="FB174" s="405"/>
      <c r="FC174" s="405"/>
      <c r="FD174" s="405"/>
      <c r="FE174" s="405"/>
      <c r="FF174" s="405"/>
      <c r="FG174" s="405"/>
      <c r="FH174" s="405"/>
      <c r="FI174" s="405"/>
      <c r="FJ174" s="405"/>
      <c r="FK174" s="405"/>
      <c r="FL174" s="405"/>
      <c r="FM174" s="405"/>
      <c r="FN174" s="405"/>
      <c r="FO174" s="405"/>
      <c r="FP174" s="405"/>
      <c r="FQ174" s="405"/>
      <c r="FR174" s="405"/>
      <c r="FS174" s="405"/>
      <c r="FT174" s="405"/>
      <c r="FU174" s="405"/>
      <c r="FV174" s="405"/>
      <c r="FW174" s="405"/>
      <c r="FX174" s="405"/>
      <c r="FY174" s="405"/>
      <c r="FZ174" s="405"/>
      <c r="GA174" s="405"/>
      <c r="GB174" s="405"/>
      <c r="GC174" s="405"/>
      <c r="GD174" s="405"/>
      <c r="GE174" s="405"/>
      <c r="GF174" s="405"/>
      <c r="GG174" s="405"/>
      <c r="GH174" s="405"/>
      <c r="GI174" s="405"/>
      <c r="GJ174" s="405"/>
      <c r="GK174" s="405"/>
      <c r="GL174" s="405"/>
      <c r="GM174" s="405"/>
      <c r="GN174" s="405"/>
      <c r="GO174" s="405"/>
      <c r="GP174" s="405"/>
      <c r="GQ174" s="405"/>
      <c r="GR174" s="405"/>
      <c r="GS174" s="405"/>
      <c r="GT174" s="405"/>
      <c r="GU174" s="405"/>
      <c r="GV174" s="405"/>
      <c r="GW174" s="405"/>
      <c r="GX174" s="405"/>
      <c r="GY174" s="405"/>
      <c r="GZ174" s="405"/>
      <c r="HA174" s="405"/>
      <c r="HB174" s="405"/>
      <c r="HC174" s="405"/>
      <c r="HD174" s="405"/>
      <c r="HE174" s="405"/>
      <c r="HF174" s="405"/>
      <c r="HG174" s="405"/>
      <c r="HH174" s="405"/>
      <c r="HI174" s="405"/>
      <c r="HJ174" s="405"/>
      <c r="HK174" s="405"/>
      <c r="HL174" s="405"/>
      <c r="HM174" s="405"/>
      <c r="HN174" s="405"/>
      <c r="HO174" s="405"/>
      <c r="HP174" s="405"/>
      <c r="HQ174" s="405"/>
      <c r="HR174" s="405"/>
      <c r="HS174" s="405"/>
      <c r="HT174" s="405"/>
      <c r="HU174" s="405"/>
      <c r="HV174" s="405"/>
      <c r="HW174" s="405"/>
      <c r="HX174" s="405"/>
      <c r="HY174" s="405"/>
      <c r="HZ174" s="405"/>
      <c r="IA174" s="405"/>
      <c r="IB174" s="405"/>
      <c r="IC174" s="405"/>
      <c r="ID174" s="405"/>
      <c r="IE174" s="405"/>
      <c r="IF174" s="405"/>
      <c r="IG174" s="405"/>
      <c r="IH174" s="405"/>
      <c r="II174" s="405"/>
      <c r="IJ174" s="405"/>
      <c r="IK174" s="405"/>
      <c r="IL174" s="405"/>
      <c r="IM174" s="405"/>
      <c r="IN174" s="405"/>
      <c r="IO174" s="405"/>
      <c r="IP174" s="405"/>
      <c r="IQ174" s="405"/>
      <c r="IR174" s="405"/>
      <c r="IS174" s="405"/>
      <c r="IT174" s="405"/>
      <c r="IU174" s="405"/>
      <c r="IV174" s="405"/>
      <c r="IW174" s="405"/>
    </row>
    <row r="175" customFormat="false" ht="12.75" hidden="false" customHeight="false" outlineLevel="0" collapsed="false">
      <c r="J175" s="405"/>
      <c r="K175" s="405"/>
      <c r="AD175" s="442"/>
      <c r="AE175" s="442"/>
      <c r="AF175" s="437"/>
      <c r="AG175" s="405"/>
      <c r="AH175" s="405"/>
      <c r="AI175" s="405"/>
      <c r="AJ175" s="405"/>
      <c r="AK175" s="405"/>
      <c r="AL175" s="405"/>
      <c r="AM175" s="405"/>
      <c r="AN175" s="405"/>
      <c r="AO175" s="405"/>
      <c r="AP175" s="405"/>
      <c r="AQ175" s="405"/>
      <c r="AR175" s="405"/>
      <c r="AS175" s="405"/>
      <c r="AT175" s="405"/>
      <c r="AU175" s="405"/>
      <c r="AV175" s="405"/>
      <c r="AW175" s="405"/>
      <c r="AX175" s="405"/>
      <c r="AY175" s="405"/>
      <c r="AZ175" s="405"/>
      <c r="BA175" s="405"/>
      <c r="BB175" s="405"/>
      <c r="BC175" s="405"/>
      <c r="BD175" s="405"/>
      <c r="BE175" s="405"/>
      <c r="BF175" s="405"/>
      <c r="BG175" s="405"/>
      <c r="BH175" s="405"/>
      <c r="BI175" s="405"/>
      <c r="BJ175" s="405"/>
      <c r="BK175" s="405"/>
      <c r="BL175" s="405"/>
      <c r="BM175" s="405"/>
      <c r="BN175" s="405"/>
      <c r="BO175" s="405"/>
      <c r="BP175" s="405"/>
      <c r="BQ175" s="405"/>
      <c r="BR175" s="405"/>
      <c r="BS175" s="405"/>
      <c r="BT175" s="405"/>
      <c r="BU175" s="405"/>
      <c r="BV175" s="405"/>
      <c r="BW175" s="405"/>
      <c r="BX175" s="405"/>
      <c r="BY175" s="405"/>
      <c r="BZ175" s="405"/>
      <c r="CA175" s="405"/>
      <c r="CB175" s="405"/>
      <c r="CC175" s="405"/>
      <c r="CD175" s="405"/>
      <c r="CE175" s="405"/>
      <c r="CF175" s="405"/>
      <c r="CG175" s="405"/>
      <c r="CH175" s="405"/>
      <c r="CI175" s="405"/>
      <c r="CJ175" s="405"/>
      <c r="CK175" s="405"/>
      <c r="CL175" s="405"/>
      <c r="CM175" s="405"/>
      <c r="CN175" s="405"/>
      <c r="CO175" s="405"/>
      <c r="CP175" s="405"/>
      <c r="CQ175" s="405"/>
      <c r="CR175" s="405"/>
      <c r="CS175" s="405"/>
      <c r="CT175" s="405"/>
      <c r="CU175" s="405"/>
      <c r="CV175" s="405"/>
      <c r="CW175" s="405"/>
      <c r="CX175" s="405"/>
      <c r="CY175" s="405"/>
      <c r="CZ175" s="405"/>
      <c r="DA175" s="405"/>
      <c r="DB175" s="405"/>
      <c r="DC175" s="405"/>
      <c r="DD175" s="405"/>
      <c r="DE175" s="405"/>
      <c r="DF175" s="405"/>
      <c r="DG175" s="405"/>
      <c r="DH175" s="405"/>
      <c r="DI175" s="405"/>
      <c r="DJ175" s="405"/>
      <c r="DK175" s="405"/>
      <c r="DL175" s="405"/>
      <c r="DM175" s="405"/>
      <c r="DN175" s="405"/>
      <c r="DO175" s="405"/>
      <c r="DP175" s="405"/>
      <c r="DQ175" s="405"/>
      <c r="DR175" s="405"/>
      <c r="DS175" s="405"/>
      <c r="DT175" s="405"/>
      <c r="DU175" s="405"/>
      <c r="DV175" s="405"/>
      <c r="DW175" s="405"/>
      <c r="DX175" s="405"/>
      <c r="DY175" s="405"/>
      <c r="DZ175" s="405"/>
      <c r="EA175" s="405"/>
      <c r="EB175" s="405"/>
      <c r="EC175" s="405"/>
      <c r="ED175" s="405"/>
      <c r="EE175" s="405"/>
      <c r="EF175" s="405"/>
      <c r="EG175" s="405"/>
      <c r="EH175" s="405"/>
      <c r="EI175" s="405"/>
      <c r="EJ175" s="405"/>
      <c r="EK175" s="405"/>
      <c r="EL175" s="405"/>
      <c r="EM175" s="405"/>
      <c r="EN175" s="405"/>
      <c r="EO175" s="405"/>
      <c r="EP175" s="405"/>
      <c r="EQ175" s="405"/>
      <c r="ER175" s="405"/>
      <c r="ES175" s="405"/>
      <c r="ET175" s="405"/>
      <c r="EU175" s="405"/>
      <c r="EV175" s="405"/>
      <c r="EW175" s="405"/>
      <c r="EX175" s="405"/>
      <c r="EY175" s="405"/>
      <c r="EZ175" s="405"/>
      <c r="FA175" s="405"/>
      <c r="FB175" s="405"/>
      <c r="FC175" s="405"/>
      <c r="FD175" s="405"/>
      <c r="FE175" s="405"/>
      <c r="FF175" s="405"/>
      <c r="FG175" s="405"/>
      <c r="FH175" s="405"/>
      <c r="FI175" s="405"/>
      <c r="FJ175" s="405"/>
      <c r="FK175" s="405"/>
      <c r="FL175" s="405"/>
      <c r="FM175" s="405"/>
      <c r="FN175" s="405"/>
      <c r="FO175" s="405"/>
      <c r="FP175" s="405"/>
      <c r="FQ175" s="405"/>
      <c r="FR175" s="405"/>
      <c r="FS175" s="405"/>
      <c r="FT175" s="405"/>
      <c r="FU175" s="405"/>
      <c r="FV175" s="405"/>
      <c r="FW175" s="405"/>
      <c r="FX175" s="405"/>
      <c r="FY175" s="405"/>
      <c r="FZ175" s="405"/>
      <c r="GA175" s="405"/>
      <c r="GB175" s="405"/>
      <c r="GC175" s="405"/>
      <c r="GD175" s="405"/>
      <c r="GE175" s="405"/>
      <c r="GF175" s="405"/>
      <c r="GG175" s="405"/>
      <c r="GH175" s="405"/>
      <c r="GI175" s="405"/>
      <c r="GJ175" s="405"/>
      <c r="GK175" s="405"/>
      <c r="GL175" s="405"/>
      <c r="GM175" s="405"/>
      <c r="GN175" s="405"/>
      <c r="GO175" s="405"/>
      <c r="GP175" s="405"/>
      <c r="GQ175" s="405"/>
      <c r="GR175" s="405"/>
      <c r="GS175" s="405"/>
      <c r="GT175" s="405"/>
      <c r="GU175" s="405"/>
      <c r="GV175" s="405"/>
      <c r="GW175" s="405"/>
      <c r="GX175" s="405"/>
      <c r="GY175" s="405"/>
      <c r="GZ175" s="405"/>
      <c r="HA175" s="405"/>
      <c r="HB175" s="405"/>
      <c r="HC175" s="405"/>
      <c r="HD175" s="405"/>
      <c r="HE175" s="405"/>
      <c r="HF175" s="405"/>
      <c r="HG175" s="405"/>
      <c r="HH175" s="405"/>
      <c r="HI175" s="405"/>
      <c r="HJ175" s="405"/>
      <c r="HK175" s="405"/>
      <c r="HL175" s="405"/>
      <c r="HM175" s="405"/>
      <c r="HN175" s="405"/>
      <c r="HO175" s="405"/>
      <c r="HP175" s="405"/>
      <c r="HQ175" s="405"/>
      <c r="HR175" s="405"/>
      <c r="HS175" s="405"/>
      <c r="HT175" s="405"/>
      <c r="HU175" s="405"/>
      <c r="HV175" s="405"/>
      <c r="HW175" s="405"/>
      <c r="HX175" s="405"/>
      <c r="HY175" s="405"/>
      <c r="HZ175" s="405"/>
      <c r="IA175" s="405"/>
      <c r="IB175" s="405"/>
      <c r="IC175" s="405"/>
      <c r="ID175" s="405"/>
      <c r="IE175" s="405"/>
      <c r="IF175" s="405"/>
      <c r="IG175" s="405"/>
      <c r="IH175" s="405"/>
      <c r="II175" s="405"/>
      <c r="IJ175" s="405"/>
      <c r="IK175" s="405"/>
      <c r="IL175" s="405"/>
      <c r="IM175" s="405"/>
      <c r="IN175" s="405"/>
      <c r="IO175" s="405"/>
      <c r="IP175" s="405"/>
      <c r="IQ175" s="405"/>
      <c r="IR175" s="405"/>
      <c r="IS175" s="405"/>
      <c r="IT175" s="405"/>
      <c r="IU175" s="405"/>
      <c r="IV175" s="405"/>
      <c r="IW175" s="405"/>
    </row>
    <row r="176" customFormat="false" ht="12.75" hidden="false" customHeight="false" outlineLevel="0" collapsed="false">
      <c r="J176" s="405"/>
      <c r="K176" s="405"/>
      <c r="AD176" s="442"/>
      <c r="AE176" s="442"/>
      <c r="AF176" s="285"/>
      <c r="AG176" s="405"/>
      <c r="AH176" s="405"/>
      <c r="AI176" s="405"/>
      <c r="AJ176" s="405"/>
      <c r="AK176" s="405"/>
      <c r="AL176" s="405"/>
      <c r="AM176" s="405"/>
      <c r="AN176" s="405"/>
      <c r="AO176" s="405"/>
      <c r="AP176" s="405"/>
      <c r="AQ176" s="405"/>
      <c r="AR176" s="405"/>
      <c r="AS176" s="405"/>
      <c r="AT176" s="405"/>
      <c r="AU176" s="405"/>
      <c r="AV176" s="405"/>
      <c r="AW176" s="405"/>
      <c r="AX176" s="405"/>
      <c r="AY176" s="405"/>
      <c r="AZ176" s="405"/>
      <c r="BA176" s="405"/>
      <c r="BB176" s="405"/>
      <c r="BC176" s="405"/>
      <c r="BD176" s="405"/>
      <c r="BE176" s="405"/>
      <c r="BF176" s="405"/>
      <c r="BG176" s="405"/>
      <c r="BH176" s="405"/>
      <c r="BI176" s="405"/>
      <c r="BJ176" s="405"/>
      <c r="BK176" s="405"/>
      <c r="BL176" s="405"/>
      <c r="BM176" s="405"/>
      <c r="BN176" s="405"/>
      <c r="BO176" s="405"/>
      <c r="BP176" s="405"/>
      <c r="BQ176" s="405"/>
      <c r="BR176" s="405"/>
      <c r="BS176" s="405"/>
      <c r="BT176" s="405"/>
      <c r="BU176" s="405"/>
      <c r="BV176" s="405"/>
      <c r="BW176" s="405"/>
      <c r="BX176" s="405"/>
      <c r="BY176" s="405"/>
      <c r="BZ176" s="405"/>
      <c r="CA176" s="405"/>
      <c r="CB176" s="405"/>
      <c r="CC176" s="405"/>
      <c r="CD176" s="405"/>
      <c r="CE176" s="405"/>
      <c r="CF176" s="405"/>
      <c r="CG176" s="405"/>
      <c r="CH176" s="405"/>
      <c r="CI176" s="405"/>
      <c r="CJ176" s="405"/>
      <c r="CK176" s="405"/>
      <c r="CL176" s="405"/>
      <c r="CM176" s="405"/>
      <c r="CN176" s="405"/>
      <c r="CO176" s="405"/>
      <c r="CP176" s="405"/>
      <c r="CQ176" s="405"/>
      <c r="CR176" s="405"/>
      <c r="CS176" s="405"/>
      <c r="CT176" s="405"/>
      <c r="CU176" s="405"/>
      <c r="CV176" s="405"/>
      <c r="CW176" s="405"/>
      <c r="CX176" s="405"/>
      <c r="CY176" s="405"/>
      <c r="CZ176" s="405"/>
      <c r="DA176" s="405"/>
      <c r="DB176" s="405"/>
      <c r="DC176" s="405"/>
      <c r="DD176" s="405"/>
      <c r="DE176" s="405"/>
      <c r="DF176" s="405"/>
      <c r="DG176" s="405"/>
      <c r="DH176" s="405"/>
      <c r="DI176" s="405"/>
      <c r="DJ176" s="405"/>
      <c r="DK176" s="405"/>
      <c r="DL176" s="405"/>
      <c r="DM176" s="405"/>
      <c r="DN176" s="405"/>
      <c r="DO176" s="405"/>
      <c r="DP176" s="405"/>
      <c r="DQ176" s="405"/>
      <c r="DR176" s="405"/>
      <c r="DS176" s="405"/>
      <c r="DT176" s="405"/>
      <c r="DU176" s="405"/>
      <c r="DV176" s="405"/>
      <c r="DW176" s="405"/>
      <c r="DX176" s="405"/>
      <c r="DY176" s="405"/>
      <c r="DZ176" s="405"/>
      <c r="EA176" s="405"/>
      <c r="EB176" s="405"/>
      <c r="EC176" s="405"/>
      <c r="ED176" s="405"/>
      <c r="EE176" s="405"/>
      <c r="EF176" s="405"/>
      <c r="EG176" s="405"/>
      <c r="EH176" s="405"/>
      <c r="EI176" s="405"/>
      <c r="EJ176" s="405"/>
      <c r="EK176" s="405"/>
      <c r="EL176" s="405"/>
      <c r="EM176" s="405"/>
      <c r="EN176" s="405"/>
      <c r="EO176" s="405"/>
      <c r="EP176" s="405"/>
      <c r="EQ176" s="405"/>
      <c r="ER176" s="405"/>
      <c r="ES176" s="405"/>
      <c r="ET176" s="405"/>
      <c r="EU176" s="405"/>
      <c r="EV176" s="405"/>
      <c r="EW176" s="405"/>
      <c r="EX176" s="405"/>
      <c r="EY176" s="405"/>
      <c r="EZ176" s="405"/>
      <c r="FA176" s="405"/>
      <c r="FB176" s="405"/>
      <c r="FC176" s="405"/>
      <c r="FD176" s="405"/>
      <c r="FE176" s="405"/>
      <c r="FF176" s="405"/>
      <c r="FG176" s="405"/>
      <c r="FH176" s="405"/>
      <c r="FI176" s="405"/>
      <c r="FJ176" s="405"/>
      <c r="FK176" s="405"/>
      <c r="FL176" s="405"/>
      <c r="FM176" s="405"/>
      <c r="FN176" s="405"/>
      <c r="FO176" s="405"/>
      <c r="FP176" s="405"/>
      <c r="FQ176" s="405"/>
      <c r="FR176" s="405"/>
      <c r="FS176" s="405"/>
      <c r="FT176" s="405"/>
      <c r="FU176" s="405"/>
      <c r="FV176" s="405"/>
      <c r="FW176" s="405"/>
      <c r="FX176" s="405"/>
      <c r="FY176" s="405"/>
      <c r="FZ176" s="405"/>
      <c r="GA176" s="405"/>
      <c r="GB176" s="405"/>
      <c r="GC176" s="405"/>
      <c r="GD176" s="405"/>
      <c r="GE176" s="405"/>
      <c r="GF176" s="405"/>
      <c r="GG176" s="405"/>
      <c r="GH176" s="405"/>
      <c r="GI176" s="405"/>
      <c r="GJ176" s="405"/>
      <c r="GK176" s="405"/>
      <c r="GL176" s="405"/>
      <c r="GM176" s="405"/>
      <c r="GN176" s="405"/>
      <c r="GO176" s="405"/>
      <c r="GP176" s="405"/>
      <c r="GQ176" s="405"/>
      <c r="GR176" s="405"/>
      <c r="GS176" s="405"/>
      <c r="GT176" s="405"/>
      <c r="GU176" s="405"/>
      <c r="GV176" s="405"/>
      <c r="GW176" s="405"/>
      <c r="GX176" s="405"/>
      <c r="GY176" s="405"/>
      <c r="GZ176" s="405"/>
      <c r="HA176" s="405"/>
      <c r="HB176" s="405"/>
      <c r="HC176" s="405"/>
      <c r="HD176" s="405"/>
      <c r="HE176" s="405"/>
      <c r="HF176" s="405"/>
      <c r="HG176" s="405"/>
      <c r="HH176" s="405"/>
      <c r="HI176" s="405"/>
      <c r="HJ176" s="405"/>
      <c r="HK176" s="405"/>
      <c r="HL176" s="405"/>
      <c r="HM176" s="405"/>
      <c r="HN176" s="405"/>
      <c r="HO176" s="405"/>
      <c r="HP176" s="405"/>
      <c r="HQ176" s="405"/>
      <c r="HR176" s="405"/>
      <c r="HS176" s="405"/>
      <c r="HT176" s="405"/>
      <c r="HU176" s="405"/>
      <c r="HV176" s="405"/>
      <c r="HW176" s="405"/>
      <c r="HX176" s="405"/>
      <c r="HY176" s="405"/>
      <c r="HZ176" s="405"/>
      <c r="IA176" s="405"/>
      <c r="IB176" s="405"/>
      <c r="IC176" s="405"/>
      <c r="ID176" s="405"/>
      <c r="IE176" s="405"/>
      <c r="IF176" s="405"/>
      <c r="IG176" s="405"/>
      <c r="IH176" s="405"/>
      <c r="II176" s="405"/>
      <c r="IJ176" s="405"/>
      <c r="IK176" s="405"/>
      <c r="IL176" s="405"/>
      <c r="IM176" s="405"/>
      <c r="IN176" s="405"/>
      <c r="IO176" s="405"/>
      <c r="IP176" s="405"/>
      <c r="IQ176" s="405"/>
      <c r="IR176" s="405"/>
      <c r="IS176" s="405"/>
      <c r="IT176" s="405"/>
      <c r="IU176" s="405"/>
      <c r="IV176" s="405"/>
      <c r="IW176" s="405"/>
    </row>
    <row r="177" customFormat="false" ht="12.75" hidden="false" customHeight="false" outlineLevel="0" collapsed="false">
      <c r="J177" s="405"/>
      <c r="K177" s="405"/>
      <c r="AD177" s="285"/>
      <c r="AE177" s="479"/>
      <c r="AF177" s="421"/>
      <c r="AG177" s="405"/>
      <c r="AH177" s="405"/>
      <c r="AI177" s="405"/>
      <c r="AJ177" s="405"/>
      <c r="AK177" s="405"/>
      <c r="AL177" s="405"/>
      <c r="AM177" s="405"/>
      <c r="AN177" s="405"/>
      <c r="AO177" s="405"/>
      <c r="AP177" s="405"/>
      <c r="AQ177" s="405"/>
      <c r="AR177" s="405"/>
      <c r="AS177" s="405"/>
      <c r="AT177" s="405"/>
      <c r="AU177" s="405"/>
      <c r="AV177" s="405"/>
      <c r="AW177" s="405"/>
      <c r="AX177" s="405"/>
      <c r="AY177" s="405"/>
      <c r="AZ177" s="405"/>
      <c r="BA177" s="405"/>
      <c r="BB177" s="405"/>
      <c r="BC177" s="405"/>
      <c r="BD177" s="405"/>
      <c r="BE177" s="405"/>
      <c r="BF177" s="405"/>
      <c r="BG177" s="405"/>
      <c r="BH177" s="405"/>
      <c r="BI177" s="405"/>
      <c r="BJ177" s="405"/>
      <c r="BK177" s="405"/>
      <c r="BL177" s="405"/>
      <c r="BM177" s="405"/>
      <c r="BN177" s="405"/>
      <c r="BO177" s="405"/>
      <c r="BP177" s="405"/>
      <c r="BQ177" s="405"/>
      <c r="BR177" s="405"/>
      <c r="BS177" s="405"/>
      <c r="BT177" s="405"/>
      <c r="BU177" s="405"/>
      <c r="BV177" s="405"/>
      <c r="BW177" s="405"/>
      <c r="BX177" s="405"/>
      <c r="BY177" s="405"/>
      <c r="BZ177" s="405"/>
      <c r="CA177" s="405"/>
      <c r="CB177" s="405"/>
      <c r="CC177" s="405"/>
      <c r="CD177" s="405"/>
      <c r="CE177" s="405"/>
      <c r="CF177" s="405"/>
      <c r="CG177" s="405"/>
      <c r="CH177" s="405"/>
      <c r="CI177" s="405"/>
      <c r="CJ177" s="405"/>
      <c r="CK177" s="405"/>
      <c r="CL177" s="405"/>
      <c r="CM177" s="405"/>
      <c r="CN177" s="405"/>
      <c r="CO177" s="405"/>
      <c r="CP177" s="405"/>
      <c r="CQ177" s="405"/>
      <c r="CR177" s="405"/>
      <c r="CS177" s="405"/>
      <c r="CT177" s="405"/>
      <c r="CU177" s="405"/>
      <c r="CV177" s="405"/>
      <c r="CW177" s="405"/>
      <c r="CX177" s="405"/>
      <c r="CY177" s="405"/>
      <c r="CZ177" s="405"/>
      <c r="DA177" s="405"/>
      <c r="DB177" s="405"/>
      <c r="DC177" s="405"/>
      <c r="DD177" s="405"/>
      <c r="DE177" s="405"/>
      <c r="DF177" s="405"/>
      <c r="DG177" s="405"/>
      <c r="DH177" s="405"/>
      <c r="DI177" s="405"/>
      <c r="DJ177" s="405"/>
      <c r="DK177" s="405"/>
      <c r="DL177" s="405"/>
      <c r="DM177" s="405"/>
      <c r="DN177" s="405"/>
      <c r="DO177" s="405"/>
      <c r="DP177" s="405"/>
      <c r="DQ177" s="405"/>
      <c r="DR177" s="405"/>
      <c r="DS177" s="405"/>
      <c r="DT177" s="405"/>
      <c r="DU177" s="405"/>
      <c r="DV177" s="405"/>
      <c r="DW177" s="405"/>
      <c r="DX177" s="405"/>
      <c r="DY177" s="405"/>
      <c r="DZ177" s="405"/>
      <c r="EA177" s="405"/>
      <c r="EB177" s="405"/>
      <c r="EC177" s="405"/>
      <c r="ED177" s="405"/>
      <c r="EE177" s="405"/>
      <c r="EF177" s="405"/>
      <c r="EG177" s="405"/>
      <c r="EH177" s="405"/>
      <c r="EI177" s="405"/>
      <c r="EJ177" s="405"/>
      <c r="EK177" s="405"/>
      <c r="EL177" s="405"/>
      <c r="EM177" s="405"/>
      <c r="EN177" s="405"/>
      <c r="EO177" s="405"/>
      <c r="EP177" s="405"/>
      <c r="EQ177" s="405"/>
      <c r="ER177" s="405"/>
      <c r="ES177" s="405"/>
      <c r="ET177" s="405"/>
      <c r="EU177" s="405"/>
      <c r="EV177" s="405"/>
      <c r="EW177" s="405"/>
      <c r="EX177" s="405"/>
      <c r="EY177" s="405"/>
      <c r="EZ177" s="405"/>
      <c r="FA177" s="405"/>
      <c r="FB177" s="405"/>
      <c r="FC177" s="405"/>
      <c r="FD177" s="405"/>
      <c r="FE177" s="405"/>
      <c r="FF177" s="405"/>
      <c r="FG177" s="405"/>
      <c r="FH177" s="405"/>
      <c r="FI177" s="405"/>
      <c r="FJ177" s="405"/>
      <c r="FK177" s="405"/>
      <c r="FL177" s="405"/>
      <c r="FM177" s="405"/>
      <c r="FN177" s="405"/>
      <c r="FO177" s="405"/>
      <c r="FP177" s="405"/>
      <c r="FQ177" s="405"/>
      <c r="FR177" s="405"/>
      <c r="FS177" s="405"/>
      <c r="FT177" s="405"/>
      <c r="FU177" s="405"/>
      <c r="FV177" s="405"/>
      <c r="FW177" s="405"/>
      <c r="FX177" s="405"/>
      <c r="FY177" s="405"/>
      <c r="FZ177" s="405"/>
      <c r="GA177" s="405"/>
      <c r="GB177" s="405"/>
      <c r="GC177" s="405"/>
      <c r="GD177" s="405"/>
      <c r="GE177" s="405"/>
      <c r="GF177" s="405"/>
      <c r="GG177" s="405"/>
      <c r="GH177" s="405"/>
      <c r="GI177" s="405"/>
      <c r="GJ177" s="405"/>
      <c r="GK177" s="405"/>
      <c r="GL177" s="405"/>
      <c r="GM177" s="405"/>
      <c r="GN177" s="405"/>
      <c r="GO177" s="405"/>
      <c r="GP177" s="405"/>
      <c r="GQ177" s="405"/>
      <c r="GR177" s="405"/>
      <c r="GS177" s="405"/>
      <c r="GT177" s="405"/>
      <c r="GU177" s="405"/>
      <c r="GV177" s="405"/>
      <c r="GW177" s="405"/>
      <c r="GX177" s="405"/>
      <c r="GY177" s="405"/>
      <c r="GZ177" s="405"/>
      <c r="HA177" s="405"/>
      <c r="HB177" s="405"/>
      <c r="HC177" s="405"/>
      <c r="HD177" s="405"/>
      <c r="HE177" s="405"/>
      <c r="HF177" s="405"/>
      <c r="HG177" s="405"/>
      <c r="HH177" s="405"/>
      <c r="HI177" s="405"/>
      <c r="HJ177" s="405"/>
      <c r="HK177" s="405"/>
      <c r="HL177" s="405"/>
      <c r="HM177" s="405"/>
      <c r="HN177" s="405"/>
      <c r="HO177" s="405"/>
      <c r="HP177" s="405"/>
      <c r="HQ177" s="405"/>
      <c r="HR177" s="405"/>
      <c r="HS177" s="405"/>
      <c r="HT177" s="405"/>
      <c r="HU177" s="405"/>
      <c r="HV177" s="405"/>
      <c r="HW177" s="405"/>
      <c r="HX177" s="405"/>
      <c r="HY177" s="405"/>
      <c r="HZ177" s="405"/>
      <c r="IA177" s="405"/>
      <c r="IB177" s="405"/>
      <c r="IC177" s="405"/>
      <c r="ID177" s="405"/>
      <c r="IE177" s="405"/>
      <c r="IF177" s="405"/>
      <c r="IG177" s="405"/>
      <c r="IH177" s="405"/>
      <c r="II177" s="405"/>
      <c r="IJ177" s="405"/>
      <c r="IK177" s="405"/>
      <c r="IL177" s="405"/>
      <c r="IM177" s="405"/>
      <c r="IN177" s="405"/>
      <c r="IO177" s="405"/>
      <c r="IP177" s="405"/>
      <c r="IQ177" s="405"/>
      <c r="IR177" s="405"/>
      <c r="IS177" s="405"/>
      <c r="IT177" s="405"/>
      <c r="IU177" s="405"/>
      <c r="IV177" s="405"/>
      <c r="IW177" s="405"/>
    </row>
    <row r="178" customFormat="false" ht="12.75" hidden="false" customHeight="false" outlineLevel="0" collapsed="false">
      <c r="J178" s="405"/>
      <c r="K178" s="405"/>
      <c r="AD178" s="285"/>
      <c r="AF178" s="434"/>
      <c r="AG178" s="405"/>
      <c r="AH178" s="405"/>
      <c r="AI178" s="405"/>
      <c r="AJ178" s="405"/>
      <c r="AK178" s="405"/>
      <c r="AL178" s="405"/>
      <c r="AM178" s="405"/>
      <c r="AN178" s="405"/>
      <c r="AO178" s="405"/>
      <c r="AP178" s="405"/>
      <c r="AQ178" s="405"/>
      <c r="AR178" s="405"/>
      <c r="AS178" s="405"/>
      <c r="AT178" s="405"/>
      <c r="AU178" s="405"/>
      <c r="AV178" s="405"/>
      <c r="AW178" s="405"/>
      <c r="AX178" s="405"/>
      <c r="AY178" s="405"/>
      <c r="AZ178" s="405"/>
      <c r="BA178" s="405"/>
      <c r="BB178" s="405"/>
      <c r="BC178" s="405"/>
      <c r="BD178" s="405"/>
      <c r="BE178" s="405"/>
      <c r="BF178" s="405"/>
      <c r="BG178" s="405"/>
      <c r="BH178" s="405"/>
      <c r="BI178" s="405"/>
      <c r="BJ178" s="405"/>
      <c r="BK178" s="405"/>
      <c r="BL178" s="405"/>
      <c r="BM178" s="405"/>
      <c r="BN178" s="405"/>
      <c r="BO178" s="405"/>
      <c r="BP178" s="405"/>
      <c r="BQ178" s="405"/>
      <c r="BR178" s="405"/>
      <c r="BS178" s="405"/>
      <c r="BT178" s="405"/>
      <c r="BU178" s="405"/>
      <c r="BV178" s="405"/>
      <c r="BW178" s="405"/>
      <c r="BX178" s="405"/>
      <c r="BY178" s="405"/>
      <c r="BZ178" s="405"/>
      <c r="CA178" s="405"/>
      <c r="CB178" s="405"/>
      <c r="CC178" s="405"/>
      <c r="CD178" s="405"/>
      <c r="CE178" s="405"/>
      <c r="CF178" s="405"/>
      <c r="CG178" s="405"/>
      <c r="CH178" s="405"/>
      <c r="CI178" s="405"/>
      <c r="CJ178" s="405"/>
      <c r="CK178" s="405"/>
      <c r="CL178" s="405"/>
      <c r="CM178" s="405"/>
      <c r="CN178" s="405"/>
      <c r="CO178" s="405"/>
      <c r="CP178" s="405"/>
      <c r="CQ178" s="405"/>
      <c r="CR178" s="405"/>
      <c r="CS178" s="405"/>
      <c r="CT178" s="405"/>
      <c r="CU178" s="405"/>
      <c r="CV178" s="405"/>
      <c r="CW178" s="405"/>
      <c r="CX178" s="405"/>
      <c r="CY178" s="405"/>
      <c r="CZ178" s="405"/>
      <c r="DA178" s="405"/>
      <c r="DB178" s="405"/>
      <c r="DC178" s="405"/>
      <c r="DD178" s="405"/>
      <c r="DE178" s="405"/>
      <c r="DF178" s="405"/>
      <c r="DG178" s="405"/>
      <c r="DH178" s="405"/>
      <c r="DI178" s="405"/>
      <c r="DJ178" s="405"/>
      <c r="DK178" s="405"/>
      <c r="DL178" s="405"/>
      <c r="DM178" s="405"/>
      <c r="DN178" s="405"/>
      <c r="DO178" s="405"/>
      <c r="DP178" s="405"/>
      <c r="DQ178" s="405"/>
      <c r="DR178" s="405"/>
      <c r="DS178" s="405"/>
      <c r="DT178" s="405"/>
      <c r="DU178" s="405"/>
      <c r="DV178" s="405"/>
      <c r="DW178" s="405"/>
      <c r="DX178" s="405"/>
      <c r="DY178" s="405"/>
      <c r="DZ178" s="405"/>
      <c r="EA178" s="405"/>
      <c r="EB178" s="405"/>
      <c r="EC178" s="405"/>
      <c r="ED178" s="405"/>
      <c r="EE178" s="405"/>
      <c r="EF178" s="405"/>
      <c r="EG178" s="405"/>
      <c r="EH178" s="405"/>
      <c r="EI178" s="405"/>
      <c r="EJ178" s="405"/>
      <c r="EK178" s="405"/>
      <c r="EL178" s="405"/>
      <c r="EM178" s="405"/>
      <c r="EN178" s="405"/>
      <c r="EO178" s="405"/>
      <c r="EP178" s="405"/>
      <c r="EQ178" s="405"/>
      <c r="ER178" s="405"/>
      <c r="ES178" s="405"/>
      <c r="ET178" s="405"/>
      <c r="EU178" s="405"/>
      <c r="EV178" s="405"/>
      <c r="EW178" s="405"/>
      <c r="EX178" s="405"/>
      <c r="EY178" s="405"/>
      <c r="EZ178" s="405"/>
      <c r="FA178" s="405"/>
      <c r="FB178" s="405"/>
      <c r="FC178" s="405"/>
      <c r="FD178" s="405"/>
      <c r="FE178" s="405"/>
      <c r="FF178" s="405"/>
      <c r="FG178" s="405"/>
      <c r="FH178" s="405"/>
      <c r="FI178" s="405"/>
      <c r="FJ178" s="405"/>
      <c r="FK178" s="405"/>
      <c r="FL178" s="405"/>
      <c r="FM178" s="405"/>
      <c r="FN178" s="405"/>
      <c r="FO178" s="405"/>
      <c r="FP178" s="405"/>
      <c r="FQ178" s="405"/>
      <c r="FR178" s="405"/>
      <c r="FS178" s="405"/>
      <c r="FT178" s="405"/>
      <c r="FU178" s="405"/>
      <c r="FV178" s="405"/>
      <c r="FW178" s="405"/>
      <c r="FX178" s="405"/>
      <c r="FY178" s="405"/>
      <c r="FZ178" s="405"/>
      <c r="GA178" s="405"/>
      <c r="GB178" s="405"/>
      <c r="GC178" s="405"/>
      <c r="GD178" s="405"/>
      <c r="GE178" s="405"/>
      <c r="GF178" s="405"/>
      <c r="GG178" s="405"/>
      <c r="GH178" s="405"/>
      <c r="GI178" s="405"/>
      <c r="GJ178" s="405"/>
      <c r="GK178" s="405"/>
      <c r="GL178" s="405"/>
      <c r="GM178" s="405"/>
      <c r="GN178" s="405"/>
      <c r="GO178" s="405"/>
      <c r="GP178" s="405"/>
      <c r="GQ178" s="405"/>
      <c r="GR178" s="405"/>
      <c r="GS178" s="405"/>
      <c r="GT178" s="405"/>
      <c r="GU178" s="405"/>
      <c r="GV178" s="405"/>
      <c r="GW178" s="405"/>
      <c r="GX178" s="405"/>
      <c r="GY178" s="405"/>
      <c r="GZ178" s="405"/>
      <c r="HA178" s="405"/>
      <c r="HB178" s="405"/>
      <c r="HC178" s="405"/>
      <c r="HD178" s="405"/>
      <c r="HE178" s="405"/>
      <c r="HF178" s="405"/>
      <c r="HG178" s="405"/>
      <c r="HH178" s="405"/>
      <c r="HI178" s="405"/>
      <c r="HJ178" s="405"/>
      <c r="HK178" s="405"/>
      <c r="HL178" s="405"/>
      <c r="HM178" s="405"/>
      <c r="HN178" s="405"/>
      <c r="HO178" s="405"/>
      <c r="HP178" s="405"/>
      <c r="HQ178" s="405"/>
      <c r="HR178" s="405"/>
      <c r="HS178" s="405"/>
      <c r="HT178" s="405"/>
      <c r="HU178" s="405"/>
      <c r="HV178" s="405"/>
      <c r="HW178" s="405"/>
      <c r="HX178" s="405"/>
      <c r="HY178" s="405"/>
      <c r="HZ178" s="405"/>
      <c r="IA178" s="405"/>
      <c r="IB178" s="405"/>
      <c r="IC178" s="405"/>
      <c r="ID178" s="405"/>
      <c r="IE178" s="405"/>
      <c r="IF178" s="405"/>
      <c r="IG178" s="405"/>
      <c r="IH178" s="405"/>
      <c r="II178" s="405"/>
      <c r="IJ178" s="405"/>
      <c r="IK178" s="405"/>
      <c r="IL178" s="405"/>
      <c r="IM178" s="405"/>
      <c r="IN178" s="405"/>
      <c r="IO178" s="405"/>
      <c r="IP178" s="405"/>
      <c r="IQ178" s="405"/>
      <c r="IR178" s="405"/>
      <c r="IS178" s="405"/>
      <c r="IT178" s="405"/>
      <c r="IU178" s="405"/>
      <c r="IV178" s="405"/>
      <c r="IW178" s="405"/>
    </row>
    <row r="179" customFormat="false" ht="12.75" hidden="false" customHeight="false" outlineLevel="0" collapsed="false">
      <c r="J179" s="405"/>
      <c r="K179" s="405"/>
      <c r="AD179" s="285"/>
      <c r="AE179" s="480"/>
      <c r="AF179" s="437"/>
      <c r="AG179" s="405"/>
      <c r="AH179" s="405"/>
      <c r="AI179" s="405"/>
      <c r="AJ179" s="405"/>
      <c r="AK179" s="405"/>
      <c r="AL179" s="405"/>
      <c r="AM179" s="405"/>
      <c r="AN179" s="405"/>
      <c r="AO179" s="405"/>
      <c r="AP179" s="405"/>
      <c r="AQ179" s="405"/>
      <c r="AR179" s="405"/>
      <c r="AS179" s="405"/>
      <c r="AT179" s="405"/>
      <c r="AU179" s="405"/>
      <c r="AV179" s="405"/>
      <c r="AW179" s="405"/>
      <c r="AX179" s="405"/>
      <c r="AY179" s="405"/>
      <c r="AZ179" s="405"/>
      <c r="BA179" s="405"/>
      <c r="BB179" s="405"/>
      <c r="BC179" s="405"/>
      <c r="BD179" s="405"/>
      <c r="BE179" s="405"/>
      <c r="BF179" s="405"/>
      <c r="BG179" s="405"/>
      <c r="BH179" s="405"/>
      <c r="BI179" s="405"/>
      <c r="BJ179" s="405"/>
      <c r="BK179" s="405"/>
      <c r="BL179" s="405"/>
      <c r="BM179" s="405"/>
      <c r="BN179" s="405"/>
      <c r="BO179" s="405"/>
      <c r="BP179" s="405"/>
      <c r="BQ179" s="405"/>
      <c r="BR179" s="405"/>
      <c r="BS179" s="405"/>
      <c r="BT179" s="405"/>
      <c r="BU179" s="405"/>
      <c r="BV179" s="405"/>
      <c r="BW179" s="405"/>
      <c r="BX179" s="405"/>
      <c r="BY179" s="405"/>
      <c r="BZ179" s="405"/>
      <c r="CA179" s="405"/>
      <c r="CB179" s="405"/>
      <c r="CC179" s="405"/>
      <c r="CD179" s="405"/>
      <c r="CE179" s="405"/>
      <c r="CF179" s="405"/>
      <c r="CG179" s="405"/>
      <c r="CH179" s="405"/>
      <c r="CI179" s="405"/>
      <c r="CJ179" s="405"/>
      <c r="CK179" s="405"/>
      <c r="CL179" s="405"/>
      <c r="CM179" s="405"/>
      <c r="CN179" s="405"/>
      <c r="CO179" s="405"/>
      <c r="CP179" s="405"/>
      <c r="CQ179" s="405"/>
      <c r="CR179" s="405"/>
      <c r="CS179" s="405"/>
      <c r="CT179" s="405"/>
      <c r="CU179" s="405"/>
      <c r="CV179" s="405"/>
      <c r="CW179" s="405"/>
      <c r="CX179" s="405"/>
      <c r="CY179" s="405"/>
      <c r="CZ179" s="405"/>
      <c r="DA179" s="405"/>
      <c r="DB179" s="405"/>
      <c r="DC179" s="405"/>
      <c r="DD179" s="405"/>
      <c r="DE179" s="405"/>
      <c r="DF179" s="405"/>
      <c r="DG179" s="405"/>
      <c r="DH179" s="405"/>
      <c r="DI179" s="405"/>
      <c r="DJ179" s="405"/>
      <c r="DK179" s="405"/>
      <c r="DL179" s="405"/>
      <c r="DM179" s="405"/>
      <c r="DN179" s="405"/>
      <c r="DO179" s="405"/>
      <c r="DP179" s="405"/>
      <c r="DQ179" s="405"/>
      <c r="DR179" s="405"/>
      <c r="DS179" s="405"/>
      <c r="DT179" s="405"/>
      <c r="DU179" s="405"/>
      <c r="DV179" s="405"/>
      <c r="DW179" s="405"/>
      <c r="DX179" s="405"/>
      <c r="DY179" s="405"/>
      <c r="DZ179" s="405"/>
      <c r="EA179" s="405"/>
      <c r="EB179" s="405"/>
      <c r="EC179" s="405"/>
      <c r="ED179" s="405"/>
      <c r="EE179" s="405"/>
      <c r="EF179" s="405"/>
      <c r="EG179" s="405"/>
      <c r="EH179" s="405"/>
      <c r="EI179" s="405"/>
      <c r="EJ179" s="405"/>
      <c r="EK179" s="405"/>
      <c r="EL179" s="405"/>
      <c r="EM179" s="405"/>
      <c r="EN179" s="405"/>
      <c r="EO179" s="405"/>
      <c r="EP179" s="405"/>
      <c r="EQ179" s="405"/>
      <c r="ER179" s="405"/>
      <c r="ES179" s="405"/>
      <c r="ET179" s="405"/>
      <c r="EU179" s="405"/>
      <c r="EV179" s="405"/>
      <c r="EW179" s="405"/>
      <c r="EX179" s="405"/>
      <c r="EY179" s="405"/>
      <c r="EZ179" s="405"/>
      <c r="FA179" s="405"/>
      <c r="FB179" s="405"/>
      <c r="FC179" s="405"/>
      <c r="FD179" s="405"/>
      <c r="FE179" s="405"/>
      <c r="FF179" s="405"/>
      <c r="FG179" s="405"/>
      <c r="FH179" s="405"/>
      <c r="FI179" s="405"/>
      <c r="FJ179" s="405"/>
      <c r="FK179" s="405"/>
      <c r="FL179" s="405"/>
      <c r="FM179" s="405"/>
      <c r="FN179" s="405"/>
      <c r="FO179" s="405"/>
      <c r="FP179" s="405"/>
      <c r="FQ179" s="405"/>
      <c r="FR179" s="405"/>
      <c r="FS179" s="405"/>
      <c r="FT179" s="405"/>
      <c r="FU179" s="405"/>
      <c r="FV179" s="405"/>
      <c r="FW179" s="405"/>
      <c r="FX179" s="405"/>
      <c r="FY179" s="405"/>
      <c r="FZ179" s="405"/>
      <c r="GA179" s="405"/>
      <c r="GB179" s="405"/>
      <c r="GC179" s="405"/>
      <c r="GD179" s="405"/>
      <c r="GE179" s="405"/>
      <c r="GF179" s="405"/>
      <c r="GG179" s="405"/>
      <c r="GH179" s="405"/>
      <c r="GI179" s="405"/>
      <c r="GJ179" s="405"/>
      <c r="GK179" s="405"/>
      <c r="GL179" s="405"/>
      <c r="GM179" s="405"/>
      <c r="GN179" s="405"/>
      <c r="GO179" s="405"/>
      <c r="GP179" s="405"/>
      <c r="GQ179" s="405"/>
      <c r="GR179" s="405"/>
      <c r="GS179" s="405"/>
      <c r="GT179" s="405"/>
      <c r="GU179" s="405"/>
      <c r="GV179" s="405"/>
      <c r="GW179" s="405"/>
      <c r="GX179" s="405"/>
      <c r="GY179" s="405"/>
      <c r="GZ179" s="405"/>
      <c r="HA179" s="405"/>
      <c r="HB179" s="405"/>
      <c r="HC179" s="405"/>
      <c r="HD179" s="405"/>
      <c r="HE179" s="405"/>
      <c r="HF179" s="405"/>
      <c r="HG179" s="405"/>
      <c r="HH179" s="405"/>
      <c r="HI179" s="405"/>
      <c r="HJ179" s="405"/>
      <c r="HK179" s="405"/>
      <c r="HL179" s="405"/>
      <c r="HM179" s="405"/>
      <c r="HN179" s="405"/>
      <c r="HO179" s="405"/>
      <c r="HP179" s="405"/>
      <c r="HQ179" s="405"/>
      <c r="HR179" s="405"/>
      <c r="HS179" s="405"/>
      <c r="HT179" s="405"/>
      <c r="HU179" s="405"/>
      <c r="HV179" s="405"/>
      <c r="HW179" s="405"/>
      <c r="HX179" s="405"/>
      <c r="HY179" s="405"/>
      <c r="HZ179" s="405"/>
      <c r="IA179" s="405"/>
      <c r="IB179" s="405"/>
      <c r="IC179" s="405"/>
      <c r="ID179" s="405"/>
      <c r="IE179" s="405"/>
      <c r="IF179" s="405"/>
      <c r="IG179" s="405"/>
      <c r="IH179" s="405"/>
      <c r="II179" s="405"/>
      <c r="IJ179" s="405"/>
      <c r="IK179" s="405"/>
      <c r="IL179" s="405"/>
      <c r="IM179" s="405"/>
      <c r="IN179" s="405"/>
      <c r="IO179" s="405"/>
      <c r="IP179" s="405"/>
      <c r="IQ179" s="405"/>
      <c r="IR179" s="405"/>
      <c r="IS179" s="405"/>
      <c r="IT179" s="405"/>
      <c r="IU179" s="405"/>
      <c r="IV179" s="405"/>
      <c r="IW179" s="405"/>
    </row>
    <row r="180" customFormat="false" ht="12.75" hidden="false" customHeight="false" outlineLevel="0" collapsed="false">
      <c r="J180" s="405"/>
      <c r="K180" s="405"/>
      <c r="AD180" s="285"/>
      <c r="AE180" s="479"/>
      <c r="AF180" s="437"/>
      <c r="AG180" s="405"/>
      <c r="AH180" s="405"/>
      <c r="AI180" s="405"/>
      <c r="AJ180" s="405"/>
      <c r="AK180" s="405"/>
      <c r="AL180" s="405"/>
      <c r="AM180" s="405"/>
      <c r="AN180" s="405"/>
      <c r="AO180" s="405"/>
      <c r="AP180" s="405"/>
      <c r="AQ180" s="405"/>
      <c r="AR180" s="405"/>
      <c r="AS180" s="405"/>
      <c r="AT180" s="405"/>
      <c r="AU180" s="405"/>
      <c r="AV180" s="405"/>
      <c r="AW180" s="405"/>
      <c r="AX180" s="405"/>
      <c r="AY180" s="405"/>
      <c r="AZ180" s="405"/>
      <c r="BA180" s="405"/>
      <c r="BB180" s="405"/>
      <c r="BC180" s="405"/>
      <c r="BD180" s="405"/>
      <c r="BE180" s="405"/>
      <c r="BF180" s="405"/>
      <c r="BG180" s="405"/>
      <c r="BH180" s="405"/>
      <c r="BI180" s="405"/>
      <c r="BJ180" s="405"/>
      <c r="BK180" s="405"/>
      <c r="BL180" s="405"/>
      <c r="BM180" s="405"/>
      <c r="BN180" s="405"/>
      <c r="BO180" s="405"/>
      <c r="BP180" s="405"/>
      <c r="BQ180" s="405"/>
      <c r="BR180" s="405"/>
      <c r="BS180" s="405"/>
      <c r="BT180" s="405"/>
      <c r="BU180" s="405"/>
      <c r="BV180" s="405"/>
      <c r="BW180" s="405"/>
      <c r="BX180" s="405"/>
      <c r="BY180" s="405"/>
      <c r="BZ180" s="405"/>
      <c r="CA180" s="405"/>
      <c r="CB180" s="405"/>
      <c r="CC180" s="405"/>
      <c r="CD180" s="405"/>
      <c r="CE180" s="405"/>
      <c r="CF180" s="405"/>
      <c r="CG180" s="405"/>
      <c r="CH180" s="405"/>
      <c r="CI180" s="405"/>
      <c r="CJ180" s="405"/>
      <c r="CK180" s="405"/>
      <c r="CL180" s="405"/>
      <c r="CM180" s="405"/>
      <c r="CN180" s="405"/>
      <c r="CO180" s="405"/>
      <c r="CP180" s="405"/>
      <c r="CQ180" s="405"/>
      <c r="CR180" s="405"/>
      <c r="CS180" s="405"/>
      <c r="CT180" s="405"/>
      <c r="CU180" s="405"/>
      <c r="CV180" s="405"/>
      <c r="CW180" s="405"/>
      <c r="CX180" s="405"/>
      <c r="CY180" s="405"/>
      <c r="CZ180" s="405"/>
      <c r="DA180" s="405"/>
      <c r="DB180" s="405"/>
      <c r="DC180" s="405"/>
      <c r="DD180" s="405"/>
      <c r="DE180" s="405"/>
      <c r="DF180" s="405"/>
      <c r="DG180" s="405"/>
      <c r="DH180" s="405"/>
      <c r="DI180" s="405"/>
      <c r="DJ180" s="405"/>
      <c r="DK180" s="405"/>
      <c r="DL180" s="405"/>
      <c r="DM180" s="405"/>
      <c r="DN180" s="405"/>
      <c r="DO180" s="405"/>
      <c r="DP180" s="405"/>
      <c r="DQ180" s="405"/>
      <c r="DR180" s="405"/>
      <c r="DS180" s="405"/>
      <c r="DT180" s="405"/>
      <c r="DU180" s="405"/>
      <c r="DV180" s="405"/>
      <c r="DW180" s="405"/>
      <c r="DX180" s="405"/>
      <c r="DY180" s="405"/>
      <c r="DZ180" s="405"/>
      <c r="EA180" s="405"/>
      <c r="EB180" s="405"/>
      <c r="EC180" s="405"/>
      <c r="ED180" s="405"/>
      <c r="EE180" s="405"/>
      <c r="EF180" s="405"/>
      <c r="EG180" s="405"/>
      <c r="EH180" s="405"/>
      <c r="EI180" s="405"/>
      <c r="EJ180" s="405"/>
      <c r="EK180" s="405"/>
      <c r="EL180" s="405"/>
      <c r="EM180" s="405"/>
      <c r="EN180" s="405"/>
      <c r="EO180" s="405"/>
      <c r="EP180" s="405"/>
      <c r="EQ180" s="405"/>
      <c r="ER180" s="405"/>
      <c r="ES180" s="405"/>
      <c r="ET180" s="405"/>
      <c r="EU180" s="405"/>
      <c r="EV180" s="405"/>
      <c r="EW180" s="405"/>
      <c r="EX180" s="405"/>
      <c r="EY180" s="405"/>
      <c r="EZ180" s="405"/>
      <c r="FA180" s="405"/>
      <c r="FB180" s="405"/>
      <c r="FC180" s="405"/>
      <c r="FD180" s="405"/>
      <c r="FE180" s="405"/>
      <c r="FF180" s="405"/>
      <c r="FG180" s="405"/>
      <c r="FH180" s="405"/>
      <c r="FI180" s="405"/>
      <c r="FJ180" s="405"/>
      <c r="FK180" s="405"/>
      <c r="FL180" s="405"/>
      <c r="FM180" s="405"/>
      <c r="FN180" s="405"/>
      <c r="FO180" s="405"/>
      <c r="FP180" s="405"/>
      <c r="FQ180" s="405"/>
      <c r="FR180" s="405"/>
      <c r="FS180" s="405"/>
      <c r="FT180" s="405"/>
      <c r="FU180" s="405"/>
      <c r="FV180" s="405"/>
      <c r="FW180" s="405"/>
      <c r="FX180" s="405"/>
      <c r="FY180" s="405"/>
      <c r="FZ180" s="405"/>
      <c r="GA180" s="405"/>
      <c r="GB180" s="405"/>
      <c r="GC180" s="405"/>
      <c r="GD180" s="405"/>
      <c r="GE180" s="405"/>
      <c r="GF180" s="405"/>
      <c r="GG180" s="405"/>
      <c r="GH180" s="405"/>
      <c r="GI180" s="405"/>
      <c r="GJ180" s="405"/>
      <c r="GK180" s="405"/>
      <c r="GL180" s="405"/>
      <c r="GM180" s="405"/>
      <c r="GN180" s="405"/>
      <c r="GO180" s="405"/>
      <c r="GP180" s="405"/>
      <c r="GQ180" s="405"/>
      <c r="GR180" s="405"/>
      <c r="GS180" s="405"/>
      <c r="GT180" s="405"/>
      <c r="GU180" s="405"/>
      <c r="GV180" s="405"/>
      <c r="GW180" s="405"/>
      <c r="GX180" s="405"/>
      <c r="GY180" s="405"/>
      <c r="GZ180" s="405"/>
      <c r="HA180" s="405"/>
      <c r="HB180" s="405"/>
      <c r="HC180" s="405"/>
      <c r="HD180" s="405"/>
      <c r="HE180" s="405"/>
      <c r="HF180" s="405"/>
      <c r="HG180" s="405"/>
      <c r="HH180" s="405"/>
      <c r="HI180" s="405"/>
      <c r="HJ180" s="405"/>
      <c r="HK180" s="405"/>
      <c r="HL180" s="405"/>
      <c r="HM180" s="405"/>
      <c r="HN180" s="405"/>
      <c r="HO180" s="405"/>
      <c r="HP180" s="405"/>
      <c r="HQ180" s="405"/>
      <c r="HR180" s="405"/>
      <c r="HS180" s="405"/>
      <c r="HT180" s="405"/>
      <c r="HU180" s="405"/>
      <c r="HV180" s="405"/>
      <c r="HW180" s="405"/>
      <c r="HX180" s="405"/>
      <c r="HY180" s="405"/>
      <c r="HZ180" s="405"/>
      <c r="IA180" s="405"/>
      <c r="IB180" s="405"/>
      <c r="IC180" s="405"/>
      <c r="ID180" s="405"/>
      <c r="IE180" s="405"/>
      <c r="IF180" s="405"/>
      <c r="IG180" s="405"/>
      <c r="IH180" s="405"/>
      <c r="II180" s="405"/>
      <c r="IJ180" s="405"/>
      <c r="IK180" s="405"/>
      <c r="IL180" s="405"/>
      <c r="IM180" s="405"/>
      <c r="IN180" s="405"/>
      <c r="IO180" s="405"/>
      <c r="IP180" s="405"/>
      <c r="IQ180" s="405"/>
      <c r="IR180" s="405"/>
      <c r="IS180" s="405"/>
      <c r="IT180" s="405"/>
      <c r="IU180" s="405"/>
      <c r="IV180" s="405"/>
      <c r="IW180" s="405"/>
    </row>
    <row r="181" customFormat="false" ht="12.75" hidden="false" customHeight="false" outlineLevel="0" collapsed="false">
      <c r="J181" s="405"/>
      <c r="K181" s="405"/>
      <c r="AD181" s="285"/>
      <c r="AE181" s="479"/>
      <c r="AF181" s="437"/>
      <c r="AG181" s="405"/>
      <c r="AH181" s="405"/>
      <c r="AI181" s="405"/>
      <c r="AJ181" s="405"/>
      <c r="AK181" s="405"/>
      <c r="AL181" s="405"/>
      <c r="AM181" s="405"/>
      <c r="AN181" s="405"/>
      <c r="AO181" s="405"/>
      <c r="AP181" s="405"/>
      <c r="AQ181" s="405"/>
      <c r="AR181" s="405"/>
      <c r="AS181" s="405"/>
      <c r="AT181" s="405"/>
      <c r="AU181" s="405"/>
      <c r="AV181" s="405"/>
      <c r="AW181" s="405"/>
      <c r="AX181" s="405"/>
      <c r="AY181" s="405"/>
      <c r="AZ181" s="405"/>
      <c r="BA181" s="405"/>
      <c r="BB181" s="405"/>
      <c r="BC181" s="405"/>
      <c r="BD181" s="405"/>
      <c r="BE181" s="405"/>
      <c r="BF181" s="405"/>
      <c r="BG181" s="405"/>
      <c r="BH181" s="405"/>
      <c r="BI181" s="405"/>
      <c r="BJ181" s="405"/>
      <c r="BK181" s="405"/>
      <c r="BL181" s="405"/>
      <c r="BM181" s="405"/>
      <c r="BN181" s="405"/>
      <c r="BO181" s="405"/>
      <c r="BP181" s="405"/>
      <c r="BQ181" s="405"/>
      <c r="BR181" s="405"/>
      <c r="BS181" s="405"/>
      <c r="BT181" s="405"/>
      <c r="BU181" s="405"/>
      <c r="BV181" s="405"/>
      <c r="BW181" s="405"/>
      <c r="BX181" s="405"/>
      <c r="BY181" s="405"/>
      <c r="BZ181" s="405"/>
      <c r="CA181" s="405"/>
      <c r="CB181" s="405"/>
      <c r="CC181" s="405"/>
      <c r="CD181" s="405"/>
      <c r="CE181" s="405"/>
      <c r="CF181" s="405"/>
      <c r="CG181" s="405"/>
      <c r="CH181" s="405"/>
      <c r="CI181" s="405"/>
      <c r="CJ181" s="405"/>
      <c r="CK181" s="405"/>
      <c r="CL181" s="405"/>
      <c r="CM181" s="405"/>
      <c r="CN181" s="405"/>
      <c r="CO181" s="405"/>
      <c r="CP181" s="405"/>
      <c r="CQ181" s="405"/>
      <c r="CR181" s="405"/>
      <c r="CS181" s="405"/>
      <c r="CT181" s="405"/>
      <c r="CU181" s="405"/>
      <c r="CV181" s="405"/>
      <c r="CW181" s="405"/>
      <c r="CX181" s="405"/>
      <c r="CY181" s="405"/>
      <c r="CZ181" s="405"/>
      <c r="DA181" s="405"/>
      <c r="DB181" s="405"/>
      <c r="DC181" s="405"/>
      <c r="DD181" s="405"/>
      <c r="DE181" s="405"/>
      <c r="DF181" s="405"/>
      <c r="DG181" s="405"/>
      <c r="DH181" s="405"/>
      <c r="DI181" s="405"/>
      <c r="DJ181" s="405"/>
      <c r="DK181" s="405"/>
      <c r="DL181" s="405"/>
      <c r="DM181" s="405"/>
      <c r="DN181" s="405"/>
      <c r="DO181" s="405"/>
      <c r="DP181" s="405"/>
      <c r="DQ181" s="405"/>
      <c r="DR181" s="405"/>
      <c r="DS181" s="405"/>
      <c r="DT181" s="405"/>
      <c r="DU181" s="405"/>
      <c r="DV181" s="405"/>
      <c r="DW181" s="405"/>
      <c r="DX181" s="405"/>
      <c r="DY181" s="405"/>
      <c r="DZ181" s="405"/>
      <c r="EA181" s="405"/>
      <c r="EB181" s="405"/>
      <c r="EC181" s="405"/>
      <c r="ED181" s="405"/>
      <c r="EE181" s="405"/>
      <c r="EF181" s="405"/>
      <c r="EG181" s="405"/>
      <c r="EH181" s="405"/>
      <c r="EI181" s="405"/>
      <c r="EJ181" s="405"/>
      <c r="EK181" s="405"/>
      <c r="EL181" s="405"/>
      <c r="EM181" s="405"/>
      <c r="EN181" s="405"/>
      <c r="EO181" s="405"/>
      <c r="EP181" s="405"/>
      <c r="EQ181" s="405"/>
      <c r="ER181" s="405"/>
      <c r="ES181" s="405"/>
      <c r="ET181" s="405"/>
      <c r="EU181" s="405"/>
      <c r="EV181" s="405"/>
      <c r="EW181" s="405"/>
      <c r="EX181" s="405"/>
      <c r="EY181" s="405"/>
      <c r="EZ181" s="405"/>
      <c r="FA181" s="405"/>
      <c r="FB181" s="405"/>
      <c r="FC181" s="405"/>
      <c r="FD181" s="405"/>
      <c r="FE181" s="405"/>
      <c r="FF181" s="405"/>
      <c r="FG181" s="405"/>
      <c r="FH181" s="405"/>
      <c r="FI181" s="405"/>
      <c r="FJ181" s="405"/>
      <c r="FK181" s="405"/>
      <c r="FL181" s="405"/>
      <c r="FM181" s="405"/>
      <c r="FN181" s="405"/>
      <c r="FO181" s="405"/>
      <c r="FP181" s="405"/>
      <c r="FQ181" s="405"/>
      <c r="FR181" s="405"/>
      <c r="FS181" s="405"/>
      <c r="FT181" s="405"/>
      <c r="FU181" s="405"/>
      <c r="FV181" s="405"/>
      <c r="FW181" s="405"/>
      <c r="FX181" s="405"/>
      <c r="FY181" s="405"/>
      <c r="FZ181" s="405"/>
      <c r="GA181" s="405"/>
      <c r="GB181" s="405"/>
      <c r="GC181" s="405"/>
      <c r="GD181" s="405"/>
      <c r="GE181" s="405"/>
      <c r="GF181" s="405"/>
      <c r="GG181" s="405"/>
      <c r="GH181" s="405"/>
      <c r="GI181" s="405"/>
      <c r="GJ181" s="405"/>
      <c r="GK181" s="405"/>
      <c r="GL181" s="405"/>
      <c r="GM181" s="405"/>
      <c r="GN181" s="405"/>
      <c r="GO181" s="405"/>
      <c r="GP181" s="405"/>
      <c r="GQ181" s="405"/>
      <c r="GR181" s="405"/>
      <c r="GS181" s="405"/>
      <c r="GT181" s="405"/>
      <c r="GU181" s="405"/>
      <c r="GV181" s="405"/>
      <c r="GW181" s="405"/>
      <c r="GX181" s="405"/>
      <c r="GY181" s="405"/>
      <c r="GZ181" s="405"/>
      <c r="HA181" s="405"/>
      <c r="HB181" s="405"/>
      <c r="HC181" s="405"/>
      <c r="HD181" s="405"/>
      <c r="HE181" s="405"/>
      <c r="HF181" s="405"/>
      <c r="HG181" s="405"/>
      <c r="HH181" s="405"/>
      <c r="HI181" s="405"/>
      <c r="HJ181" s="405"/>
      <c r="HK181" s="405"/>
      <c r="HL181" s="405"/>
      <c r="HM181" s="405"/>
      <c r="HN181" s="405"/>
      <c r="HO181" s="405"/>
      <c r="HP181" s="405"/>
      <c r="HQ181" s="405"/>
      <c r="HR181" s="405"/>
      <c r="HS181" s="405"/>
      <c r="HT181" s="405"/>
      <c r="HU181" s="405"/>
      <c r="HV181" s="405"/>
      <c r="HW181" s="405"/>
      <c r="HX181" s="405"/>
      <c r="HY181" s="405"/>
      <c r="HZ181" s="405"/>
      <c r="IA181" s="405"/>
      <c r="IB181" s="405"/>
      <c r="IC181" s="405"/>
      <c r="ID181" s="405"/>
      <c r="IE181" s="405"/>
      <c r="IF181" s="405"/>
      <c r="IG181" s="405"/>
      <c r="IH181" s="405"/>
      <c r="II181" s="405"/>
      <c r="IJ181" s="405"/>
      <c r="IK181" s="405"/>
      <c r="IL181" s="405"/>
      <c r="IM181" s="405"/>
      <c r="IN181" s="405"/>
      <c r="IO181" s="405"/>
      <c r="IP181" s="405"/>
      <c r="IQ181" s="405"/>
      <c r="IR181" s="405"/>
      <c r="IS181" s="405"/>
      <c r="IT181" s="405"/>
      <c r="IU181" s="405"/>
      <c r="IV181" s="405"/>
      <c r="IW181" s="405"/>
    </row>
    <row r="182" customFormat="false" ht="12.75" hidden="false" customHeight="false" outlineLevel="0" collapsed="false">
      <c r="J182" s="405"/>
      <c r="K182" s="405"/>
      <c r="AD182" s="285"/>
      <c r="AE182" s="479"/>
      <c r="AF182" s="437"/>
      <c r="AG182" s="405"/>
      <c r="AH182" s="405"/>
      <c r="AI182" s="405"/>
      <c r="AJ182" s="405"/>
      <c r="AK182" s="405"/>
      <c r="AL182" s="405"/>
      <c r="AM182" s="405"/>
      <c r="AN182" s="405"/>
      <c r="AO182" s="405"/>
      <c r="AP182" s="405"/>
      <c r="AQ182" s="405"/>
      <c r="AR182" s="405"/>
      <c r="AS182" s="405"/>
      <c r="AT182" s="405"/>
      <c r="AU182" s="405"/>
      <c r="AV182" s="405"/>
      <c r="AW182" s="405"/>
      <c r="AX182" s="405"/>
      <c r="AY182" s="405"/>
      <c r="AZ182" s="405"/>
      <c r="BA182" s="405"/>
      <c r="BB182" s="405"/>
      <c r="BC182" s="405"/>
      <c r="BD182" s="405"/>
      <c r="BE182" s="405"/>
      <c r="BF182" s="405"/>
      <c r="BG182" s="405"/>
      <c r="BH182" s="405"/>
      <c r="BI182" s="405"/>
      <c r="BJ182" s="405"/>
      <c r="BK182" s="405"/>
      <c r="BL182" s="405"/>
      <c r="BM182" s="405"/>
      <c r="BN182" s="405"/>
      <c r="BO182" s="405"/>
      <c r="BP182" s="405"/>
      <c r="BQ182" s="405"/>
      <c r="BR182" s="405"/>
      <c r="BS182" s="405"/>
      <c r="BT182" s="405"/>
      <c r="BU182" s="405"/>
      <c r="BV182" s="405"/>
      <c r="BW182" s="405"/>
      <c r="BX182" s="405"/>
      <c r="BY182" s="405"/>
      <c r="BZ182" s="405"/>
      <c r="CA182" s="405"/>
      <c r="CB182" s="405"/>
      <c r="CC182" s="405"/>
      <c r="CD182" s="405"/>
      <c r="CE182" s="405"/>
      <c r="CF182" s="405"/>
      <c r="CG182" s="405"/>
      <c r="CH182" s="405"/>
      <c r="CI182" s="405"/>
      <c r="CJ182" s="405"/>
      <c r="CK182" s="405"/>
      <c r="CL182" s="405"/>
      <c r="CM182" s="405"/>
      <c r="CN182" s="405"/>
      <c r="CO182" s="405"/>
      <c r="CP182" s="405"/>
      <c r="CQ182" s="405"/>
      <c r="CR182" s="405"/>
      <c r="CS182" s="405"/>
      <c r="CT182" s="405"/>
      <c r="CU182" s="405"/>
      <c r="CV182" s="405"/>
      <c r="CW182" s="405"/>
      <c r="CX182" s="405"/>
      <c r="CY182" s="405"/>
      <c r="CZ182" s="405"/>
      <c r="DA182" s="405"/>
      <c r="DB182" s="405"/>
      <c r="DC182" s="405"/>
      <c r="DD182" s="405"/>
      <c r="DE182" s="405"/>
      <c r="DF182" s="405"/>
      <c r="DG182" s="405"/>
      <c r="DH182" s="405"/>
      <c r="DI182" s="405"/>
      <c r="DJ182" s="405"/>
      <c r="DK182" s="405"/>
      <c r="DL182" s="405"/>
      <c r="DM182" s="405"/>
      <c r="DN182" s="405"/>
      <c r="DO182" s="405"/>
      <c r="DP182" s="405"/>
      <c r="DQ182" s="405"/>
      <c r="DR182" s="405"/>
      <c r="DS182" s="405"/>
      <c r="DT182" s="405"/>
      <c r="DU182" s="405"/>
      <c r="DV182" s="405"/>
      <c r="DW182" s="405"/>
      <c r="DX182" s="405"/>
      <c r="DY182" s="405"/>
      <c r="DZ182" s="405"/>
      <c r="EA182" s="405"/>
      <c r="EB182" s="405"/>
      <c r="EC182" s="405"/>
      <c r="ED182" s="405"/>
      <c r="EE182" s="405"/>
      <c r="EF182" s="405"/>
      <c r="EG182" s="405"/>
      <c r="EH182" s="405"/>
      <c r="EI182" s="405"/>
      <c r="EJ182" s="405"/>
      <c r="EK182" s="405"/>
      <c r="EL182" s="405"/>
      <c r="EM182" s="405"/>
      <c r="EN182" s="405"/>
      <c r="EO182" s="405"/>
      <c r="EP182" s="405"/>
      <c r="EQ182" s="405"/>
      <c r="ER182" s="405"/>
      <c r="ES182" s="405"/>
      <c r="ET182" s="405"/>
      <c r="EU182" s="405"/>
      <c r="EV182" s="405"/>
      <c r="EW182" s="405"/>
      <c r="EX182" s="405"/>
      <c r="EY182" s="405"/>
      <c r="EZ182" s="405"/>
      <c r="FA182" s="405"/>
      <c r="FB182" s="405"/>
      <c r="FC182" s="405"/>
      <c r="FD182" s="405"/>
      <c r="FE182" s="405"/>
      <c r="FF182" s="405"/>
      <c r="FG182" s="405"/>
      <c r="FH182" s="405"/>
      <c r="FI182" s="405"/>
      <c r="FJ182" s="405"/>
      <c r="FK182" s="405"/>
      <c r="FL182" s="405"/>
      <c r="FM182" s="405"/>
      <c r="FN182" s="405"/>
      <c r="FO182" s="405"/>
      <c r="FP182" s="405"/>
      <c r="FQ182" s="405"/>
      <c r="FR182" s="405"/>
      <c r="FS182" s="405"/>
      <c r="FT182" s="405"/>
      <c r="FU182" s="405"/>
      <c r="FV182" s="405"/>
      <c r="FW182" s="405"/>
      <c r="FX182" s="405"/>
      <c r="FY182" s="405"/>
      <c r="FZ182" s="405"/>
      <c r="GA182" s="405"/>
      <c r="GB182" s="405"/>
      <c r="GC182" s="405"/>
      <c r="GD182" s="405"/>
      <c r="GE182" s="405"/>
      <c r="GF182" s="405"/>
      <c r="GG182" s="405"/>
      <c r="GH182" s="405"/>
      <c r="GI182" s="405"/>
      <c r="GJ182" s="405"/>
      <c r="GK182" s="405"/>
      <c r="GL182" s="405"/>
      <c r="GM182" s="405"/>
      <c r="GN182" s="405"/>
      <c r="GO182" s="405"/>
      <c r="GP182" s="405"/>
      <c r="GQ182" s="405"/>
      <c r="GR182" s="405"/>
      <c r="GS182" s="405"/>
      <c r="GT182" s="405"/>
      <c r="GU182" s="405"/>
      <c r="GV182" s="405"/>
      <c r="GW182" s="405"/>
      <c r="GX182" s="405"/>
      <c r="GY182" s="405"/>
      <c r="GZ182" s="405"/>
      <c r="HA182" s="405"/>
      <c r="HB182" s="405"/>
      <c r="HC182" s="405"/>
      <c r="HD182" s="405"/>
      <c r="HE182" s="405"/>
      <c r="HF182" s="405"/>
      <c r="HG182" s="405"/>
      <c r="HH182" s="405"/>
      <c r="HI182" s="405"/>
      <c r="HJ182" s="405"/>
      <c r="HK182" s="405"/>
      <c r="HL182" s="405"/>
      <c r="HM182" s="405"/>
      <c r="HN182" s="405"/>
      <c r="HO182" s="405"/>
      <c r="HP182" s="405"/>
      <c r="HQ182" s="405"/>
      <c r="HR182" s="405"/>
      <c r="HS182" s="405"/>
      <c r="HT182" s="405"/>
      <c r="HU182" s="405"/>
      <c r="HV182" s="405"/>
      <c r="HW182" s="405"/>
      <c r="HX182" s="405"/>
      <c r="HY182" s="405"/>
      <c r="HZ182" s="405"/>
      <c r="IA182" s="405"/>
      <c r="IB182" s="405"/>
      <c r="IC182" s="405"/>
      <c r="ID182" s="405"/>
      <c r="IE182" s="405"/>
      <c r="IF182" s="405"/>
      <c r="IG182" s="405"/>
      <c r="IH182" s="405"/>
      <c r="II182" s="405"/>
      <c r="IJ182" s="405"/>
      <c r="IK182" s="405"/>
      <c r="IL182" s="405"/>
      <c r="IM182" s="405"/>
      <c r="IN182" s="405"/>
      <c r="IO182" s="405"/>
      <c r="IP182" s="405"/>
      <c r="IQ182" s="405"/>
      <c r="IR182" s="405"/>
      <c r="IS182" s="405"/>
      <c r="IT182" s="405"/>
      <c r="IU182" s="405"/>
      <c r="IV182" s="405"/>
      <c r="IW182" s="405"/>
    </row>
    <row r="183" customFormat="false" ht="12.75" hidden="false" customHeight="true" outlineLevel="0" collapsed="false">
      <c r="J183" s="405"/>
      <c r="K183" s="405"/>
      <c r="AD183" s="285"/>
      <c r="AF183" s="437"/>
      <c r="AG183" s="405"/>
      <c r="AH183" s="405"/>
      <c r="AI183" s="405"/>
      <c r="AJ183" s="405"/>
      <c r="AK183" s="405"/>
      <c r="AL183" s="405"/>
      <c r="AM183" s="405"/>
      <c r="AN183" s="405"/>
      <c r="AO183" s="405"/>
      <c r="AP183" s="405"/>
      <c r="AQ183" s="405"/>
      <c r="AR183" s="405"/>
      <c r="AS183" s="405"/>
      <c r="AT183" s="405"/>
      <c r="AU183" s="405"/>
      <c r="AV183" s="405"/>
      <c r="AW183" s="405"/>
      <c r="AX183" s="405"/>
      <c r="AY183" s="405"/>
      <c r="AZ183" s="405"/>
      <c r="BA183" s="405"/>
      <c r="BB183" s="405"/>
      <c r="BC183" s="405"/>
      <c r="BD183" s="405"/>
      <c r="BE183" s="405"/>
      <c r="BF183" s="405"/>
      <c r="BG183" s="405"/>
      <c r="BH183" s="405"/>
      <c r="BI183" s="405"/>
      <c r="BJ183" s="405"/>
      <c r="BK183" s="405"/>
      <c r="BL183" s="405"/>
      <c r="BM183" s="405"/>
      <c r="BN183" s="405"/>
      <c r="BO183" s="405"/>
      <c r="BP183" s="405"/>
      <c r="BQ183" s="405"/>
      <c r="BR183" s="405"/>
      <c r="BS183" s="405"/>
      <c r="BT183" s="405"/>
      <c r="BU183" s="405"/>
      <c r="BV183" s="405"/>
      <c r="BW183" s="405"/>
      <c r="BX183" s="405"/>
      <c r="BY183" s="405"/>
      <c r="BZ183" s="405"/>
      <c r="CA183" s="405"/>
      <c r="CB183" s="405"/>
      <c r="CC183" s="405"/>
      <c r="CD183" s="405"/>
      <c r="CE183" s="405"/>
      <c r="CF183" s="405"/>
      <c r="CG183" s="405"/>
      <c r="CH183" s="405"/>
      <c r="CI183" s="405"/>
      <c r="CJ183" s="405"/>
      <c r="CK183" s="405"/>
      <c r="CL183" s="405"/>
      <c r="CM183" s="405"/>
      <c r="CN183" s="405"/>
      <c r="CO183" s="405"/>
      <c r="CP183" s="405"/>
      <c r="CQ183" s="405"/>
      <c r="CR183" s="405"/>
      <c r="CS183" s="405"/>
      <c r="CT183" s="405"/>
      <c r="CU183" s="405"/>
      <c r="CV183" s="405"/>
      <c r="CW183" s="405"/>
      <c r="CX183" s="405"/>
      <c r="CY183" s="405"/>
      <c r="CZ183" s="405"/>
      <c r="DA183" s="405"/>
      <c r="DB183" s="405"/>
      <c r="DC183" s="405"/>
      <c r="DD183" s="405"/>
      <c r="DE183" s="405"/>
      <c r="DF183" s="405"/>
      <c r="DG183" s="405"/>
      <c r="DH183" s="405"/>
      <c r="DI183" s="405"/>
      <c r="DJ183" s="405"/>
      <c r="DK183" s="405"/>
      <c r="DL183" s="405"/>
      <c r="DM183" s="405"/>
      <c r="DN183" s="405"/>
      <c r="DO183" s="405"/>
      <c r="DP183" s="405"/>
      <c r="DQ183" s="405"/>
      <c r="DR183" s="405"/>
      <c r="DS183" s="405"/>
      <c r="DT183" s="405"/>
      <c r="DU183" s="405"/>
      <c r="DV183" s="405"/>
      <c r="DW183" s="405"/>
      <c r="DX183" s="405"/>
      <c r="DY183" s="405"/>
      <c r="DZ183" s="405"/>
      <c r="EA183" s="405"/>
      <c r="EB183" s="405"/>
      <c r="EC183" s="405"/>
      <c r="ED183" s="405"/>
      <c r="EE183" s="405"/>
      <c r="EF183" s="405"/>
      <c r="EG183" s="405"/>
      <c r="EH183" s="405"/>
      <c r="EI183" s="405"/>
      <c r="EJ183" s="405"/>
      <c r="EK183" s="405"/>
      <c r="EL183" s="405"/>
      <c r="EM183" s="405"/>
      <c r="EN183" s="405"/>
      <c r="EO183" s="405"/>
      <c r="EP183" s="405"/>
      <c r="EQ183" s="405"/>
      <c r="ER183" s="405"/>
      <c r="ES183" s="405"/>
      <c r="ET183" s="405"/>
      <c r="EU183" s="405"/>
      <c r="EV183" s="405"/>
      <c r="EW183" s="405"/>
      <c r="EX183" s="405"/>
      <c r="EY183" s="405"/>
      <c r="EZ183" s="405"/>
      <c r="FA183" s="405"/>
      <c r="FB183" s="405"/>
      <c r="FC183" s="405"/>
      <c r="FD183" s="405"/>
      <c r="FE183" s="405"/>
      <c r="FF183" s="405"/>
      <c r="FG183" s="405"/>
      <c r="FH183" s="405"/>
      <c r="FI183" s="405"/>
      <c r="FJ183" s="405"/>
      <c r="FK183" s="405"/>
      <c r="FL183" s="405"/>
      <c r="FM183" s="405"/>
      <c r="FN183" s="405"/>
      <c r="FO183" s="405"/>
      <c r="FP183" s="405"/>
      <c r="FQ183" s="405"/>
      <c r="FR183" s="405"/>
      <c r="FS183" s="405"/>
      <c r="FT183" s="405"/>
      <c r="FU183" s="405"/>
      <c r="FV183" s="405"/>
      <c r="FW183" s="405"/>
      <c r="FX183" s="405"/>
      <c r="FY183" s="405"/>
      <c r="FZ183" s="405"/>
      <c r="GA183" s="405"/>
      <c r="GB183" s="405"/>
      <c r="GC183" s="405"/>
      <c r="GD183" s="405"/>
      <c r="GE183" s="405"/>
      <c r="GF183" s="405"/>
      <c r="GG183" s="405"/>
      <c r="GH183" s="405"/>
      <c r="GI183" s="405"/>
      <c r="GJ183" s="405"/>
      <c r="GK183" s="405"/>
      <c r="GL183" s="405"/>
      <c r="GM183" s="405"/>
      <c r="GN183" s="405"/>
      <c r="GO183" s="405"/>
      <c r="GP183" s="405"/>
      <c r="GQ183" s="405"/>
      <c r="GR183" s="405"/>
      <c r="GS183" s="405"/>
      <c r="GT183" s="405"/>
      <c r="GU183" s="405"/>
      <c r="GV183" s="405"/>
      <c r="GW183" s="405"/>
      <c r="GX183" s="405"/>
      <c r="GY183" s="405"/>
      <c r="GZ183" s="405"/>
      <c r="HA183" s="405"/>
      <c r="HB183" s="405"/>
      <c r="HC183" s="405"/>
      <c r="HD183" s="405"/>
      <c r="HE183" s="405"/>
      <c r="HF183" s="405"/>
      <c r="HG183" s="405"/>
      <c r="HH183" s="405"/>
      <c r="HI183" s="405"/>
      <c r="HJ183" s="405"/>
      <c r="HK183" s="405"/>
      <c r="HL183" s="405"/>
      <c r="HM183" s="405"/>
      <c r="HN183" s="405"/>
      <c r="HO183" s="405"/>
      <c r="HP183" s="405"/>
      <c r="HQ183" s="405"/>
      <c r="HR183" s="405"/>
      <c r="HS183" s="405"/>
      <c r="HT183" s="405"/>
      <c r="HU183" s="405"/>
      <c r="HV183" s="405"/>
      <c r="HW183" s="405"/>
      <c r="HX183" s="405"/>
      <c r="HY183" s="405"/>
      <c r="HZ183" s="405"/>
      <c r="IA183" s="405"/>
      <c r="IB183" s="405"/>
      <c r="IC183" s="405"/>
      <c r="ID183" s="405"/>
      <c r="IE183" s="405"/>
      <c r="IF183" s="405"/>
      <c r="IG183" s="405"/>
      <c r="IH183" s="405"/>
      <c r="II183" s="405"/>
      <c r="IJ183" s="405"/>
      <c r="IK183" s="405"/>
      <c r="IL183" s="405"/>
      <c r="IM183" s="405"/>
      <c r="IN183" s="405"/>
      <c r="IO183" s="405"/>
      <c r="IP183" s="405"/>
      <c r="IQ183" s="405"/>
      <c r="IR183" s="405"/>
      <c r="IS183" s="405"/>
      <c r="IT183" s="405"/>
      <c r="IU183" s="405"/>
      <c r="IV183" s="405"/>
      <c r="IW183" s="405"/>
    </row>
    <row r="184" customFormat="false" ht="12.75" hidden="false" customHeight="false" outlineLevel="0" collapsed="false">
      <c r="J184" s="405"/>
      <c r="K184" s="405"/>
      <c r="AD184" s="285"/>
      <c r="AE184" s="480"/>
      <c r="AF184" s="437"/>
      <c r="AG184" s="405"/>
      <c r="AH184" s="405"/>
      <c r="AI184" s="405"/>
      <c r="AJ184" s="405"/>
      <c r="AK184" s="405"/>
      <c r="AL184" s="405"/>
      <c r="AM184" s="405"/>
      <c r="AN184" s="405"/>
      <c r="AO184" s="405"/>
      <c r="AP184" s="405"/>
      <c r="AQ184" s="405"/>
      <c r="AR184" s="405"/>
      <c r="AS184" s="405"/>
      <c r="AT184" s="405"/>
      <c r="AU184" s="405"/>
      <c r="AV184" s="405"/>
      <c r="AW184" s="405"/>
      <c r="AX184" s="405"/>
      <c r="AY184" s="405"/>
      <c r="AZ184" s="405"/>
      <c r="BA184" s="405"/>
      <c r="BB184" s="405"/>
      <c r="BC184" s="405"/>
      <c r="BD184" s="405"/>
      <c r="BE184" s="405"/>
      <c r="BF184" s="405"/>
      <c r="BG184" s="405"/>
      <c r="BH184" s="405"/>
      <c r="BI184" s="405"/>
      <c r="BJ184" s="405"/>
      <c r="BK184" s="405"/>
      <c r="BL184" s="405"/>
      <c r="BM184" s="405"/>
      <c r="BN184" s="405"/>
      <c r="BO184" s="405"/>
      <c r="BP184" s="405"/>
      <c r="BQ184" s="405"/>
      <c r="BR184" s="405"/>
      <c r="BS184" s="405"/>
      <c r="BT184" s="405"/>
      <c r="BU184" s="405"/>
      <c r="BV184" s="405"/>
      <c r="BW184" s="405"/>
      <c r="BX184" s="405"/>
      <c r="BY184" s="405"/>
      <c r="BZ184" s="405"/>
      <c r="CA184" s="405"/>
      <c r="CB184" s="405"/>
      <c r="CC184" s="405"/>
      <c r="CD184" s="405"/>
      <c r="CE184" s="405"/>
      <c r="CF184" s="405"/>
      <c r="CG184" s="405"/>
      <c r="CH184" s="405"/>
      <c r="CI184" s="405"/>
      <c r="CJ184" s="405"/>
      <c r="CK184" s="405"/>
      <c r="CL184" s="405"/>
      <c r="CM184" s="405"/>
      <c r="CN184" s="405"/>
      <c r="CO184" s="405"/>
      <c r="CP184" s="405"/>
      <c r="CQ184" s="405"/>
      <c r="CR184" s="405"/>
      <c r="CS184" s="405"/>
      <c r="CT184" s="405"/>
      <c r="CU184" s="405"/>
      <c r="CV184" s="405"/>
      <c r="CW184" s="405"/>
      <c r="CX184" s="405"/>
      <c r="CY184" s="405"/>
      <c r="CZ184" s="405"/>
      <c r="DA184" s="405"/>
      <c r="DB184" s="405"/>
      <c r="DC184" s="405"/>
      <c r="DD184" s="405"/>
      <c r="DE184" s="405"/>
      <c r="DF184" s="405"/>
      <c r="DG184" s="405"/>
      <c r="DH184" s="405"/>
      <c r="DI184" s="405"/>
      <c r="DJ184" s="405"/>
      <c r="DK184" s="405"/>
      <c r="DL184" s="405"/>
      <c r="DM184" s="405"/>
      <c r="DN184" s="405"/>
      <c r="DO184" s="405"/>
      <c r="DP184" s="405"/>
      <c r="DQ184" s="405"/>
      <c r="DR184" s="405"/>
      <c r="DS184" s="405"/>
      <c r="DT184" s="405"/>
      <c r="DU184" s="405"/>
      <c r="DV184" s="405"/>
      <c r="DW184" s="405"/>
      <c r="DX184" s="405"/>
      <c r="DY184" s="405"/>
      <c r="DZ184" s="405"/>
      <c r="EA184" s="405"/>
      <c r="EB184" s="405"/>
      <c r="EC184" s="405"/>
      <c r="ED184" s="405"/>
      <c r="EE184" s="405"/>
      <c r="EF184" s="405"/>
      <c r="EG184" s="405"/>
      <c r="EH184" s="405"/>
      <c r="EI184" s="405"/>
      <c r="EJ184" s="405"/>
      <c r="EK184" s="405"/>
      <c r="EL184" s="405"/>
      <c r="EM184" s="405"/>
      <c r="EN184" s="405"/>
      <c r="EO184" s="405"/>
      <c r="EP184" s="405"/>
      <c r="EQ184" s="405"/>
      <c r="ER184" s="405"/>
      <c r="ES184" s="405"/>
      <c r="ET184" s="405"/>
      <c r="EU184" s="405"/>
      <c r="EV184" s="405"/>
      <c r="EW184" s="405"/>
      <c r="EX184" s="405"/>
      <c r="EY184" s="405"/>
      <c r="EZ184" s="405"/>
      <c r="FA184" s="405"/>
      <c r="FB184" s="405"/>
      <c r="FC184" s="405"/>
      <c r="FD184" s="405"/>
      <c r="FE184" s="405"/>
      <c r="FF184" s="405"/>
      <c r="FG184" s="405"/>
      <c r="FH184" s="405"/>
      <c r="FI184" s="405"/>
      <c r="FJ184" s="405"/>
      <c r="FK184" s="405"/>
      <c r="FL184" s="405"/>
      <c r="FM184" s="405"/>
      <c r="FN184" s="405"/>
      <c r="FO184" s="405"/>
      <c r="FP184" s="405"/>
      <c r="FQ184" s="405"/>
      <c r="FR184" s="405"/>
      <c r="FS184" s="405"/>
      <c r="FT184" s="405"/>
      <c r="FU184" s="405"/>
      <c r="FV184" s="405"/>
      <c r="FW184" s="405"/>
      <c r="FX184" s="405"/>
      <c r="FY184" s="405"/>
      <c r="FZ184" s="405"/>
      <c r="GA184" s="405"/>
      <c r="GB184" s="405"/>
      <c r="GC184" s="405"/>
      <c r="GD184" s="405"/>
      <c r="GE184" s="405"/>
      <c r="GF184" s="405"/>
      <c r="GG184" s="405"/>
      <c r="GH184" s="405"/>
      <c r="GI184" s="405"/>
      <c r="GJ184" s="405"/>
      <c r="GK184" s="405"/>
      <c r="GL184" s="405"/>
      <c r="GM184" s="405"/>
      <c r="GN184" s="405"/>
      <c r="GO184" s="405"/>
      <c r="GP184" s="405"/>
      <c r="GQ184" s="405"/>
      <c r="GR184" s="405"/>
      <c r="GS184" s="405"/>
      <c r="GT184" s="405"/>
      <c r="GU184" s="405"/>
      <c r="GV184" s="405"/>
      <c r="GW184" s="405"/>
      <c r="GX184" s="405"/>
      <c r="GY184" s="405"/>
      <c r="GZ184" s="405"/>
      <c r="HA184" s="405"/>
      <c r="HB184" s="405"/>
      <c r="HC184" s="405"/>
      <c r="HD184" s="405"/>
      <c r="HE184" s="405"/>
      <c r="HF184" s="405"/>
      <c r="HG184" s="405"/>
      <c r="HH184" s="405"/>
      <c r="HI184" s="405"/>
      <c r="HJ184" s="405"/>
      <c r="HK184" s="405"/>
      <c r="HL184" s="405"/>
      <c r="HM184" s="405"/>
      <c r="HN184" s="405"/>
      <c r="HO184" s="405"/>
      <c r="HP184" s="405"/>
      <c r="HQ184" s="405"/>
      <c r="HR184" s="405"/>
      <c r="HS184" s="405"/>
      <c r="HT184" s="405"/>
      <c r="HU184" s="405"/>
      <c r="HV184" s="405"/>
      <c r="HW184" s="405"/>
      <c r="HX184" s="405"/>
      <c r="HY184" s="405"/>
      <c r="HZ184" s="405"/>
      <c r="IA184" s="405"/>
      <c r="IB184" s="405"/>
      <c r="IC184" s="405"/>
      <c r="ID184" s="405"/>
      <c r="IE184" s="405"/>
      <c r="IF184" s="405"/>
      <c r="IG184" s="405"/>
      <c r="IH184" s="405"/>
      <c r="II184" s="405"/>
      <c r="IJ184" s="405"/>
      <c r="IK184" s="405"/>
      <c r="IL184" s="405"/>
      <c r="IM184" s="405"/>
      <c r="IN184" s="405"/>
      <c r="IO184" s="405"/>
      <c r="IP184" s="405"/>
      <c r="IQ184" s="405"/>
      <c r="IR184" s="405"/>
      <c r="IS184" s="405"/>
      <c r="IT184" s="405"/>
      <c r="IU184" s="405"/>
      <c r="IV184" s="405"/>
      <c r="IW184" s="405"/>
    </row>
    <row r="185" customFormat="false" ht="12.75" hidden="false" customHeight="false" outlineLevel="0" collapsed="false">
      <c r="AD185" s="285"/>
      <c r="AE185" s="479"/>
      <c r="AF185" s="437"/>
      <c r="AG185" s="405"/>
      <c r="AH185" s="405"/>
      <c r="AI185" s="405"/>
      <c r="AJ185" s="405"/>
      <c r="AK185" s="405"/>
      <c r="AL185" s="405"/>
      <c r="AM185" s="405"/>
      <c r="AN185" s="405"/>
      <c r="AO185" s="405"/>
      <c r="AP185" s="405"/>
      <c r="AQ185" s="405"/>
      <c r="AR185" s="405"/>
      <c r="AS185" s="405"/>
      <c r="AT185" s="405"/>
      <c r="AU185" s="405"/>
      <c r="AV185" s="405"/>
      <c r="AW185" s="405"/>
      <c r="AX185" s="405"/>
      <c r="AY185" s="405"/>
      <c r="AZ185" s="405"/>
      <c r="BA185" s="405"/>
      <c r="BB185" s="405"/>
      <c r="BC185" s="405"/>
      <c r="BD185" s="405"/>
      <c r="BE185" s="405"/>
      <c r="BF185" s="405"/>
      <c r="BG185" s="405"/>
      <c r="BH185" s="405"/>
      <c r="BI185" s="405"/>
      <c r="BJ185" s="405"/>
      <c r="BK185" s="405"/>
      <c r="BL185" s="405"/>
      <c r="BM185" s="405"/>
      <c r="BN185" s="405"/>
      <c r="BO185" s="405"/>
      <c r="BP185" s="405"/>
      <c r="BQ185" s="405"/>
      <c r="BR185" s="405"/>
      <c r="BS185" s="405"/>
      <c r="BT185" s="405"/>
      <c r="BU185" s="405"/>
      <c r="BV185" s="405"/>
      <c r="BW185" s="405"/>
      <c r="BX185" s="405"/>
      <c r="BY185" s="405"/>
      <c r="BZ185" s="405"/>
      <c r="CA185" s="405"/>
      <c r="CB185" s="405"/>
      <c r="CC185" s="405"/>
      <c r="CD185" s="405"/>
      <c r="CE185" s="405"/>
      <c r="CF185" s="405"/>
      <c r="CG185" s="405"/>
      <c r="CH185" s="405"/>
      <c r="CI185" s="405"/>
      <c r="CJ185" s="405"/>
      <c r="CK185" s="405"/>
      <c r="CL185" s="405"/>
      <c r="CM185" s="405"/>
      <c r="CN185" s="405"/>
      <c r="CO185" s="405"/>
      <c r="CP185" s="405"/>
      <c r="CQ185" s="405"/>
      <c r="CR185" s="405"/>
      <c r="CS185" s="405"/>
      <c r="CT185" s="405"/>
      <c r="CU185" s="405"/>
      <c r="CV185" s="405"/>
      <c r="CW185" s="405"/>
      <c r="CX185" s="405"/>
      <c r="CY185" s="405"/>
      <c r="CZ185" s="405"/>
      <c r="DA185" s="405"/>
      <c r="DB185" s="405"/>
      <c r="DC185" s="405"/>
      <c r="DD185" s="405"/>
      <c r="DE185" s="405"/>
      <c r="DF185" s="405"/>
      <c r="DG185" s="405"/>
      <c r="DH185" s="405"/>
      <c r="DI185" s="405"/>
      <c r="DJ185" s="405"/>
      <c r="DK185" s="405"/>
      <c r="DL185" s="405"/>
      <c r="DM185" s="405"/>
      <c r="DN185" s="405"/>
      <c r="DO185" s="405"/>
      <c r="DP185" s="405"/>
      <c r="DQ185" s="405"/>
      <c r="DR185" s="405"/>
      <c r="DS185" s="405"/>
      <c r="DT185" s="405"/>
      <c r="DU185" s="405"/>
      <c r="DV185" s="405"/>
      <c r="DW185" s="405"/>
      <c r="DX185" s="405"/>
      <c r="DY185" s="405"/>
      <c r="DZ185" s="405"/>
      <c r="EA185" s="405"/>
      <c r="EB185" s="405"/>
      <c r="EC185" s="405"/>
      <c r="ED185" s="405"/>
      <c r="EE185" s="405"/>
      <c r="EF185" s="405"/>
      <c r="EG185" s="405"/>
      <c r="EH185" s="405"/>
      <c r="EI185" s="405"/>
      <c r="EJ185" s="405"/>
      <c r="EK185" s="405"/>
      <c r="EL185" s="405"/>
      <c r="EM185" s="405"/>
      <c r="EN185" s="405"/>
      <c r="EO185" s="405"/>
      <c r="EP185" s="405"/>
      <c r="EQ185" s="405"/>
      <c r="ER185" s="405"/>
      <c r="ES185" s="405"/>
      <c r="ET185" s="405"/>
      <c r="EU185" s="405"/>
      <c r="EV185" s="405"/>
      <c r="EW185" s="405"/>
      <c r="EX185" s="405"/>
      <c r="EY185" s="405"/>
      <c r="EZ185" s="405"/>
      <c r="FA185" s="405"/>
      <c r="FB185" s="405"/>
      <c r="FC185" s="405"/>
      <c r="FD185" s="405"/>
      <c r="FE185" s="405"/>
      <c r="FF185" s="405"/>
      <c r="FG185" s="405"/>
      <c r="FH185" s="405"/>
      <c r="FI185" s="405"/>
      <c r="FJ185" s="405"/>
      <c r="FK185" s="405"/>
      <c r="FL185" s="405"/>
      <c r="FM185" s="405"/>
      <c r="FN185" s="405"/>
      <c r="FO185" s="405"/>
      <c r="FP185" s="405"/>
      <c r="FQ185" s="405"/>
      <c r="FR185" s="405"/>
      <c r="FS185" s="405"/>
      <c r="FT185" s="405"/>
      <c r="FU185" s="405"/>
      <c r="FV185" s="405"/>
      <c r="FW185" s="405"/>
      <c r="FX185" s="405"/>
      <c r="FY185" s="405"/>
      <c r="FZ185" s="405"/>
      <c r="GA185" s="405"/>
      <c r="GB185" s="405"/>
      <c r="GC185" s="405"/>
      <c r="GD185" s="405"/>
      <c r="GE185" s="405"/>
      <c r="GF185" s="405"/>
      <c r="GG185" s="405"/>
      <c r="GH185" s="405"/>
      <c r="GI185" s="405"/>
      <c r="GJ185" s="405"/>
      <c r="GK185" s="405"/>
      <c r="GL185" s="405"/>
      <c r="GM185" s="405"/>
      <c r="GN185" s="405"/>
      <c r="GO185" s="405"/>
      <c r="GP185" s="405"/>
      <c r="GQ185" s="405"/>
      <c r="GR185" s="405"/>
      <c r="GS185" s="405"/>
      <c r="GT185" s="405"/>
      <c r="GU185" s="405"/>
      <c r="GV185" s="405"/>
      <c r="GW185" s="405"/>
      <c r="GX185" s="405"/>
      <c r="GY185" s="405"/>
      <c r="GZ185" s="405"/>
      <c r="HA185" s="405"/>
      <c r="HB185" s="405"/>
      <c r="HC185" s="405"/>
      <c r="HD185" s="405"/>
      <c r="HE185" s="405"/>
      <c r="HF185" s="405"/>
      <c r="HG185" s="405"/>
      <c r="HH185" s="405"/>
      <c r="HI185" s="405"/>
      <c r="HJ185" s="405"/>
      <c r="HK185" s="405"/>
      <c r="HL185" s="405"/>
      <c r="HM185" s="405"/>
      <c r="HN185" s="405"/>
      <c r="HO185" s="405"/>
      <c r="HP185" s="405"/>
      <c r="HQ185" s="405"/>
      <c r="HR185" s="405"/>
      <c r="HS185" s="405"/>
      <c r="HT185" s="405"/>
      <c r="HU185" s="405"/>
      <c r="HV185" s="405"/>
      <c r="HW185" s="405"/>
      <c r="HX185" s="405"/>
      <c r="HY185" s="405"/>
      <c r="HZ185" s="405"/>
      <c r="IA185" s="405"/>
      <c r="IB185" s="405"/>
      <c r="IC185" s="405"/>
      <c r="ID185" s="405"/>
      <c r="IE185" s="405"/>
      <c r="IF185" s="405"/>
      <c r="IG185" s="405"/>
      <c r="IH185" s="405"/>
      <c r="II185" s="405"/>
      <c r="IJ185" s="405"/>
      <c r="IK185" s="405"/>
      <c r="IL185" s="405"/>
      <c r="IM185" s="405"/>
      <c r="IN185" s="405"/>
      <c r="IO185" s="405"/>
      <c r="IP185" s="405"/>
      <c r="IQ185" s="405"/>
      <c r="IR185" s="405"/>
      <c r="IS185" s="405"/>
      <c r="IT185" s="405"/>
      <c r="IU185" s="405"/>
      <c r="IV185" s="405"/>
      <c r="IW185" s="405"/>
    </row>
    <row r="186" customFormat="false" ht="12.75" hidden="false" customHeight="false" outlineLevel="0" collapsed="false">
      <c r="AD186" s="442"/>
      <c r="AF186" s="437"/>
      <c r="AG186" s="405"/>
      <c r="AH186" s="405"/>
      <c r="AI186" s="405"/>
      <c r="AJ186" s="405"/>
      <c r="AK186" s="405"/>
      <c r="AL186" s="405"/>
      <c r="AM186" s="405"/>
      <c r="AN186" s="405"/>
      <c r="AO186" s="405"/>
      <c r="AP186" s="405"/>
      <c r="AQ186" s="405"/>
      <c r="AR186" s="405"/>
      <c r="AS186" s="405"/>
      <c r="AT186" s="405"/>
      <c r="AU186" s="405"/>
      <c r="AV186" s="405"/>
      <c r="AW186" s="405"/>
      <c r="AX186" s="405"/>
      <c r="AY186" s="405"/>
      <c r="AZ186" s="405"/>
      <c r="BA186" s="405"/>
      <c r="BB186" s="405"/>
      <c r="BC186" s="405"/>
      <c r="BD186" s="405"/>
      <c r="BE186" s="405"/>
      <c r="BF186" s="405"/>
      <c r="BG186" s="405"/>
      <c r="BH186" s="405"/>
      <c r="BI186" s="405"/>
      <c r="BJ186" s="405"/>
      <c r="BK186" s="405"/>
      <c r="BL186" s="405"/>
      <c r="BM186" s="405"/>
      <c r="BN186" s="405"/>
      <c r="BO186" s="405"/>
      <c r="BP186" s="405"/>
      <c r="BQ186" s="405"/>
      <c r="BR186" s="405"/>
      <c r="BS186" s="405"/>
      <c r="BT186" s="405"/>
      <c r="BU186" s="405"/>
      <c r="BV186" s="405"/>
      <c r="BW186" s="405"/>
      <c r="BX186" s="405"/>
      <c r="BY186" s="405"/>
      <c r="BZ186" s="405"/>
      <c r="CA186" s="405"/>
      <c r="CB186" s="405"/>
      <c r="CC186" s="405"/>
      <c r="CD186" s="405"/>
      <c r="CE186" s="405"/>
      <c r="CF186" s="405"/>
      <c r="CG186" s="405"/>
      <c r="CH186" s="405"/>
      <c r="CI186" s="405"/>
      <c r="CJ186" s="405"/>
      <c r="CK186" s="405"/>
      <c r="CL186" s="405"/>
      <c r="CM186" s="405"/>
      <c r="CN186" s="405"/>
      <c r="CO186" s="405"/>
      <c r="CP186" s="405"/>
      <c r="CQ186" s="405"/>
      <c r="CR186" s="405"/>
      <c r="CS186" s="405"/>
      <c r="CT186" s="405"/>
      <c r="CU186" s="405"/>
      <c r="CV186" s="405"/>
      <c r="CW186" s="405"/>
      <c r="CX186" s="405"/>
      <c r="CY186" s="405"/>
      <c r="CZ186" s="405"/>
      <c r="DA186" s="405"/>
      <c r="DB186" s="405"/>
      <c r="DC186" s="405"/>
      <c r="DD186" s="405"/>
      <c r="DE186" s="405"/>
      <c r="DF186" s="405"/>
      <c r="DG186" s="405"/>
      <c r="DH186" s="405"/>
      <c r="DI186" s="405"/>
      <c r="DJ186" s="405"/>
      <c r="DK186" s="405"/>
      <c r="DL186" s="405"/>
      <c r="DM186" s="405"/>
      <c r="DN186" s="405"/>
      <c r="DO186" s="405"/>
      <c r="DP186" s="405"/>
      <c r="DQ186" s="405"/>
      <c r="DR186" s="405"/>
      <c r="DS186" s="405"/>
      <c r="DT186" s="405"/>
      <c r="DU186" s="405"/>
      <c r="DV186" s="405"/>
      <c r="DW186" s="405"/>
      <c r="DX186" s="405"/>
      <c r="DY186" s="405"/>
      <c r="DZ186" s="405"/>
      <c r="EA186" s="405"/>
      <c r="EB186" s="405"/>
      <c r="EC186" s="405"/>
      <c r="ED186" s="405"/>
      <c r="EE186" s="405"/>
      <c r="EF186" s="405"/>
      <c r="EG186" s="405"/>
      <c r="EH186" s="405"/>
      <c r="EI186" s="405"/>
      <c r="EJ186" s="405"/>
      <c r="EK186" s="405"/>
      <c r="EL186" s="405"/>
      <c r="EM186" s="405"/>
      <c r="EN186" s="405"/>
      <c r="EO186" s="405"/>
      <c r="EP186" s="405"/>
      <c r="EQ186" s="405"/>
      <c r="ER186" s="405"/>
      <c r="ES186" s="405"/>
      <c r="ET186" s="405"/>
      <c r="EU186" s="405"/>
      <c r="EV186" s="405"/>
      <c r="EW186" s="405"/>
      <c r="EX186" s="405"/>
      <c r="EY186" s="405"/>
      <c r="EZ186" s="405"/>
      <c r="FA186" s="405"/>
      <c r="FB186" s="405"/>
      <c r="FC186" s="405"/>
      <c r="FD186" s="405"/>
      <c r="FE186" s="405"/>
      <c r="FF186" s="405"/>
      <c r="FG186" s="405"/>
      <c r="FH186" s="405"/>
      <c r="FI186" s="405"/>
      <c r="FJ186" s="405"/>
      <c r="FK186" s="405"/>
      <c r="FL186" s="405"/>
      <c r="FM186" s="405"/>
      <c r="FN186" s="405"/>
      <c r="FO186" s="405"/>
      <c r="FP186" s="405"/>
      <c r="FQ186" s="405"/>
      <c r="FR186" s="405"/>
      <c r="FS186" s="405"/>
      <c r="FT186" s="405"/>
      <c r="FU186" s="405"/>
      <c r="FV186" s="405"/>
      <c r="FW186" s="405"/>
      <c r="FX186" s="405"/>
      <c r="FY186" s="405"/>
      <c r="FZ186" s="405"/>
      <c r="GA186" s="405"/>
      <c r="GB186" s="405"/>
      <c r="GC186" s="405"/>
      <c r="GD186" s="405"/>
      <c r="GE186" s="405"/>
      <c r="GF186" s="405"/>
      <c r="GG186" s="405"/>
      <c r="GH186" s="405"/>
      <c r="GI186" s="405"/>
      <c r="GJ186" s="405"/>
      <c r="GK186" s="405"/>
      <c r="GL186" s="405"/>
      <c r="GM186" s="405"/>
      <c r="GN186" s="405"/>
      <c r="GO186" s="405"/>
      <c r="GP186" s="405"/>
      <c r="GQ186" s="405"/>
      <c r="GR186" s="405"/>
      <c r="GS186" s="405"/>
      <c r="GT186" s="405"/>
      <c r="GU186" s="405"/>
      <c r="GV186" s="405"/>
      <c r="GW186" s="405"/>
      <c r="GX186" s="405"/>
      <c r="GY186" s="405"/>
      <c r="GZ186" s="405"/>
      <c r="HA186" s="405"/>
      <c r="HB186" s="405"/>
      <c r="HC186" s="405"/>
      <c r="HD186" s="405"/>
      <c r="HE186" s="405"/>
      <c r="HF186" s="405"/>
      <c r="HG186" s="405"/>
      <c r="HH186" s="405"/>
      <c r="HI186" s="405"/>
      <c r="HJ186" s="405"/>
      <c r="HK186" s="405"/>
      <c r="HL186" s="405"/>
      <c r="HM186" s="405"/>
      <c r="HN186" s="405"/>
      <c r="HO186" s="405"/>
      <c r="HP186" s="405"/>
      <c r="HQ186" s="405"/>
      <c r="HR186" s="405"/>
      <c r="HS186" s="405"/>
      <c r="HT186" s="405"/>
      <c r="HU186" s="405"/>
      <c r="HV186" s="405"/>
      <c r="HW186" s="405"/>
      <c r="HX186" s="405"/>
      <c r="HY186" s="405"/>
      <c r="HZ186" s="405"/>
      <c r="IA186" s="405"/>
      <c r="IB186" s="405"/>
      <c r="IC186" s="405"/>
      <c r="ID186" s="405"/>
      <c r="IE186" s="405"/>
      <c r="IF186" s="405"/>
      <c r="IG186" s="405"/>
      <c r="IH186" s="405"/>
      <c r="II186" s="405"/>
      <c r="IJ186" s="405"/>
      <c r="IK186" s="405"/>
      <c r="IL186" s="405"/>
      <c r="IM186" s="405"/>
      <c r="IN186" s="405"/>
      <c r="IO186" s="405"/>
      <c r="IP186" s="405"/>
      <c r="IQ186" s="405"/>
      <c r="IR186" s="405"/>
      <c r="IS186" s="405"/>
      <c r="IT186" s="405"/>
      <c r="IU186" s="405"/>
      <c r="IV186" s="405"/>
      <c r="IW186" s="405"/>
    </row>
    <row r="187" customFormat="false" ht="12.75" hidden="false" customHeight="false" outlineLevel="0" collapsed="false">
      <c r="AD187" s="442"/>
      <c r="AF187" s="437"/>
      <c r="AG187" s="405"/>
      <c r="AH187" s="405"/>
      <c r="AI187" s="405"/>
      <c r="AJ187" s="405"/>
      <c r="AK187" s="405"/>
      <c r="AL187" s="405"/>
      <c r="AM187" s="405"/>
      <c r="AN187" s="405"/>
      <c r="AO187" s="405"/>
      <c r="AP187" s="405"/>
      <c r="AQ187" s="405"/>
      <c r="AR187" s="405"/>
      <c r="AS187" s="405"/>
      <c r="AT187" s="405"/>
      <c r="AU187" s="405"/>
      <c r="AV187" s="405"/>
      <c r="AW187" s="405"/>
      <c r="AX187" s="405"/>
      <c r="AY187" s="405"/>
      <c r="AZ187" s="405"/>
      <c r="BA187" s="405"/>
      <c r="BB187" s="405"/>
      <c r="BC187" s="405"/>
      <c r="BD187" s="405"/>
      <c r="BE187" s="405"/>
      <c r="BF187" s="405"/>
      <c r="BG187" s="405"/>
      <c r="BH187" s="405"/>
      <c r="BI187" s="405"/>
      <c r="BJ187" s="405"/>
      <c r="BK187" s="405"/>
      <c r="BL187" s="405"/>
      <c r="BM187" s="405"/>
      <c r="BN187" s="405"/>
      <c r="BO187" s="405"/>
      <c r="BP187" s="405"/>
      <c r="BQ187" s="405"/>
      <c r="BR187" s="405"/>
      <c r="BS187" s="405"/>
      <c r="BT187" s="405"/>
      <c r="BU187" s="405"/>
      <c r="BV187" s="405"/>
      <c r="BW187" s="405"/>
      <c r="BX187" s="405"/>
      <c r="BY187" s="405"/>
      <c r="BZ187" s="405"/>
      <c r="CA187" s="405"/>
      <c r="CB187" s="405"/>
      <c r="CC187" s="405"/>
      <c r="CD187" s="405"/>
      <c r="CE187" s="405"/>
      <c r="CF187" s="405"/>
      <c r="CG187" s="405"/>
      <c r="CH187" s="405"/>
      <c r="CI187" s="405"/>
      <c r="CJ187" s="405"/>
      <c r="CK187" s="405"/>
      <c r="CL187" s="405"/>
      <c r="CM187" s="405"/>
      <c r="CN187" s="405"/>
      <c r="CO187" s="405"/>
      <c r="CP187" s="405"/>
      <c r="CQ187" s="405"/>
      <c r="CR187" s="405"/>
      <c r="CS187" s="405"/>
      <c r="CT187" s="405"/>
      <c r="CU187" s="405"/>
      <c r="CV187" s="405"/>
      <c r="CW187" s="405"/>
      <c r="CX187" s="405"/>
      <c r="CY187" s="405"/>
      <c r="CZ187" s="405"/>
      <c r="DA187" s="405"/>
      <c r="DB187" s="405"/>
      <c r="DC187" s="405"/>
      <c r="DD187" s="405"/>
      <c r="DE187" s="405"/>
      <c r="DF187" s="405"/>
      <c r="DG187" s="405"/>
      <c r="DH187" s="405"/>
      <c r="DI187" s="405"/>
      <c r="DJ187" s="405"/>
      <c r="DK187" s="405"/>
      <c r="DL187" s="405"/>
      <c r="DM187" s="405"/>
      <c r="DN187" s="405"/>
      <c r="DO187" s="405"/>
      <c r="DP187" s="405"/>
      <c r="DQ187" s="405"/>
      <c r="DR187" s="405"/>
      <c r="DS187" s="405"/>
      <c r="DT187" s="405"/>
      <c r="DU187" s="405"/>
      <c r="DV187" s="405"/>
      <c r="DW187" s="405"/>
      <c r="DX187" s="405"/>
      <c r="DY187" s="405"/>
      <c r="DZ187" s="405"/>
      <c r="EA187" s="405"/>
      <c r="EB187" s="405"/>
      <c r="EC187" s="405"/>
      <c r="ED187" s="405"/>
      <c r="EE187" s="405"/>
      <c r="EF187" s="405"/>
      <c r="EG187" s="405"/>
      <c r="EH187" s="405"/>
      <c r="EI187" s="405"/>
      <c r="EJ187" s="405"/>
      <c r="EK187" s="405"/>
      <c r="EL187" s="405"/>
      <c r="EM187" s="405"/>
      <c r="EN187" s="405"/>
      <c r="EO187" s="405"/>
      <c r="EP187" s="405"/>
      <c r="EQ187" s="405"/>
      <c r="ER187" s="405"/>
      <c r="ES187" s="405"/>
      <c r="ET187" s="405"/>
      <c r="EU187" s="405"/>
      <c r="EV187" s="405"/>
      <c r="EW187" s="405"/>
      <c r="EX187" s="405"/>
      <c r="EY187" s="405"/>
      <c r="EZ187" s="405"/>
      <c r="FA187" s="405"/>
      <c r="FB187" s="405"/>
      <c r="FC187" s="405"/>
      <c r="FD187" s="405"/>
      <c r="FE187" s="405"/>
      <c r="FF187" s="405"/>
      <c r="FG187" s="405"/>
      <c r="FH187" s="405"/>
      <c r="FI187" s="405"/>
      <c r="FJ187" s="405"/>
      <c r="FK187" s="405"/>
      <c r="FL187" s="405"/>
      <c r="FM187" s="405"/>
      <c r="FN187" s="405"/>
      <c r="FO187" s="405"/>
      <c r="FP187" s="405"/>
      <c r="FQ187" s="405"/>
      <c r="FR187" s="405"/>
      <c r="FS187" s="405"/>
      <c r="FT187" s="405"/>
      <c r="FU187" s="405"/>
      <c r="FV187" s="405"/>
      <c r="FW187" s="405"/>
      <c r="FX187" s="405"/>
      <c r="FY187" s="405"/>
      <c r="FZ187" s="405"/>
      <c r="GA187" s="405"/>
      <c r="GB187" s="405"/>
      <c r="GC187" s="405"/>
      <c r="GD187" s="405"/>
      <c r="GE187" s="405"/>
      <c r="GF187" s="405"/>
      <c r="GG187" s="405"/>
      <c r="GH187" s="405"/>
      <c r="GI187" s="405"/>
      <c r="GJ187" s="405"/>
      <c r="GK187" s="405"/>
      <c r="GL187" s="405"/>
      <c r="GM187" s="405"/>
      <c r="GN187" s="405"/>
      <c r="GO187" s="405"/>
      <c r="GP187" s="405"/>
      <c r="GQ187" s="405"/>
      <c r="GR187" s="405"/>
      <c r="GS187" s="405"/>
      <c r="GT187" s="405"/>
      <c r="GU187" s="405"/>
      <c r="GV187" s="405"/>
      <c r="GW187" s="405"/>
      <c r="GX187" s="405"/>
      <c r="GY187" s="405"/>
      <c r="GZ187" s="405"/>
      <c r="HA187" s="405"/>
      <c r="HB187" s="405"/>
      <c r="HC187" s="405"/>
      <c r="HD187" s="405"/>
      <c r="HE187" s="405"/>
      <c r="HF187" s="405"/>
      <c r="HG187" s="405"/>
      <c r="HH187" s="405"/>
      <c r="HI187" s="405"/>
      <c r="HJ187" s="405"/>
      <c r="HK187" s="405"/>
      <c r="HL187" s="405"/>
      <c r="HM187" s="405"/>
      <c r="HN187" s="405"/>
      <c r="HO187" s="405"/>
      <c r="HP187" s="405"/>
      <c r="HQ187" s="405"/>
      <c r="HR187" s="405"/>
      <c r="HS187" s="405"/>
      <c r="HT187" s="405"/>
      <c r="HU187" s="405"/>
      <c r="HV187" s="405"/>
      <c r="HW187" s="405"/>
      <c r="HX187" s="405"/>
      <c r="HY187" s="405"/>
      <c r="HZ187" s="405"/>
      <c r="IA187" s="405"/>
      <c r="IB187" s="405"/>
      <c r="IC187" s="405"/>
      <c r="ID187" s="405"/>
      <c r="IE187" s="405"/>
      <c r="IF187" s="405"/>
      <c r="IG187" s="405"/>
      <c r="IH187" s="405"/>
      <c r="II187" s="405"/>
      <c r="IJ187" s="405"/>
      <c r="IK187" s="405"/>
      <c r="IL187" s="405"/>
      <c r="IM187" s="405"/>
      <c r="IN187" s="405"/>
      <c r="IO187" s="405"/>
      <c r="IP187" s="405"/>
      <c r="IQ187" s="405"/>
      <c r="IR187" s="405"/>
      <c r="IS187" s="405"/>
      <c r="IT187" s="405"/>
      <c r="IU187" s="405"/>
      <c r="IV187" s="405"/>
      <c r="IW187" s="405"/>
    </row>
    <row r="188" customFormat="false" ht="12.75" hidden="false" customHeight="false" outlineLevel="0" collapsed="false">
      <c r="AD188" s="442"/>
      <c r="AF188" s="442"/>
      <c r="AG188" s="405"/>
      <c r="AH188" s="405"/>
      <c r="AI188" s="405"/>
      <c r="AJ188" s="405"/>
      <c r="AK188" s="405"/>
      <c r="AL188" s="405"/>
      <c r="AM188" s="405"/>
      <c r="AN188" s="405"/>
      <c r="AO188" s="405"/>
      <c r="AP188" s="405"/>
      <c r="AQ188" s="405"/>
      <c r="AR188" s="405"/>
      <c r="AS188" s="405"/>
      <c r="AT188" s="405"/>
      <c r="AU188" s="405"/>
      <c r="AV188" s="405"/>
      <c r="AW188" s="405"/>
      <c r="AX188" s="405"/>
      <c r="AY188" s="405"/>
      <c r="AZ188" s="405"/>
      <c r="BA188" s="405"/>
      <c r="BB188" s="405"/>
      <c r="BC188" s="405"/>
      <c r="BD188" s="405"/>
      <c r="BE188" s="405"/>
      <c r="BF188" s="405"/>
      <c r="BG188" s="405"/>
      <c r="BH188" s="405"/>
      <c r="BI188" s="405"/>
      <c r="BJ188" s="405"/>
      <c r="BK188" s="405"/>
      <c r="BL188" s="405"/>
      <c r="BM188" s="405"/>
      <c r="BN188" s="405"/>
      <c r="BO188" s="405"/>
      <c r="BP188" s="405"/>
      <c r="BQ188" s="405"/>
      <c r="BR188" s="405"/>
      <c r="BS188" s="405"/>
      <c r="BT188" s="405"/>
      <c r="BU188" s="405"/>
      <c r="BV188" s="405"/>
      <c r="BW188" s="405"/>
      <c r="BX188" s="405"/>
      <c r="BY188" s="405"/>
      <c r="BZ188" s="405"/>
      <c r="CA188" s="405"/>
      <c r="CB188" s="405"/>
      <c r="CC188" s="405"/>
      <c r="CD188" s="405"/>
      <c r="CE188" s="405"/>
      <c r="CF188" s="405"/>
      <c r="CG188" s="405"/>
      <c r="CH188" s="405"/>
      <c r="CI188" s="405"/>
      <c r="CJ188" s="405"/>
      <c r="CK188" s="405"/>
      <c r="CL188" s="405"/>
      <c r="CM188" s="405"/>
      <c r="CN188" s="405"/>
      <c r="CO188" s="405"/>
      <c r="CP188" s="405"/>
      <c r="CQ188" s="405"/>
      <c r="CR188" s="405"/>
      <c r="CS188" s="405"/>
      <c r="CT188" s="405"/>
      <c r="CU188" s="405"/>
      <c r="CV188" s="405"/>
      <c r="CW188" s="405"/>
      <c r="CX188" s="405"/>
      <c r="CY188" s="405"/>
      <c r="CZ188" s="405"/>
      <c r="DA188" s="405"/>
      <c r="DB188" s="405"/>
      <c r="DC188" s="405"/>
      <c r="DD188" s="405"/>
      <c r="DE188" s="405"/>
      <c r="DF188" s="405"/>
      <c r="DG188" s="405"/>
      <c r="DH188" s="405"/>
      <c r="DI188" s="405"/>
      <c r="DJ188" s="405"/>
      <c r="DK188" s="405"/>
      <c r="DL188" s="405"/>
      <c r="DM188" s="405"/>
      <c r="DN188" s="405"/>
      <c r="DO188" s="405"/>
      <c r="DP188" s="405"/>
      <c r="DQ188" s="405"/>
      <c r="DR188" s="405"/>
      <c r="DS188" s="405"/>
      <c r="DT188" s="405"/>
      <c r="DU188" s="405"/>
      <c r="DV188" s="405"/>
      <c r="DW188" s="405"/>
      <c r="DX188" s="405"/>
      <c r="DY188" s="405"/>
      <c r="DZ188" s="405"/>
      <c r="EA188" s="405"/>
      <c r="EB188" s="405"/>
      <c r="EC188" s="405"/>
      <c r="ED188" s="405"/>
      <c r="EE188" s="405"/>
      <c r="EF188" s="405"/>
      <c r="EG188" s="405"/>
      <c r="EH188" s="405"/>
      <c r="EI188" s="405"/>
      <c r="EJ188" s="405"/>
      <c r="EK188" s="405"/>
      <c r="EL188" s="405"/>
      <c r="EM188" s="405"/>
      <c r="EN188" s="405"/>
      <c r="EO188" s="405"/>
      <c r="EP188" s="405"/>
      <c r="EQ188" s="405"/>
      <c r="ER188" s="405"/>
      <c r="ES188" s="405"/>
      <c r="ET188" s="405"/>
      <c r="EU188" s="405"/>
      <c r="EV188" s="405"/>
      <c r="EW188" s="405"/>
      <c r="EX188" s="405"/>
      <c r="EY188" s="405"/>
      <c r="EZ188" s="405"/>
      <c r="FA188" s="405"/>
      <c r="FB188" s="405"/>
      <c r="FC188" s="405"/>
      <c r="FD188" s="405"/>
      <c r="FE188" s="405"/>
      <c r="FF188" s="405"/>
      <c r="FG188" s="405"/>
      <c r="FH188" s="405"/>
      <c r="FI188" s="405"/>
      <c r="FJ188" s="405"/>
      <c r="FK188" s="405"/>
      <c r="FL188" s="405"/>
      <c r="FM188" s="405"/>
      <c r="FN188" s="405"/>
      <c r="FO188" s="405"/>
      <c r="FP188" s="405"/>
      <c r="FQ188" s="405"/>
      <c r="FR188" s="405"/>
      <c r="FS188" s="405"/>
      <c r="FT188" s="405"/>
      <c r="FU188" s="405"/>
      <c r="FV188" s="405"/>
      <c r="FW188" s="405"/>
      <c r="FX188" s="405"/>
      <c r="FY188" s="405"/>
      <c r="FZ188" s="405"/>
      <c r="GA188" s="405"/>
      <c r="GB188" s="405"/>
      <c r="GC188" s="405"/>
      <c r="GD188" s="405"/>
      <c r="GE188" s="405"/>
      <c r="GF188" s="405"/>
      <c r="GG188" s="405"/>
      <c r="GH188" s="405"/>
      <c r="GI188" s="405"/>
      <c r="GJ188" s="405"/>
      <c r="GK188" s="405"/>
      <c r="GL188" s="405"/>
      <c r="GM188" s="405"/>
      <c r="GN188" s="405"/>
      <c r="GO188" s="405"/>
      <c r="GP188" s="405"/>
      <c r="GQ188" s="405"/>
      <c r="GR188" s="405"/>
      <c r="GS188" s="405"/>
      <c r="GT188" s="405"/>
      <c r="GU188" s="405"/>
      <c r="GV188" s="405"/>
      <c r="GW188" s="405"/>
      <c r="GX188" s="405"/>
      <c r="GY188" s="405"/>
      <c r="GZ188" s="405"/>
      <c r="HA188" s="405"/>
      <c r="HB188" s="405"/>
      <c r="HC188" s="405"/>
      <c r="HD188" s="405"/>
      <c r="HE188" s="405"/>
      <c r="HF188" s="405"/>
      <c r="HG188" s="405"/>
      <c r="HH188" s="405"/>
      <c r="HI188" s="405"/>
      <c r="HJ188" s="405"/>
      <c r="HK188" s="405"/>
      <c r="HL188" s="405"/>
      <c r="HM188" s="405"/>
      <c r="HN188" s="405"/>
      <c r="HO188" s="405"/>
      <c r="HP188" s="405"/>
      <c r="HQ188" s="405"/>
      <c r="HR188" s="405"/>
      <c r="HS188" s="405"/>
      <c r="HT188" s="405"/>
      <c r="HU188" s="405"/>
      <c r="HV188" s="405"/>
      <c r="HW188" s="405"/>
      <c r="HX188" s="405"/>
      <c r="HY188" s="405"/>
      <c r="HZ188" s="405"/>
      <c r="IA188" s="405"/>
      <c r="IB188" s="405"/>
      <c r="IC188" s="405"/>
      <c r="ID188" s="405"/>
      <c r="IE188" s="405"/>
      <c r="IF188" s="405"/>
      <c r="IG188" s="405"/>
      <c r="IH188" s="405"/>
      <c r="II188" s="405"/>
      <c r="IJ188" s="405"/>
      <c r="IK188" s="405"/>
      <c r="IL188" s="405"/>
      <c r="IM188" s="405"/>
      <c r="IN188" s="405"/>
      <c r="IO188" s="405"/>
      <c r="IP188" s="405"/>
      <c r="IQ188" s="405"/>
      <c r="IR188" s="405"/>
      <c r="IS188" s="405"/>
      <c r="IT188" s="405"/>
      <c r="IU188" s="405"/>
      <c r="IV188" s="405"/>
      <c r="IW188" s="405"/>
    </row>
    <row r="189" customFormat="false" ht="12.75" hidden="false" customHeight="false" outlineLevel="0" collapsed="false">
      <c r="AF189" s="442"/>
      <c r="AG189" s="405"/>
      <c r="AH189" s="405"/>
      <c r="AI189" s="405"/>
      <c r="AJ189" s="405"/>
      <c r="AK189" s="405"/>
      <c r="AL189" s="405"/>
      <c r="AM189" s="405"/>
      <c r="AN189" s="405"/>
      <c r="AO189" s="405"/>
      <c r="AP189" s="405"/>
      <c r="AQ189" s="405"/>
      <c r="AR189" s="405"/>
      <c r="AS189" s="405"/>
      <c r="AT189" s="405"/>
      <c r="AU189" s="405"/>
      <c r="AV189" s="405"/>
      <c r="AW189" s="405"/>
      <c r="AX189" s="405"/>
      <c r="AY189" s="405"/>
      <c r="AZ189" s="405"/>
      <c r="BA189" s="405"/>
      <c r="BB189" s="405"/>
      <c r="BC189" s="405"/>
      <c r="BD189" s="405"/>
      <c r="BE189" s="405"/>
      <c r="BF189" s="405"/>
      <c r="BG189" s="405"/>
      <c r="BH189" s="405"/>
      <c r="BI189" s="405"/>
      <c r="BJ189" s="405"/>
      <c r="BK189" s="405"/>
      <c r="BL189" s="405"/>
      <c r="BM189" s="405"/>
      <c r="BN189" s="405"/>
      <c r="BO189" s="405"/>
      <c r="BP189" s="405"/>
      <c r="BQ189" s="405"/>
      <c r="BR189" s="405"/>
      <c r="BS189" s="405"/>
      <c r="BT189" s="405"/>
      <c r="BU189" s="405"/>
      <c r="BV189" s="405"/>
      <c r="BW189" s="405"/>
      <c r="BX189" s="405"/>
      <c r="BY189" s="405"/>
      <c r="BZ189" s="405"/>
      <c r="CA189" s="405"/>
      <c r="CB189" s="405"/>
      <c r="CC189" s="405"/>
      <c r="CD189" s="405"/>
      <c r="CE189" s="405"/>
      <c r="CF189" s="405"/>
      <c r="CG189" s="405"/>
      <c r="CH189" s="405"/>
      <c r="CI189" s="405"/>
      <c r="CJ189" s="405"/>
      <c r="CK189" s="405"/>
      <c r="CL189" s="405"/>
      <c r="CM189" s="405"/>
      <c r="CN189" s="405"/>
      <c r="CO189" s="405"/>
      <c r="CP189" s="405"/>
      <c r="CQ189" s="405"/>
      <c r="CR189" s="405"/>
      <c r="CS189" s="405"/>
      <c r="CT189" s="405"/>
      <c r="CU189" s="405"/>
      <c r="CV189" s="405"/>
      <c r="CW189" s="405"/>
      <c r="CX189" s="405"/>
      <c r="CY189" s="405"/>
      <c r="CZ189" s="405"/>
      <c r="DA189" s="405"/>
      <c r="DB189" s="405"/>
      <c r="DC189" s="405"/>
      <c r="DD189" s="405"/>
      <c r="DE189" s="405"/>
      <c r="DF189" s="405"/>
      <c r="DG189" s="405"/>
      <c r="DH189" s="405"/>
      <c r="DI189" s="405"/>
      <c r="DJ189" s="405"/>
      <c r="DK189" s="405"/>
      <c r="DL189" s="405"/>
      <c r="DM189" s="405"/>
      <c r="DN189" s="405"/>
      <c r="DO189" s="405"/>
      <c r="DP189" s="405"/>
      <c r="DQ189" s="405"/>
      <c r="DR189" s="405"/>
      <c r="DS189" s="405"/>
      <c r="DT189" s="405"/>
      <c r="DU189" s="405"/>
      <c r="DV189" s="405"/>
      <c r="DW189" s="405"/>
      <c r="DX189" s="405"/>
      <c r="DY189" s="405"/>
      <c r="DZ189" s="405"/>
      <c r="EA189" s="405"/>
      <c r="EB189" s="405"/>
      <c r="EC189" s="405"/>
      <c r="ED189" s="405"/>
      <c r="EE189" s="405"/>
      <c r="EF189" s="405"/>
      <c r="EG189" s="405"/>
      <c r="EH189" s="405"/>
      <c r="EI189" s="405"/>
      <c r="EJ189" s="405"/>
      <c r="EK189" s="405"/>
      <c r="EL189" s="405"/>
      <c r="EM189" s="405"/>
      <c r="EN189" s="405"/>
      <c r="EO189" s="405"/>
      <c r="EP189" s="405"/>
      <c r="EQ189" s="405"/>
      <c r="ER189" s="405"/>
      <c r="ES189" s="405"/>
      <c r="ET189" s="405"/>
      <c r="EU189" s="405"/>
      <c r="EV189" s="405"/>
      <c r="EW189" s="405"/>
      <c r="EX189" s="405"/>
      <c r="EY189" s="405"/>
      <c r="EZ189" s="405"/>
      <c r="FA189" s="405"/>
      <c r="FB189" s="405"/>
      <c r="FC189" s="405"/>
      <c r="FD189" s="405"/>
      <c r="FE189" s="405"/>
      <c r="FF189" s="405"/>
      <c r="FG189" s="405"/>
      <c r="FH189" s="405"/>
      <c r="FI189" s="405"/>
      <c r="FJ189" s="405"/>
      <c r="FK189" s="405"/>
      <c r="FL189" s="405"/>
      <c r="FM189" s="405"/>
      <c r="FN189" s="405"/>
      <c r="FO189" s="405"/>
      <c r="FP189" s="405"/>
      <c r="FQ189" s="405"/>
      <c r="FR189" s="405"/>
      <c r="FS189" s="405"/>
      <c r="FT189" s="405"/>
      <c r="FU189" s="405"/>
      <c r="FV189" s="405"/>
      <c r="FW189" s="405"/>
      <c r="FX189" s="405"/>
      <c r="FY189" s="405"/>
      <c r="FZ189" s="405"/>
      <c r="GA189" s="405"/>
      <c r="GB189" s="405"/>
      <c r="GC189" s="405"/>
      <c r="GD189" s="405"/>
      <c r="GE189" s="405"/>
      <c r="GF189" s="405"/>
      <c r="GG189" s="405"/>
      <c r="GH189" s="405"/>
      <c r="GI189" s="405"/>
      <c r="GJ189" s="405"/>
      <c r="GK189" s="405"/>
      <c r="GL189" s="405"/>
      <c r="GM189" s="405"/>
      <c r="GN189" s="405"/>
      <c r="GO189" s="405"/>
      <c r="GP189" s="405"/>
      <c r="GQ189" s="405"/>
      <c r="GR189" s="405"/>
      <c r="GS189" s="405"/>
      <c r="GT189" s="405"/>
      <c r="GU189" s="405"/>
      <c r="GV189" s="405"/>
      <c r="GW189" s="405"/>
      <c r="GX189" s="405"/>
      <c r="GY189" s="405"/>
      <c r="GZ189" s="405"/>
      <c r="HA189" s="405"/>
      <c r="HB189" s="405"/>
      <c r="HC189" s="405"/>
      <c r="HD189" s="405"/>
      <c r="HE189" s="405"/>
      <c r="HF189" s="405"/>
      <c r="HG189" s="405"/>
      <c r="HH189" s="405"/>
      <c r="HI189" s="405"/>
      <c r="HJ189" s="405"/>
      <c r="HK189" s="405"/>
      <c r="HL189" s="405"/>
      <c r="HM189" s="405"/>
      <c r="HN189" s="405"/>
      <c r="HO189" s="405"/>
      <c r="HP189" s="405"/>
      <c r="HQ189" s="405"/>
      <c r="HR189" s="405"/>
      <c r="HS189" s="405"/>
      <c r="HT189" s="405"/>
      <c r="HU189" s="405"/>
      <c r="HV189" s="405"/>
      <c r="HW189" s="405"/>
      <c r="HX189" s="405"/>
      <c r="HY189" s="405"/>
      <c r="HZ189" s="405"/>
      <c r="IA189" s="405"/>
      <c r="IB189" s="405"/>
      <c r="IC189" s="405"/>
      <c r="ID189" s="405"/>
      <c r="IE189" s="405"/>
      <c r="IF189" s="405"/>
      <c r="IG189" s="405"/>
      <c r="IH189" s="405"/>
      <c r="II189" s="405"/>
      <c r="IJ189" s="405"/>
      <c r="IK189" s="405"/>
      <c r="IL189" s="405"/>
      <c r="IM189" s="405"/>
      <c r="IN189" s="405"/>
      <c r="IO189" s="405"/>
      <c r="IP189" s="405"/>
      <c r="IQ189" s="405"/>
      <c r="IR189" s="405"/>
      <c r="IS189" s="405"/>
      <c r="IT189" s="405"/>
      <c r="IU189" s="405"/>
      <c r="IV189" s="405"/>
      <c r="IW189" s="405"/>
    </row>
    <row r="190" customFormat="false" ht="12.75" hidden="false" customHeight="false" outlineLevel="0" collapsed="false">
      <c r="AF190" s="442"/>
      <c r="AG190" s="405"/>
      <c r="AH190" s="405"/>
      <c r="AI190" s="405"/>
      <c r="AJ190" s="405"/>
      <c r="AK190" s="405"/>
      <c r="AL190" s="405"/>
      <c r="AM190" s="405"/>
      <c r="AN190" s="405"/>
      <c r="AO190" s="405"/>
      <c r="AP190" s="405"/>
      <c r="AQ190" s="405"/>
      <c r="AR190" s="405"/>
      <c r="AS190" s="405"/>
      <c r="AT190" s="405"/>
      <c r="AU190" s="405"/>
      <c r="AV190" s="405"/>
      <c r="AW190" s="405"/>
      <c r="AX190" s="405"/>
      <c r="AY190" s="405"/>
      <c r="AZ190" s="405"/>
      <c r="BA190" s="405"/>
      <c r="BB190" s="405"/>
      <c r="BC190" s="405"/>
      <c r="BD190" s="405"/>
      <c r="BE190" s="405"/>
      <c r="BF190" s="405"/>
      <c r="BG190" s="405"/>
      <c r="BH190" s="405"/>
      <c r="BI190" s="405"/>
      <c r="BJ190" s="405"/>
      <c r="BK190" s="405"/>
      <c r="BL190" s="405"/>
      <c r="BM190" s="405"/>
      <c r="BN190" s="405"/>
      <c r="BO190" s="405"/>
      <c r="BP190" s="405"/>
      <c r="BQ190" s="405"/>
      <c r="BR190" s="405"/>
      <c r="BS190" s="405"/>
      <c r="BT190" s="405"/>
      <c r="BU190" s="405"/>
      <c r="BV190" s="405"/>
      <c r="BW190" s="405"/>
      <c r="BX190" s="405"/>
      <c r="BY190" s="405"/>
      <c r="BZ190" s="405"/>
      <c r="CA190" s="405"/>
      <c r="CB190" s="405"/>
      <c r="CC190" s="405"/>
      <c r="CD190" s="405"/>
      <c r="CE190" s="405"/>
      <c r="CF190" s="405"/>
      <c r="CG190" s="405"/>
      <c r="CH190" s="405"/>
      <c r="CI190" s="405"/>
      <c r="CJ190" s="405"/>
      <c r="CK190" s="405"/>
      <c r="CL190" s="405"/>
      <c r="CM190" s="405"/>
      <c r="CN190" s="405"/>
      <c r="CO190" s="405"/>
      <c r="CP190" s="405"/>
      <c r="CQ190" s="405"/>
      <c r="CR190" s="405"/>
      <c r="CS190" s="405"/>
      <c r="CT190" s="405"/>
      <c r="CU190" s="405"/>
      <c r="CV190" s="405"/>
      <c r="CW190" s="405"/>
      <c r="CX190" s="405"/>
      <c r="CY190" s="405"/>
      <c r="CZ190" s="405"/>
      <c r="DA190" s="405"/>
      <c r="DB190" s="405"/>
      <c r="DC190" s="405"/>
      <c r="DD190" s="405"/>
      <c r="DE190" s="405"/>
      <c r="DF190" s="405"/>
      <c r="DG190" s="405"/>
      <c r="DH190" s="405"/>
      <c r="DI190" s="405"/>
      <c r="DJ190" s="405"/>
      <c r="DK190" s="405"/>
      <c r="DL190" s="405"/>
      <c r="DM190" s="405"/>
      <c r="DN190" s="405"/>
      <c r="DO190" s="405"/>
      <c r="DP190" s="405"/>
      <c r="DQ190" s="405"/>
      <c r="DR190" s="405"/>
      <c r="DS190" s="405"/>
      <c r="DT190" s="405"/>
      <c r="DU190" s="405"/>
      <c r="DV190" s="405"/>
      <c r="DW190" s="405"/>
      <c r="DX190" s="405"/>
      <c r="DY190" s="405"/>
      <c r="DZ190" s="405"/>
      <c r="EA190" s="405"/>
      <c r="EB190" s="405"/>
      <c r="EC190" s="405"/>
      <c r="ED190" s="405"/>
      <c r="EE190" s="405"/>
      <c r="EF190" s="405"/>
      <c r="EG190" s="405"/>
      <c r="EH190" s="405"/>
      <c r="EI190" s="405"/>
      <c r="EJ190" s="405"/>
      <c r="EK190" s="405"/>
      <c r="EL190" s="405"/>
      <c r="EM190" s="405"/>
      <c r="EN190" s="405"/>
      <c r="EO190" s="405"/>
      <c r="EP190" s="405"/>
      <c r="EQ190" s="405"/>
      <c r="ER190" s="405"/>
      <c r="ES190" s="405"/>
      <c r="ET190" s="405"/>
      <c r="EU190" s="405"/>
      <c r="EV190" s="405"/>
      <c r="EW190" s="405"/>
      <c r="EX190" s="405"/>
      <c r="EY190" s="405"/>
      <c r="EZ190" s="405"/>
      <c r="FA190" s="405"/>
      <c r="FB190" s="405"/>
      <c r="FC190" s="405"/>
      <c r="FD190" s="405"/>
      <c r="FE190" s="405"/>
      <c r="FF190" s="405"/>
      <c r="FG190" s="405"/>
      <c r="FH190" s="405"/>
      <c r="FI190" s="405"/>
      <c r="FJ190" s="405"/>
      <c r="FK190" s="405"/>
      <c r="FL190" s="405"/>
      <c r="FM190" s="405"/>
      <c r="FN190" s="405"/>
      <c r="FO190" s="405"/>
      <c r="FP190" s="405"/>
      <c r="FQ190" s="405"/>
      <c r="FR190" s="405"/>
      <c r="FS190" s="405"/>
      <c r="FT190" s="405"/>
      <c r="FU190" s="405"/>
      <c r="FV190" s="405"/>
      <c r="FW190" s="405"/>
      <c r="FX190" s="405"/>
      <c r="FY190" s="405"/>
      <c r="FZ190" s="405"/>
      <c r="GA190" s="405"/>
      <c r="GB190" s="405"/>
      <c r="GC190" s="405"/>
      <c r="GD190" s="405"/>
      <c r="GE190" s="405"/>
      <c r="GF190" s="405"/>
      <c r="GG190" s="405"/>
      <c r="GH190" s="405"/>
      <c r="GI190" s="405"/>
      <c r="GJ190" s="405"/>
      <c r="GK190" s="405"/>
      <c r="GL190" s="405"/>
      <c r="GM190" s="405"/>
      <c r="GN190" s="405"/>
      <c r="GO190" s="405"/>
      <c r="GP190" s="405"/>
      <c r="GQ190" s="405"/>
      <c r="GR190" s="405"/>
      <c r="GS190" s="405"/>
      <c r="GT190" s="405"/>
      <c r="GU190" s="405"/>
      <c r="GV190" s="405"/>
      <c r="GW190" s="405"/>
      <c r="GX190" s="405"/>
      <c r="GY190" s="405"/>
      <c r="GZ190" s="405"/>
      <c r="HA190" s="405"/>
      <c r="HB190" s="405"/>
      <c r="HC190" s="405"/>
      <c r="HD190" s="405"/>
      <c r="HE190" s="405"/>
      <c r="HF190" s="405"/>
      <c r="HG190" s="405"/>
      <c r="HH190" s="405"/>
      <c r="HI190" s="405"/>
      <c r="HJ190" s="405"/>
      <c r="HK190" s="405"/>
      <c r="HL190" s="405"/>
      <c r="HM190" s="405"/>
      <c r="HN190" s="405"/>
      <c r="HO190" s="405"/>
      <c r="HP190" s="405"/>
      <c r="HQ190" s="405"/>
      <c r="HR190" s="405"/>
      <c r="HS190" s="405"/>
      <c r="HT190" s="405"/>
      <c r="HU190" s="405"/>
      <c r="HV190" s="405"/>
      <c r="HW190" s="405"/>
      <c r="HX190" s="405"/>
      <c r="HY190" s="405"/>
      <c r="HZ190" s="405"/>
      <c r="IA190" s="405"/>
      <c r="IB190" s="405"/>
      <c r="IC190" s="405"/>
      <c r="ID190" s="405"/>
      <c r="IE190" s="405"/>
      <c r="IF190" s="405"/>
      <c r="IG190" s="405"/>
      <c r="IH190" s="405"/>
      <c r="II190" s="405"/>
      <c r="IJ190" s="405"/>
      <c r="IK190" s="405"/>
      <c r="IL190" s="405"/>
      <c r="IM190" s="405"/>
      <c r="IN190" s="405"/>
      <c r="IO190" s="405"/>
      <c r="IP190" s="405"/>
      <c r="IQ190" s="405"/>
      <c r="IR190" s="405"/>
      <c r="IS190" s="405"/>
      <c r="IT190" s="405"/>
      <c r="IU190" s="405"/>
      <c r="IV190" s="405"/>
      <c r="IW190" s="405"/>
    </row>
    <row r="191" customFormat="false" ht="12.75" hidden="false" customHeight="false" outlineLevel="0" collapsed="false">
      <c r="AF191" s="442"/>
      <c r="AG191" s="405"/>
      <c r="AH191" s="405"/>
      <c r="AI191" s="405"/>
      <c r="AJ191" s="405"/>
      <c r="AK191" s="405"/>
      <c r="AL191" s="405"/>
      <c r="AM191" s="405"/>
      <c r="AN191" s="405"/>
      <c r="AO191" s="405"/>
      <c r="AP191" s="405"/>
      <c r="AQ191" s="405"/>
      <c r="AR191" s="405"/>
      <c r="AS191" s="405"/>
      <c r="AT191" s="405"/>
      <c r="AU191" s="405"/>
      <c r="AV191" s="405"/>
      <c r="AW191" s="405"/>
      <c r="AX191" s="405"/>
      <c r="AY191" s="405"/>
      <c r="AZ191" s="405"/>
      <c r="BA191" s="405"/>
      <c r="BB191" s="405"/>
      <c r="BC191" s="405"/>
      <c r="BD191" s="405"/>
      <c r="BE191" s="405"/>
      <c r="BF191" s="405"/>
      <c r="BG191" s="405"/>
      <c r="BH191" s="405"/>
      <c r="BI191" s="405"/>
      <c r="BJ191" s="405"/>
      <c r="BK191" s="405"/>
      <c r="BL191" s="405"/>
      <c r="BM191" s="405"/>
      <c r="BN191" s="405"/>
      <c r="BO191" s="405"/>
      <c r="BP191" s="405"/>
      <c r="BQ191" s="405"/>
      <c r="BR191" s="405"/>
      <c r="BS191" s="405"/>
      <c r="BT191" s="405"/>
      <c r="BU191" s="405"/>
      <c r="BV191" s="405"/>
      <c r="BW191" s="405"/>
      <c r="BX191" s="405"/>
      <c r="BY191" s="405"/>
      <c r="BZ191" s="405"/>
      <c r="CA191" s="405"/>
      <c r="CB191" s="405"/>
      <c r="CC191" s="405"/>
      <c r="CD191" s="405"/>
      <c r="CE191" s="405"/>
      <c r="CF191" s="405"/>
      <c r="CG191" s="405"/>
      <c r="CH191" s="405"/>
      <c r="CI191" s="405"/>
      <c r="CJ191" s="405"/>
      <c r="CK191" s="405"/>
      <c r="CL191" s="405"/>
      <c r="CM191" s="405"/>
      <c r="CN191" s="405"/>
      <c r="CO191" s="405"/>
      <c r="CP191" s="405"/>
      <c r="CQ191" s="405"/>
      <c r="CR191" s="405"/>
      <c r="CS191" s="405"/>
      <c r="CT191" s="405"/>
      <c r="CU191" s="405"/>
      <c r="CV191" s="405"/>
      <c r="CW191" s="405"/>
      <c r="CX191" s="405"/>
      <c r="CY191" s="405"/>
      <c r="CZ191" s="405"/>
      <c r="DA191" s="405"/>
      <c r="DB191" s="405"/>
      <c r="DC191" s="405"/>
      <c r="DD191" s="405"/>
      <c r="DE191" s="405"/>
      <c r="DF191" s="405"/>
      <c r="DG191" s="405"/>
      <c r="DH191" s="405"/>
      <c r="DI191" s="405"/>
      <c r="DJ191" s="405"/>
      <c r="DK191" s="405"/>
      <c r="DL191" s="405"/>
      <c r="DM191" s="405"/>
      <c r="DN191" s="405"/>
      <c r="DO191" s="405"/>
      <c r="DP191" s="405"/>
      <c r="DQ191" s="405"/>
      <c r="DR191" s="405"/>
      <c r="DS191" s="405"/>
      <c r="DT191" s="405"/>
      <c r="DU191" s="405"/>
      <c r="DV191" s="405"/>
      <c r="DW191" s="405"/>
      <c r="DX191" s="405"/>
      <c r="DY191" s="405"/>
      <c r="DZ191" s="405"/>
      <c r="EA191" s="405"/>
      <c r="EB191" s="405"/>
      <c r="EC191" s="405"/>
      <c r="ED191" s="405"/>
      <c r="EE191" s="405"/>
      <c r="EF191" s="405"/>
      <c r="EG191" s="405"/>
      <c r="EH191" s="405"/>
      <c r="EI191" s="405"/>
      <c r="EJ191" s="405"/>
      <c r="EK191" s="405"/>
      <c r="EL191" s="405"/>
      <c r="EM191" s="405"/>
      <c r="EN191" s="405"/>
      <c r="EO191" s="405"/>
      <c r="EP191" s="405"/>
      <c r="EQ191" s="405"/>
      <c r="ER191" s="405"/>
      <c r="ES191" s="405"/>
      <c r="ET191" s="405"/>
      <c r="EU191" s="405"/>
      <c r="EV191" s="405"/>
      <c r="EW191" s="405"/>
      <c r="EX191" s="405"/>
      <c r="EY191" s="405"/>
      <c r="EZ191" s="405"/>
      <c r="FA191" s="405"/>
      <c r="FB191" s="405"/>
      <c r="FC191" s="405"/>
      <c r="FD191" s="405"/>
      <c r="FE191" s="405"/>
      <c r="FF191" s="405"/>
      <c r="FG191" s="405"/>
      <c r="FH191" s="405"/>
      <c r="FI191" s="405"/>
      <c r="FJ191" s="405"/>
      <c r="FK191" s="405"/>
      <c r="FL191" s="405"/>
      <c r="FM191" s="405"/>
      <c r="FN191" s="405"/>
      <c r="FO191" s="405"/>
      <c r="FP191" s="405"/>
      <c r="FQ191" s="405"/>
      <c r="FR191" s="405"/>
      <c r="FS191" s="405"/>
      <c r="FT191" s="405"/>
      <c r="FU191" s="405"/>
      <c r="FV191" s="405"/>
      <c r="FW191" s="405"/>
      <c r="FX191" s="405"/>
      <c r="FY191" s="405"/>
      <c r="FZ191" s="405"/>
      <c r="GA191" s="405"/>
      <c r="GB191" s="405"/>
      <c r="GC191" s="405"/>
      <c r="GD191" s="405"/>
      <c r="GE191" s="405"/>
      <c r="GF191" s="405"/>
      <c r="GG191" s="405"/>
      <c r="GH191" s="405"/>
      <c r="GI191" s="405"/>
      <c r="GJ191" s="405"/>
      <c r="GK191" s="405"/>
      <c r="GL191" s="405"/>
      <c r="GM191" s="405"/>
      <c r="GN191" s="405"/>
      <c r="GO191" s="405"/>
      <c r="GP191" s="405"/>
      <c r="GQ191" s="405"/>
      <c r="GR191" s="405"/>
      <c r="GS191" s="405"/>
      <c r="GT191" s="405"/>
      <c r="GU191" s="405"/>
      <c r="GV191" s="405"/>
      <c r="GW191" s="405"/>
      <c r="GX191" s="405"/>
      <c r="GY191" s="405"/>
      <c r="GZ191" s="405"/>
      <c r="HA191" s="405"/>
      <c r="HB191" s="405"/>
      <c r="HC191" s="405"/>
      <c r="HD191" s="405"/>
      <c r="HE191" s="405"/>
      <c r="HF191" s="405"/>
      <c r="HG191" s="405"/>
      <c r="HH191" s="405"/>
      <c r="HI191" s="405"/>
      <c r="HJ191" s="405"/>
      <c r="HK191" s="405"/>
      <c r="HL191" s="405"/>
      <c r="HM191" s="405"/>
      <c r="HN191" s="405"/>
      <c r="HO191" s="405"/>
      <c r="HP191" s="405"/>
      <c r="HQ191" s="405"/>
      <c r="HR191" s="405"/>
      <c r="HS191" s="405"/>
      <c r="HT191" s="405"/>
      <c r="HU191" s="405"/>
      <c r="HV191" s="405"/>
      <c r="HW191" s="405"/>
      <c r="HX191" s="405"/>
      <c r="HY191" s="405"/>
      <c r="HZ191" s="405"/>
      <c r="IA191" s="405"/>
      <c r="IB191" s="405"/>
      <c r="IC191" s="405"/>
      <c r="ID191" s="405"/>
      <c r="IE191" s="405"/>
      <c r="IF191" s="405"/>
      <c r="IG191" s="405"/>
      <c r="IH191" s="405"/>
      <c r="II191" s="405"/>
      <c r="IJ191" s="405"/>
      <c r="IK191" s="405"/>
      <c r="IL191" s="405"/>
      <c r="IM191" s="405"/>
      <c r="IN191" s="405"/>
      <c r="IO191" s="405"/>
      <c r="IP191" s="405"/>
      <c r="IQ191" s="405"/>
      <c r="IR191" s="405"/>
      <c r="IS191" s="405"/>
      <c r="IT191" s="405"/>
      <c r="IU191" s="405"/>
      <c r="IV191" s="405"/>
      <c r="IW191" s="405"/>
    </row>
    <row r="192" customFormat="false" ht="12.75" hidden="false" customHeight="false" outlineLevel="0" collapsed="false">
      <c r="AF192" s="442"/>
      <c r="AG192" s="405"/>
      <c r="AH192" s="405"/>
      <c r="AI192" s="405"/>
      <c r="AJ192" s="405"/>
      <c r="AK192" s="405"/>
      <c r="AL192" s="405"/>
      <c r="AM192" s="405"/>
      <c r="AN192" s="405"/>
      <c r="AO192" s="405"/>
      <c r="AP192" s="405"/>
      <c r="AQ192" s="405"/>
      <c r="AR192" s="405"/>
      <c r="AS192" s="405"/>
      <c r="AT192" s="405"/>
      <c r="AU192" s="405"/>
      <c r="AV192" s="405"/>
      <c r="AW192" s="405"/>
      <c r="AX192" s="405"/>
      <c r="AY192" s="405"/>
      <c r="AZ192" s="405"/>
      <c r="BA192" s="405"/>
      <c r="BB192" s="405"/>
      <c r="BC192" s="405"/>
      <c r="BD192" s="405"/>
      <c r="BE192" s="405"/>
      <c r="BF192" s="405"/>
      <c r="BG192" s="405"/>
      <c r="BH192" s="405"/>
      <c r="BI192" s="405"/>
      <c r="BJ192" s="405"/>
      <c r="BK192" s="405"/>
      <c r="BL192" s="405"/>
      <c r="BM192" s="405"/>
      <c r="BN192" s="405"/>
      <c r="BO192" s="405"/>
      <c r="BP192" s="405"/>
      <c r="BQ192" s="405"/>
      <c r="BR192" s="405"/>
      <c r="BS192" s="405"/>
      <c r="BT192" s="405"/>
      <c r="BU192" s="405"/>
      <c r="BV192" s="405"/>
      <c r="BW192" s="405"/>
      <c r="BX192" s="405"/>
      <c r="BY192" s="405"/>
      <c r="BZ192" s="405"/>
      <c r="CA192" s="405"/>
      <c r="CB192" s="405"/>
      <c r="CC192" s="405"/>
      <c r="CD192" s="405"/>
      <c r="CE192" s="405"/>
      <c r="CF192" s="405"/>
      <c r="CG192" s="405"/>
      <c r="CH192" s="405"/>
      <c r="CI192" s="405"/>
      <c r="CJ192" s="405"/>
      <c r="CK192" s="405"/>
      <c r="CL192" s="405"/>
      <c r="CM192" s="405"/>
      <c r="CN192" s="405"/>
      <c r="CO192" s="405"/>
      <c r="CP192" s="405"/>
      <c r="CQ192" s="405"/>
      <c r="CR192" s="405"/>
      <c r="CS192" s="405"/>
      <c r="CT192" s="405"/>
      <c r="CU192" s="405"/>
      <c r="CV192" s="405"/>
      <c r="CW192" s="405"/>
      <c r="CX192" s="405"/>
      <c r="CY192" s="405"/>
      <c r="CZ192" s="405"/>
      <c r="DA192" s="405"/>
      <c r="DB192" s="405"/>
      <c r="DC192" s="405"/>
      <c r="DD192" s="405"/>
      <c r="DE192" s="405"/>
      <c r="DF192" s="405"/>
      <c r="DG192" s="405"/>
      <c r="DH192" s="405"/>
      <c r="DI192" s="405"/>
      <c r="DJ192" s="405"/>
      <c r="DK192" s="405"/>
      <c r="DL192" s="405"/>
      <c r="DM192" s="405"/>
      <c r="DN192" s="405"/>
      <c r="DO192" s="405"/>
      <c r="DP192" s="405"/>
      <c r="DQ192" s="405"/>
      <c r="DR192" s="405"/>
      <c r="DS192" s="405"/>
      <c r="DT192" s="405"/>
      <c r="DU192" s="405"/>
      <c r="DV192" s="405"/>
      <c r="DW192" s="405"/>
      <c r="DX192" s="405"/>
      <c r="DY192" s="405"/>
      <c r="DZ192" s="405"/>
      <c r="EA192" s="405"/>
      <c r="EB192" s="405"/>
      <c r="EC192" s="405"/>
      <c r="ED192" s="405"/>
      <c r="EE192" s="405"/>
      <c r="EF192" s="405"/>
      <c r="EG192" s="405"/>
      <c r="EH192" s="405"/>
      <c r="EI192" s="405"/>
      <c r="EJ192" s="405"/>
      <c r="EK192" s="405"/>
      <c r="EL192" s="405"/>
      <c r="EM192" s="405"/>
      <c r="EN192" s="405"/>
      <c r="EO192" s="405"/>
      <c r="EP192" s="405"/>
      <c r="EQ192" s="405"/>
      <c r="ER192" s="405"/>
      <c r="ES192" s="405"/>
      <c r="ET192" s="405"/>
      <c r="EU192" s="405"/>
      <c r="EV192" s="405"/>
      <c r="EW192" s="405"/>
      <c r="EX192" s="405"/>
      <c r="EY192" s="405"/>
      <c r="EZ192" s="405"/>
      <c r="FA192" s="405"/>
      <c r="FB192" s="405"/>
      <c r="FC192" s="405"/>
      <c r="FD192" s="405"/>
      <c r="FE192" s="405"/>
      <c r="FF192" s="405"/>
      <c r="FG192" s="405"/>
      <c r="FH192" s="405"/>
      <c r="FI192" s="405"/>
      <c r="FJ192" s="405"/>
      <c r="FK192" s="405"/>
      <c r="FL192" s="405"/>
      <c r="FM192" s="405"/>
      <c r="FN192" s="405"/>
      <c r="FO192" s="405"/>
      <c r="FP192" s="405"/>
      <c r="FQ192" s="405"/>
      <c r="FR192" s="405"/>
      <c r="FS192" s="405"/>
      <c r="FT192" s="405"/>
      <c r="FU192" s="405"/>
      <c r="FV192" s="405"/>
      <c r="FW192" s="405"/>
      <c r="FX192" s="405"/>
      <c r="FY192" s="405"/>
      <c r="FZ192" s="405"/>
      <c r="GA192" s="405"/>
      <c r="GB192" s="405"/>
      <c r="GC192" s="405"/>
      <c r="GD192" s="405"/>
      <c r="GE192" s="405"/>
      <c r="GF192" s="405"/>
      <c r="GG192" s="405"/>
      <c r="GH192" s="405"/>
      <c r="GI192" s="405"/>
      <c r="GJ192" s="405"/>
      <c r="GK192" s="405"/>
      <c r="GL192" s="405"/>
      <c r="GM192" s="405"/>
      <c r="GN192" s="405"/>
      <c r="GO192" s="405"/>
      <c r="GP192" s="405"/>
      <c r="GQ192" s="405"/>
      <c r="GR192" s="405"/>
      <c r="GS192" s="405"/>
      <c r="GT192" s="405"/>
      <c r="GU192" s="405"/>
      <c r="GV192" s="405"/>
      <c r="GW192" s="405"/>
      <c r="GX192" s="405"/>
      <c r="GY192" s="405"/>
      <c r="GZ192" s="405"/>
      <c r="HA192" s="405"/>
      <c r="HB192" s="405"/>
      <c r="HC192" s="405"/>
      <c r="HD192" s="405"/>
      <c r="HE192" s="405"/>
      <c r="HF192" s="405"/>
      <c r="HG192" s="405"/>
      <c r="HH192" s="405"/>
      <c r="HI192" s="405"/>
      <c r="HJ192" s="405"/>
      <c r="HK192" s="405"/>
      <c r="HL192" s="405"/>
      <c r="HM192" s="405"/>
      <c r="HN192" s="405"/>
      <c r="HO192" s="405"/>
      <c r="HP192" s="405"/>
      <c r="HQ192" s="405"/>
      <c r="HR192" s="405"/>
      <c r="HS192" s="405"/>
      <c r="HT192" s="405"/>
      <c r="HU192" s="405"/>
      <c r="HV192" s="405"/>
      <c r="HW192" s="405"/>
      <c r="HX192" s="405"/>
      <c r="HY192" s="405"/>
      <c r="HZ192" s="405"/>
      <c r="IA192" s="405"/>
      <c r="IB192" s="405"/>
      <c r="IC192" s="405"/>
      <c r="ID192" s="405"/>
      <c r="IE192" s="405"/>
      <c r="IF192" s="405"/>
      <c r="IG192" s="405"/>
      <c r="IH192" s="405"/>
      <c r="II192" s="405"/>
      <c r="IJ192" s="405"/>
      <c r="IK192" s="405"/>
      <c r="IL192" s="405"/>
      <c r="IM192" s="405"/>
      <c r="IN192" s="405"/>
      <c r="IO192" s="405"/>
      <c r="IP192" s="405"/>
      <c r="IQ192" s="405"/>
      <c r="IR192" s="405"/>
      <c r="IS192" s="405"/>
      <c r="IT192" s="405"/>
      <c r="IU192" s="405"/>
      <c r="IV192" s="405"/>
      <c r="IW192" s="405"/>
    </row>
    <row r="193" customFormat="false" ht="12.75" hidden="false" customHeight="false" outlineLevel="0" collapsed="false">
      <c r="AF193" s="442"/>
      <c r="AG193" s="405"/>
      <c r="AH193" s="405"/>
      <c r="AI193" s="405"/>
      <c r="AJ193" s="405"/>
      <c r="AK193" s="405"/>
      <c r="AL193" s="405"/>
      <c r="AM193" s="405"/>
      <c r="AN193" s="405"/>
      <c r="AO193" s="405"/>
      <c r="AP193" s="405"/>
      <c r="AQ193" s="405"/>
      <c r="AR193" s="405"/>
      <c r="AS193" s="405"/>
      <c r="AT193" s="405"/>
      <c r="AU193" s="405"/>
      <c r="AV193" s="405"/>
      <c r="AW193" s="405"/>
      <c r="AX193" s="405"/>
      <c r="AY193" s="405"/>
      <c r="AZ193" s="405"/>
      <c r="BA193" s="405"/>
      <c r="BB193" s="405"/>
      <c r="BC193" s="405"/>
      <c r="BD193" s="405"/>
      <c r="BE193" s="405"/>
      <c r="BF193" s="405"/>
      <c r="BG193" s="405"/>
      <c r="BH193" s="405"/>
      <c r="BI193" s="405"/>
      <c r="BJ193" s="405"/>
      <c r="BK193" s="405"/>
      <c r="BL193" s="405"/>
      <c r="BM193" s="405"/>
      <c r="BN193" s="405"/>
      <c r="BO193" s="405"/>
      <c r="BP193" s="405"/>
      <c r="BQ193" s="405"/>
      <c r="BR193" s="405"/>
      <c r="BS193" s="405"/>
      <c r="BT193" s="405"/>
      <c r="BU193" s="405"/>
      <c r="BV193" s="405"/>
      <c r="BW193" s="405"/>
      <c r="BX193" s="405"/>
      <c r="BY193" s="405"/>
      <c r="BZ193" s="405"/>
      <c r="CA193" s="405"/>
      <c r="CB193" s="405"/>
      <c r="CC193" s="405"/>
      <c r="CD193" s="405"/>
      <c r="CE193" s="405"/>
      <c r="CF193" s="405"/>
      <c r="CG193" s="405"/>
      <c r="CH193" s="405"/>
      <c r="CI193" s="405"/>
      <c r="CJ193" s="405"/>
      <c r="CK193" s="405"/>
      <c r="CL193" s="405"/>
      <c r="CM193" s="405"/>
      <c r="CN193" s="405"/>
      <c r="CO193" s="405"/>
      <c r="CP193" s="405"/>
      <c r="CQ193" s="405"/>
      <c r="CR193" s="405"/>
      <c r="CS193" s="405"/>
      <c r="CT193" s="405"/>
      <c r="CU193" s="405"/>
      <c r="CV193" s="405"/>
      <c r="CW193" s="405"/>
      <c r="CX193" s="405"/>
      <c r="CY193" s="405"/>
      <c r="CZ193" s="405"/>
      <c r="DA193" s="405"/>
      <c r="DB193" s="405"/>
      <c r="DC193" s="405"/>
      <c r="DD193" s="405"/>
      <c r="DE193" s="405"/>
      <c r="DF193" s="405"/>
      <c r="DG193" s="405"/>
      <c r="DH193" s="405"/>
      <c r="DI193" s="405"/>
      <c r="DJ193" s="405"/>
      <c r="DK193" s="405"/>
      <c r="DL193" s="405"/>
      <c r="DM193" s="405"/>
      <c r="DN193" s="405"/>
      <c r="DO193" s="405"/>
      <c r="DP193" s="405"/>
      <c r="DQ193" s="405"/>
      <c r="DR193" s="405"/>
      <c r="DS193" s="405"/>
      <c r="DT193" s="405"/>
      <c r="DU193" s="405"/>
      <c r="DV193" s="405"/>
      <c r="DW193" s="405"/>
      <c r="DX193" s="405"/>
      <c r="DY193" s="405"/>
      <c r="DZ193" s="405"/>
      <c r="EA193" s="405"/>
      <c r="EB193" s="405"/>
      <c r="EC193" s="405"/>
      <c r="ED193" s="405"/>
      <c r="EE193" s="405"/>
      <c r="EF193" s="405"/>
      <c r="EG193" s="405"/>
      <c r="EH193" s="405"/>
      <c r="EI193" s="405"/>
      <c r="EJ193" s="405"/>
      <c r="EK193" s="405"/>
      <c r="EL193" s="405"/>
      <c r="EM193" s="405"/>
      <c r="EN193" s="405"/>
      <c r="EO193" s="405"/>
      <c r="EP193" s="405"/>
      <c r="EQ193" s="405"/>
      <c r="ER193" s="405"/>
      <c r="ES193" s="405"/>
      <c r="ET193" s="405"/>
      <c r="EU193" s="405"/>
      <c r="EV193" s="405"/>
      <c r="EW193" s="405"/>
      <c r="EX193" s="405"/>
      <c r="EY193" s="405"/>
      <c r="EZ193" s="405"/>
      <c r="FA193" s="405"/>
      <c r="FB193" s="405"/>
      <c r="FC193" s="405"/>
      <c r="FD193" s="405"/>
      <c r="FE193" s="405"/>
      <c r="FF193" s="405"/>
      <c r="FG193" s="405"/>
      <c r="FH193" s="405"/>
      <c r="FI193" s="405"/>
      <c r="FJ193" s="405"/>
      <c r="FK193" s="405"/>
      <c r="FL193" s="405"/>
      <c r="FM193" s="405"/>
      <c r="FN193" s="405"/>
      <c r="FO193" s="405"/>
      <c r="FP193" s="405"/>
      <c r="FQ193" s="405"/>
      <c r="FR193" s="405"/>
      <c r="FS193" s="405"/>
      <c r="FT193" s="405"/>
      <c r="FU193" s="405"/>
      <c r="FV193" s="405"/>
      <c r="FW193" s="405"/>
      <c r="FX193" s="405"/>
      <c r="FY193" s="405"/>
      <c r="FZ193" s="405"/>
      <c r="GA193" s="405"/>
      <c r="GB193" s="405"/>
      <c r="GC193" s="405"/>
      <c r="GD193" s="405"/>
      <c r="GE193" s="405"/>
      <c r="GF193" s="405"/>
      <c r="GG193" s="405"/>
      <c r="GH193" s="405"/>
      <c r="GI193" s="405"/>
      <c r="GJ193" s="405"/>
      <c r="GK193" s="405"/>
      <c r="GL193" s="405"/>
      <c r="GM193" s="405"/>
      <c r="GN193" s="405"/>
      <c r="GO193" s="405"/>
      <c r="GP193" s="405"/>
      <c r="GQ193" s="405"/>
      <c r="GR193" s="405"/>
      <c r="GS193" s="405"/>
      <c r="GT193" s="405"/>
      <c r="GU193" s="405"/>
      <c r="GV193" s="405"/>
      <c r="GW193" s="405"/>
      <c r="GX193" s="405"/>
      <c r="GY193" s="405"/>
      <c r="GZ193" s="405"/>
      <c r="HA193" s="405"/>
      <c r="HB193" s="405"/>
      <c r="HC193" s="405"/>
      <c r="HD193" s="405"/>
      <c r="HE193" s="405"/>
      <c r="HF193" s="405"/>
      <c r="HG193" s="405"/>
      <c r="HH193" s="405"/>
      <c r="HI193" s="405"/>
      <c r="HJ193" s="405"/>
      <c r="HK193" s="405"/>
      <c r="HL193" s="405"/>
      <c r="HM193" s="405"/>
      <c r="HN193" s="405"/>
      <c r="HO193" s="405"/>
      <c r="HP193" s="405"/>
      <c r="HQ193" s="405"/>
      <c r="HR193" s="405"/>
      <c r="HS193" s="405"/>
      <c r="HT193" s="405"/>
      <c r="HU193" s="405"/>
      <c r="HV193" s="405"/>
      <c r="HW193" s="405"/>
      <c r="HX193" s="405"/>
      <c r="HY193" s="405"/>
      <c r="HZ193" s="405"/>
      <c r="IA193" s="405"/>
      <c r="IB193" s="405"/>
      <c r="IC193" s="405"/>
      <c r="ID193" s="405"/>
      <c r="IE193" s="405"/>
      <c r="IF193" s="405"/>
      <c r="IG193" s="405"/>
      <c r="IH193" s="405"/>
      <c r="II193" s="405"/>
      <c r="IJ193" s="405"/>
      <c r="IK193" s="405"/>
      <c r="IL193" s="405"/>
      <c r="IM193" s="405"/>
      <c r="IN193" s="405"/>
      <c r="IO193" s="405"/>
      <c r="IP193" s="405"/>
      <c r="IQ193" s="405"/>
      <c r="IR193" s="405"/>
      <c r="IS193" s="405"/>
      <c r="IT193" s="405"/>
      <c r="IU193" s="405"/>
      <c r="IV193" s="405"/>
      <c r="IW193" s="405"/>
    </row>
    <row r="194" customFormat="false" ht="12" hidden="false" customHeight="true" outlineLevel="0" collapsed="false">
      <c r="AF194" s="442"/>
      <c r="AG194" s="405"/>
      <c r="AH194" s="405"/>
      <c r="AI194" s="405"/>
      <c r="AJ194" s="405"/>
      <c r="AK194" s="405"/>
      <c r="AL194" s="405"/>
      <c r="AM194" s="405"/>
      <c r="AN194" s="405"/>
      <c r="AO194" s="405"/>
      <c r="AP194" s="405"/>
      <c r="AQ194" s="405"/>
      <c r="AR194" s="405"/>
      <c r="AS194" s="405"/>
      <c r="AT194" s="405"/>
      <c r="AU194" s="405"/>
      <c r="AV194" s="405"/>
      <c r="AW194" s="405"/>
      <c r="AX194" s="405"/>
      <c r="AY194" s="405"/>
      <c r="AZ194" s="405"/>
      <c r="BA194" s="405"/>
      <c r="BB194" s="405"/>
      <c r="BC194" s="405"/>
      <c r="BD194" s="405"/>
      <c r="BE194" s="405"/>
      <c r="BF194" s="405"/>
      <c r="BG194" s="405"/>
      <c r="BH194" s="405"/>
      <c r="BI194" s="405"/>
      <c r="BJ194" s="405"/>
      <c r="BK194" s="405"/>
      <c r="BL194" s="405"/>
      <c r="BM194" s="405"/>
      <c r="BN194" s="405"/>
      <c r="BO194" s="405"/>
      <c r="BP194" s="405"/>
      <c r="BQ194" s="405"/>
      <c r="BR194" s="405"/>
      <c r="BS194" s="405"/>
      <c r="BT194" s="405"/>
      <c r="BU194" s="405"/>
      <c r="BV194" s="405"/>
      <c r="BW194" s="405"/>
      <c r="BX194" s="405"/>
      <c r="BY194" s="405"/>
      <c r="BZ194" s="405"/>
      <c r="CA194" s="405"/>
      <c r="CB194" s="405"/>
      <c r="CC194" s="405"/>
      <c r="CD194" s="405"/>
      <c r="CE194" s="405"/>
      <c r="CF194" s="405"/>
      <c r="CG194" s="405"/>
      <c r="CH194" s="405"/>
      <c r="CI194" s="405"/>
      <c r="CJ194" s="405"/>
      <c r="CK194" s="405"/>
      <c r="CL194" s="405"/>
      <c r="CM194" s="405"/>
      <c r="CN194" s="405"/>
      <c r="CO194" s="405"/>
      <c r="CP194" s="405"/>
      <c r="CQ194" s="405"/>
      <c r="CR194" s="405"/>
      <c r="CS194" s="405"/>
      <c r="CT194" s="405"/>
      <c r="CU194" s="405"/>
      <c r="CV194" s="405"/>
      <c r="CW194" s="405"/>
      <c r="CX194" s="405"/>
      <c r="CY194" s="405"/>
      <c r="CZ194" s="405"/>
      <c r="DA194" s="405"/>
      <c r="DB194" s="405"/>
      <c r="DC194" s="405"/>
      <c r="DD194" s="405"/>
      <c r="DE194" s="405"/>
      <c r="DF194" s="405"/>
      <c r="DG194" s="405"/>
      <c r="DH194" s="405"/>
      <c r="DI194" s="405"/>
      <c r="DJ194" s="405"/>
      <c r="DK194" s="405"/>
      <c r="DL194" s="405"/>
      <c r="DM194" s="405"/>
      <c r="DN194" s="405"/>
      <c r="DO194" s="405"/>
      <c r="DP194" s="405"/>
      <c r="DQ194" s="405"/>
      <c r="DR194" s="405"/>
      <c r="DS194" s="405"/>
      <c r="DT194" s="405"/>
      <c r="DU194" s="405"/>
      <c r="DV194" s="405"/>
      <c r="DW194" s="405"/>
      <c r="DX194" s="405"/>
      <c r="DY194" s="405"/>
      <c r="DZ194" s="405"/>
      <c r="EA194" s="405"/>
      <c r="EB194" s="405"/>
      <c r="EC194" s="405"/>
      <c r="ED194" s="405"/>
      <c r="EE194" s="405"/>
      <c r="EF194" s="405"/>
      <c r="EG194" s="405"/>
      <c r="EH194" s="405"/>
      <c r="EI194" s="405"/>
      <c r="EJ194" s="405"/>
      <c r="EK194" s="405"/>
      <c r="EL194" s="405"/>
      <c r="EM194" s="405"/>
      <c r="EN194" s="405"/>
      <c r="EO194" s="405"/>
      <c r="EP194" s="405"/>
      <c r="EQ194" s="405"/>
      <c r="ER194" s="405"/>
      <c r="ES194" s="405"/>
      <c r="ET194" s="405"/>
      <c r="EU194" s="405"/>
      <c r="EV194" s="405"/>
      <c r="EW194" s="405"/>
      <c r="EX194" s="405"/>
      <c r="EY194" s="405"/>
      <c r="EZ194" s="405"/>
      <c r="FA194" s="405"/>
      <c r="FB194" s="405"/>
      <c r="FC194" s="405"/>
      <c r="FD194" s="405"/>
      <c r="FE194" s="405"/>
      <c r="FF194" s="405"/>
      <c r="FG194" s="405"/>
      <c r="FH194" s="405"/>
      <c r="FI194" s="405"/>
      <c r="FJ194" s="405"/>
      <c r="FK194" s="405"/>
      <c r="FL194" s="405"/>
      <c r="FM194" s="405"/>
      <c r="FN194" s="405"/>
      <c r="FO194" s="405"/>
      <c r="FP194" s="405"/>
      <c r="FQ194" s="405"/>
      <c r="FR194" s="405"/>
      <c r="FS194" s="405"/>
      <c r="FT194" s="405"/>
      <c r="FU194" s="405"/>
      <c r="FV194" s="405"/>
      <c r="FW194" s="405"/>
      <c r="FX194" s="405"/>
      <c r="FY194" s="405"/>
      <c r="FZ194" s="405"/>
      <c r="GA194" s="405"/>
      <c r="GB194" s="405"/>
      <c r="GC194" s="405"/>
      <c r="GD194" s="405"/>
      <c r="GE194" s="405"/>
      <c r="GF194" s="405"/>
      <c r="GG194" s="405"/>
      <c r="GH194" s="405"/>
      <c r="GI194" s="405"/>
      <c r="GJ194" s="405"/>
      <c r="GK194" s="405"/>
      <c r="GL194" s="405"/>
      <c r="GM194" s="405"/>
      <c r="GN194" s="405"/>
      <c r="GO194" s="405"/>
      <c r="GP194" s="405"/>
      <c r="GQ194" s="405"/>
      <c r="GR194" s="405"/>
      <c r="GS194" s="405"/>
      <c r="GT194" s="405"/>
      <c r="GU194" s="405"/>
      <c r="GV194" s="405"/>
      <c r="GW194" s="405"/>
      <c r="GX194" s="405"/>
      <c r="GY194" s="405"/>
      <c r="GZ194" s="405"/>
      <c r="HA194" s="405"/>
      <c r="HB194" s="405"/>
      <c r="HC194" s="405"/>
      <c r="HD194" s="405"/>
      <c r="HE194" s="405"/>
      <c r="HF194" s="405"/>
      <c r="HG194" s="405"/>
      <c r="HH194" s="405"/>
      <c r="HI194" s="405"/>
      <c r="HJ194" s="405"/>
      <c r="HK194" s="405"/>
      <c r="HL194" s="405"/>
      <c r="HM194" s="405"/>
      <c r="HN194" s="405"/>
      <c r="HO194" s="405"/>
      <c r="HP194" s="405"/>
      <c r="HQ194" s="405"/>
      <c r="HR194" s="405"/>
      <c r="HS194" s="405"/>
      <c r="HT194" s="405"/>
      <c r="HU194" s="405"/>
      <c r="HV194" s="405"/>
      <c r="HW194" s="405"/>
      <c r="HX194" s="405"/>
      <c r="HY194" s="405"/>
      <c r="HZ194" s="405"/>
      <c r="IA194" s="405"/>
      <c r="IB194" s="405"/>
      <c r="IC194" s="405"/>
      <c r="ID194" s="405"/>
      <c r="IE194" s="405"/>
      <c r="IF194" s="405"/>
      <c r="IG194" s="405"/>
      <c r="IH194" s="405"/>
      <c r="II194" s="405"/>
      <c r="IJ194" s="405"/>
      <c r="IK194" s="405"/>
      <c r="IL194" s="405"/>
      <c r="IM194" s="405"/>
      <c r="IN194" s="405"/>
      <c r="IO194" s="405"/>
      <c r="IP194" s="405"/>
      <c r="IQ194" s="405"/>
      <c r="IR194" s="405"/>
      <c r="IS194" s="405"/>
      <c r="IT194" s="405"/>
      <c r="IU194" s="405"/>
      <c r="IV194" s="405"/>
      <c r="IW194" s="405"/>
    </row>
    <row r="195" customFormat="false" ht="12" hidden="false" customHeight="true" outlineLevel="0" collapsed="false">
      <c r="AF195" s="442"/>
      <c r="AG195" s="405"/>
      <c r="AH195" s="405"/>
      <c r="AI195" s="405"/>
      <c r="AJ195" s="405"/>
      <c r="AK195" s="405"/>
      <c r="AL195" s="405"/>
      <c r="AM195" s="405"/>
      <c r="AN195" s="405"/>
      <c r="AO195" s="405"/>
      <c r="AP195" s="405"/>
      <c r="AQ195" s="405"/>
      <c r="AR195" s="405"/>
      <c r="AS195" s="405"/>
      <c r="AT195" s="405"/>
      <c r="AU195" s="405"/>
      <c r="AV195" s="405"/>
      <c r="AW195" s="405"/>
      <c r="AX195" s="405"/>
      <c r="AY195" s="405"/>
      <c r="AZ195" s="405"/>
      <c r="BA195" s="405"/>
      <c r="BB195" s="405"/>
      <c r="BC195" s="405"/>
      <c r="BD195" s="405"/>
      <c r="BE195" s="405"/>
      <c r="BF195" s="405"/>
      <c r="BG195" s="405"/>
      <c r="BH195" s="405"/>
      <c r="BI195" s="405"/>
      <c r="BJ195" s="405"/>
      <c r="BK195" s="405"/>
      <c r="BL195" s="405"/>
      <c r="BM195" s="405"/>
      <c r="BN195" s="405"/>
      <c r="BO195" s="405"/>
      <c r="BP195" s="405"/>
      <c r="BQ195" s="405"/>
      <c r="BR195" s="405"/>
      <c r="BS195" s="405"/>
      <c r="BT195" s="405"/>
      <c r="BU195" s="405"/>
      <c r="BV195" s="405"/>
      <c r="BW195" s="405"/>
      <c r="BX195" s="405"/>
      <c r="BY195" s="405"/>
      <c r="BZ195" s="405"/>
      <c r="CA195" s="405"/>
      <c r="CB195" s="405"/>
      <c r="CC195" s="405"/>
      <c r="CD195" s="405"/>
      <c r="CE195" s="405"/>
      <c r="CF195" s="405"/>
      <c r="CG195" s="405"/>
      <c r="CH195" s="405"/>
      <c r="CI195" s="405"/>
      <c r="CJ195" s="405"/>
      <c r="CK195" s="405"/>
      <c r="CL195" s="405"/>
      <c r="CM195" s="405"/>
      <c r="CN195" s="405"/>
      <c r="CO195" s="405"/>
      <c r="CP195" s="405"/>
      <c r="CQ195" s="405"/>
      <c r="CR195" s="405"/>
      <c r="CS195" s="405"/>
      <c r="CT195" s="405"/>
      <c r="CU195" s="405"/>
      <c r="CV195" s="405"/>
      <c r="CW195" s="405"/>
      <c r="CX195" s="405"/>
      <c r="CY195" s="405"/>
      <c r="CZ195" s="405"/>
      <c r="DA195" s="405"/>
      <c r="DB195" s="405"/>
      <c r="DC195" s="405"/>
      <c r="DD195" s="405"/>
      <c r="DE195" s="405"/>
      <c r="DF195" s="405"/>
      <c r="DG195" s="405"/>
      <c r="DH195" s="405"/>
      <c r="DI195" s="405"/>
      <c r="DJ195" s="405"/>
      <c r="DK195" s="405"/>
      <c r="DL195" s="405"/>
      <c r="DM195" s="405"/>
      <c r="DN195" s="405"/>
      <c r="DO195" s="405"/>
      <c r="DP195" s="405"/>
      <c r="DQ195" s="405"/>
      <c r="DR195" s="405"/>
      <c r="DS195" s="405"/>
      <c r="DT195" s="405"/>
      <c r="DU195" s="405"/>
      <c r="DV195" s="405"/>
      <c r="DW195" s="405"/>
      <c r="DX195" s="405"/>
      <c r="DY195" s="405"/>
      <c r="DZ195" s="405"/>
      <c r="EA195" s="405"/>
      <c r="EB195" s="405"/>
      <c r="EC195" s="405"/>
      <c r="ED195" s="405"/>
      <c r="EE195" s="405"/>
      <c r="EF195" s="405"/>
      <c r="EG195" s="405"/>
      <c r="EH195" s="405"/>
      <c r="EI195" s="405"/>
      <c r="EJ195" s="405"/>
      <c r="EK195" s="405"/>
      <c r="EL195" s="405"/>
      <c r="EM195" s="405"/>
      <c r="EN195" s="405"/>
      <c r="EO195" s="405"/>
      <c r="EP195" s="405"/>
      <c r="EQ195" s="405"/>
      <c r="ER195" s="405"/>
      <c r="ES195" s="405"/>
      <c r="ET195" s="405"/>
      <c r="EU195" s="405"/>
      <c r="EV195" s="405"/>
      <c r="EW195" s="405"/>
      <c r="EX195" s="405"/>
      <c r="EY195" s="405"/>
      <c r="EZ195" s="405"/>
      <c r="FA195" s="405"/>
      <c r="FB195" s="405"/>
      <c r="FC195" s="405"/>
      <c r="FD195" s="405"/>
      <c r="FE195" s="405"/>
      <c r="FF195" s="405"/>
      <c r="FG195" s="405"/>
      <c r="FH195" s="405"/>
      <c r="FI195" s="405"/>
      <c r="FJ195" s="405"/>
      <c r="FK195" s="405"/>
      <c r="FL195" s="405"/>
      <c r="FM195" s="405"/>
      <c r="FN195" s="405"/>
      <c r="FO195" s="405"/>
      <c r="FP195" s="405"/>
      <c r="FQ195" s="405"/>
      <c r="FR195" s="405"/>
      <c r="FS195" s="405"/>
      <c r="FT195" s="405"/>
      <c r="FU195" s="405"/>
      <c r="FV195" s="405"/>
      <c r="FW195" s="405"/>
      <c r="FX195" s="405"/>
      <c r="FY195" s="405"/>
      <c r="FZ195" s="405"/>
      <c r="GA195" s="405"/>
      <c r="GB195" s="405"/>
      <c r="GC195" s="405"/>
      <c r="GD195" s="405"/>
      <c r="GE195" s="405"/>
      <c r="GF195" s="405"/>
      <c r="GG195" s="405"/>
      <c r="GH195" s="405"/>
      <c r="GI195" s="405"/>
      <c r="GJ195" s="405"/>
      <c r="GK195" s="405"/>
      <c r="GL195" s="405"/>
      <c r="GM195" s="405"/>
      <c r="GN195" s="405"/>
      <c r="GO195" s="405"/>
      <c r="GP195" s="405"/>
      <c r="GQ195" s="405"/>
      <c r="GR195" s="405"/>
      <c r="GS195" s="405"/>
      <c r="GT195" s="405"/>
      <c r="GU195" s="405"/>
      <c r="GV195" s="405"/>
      <c r="GW195" s="405"/>
      <c r="GX195" s="405"/>
      <c r="GY195" s="405"/>
      <c r="GZ195" s="405"/>
      <c r="HA195" s="405"/>
      <c r="HB195" s="405"/>
      <c r="HC195" s="405"/>
      <c r="HD195" s="405"/>
      <c r="HE195" s="405"/>
      <c r="HF195" s="405"/>
      <c r="HG195" s="405"/>
      <c r="HH195" s="405"/>
      <c r="HI195" s="405"/>
      <c r="HJ195" s="405"/>
      <c r="HK195" s="405"/>
      <c r="HL195" s="405"/>
      <c r="HM195" s="405"/>
      <c r="HN195" s="405"/>
      <c r="HO195" s="405"/>
      <c r="HP195" s="405"/>
      <c r="HQ195" s="405"/>
      <c r="HR195" s="405"/>
      <c r="HS195" s="405"/>
      <c r="HT195" s="405"/>
      <c r="HU195" s="405"/>
      <c r="HV195" s="405"/>
      <c r="HW195" s="405"/>
      <c r="HX195" s="405"/>
      <c r="HY195" s="405"/>
      <c r="HZ195" s="405"/>
      <c r="IA195" s="405"/>
      <c r="IB195" s="405"/>
      <c r="IC195" s="405"/>
      <c r="ID195" s="405"/>
      <c r="IE195" s="405"/>
      <c r="IF195" s="405"/>
      <c r="IG195" s="405"/>
      <c r="IH195" s="405"/>
      <c r="II195" s="405"/>
      <c r="IJ195" s="405"/>
      <c r="IK195" s="405"/>
      <c r="IL195" s="405"/>
      <c r="IM195" s="405"/>
      <c r="IN195" s="405"/>
      <c r="IO195" s="405"/>
      <c r="IP195" s="405"/>
      <c r="IQ195" s="405"/>
      <c r="IR195" s="405"/>
      <c r="IS195" s="405"/>
      <c r="IT195" s="405"/>
      <c r="IU195" s="405"/>
      <c r="IV195" s="405"/>
      <c r="IW195" s="405"/>
    </row>
    <row r="196" customFormat="false" ht="12" hidden="false" customHeight="true" outlineLevel="0" collapsed="false">
      <c r="AG196" s="405"/>
      <c r="AH196" s="405"/>
      <c r="AI196" s="405"/>
      <c r="AJ196" s="405"/>
      <c r="AK196" s="405"/>
      <c r="AL196" s="405"/>
      <c r="AM196" s="405"/>
      <c r="AN196" s="405"/>
      <c r="AO196" s="405"/>
      <c r="AP196" s="405"/>
      <c r="AQ196" s="405"/>
      <c r="AR196" s="405"/>
      <c r="AS196" s="405"/>
      <c r="AT196" s="405"/>
      <c r="AU196" s="405"/>
      <c r="AV196" s="405"/>
      <c r="AW196" s="405"/>
      <c r="AX196" s="405"/>
      <c r="AY196" s="405"/>
      <c r="AZ196" s="405"/>
      <c r="BA196" s="405"/>
      <c r="BB196" s="405"/>
      <c r="BC196" s="405"/>
      <c r="BD196" s="405"/>
      <c r="BE196" s="405"/>
      <c r="BF196" s="405"/>
      <c r="BG196" s="405"/>
      <c r="BH196" s="405"/>
      <c r="BI196" s="405"/>
      <c r="BJ196" s="405"/>
      <c r="BK196" s="405"/>
      <c r="BL196" s="405"/>
      <c r="BM196" s="405"/>
      <c r="BN196" s="405"/>
      <c r="BO196" s="405"/>
      <c r="BP196" s="405"/>
      <c r="BQ196" s="405"/>
      <c r="BR196" s="405"/>
      <c r="BS196" s="405"/>
      <c r="BT196" s="405"/>
      <c r="BU196" s="405"/>
      <c r="BV196" s="405"/>
      <c r="BW196" s="405"/>
      <c r="BX196" s="405"/>
      <c r="BY196" s="405"/>
      <c r="BZ196" s="405"/>
      <c r="CA196" s="405"/>
      <c r="CB196" s="405"/>
      <c r="CC196" s="405"/>
      <c r="CD196" s="405"/>
      <c r="CE196" s="405"/>
      <c r="CF196" s="405"/>
      <c r="CG196" s="405"/>
      <c r="CH196" s="405"/>
      <c r="CI196" s="405"/>
      <c r="CJ196" s="405"/>
      <c r="CK196" s="405"/>
      <c r="CL196" s="405"/>
      <c r="CM196" s="405"/>
      <c r="CN196" s="405"/>
      <c r="CO196" s="405"/>
      <c r="CP196" s="405"/>
      <c r="CQ196" s="405"/>
      <c r="CR196" s="405"/>
      <c r="CS196" s="405"/>
      <c r="CT196" s="405"/>
      <c r="CU196" s="405"/>
      <c r="CV196" s="405"/>
      <c r="CW196" s="405"/>
      <c r="CX196" s="405"/>
      <c r="CY196" s="405"/>
      <c r="CZ196" s="405"/>
      <c r="DA196" s="405"/>
      <c r="DB196" s="405"/>
      <c r="DC196" s="405"/>
      <c r="DD196" s="405"/>
      <c r="DE196" s="405"/>
      <c r="DF196" s="405"/>
      <c r="DG196" s="405"/>
      <c r="DH196" s="405"/>
      <c r="DI196" s="405"/>
      <c r="DJ196" s="405"/>
      <c r="DK196" s="405"/>
      <c r="DL196" s="405"/>
      <c r="DM196" s="405"/>
      <c r="DN196" s="405"/>
      <c r="DO196" s="405"/>
      <c r="DP196" s="405"/>
      <c r="DQ196" s="405"/>
      <c r="DR196" s="405"/>
      <c r="DS196" s="405"/>
      <c r="DT196" s="405"/>
      <c r="DU196" s="405"/>
      <c r="DV196" s="405"/>
      <c r="DW196" s="405"/>
      <c r="DX196" s="405"/>
      <c r="DY196" s="405"/>
      <c r="DZ196" s="405"/>
      <c r="EA196" s="405"/>
      <c r="EB196" s="405"/>
      <c r="EC196" s="405"/>
      <c r="ED196" s="405"/>
      <c r="EE196" s="405"/>
      <c r="EF196" s="405"/>
      <c r="EG196" s="405"/>
      <c r="EH196" s="405"/>
      <c r="EI196" s="405"/>
      <c r="EJ196" s="405"/>
      <c r="EK196" s="405"/>
      <c r="EL196" s="405"/>
      <c r="EM196" s="405"/>
      <c r="EN196" s="405"/>
      <c r="EO196" s="405"/>
      <c r="EP196" s="405"/>
      <c r="EQ196" s="405"/>
      <c r="ER196" s="405"/>
      <c r="ES196" s="405"/>
      <c r="ET196" s="405"/>
      <c r="EU196" s="405"/>
      <c r="EV196" s="405"/>
      <c r="EW196" s="405"/>
      <c r="EX196" s="405"/>
      <c r="EY196" s="405"/>
      <c r="EZ196" s="405"/>
      <c r="FA196" s="405"/>
      <c r="FB196" s="405"/>
      <c r="FC196" s="405"/>
      <c r="FD196" s="405"/>
      <c r="FE196" s="405"/>
      <c r="FF196" s="405"/>
      <c r="FG196" s="405"/>
      <c r="FH196" s="405"/>
      <c r="FI196" s="405"/>
      <c r="FJ196" s="405"/>
      <c r="FK196" s="405"/>
      <c r="FL196" s="405"/>
      <c r="FM196" s="405"/>
      <c r="FN196" s="405"/>
      <c r="FO196" s="405"/>
      <c r="FP196" s="405"/>
      <c r="FQ196" s="405"/>
      <c r="FR196" s="405"/>
      <c r="FS196" s="405"/>
      <c r="FT196" s="405"/>
      <c r="FU196" s="405"/>
      <c r="FV196" s="405"/>
      <c r="FW196" s="405"/>
      <c r="FX196" s="405"/>
      <c r="FY196" s="405"/>
      <c r="FZ196" s="405"/>
      <c r="GA196" s="405"/>
      <c r="GB196" s="405"/>
      <c r="GC196" s="405"/>
      <c r="GD196" s="405"/>
      <c r="GE196" s="405"/>
      <c r="GF196" s="405"/>
      <c r="GG196" s="405"/>
      <c r="GH196" s="405"/>
      <c r="GI196" s="405"/>
      <c r="GJ196" s="405"/>
      <c r="GK196" s="405"/>
      <c r="GL196" s="405"/>
      <c r="GM196" s="405"/>
      <c r="GN196" s="405"/>
      <c r="GO196" s="405"/>
      <c r="GP196" s="405"/>
      <c r="GQ196" s="405"/>
      <c r="GR196" s="405"/>
      <c r="GS196" s="405"/>
      <c r="GT196" s="405"/>
      <c r="GU196" s="405"/>
      <c r="GV196" s="405"/>
      <c r="GW196" s="405"/>
      <c r="GX196" s="405"/>
      <c r="GY196" s="405"/>
      <c r="GZ196" s="405"/>
      <c r="HA196" s="405"/>
      <c r="HB196" s="405"/>
      <c r="HC196" s="405"/>
      <c r="HD196" s="405"/>
      <c r="HE196" s="405"/>
      <c r="HF196" s="405"/>
      <c r="HG196" s="405"/>
      <c r="HH196" s="405"/>
      <c r="HI196" s="405"/>
      <c r="HJ196" s="405"/>
      <c r="HK196" s="405"/>
      <c r="HL196" s="405"/>
      <c r="HM196" s="405"/>
      <c r="HN196" s="405"/>
      <c r="HO196" s="405"/>
      <c r="HP196" s="405"/>
      <c r="HQ196" s="405"/>
      <c r="HR196" s="405"/>
      <c r="HS196" s="405"/>
      <c r="HT196" s="405"/>
      <c r="HU196" s="405"/>
      <c r="HV196" s="405"/>
      <c r="HW196" s="405"/>
      <c r="HX196" s="405"/>
      <c r="HY196" s="405"/>
      <c r="HZ196" s="405"/>
      <c r="IA196" s="405"/>
      <c r="IB196" s="405"/>
      <c r="IC196" s="405"/>
      <c r="ID196" s="405"/>
      <c r="IE196" s="405"/>
      <c r="IF196" s="405"/>
      <c r="IG196" s="405"/>
      <c r="IH196" s="405"/>
      <c r="II196" s="405"/>
      <c r="IJ196" s="405"/>
      <c r="IK196" s="405"/>
      <c r="IL196" s="405"/>
      <c r="IM196" s="405"/>
      <c r="IN196" s="405"/>
      <c r="IO196" s="405"/>
      <c r="IP196" s="405"/>
      <c r="IQ196" s="405"/>
      <c r="IR196" s="405"/>
      <c r="IS196" s="405"/>
      <c r="IT196" s="405"/>
      <c r="IU196" s="405"/>
      <c r="IV196" s="405"/>
      <c r="IW196" s="405"/>
    </row>
    <row r="197" customFormat="false" ht="12" hidden="false" customHeight="true" outlineLevel="0" collapsed="false">
      <c r="AG197" s="405"/>
      <c r="AH197" s="405"/>
      <c r="AI197" s="405"/>
      <c r="AJ197" s="405"/>
      <c r="AK197" s="405"/>
      <c r="AL197" s="405"/>
      <c r="AM197" s="405"/>
      <c r="AN197" s="405"/>
      <c r="AO197" s="405"/>
      <c r="AP197" s="405"/>
      <c r="AQ197" s="405"/>
      <c r="AR197" s="405"/>
      <c r="AS197" s="405"/>
      <c r="AT197" s="405"/>
      <c r="AU197" s="405"/>
      <c r="AV197" s="405"/>
      <c r="AW197" s="405"/>
      <c r="AX197" s="405"/>
      <c r="AY197" s="405"/>
      <c r="AZ197" s="405"/>
      <c r="BA197" s="405"/>
      <c r="BB197" s="405"/>
      <c r="BC197" s="405"/>
      <c r="BD197" s="405"/>
      <c r="BE197" s="405"/>
      <c r="BF197" s="405"/>
      <c r="BG197" s="405"/>
      <c r="BH197" s="405"/>
      <c r="BI197" s="405"/>
      <c r="BJ197" s="405"/>
      <c r="BK197" s="405"/>
      <c r="BL197" s="405"/>
      <c r="BM197" s="405"/>
      <c r="BN197" s="405"/>
      <c r="BO197" s="405"/>
      <c r="BP197" s="405"/>
      <c r="BQ197" s="405"/>
      <c r="BR197" s="405"/>
      <c r="BS197" s="405"/>
      <c r="BT197" s="405"/>
      <c r="BU197" s="405"/>
      <c r="BV197" s="405"/>
      <c r="BW197" s="405"/>
      <c r="BX197" s="405"/>
      <c r="BY197" s="405"/>
      <c r="BZ197" s="405"/>
      <c r="CA197" s="405"/>
      <c r="CB197" s="405"/>
      <c r="CC197" s="405"/>
      <c r="CD197" s="405"/>
      <c r="CE197" s="405"/>
      <c r="CF197" s="405"/>
      <c r="CG197" s="405"/>
      <c r="CH197" s="405"/>
      <c r="CI197" s="405"/>
      <c r="CJ197" s="405"/>
      <c r="CK197" s="405"/>
      <c r="CL197" s="405"/>
      <c r="CM197" s="405"/>
      <c r="CN197" s="405"/>
      <c r="CO197" s="405"/>
      <c r="CP197" s="405"/>
      <c r="CQ197" s="405"/>
      <c r="CR197" s="405"/>
      <c r="CS197" s="405"/>
      <c r="CT197" s="405"/>
      <c r="CU197" s="405"/>
      <c r="CV197" s="405"/>
      <c r="CW197" s="405"/>
      <c r="CX197" s="405"/>
      <c r="CY197" s="405"/>
      <c r="CZ197" s="405"/>
      <c r="DA197" s="405"/>
      <c r="DB197" s="405"/>
      <c r="DC197" s="405"/>
      <c r="DD197" s="405"/>
      <c r="DE197" s="405"/>
      <c r="DF197" s="405"/>
      <c r="DG197" s="405"/>
      <c r="DH197" s="405"/>
      <c r="DI197" s="405"/>
      <c r="DJ197" s="405"/>
      <c r="DK197" s="405"/>
      <c r="DL197" s="405"/>
      <c r="DM197" s="405"/>
      <c r="DN197" s="405"/>
      <c r="DO197" s="405"/>
      <c r="DP197" s="405"/>
      <c r="DQ197" s="405"/>
      <c r="DR197" s="405"/>
      <c r="DS197" s="405"/>
      <c r="DT197" s="405"/>
      <c r="DU197" s="405"/>
      <c r="DV197" s="405"/>
      <c r="DW197" s="405"/>
      <c r="DX197" s="405"/>
      <c r="DY197" s="405"/>
      <c r="DZ197" s="405"/>
      <c r="EA197" s="405"/>
      <c r="EB197" s="405"/>
      <c r="EC197" s="405"/>
      <c r="ED197" s="405"/>
      <c r="EE197" s="405"/>
      <c r="EF197" s="405"/>
      <c r="EG197" s="405"/>
      <c r="EH197" s="405"/>
      <c r="EI197" s="405"/>
      <c r="EJ197" s="405"/>
      <c r="EK197" s="405"/>
      <c r="EL197" s="405"/>
      <c r="EM197" s="405"/>
      <c r="EN197" s="405"/>
      <c r="EO197" s="405"/>
      <c r="EP197" s="405"/>
      <c r="EQ197" s="405"/>
      <c r="ER197" s="405"/>
      <c r="ES197" s="405"/>
      <c r="ET197" s="405"/>
      <c r="EU197" s="405"/>
      <c r="EV197" s="405"/>
      <c r="EW197" s="405"/>
      <c r="EX197" s="405"/>
      <c r="EY197" s="405"/>
      <c r="EZ197" s="405"/>
      <c r="FA197" s="405"/>
      <c r="FB197" s="405"/>
      <c r="FC197" s="405"/>
      <c r="FD197" s="405"/>
      <c r="FE197" s="405"/>
      <c r="FF197" s="405"/>
      <c r="FG197" s="405"/>
      <c r="FH197" s="405"/>
      <c r="FI197" s="405"/>
      <c r="FJ197" s="405"/>
      <c r="FK197" s="405"/>
      <c r="FL197" s="405"/>
      <c r="FM197" s="405"/>
      <c r="FN197" s="405"/>
      <c r="FO197" s="405"/>
      <c r="FP197" s="405"/>
      <c r="FQ197" s="405"/>
      <c r="FR197" s="405"/>
      <c r="FS197" s="405"/>
      <c r="FT197" s="405"/>
      <c r="FU197" s="405"/>
      <c r="FV197" s="405"/>
      <c r="FW197" s="405"/>
      <c r="FX197" s="405"/>
      <c r="FY197" s="405"/>
      <c r="FZ197" s="405"/>
      <c r="GA197" s="405"/>
      <c r="GB197" s="405"/>
      <c r="GC197" s="405"/>
      <c r="GD197" s="405"/>
      <c r="GE197" s="405"/>
      <c r="GF197" s="405"/>
      <c r="GG197" s="405"/>
      <c r="GH197" s="405"/>
      <c r="GI197" s="405"/>
      <c r="GJ197" s="405"/>
      <c r="GK197" s="405"/>
      <c r="GL197" s="405"/>
      <c r="GM197" s="405"/>
      <c r="GN197" s="405"/>
      <c r="GO197" s="405"/>
      <c r="GP197" s="405"/>
      <c r="GQ197" s="405"/>
      <c r="GR197" s="405"/>
      <c r="GS197" s="405"/>
      <c r="GT197" s="405"/>
      <c r="GU197" s="405"/>
      <c r="GV197" s="405"/>
      <c r="GW197" s="405"/>
      <c r="GX197" s="405"/>
      <c r="GY197" s="405"/>
      <c r="GZ197" s="405"/>
      <c r="HA197" s="405"/>
      <c r="HB197" s="405"/>
      <c r="HC197" s="405"/>
      <c r="HD197" s="405"/>
      <c r="HE197" s="405"/>
      <c r="HF197" s="405"/>
      <c r="HG197" s="405"/>
      <c r="HH197" s="405"/>
      <c r="HI197" s="405"/>
      <c r="HJ197" s="405"/>
      <c r="HK197" s="405"/>
      <c r="HL197" s="405"/>
      <c r="HM197" s="405"/>
      <c r="HN197" s="405"/>
      <c r="HO197" s="405"/>
      <c r="HP197" s="405"/>
      <c r="HQ197" s="405"/>
      <c r="HR197" s="405"/>
      <c r="HS197" s="405"/>
      <c r="HT197" s="405"/>
      <c r="HU197" s="405"/>
      <c r="HV197" s="405"/>
      <c r="HW197" s="405"/>
      <c r="HX197" s="405"/>
      <c r="HY197" s="405"/>
      <c r="HZ197" s="405"/>
      <c r="IA197" s="405"/>
      <c r="IB197" s="405"/>
      <c r="IC197" s="405"/>
      <c r="ID197" s="405"/>
      <c r="IE197" s="405"/>
      <c r="IF197" s="405"/>
      <c r="IG197" s="405"/>
      <c r="IH197" s="405"/>
      <c r="II197" s="405"/>
      <c r="IJ197" s="405"/>
      <c r="IK197" s="405"/>
      <c r="IL197" s="405"/>
      <c r="IM197" s="405"/>
      <c r="IN197" s="405"/>
      <c r="IO197" s="405"/>
      <c r="IP197" s="405"/>
      <c r="IQ197" s="405"/>
      <c r="IR197" s="405"/>
      <c r="IS197" s="405"/>
      <c r="IT197" s="405"/>
      <c r="IU197" s="405"/>
      <c r="IV197" s="405"/>
      <c r="IW197" s="405"/>
    </row>
    <row r="198" customFormat="false" ht="12" hidden="false" customHeight="true" outlineLevel="0" collapsed="false">
      <c r="AG198" s="405"/>
      <c r="AH198" s="405"/>
      <c r="AI198" s="405"/>
      <c r="AJ198" s="405"/>
      <c r="AK198" s="405"/>
      <c r="AL198" s="405"/>
      <c r="AM198" s="405"/>
      <c r="AN198" s="405"/>
      <c r="AO198" s="405"/>
      <c r="AP198" s="405"/>
      <c r="AQ198" s="405"/>
      <c r="AR198" s="405"/>
      <c r="AS198" s="405"/>
      <c r="AT198" s="405"/>
      <c r="AU198" s="405"/>
      <c r="AV198" s="405"/>
      <c r="AW198" s="405"/>
      <c r="AX198" s="405"/>
      <c r="AY198" s="405"/>
      <c r="AZ198" s="405"/>
      <c r="BA198" s="405"/>
      <c r="BB198" s="405"/>
      <c r="BC198" s="405"/>
      <c r="BD198" s="405"/>
      <c r="BE198" s="405"/>
      <c r="BF198" s="405"/>
      <c r="BG198" s="405"/>
      <c r="BH198" s="405"/>
      <c r="BI198" s="405"/>
      <c r="BJ198" s="405"/>
      <c r="BK198" s="405"/>
      <c r="BL198" s="405"/>
      <c r="BM198" s="405"/>
      <c r="BN198" s="405"/>
      <c r="BO198" s="405"/>
      <c r="BP198" s="405"/>
      <c r="BQ198" s="405"/>
      <c r="BR198" s="405"/>
      <c r="BS198" s="405"/>
      <c r="BT198" s="405"/>
      <c r="BU198" s="405"/>
      <c r="BV198" s="405"/>
      <c r="BW198" s="405"/>
      <c r="BX198" s="405"/>
      <c r="BY198" s="405"/>
      <c r="BZ198" s="405"/>
      <c r="CA198" s="405"/>
      <c r="CB198" s="405"/>
      <c r="CC198" s="405"/>
      <c r="CD198" s="405"/>
      <c r="CE198" s="405"/>
      <c r="CF198" s="405"/>
      <c r="CG198" s="405"/>
      <c r="CH198" s="405"/>
      <c r="CI198" s="405"/>
      <c r="CJ198" s="405"/>
      <c r="CK198" s="405"/>
      <c r="CL198" s="405"/>
      <c r="CM198" s="405"/>
      <c r="CN198" s="405"/>
      <c r="CO198" s="405"/>
      <c r="CP198" s="405"/>
      <c r="CQ198" s="405"/>
      <c r="CR198" s="405"/>
      <c r="CS198" s="405"/>
      <c r="CT198" s="405"/>
      <c r="CU198" s="405"/>
      <c r="CV198" s="405"/>
      <c r="CW198" s="405"/>
      <c r="CX198" s="405"/>
      <c r="CY198" s="405"/>
      <c r="CZ198" s="405"/>
      <c r="DA198" s="405"/>
      <c r="DB198" s="405"/>
      <c r="DC198" s="405"/>
      <c r="DD198" s="405"/>
      <c r="DE198" s="405"/>
      <c r="DF198" s="405"/>
      <c r="DG198" s="405"/>
      <c r="DH198" s="405"/>
      <c r="DI198" s="405"/>
      <c r="DJ198" s="405"/>
      <c r="DK198" s="405"/>
      <c r="DL198" s="405"/>
      <c r="DM198" s="405"/>
      <c r="DN198" s="405"/>
      <c r="DO198" s="405"/>
      <c r="DP198" s="405"/>
      <c r="DQ198" s="405"/>
      <c r="DR198" s="405"/>
      <c r="DS198" s="405"/>
      <c r="DT198" s="405"/>
      <c r="DU198" s="405"/>
      <c r="DV198" s="405"/>
      <c r="DW198" s="405"/>
      <c r="DX198" s="405"/>
      <c r="DY198" s="405"/>
      <c r="DZ198" s="405"/>
      <c r="EA198" s="405"/>
      <c r="EB198" s="405"/>
      <c r="EC198" s="405"/>
      <c r="ED198" s="405"/>
      <c r="EE198" s="405"/>
      <c r="EF198" s="405"/>
      <c r="EG198" s="405"/>
      <c r="EH198" s="405"/>
      <c r="EI198" s="405"/>
      <c r="EJ198" s="405"/>
      <c r="EK198" s="405"/>
      <c r="EL198" s="405"/>
      <c r="EM198" s="405"/>
      <c r="EN198" s="405"/>
      <c r="EO198" s="405"/>
      <c r="EP198" s="405"/>
      <c r="EQ198" s="405"/>
      <c r="ER198" s="405"/>
      <c r="ES198" s="405"/>
      <c r="ET198" s="405"/>
      <c r="EU198" s="405"/>
      <c r="EV198" s="405"/>
      <c r="EW198" s="405"/>
      <c r="EX198" s="405"/>
      <c r="EY198" s="405"/>
      <c r="EZ198" s="405"/>
      <c r="FA198" s="405"/>
      <c r="FB198" s="405"/>
      <c r="FC198" s="405"/>
      <c r="FD198" s="405"/>
      <c r="FE198" s="405"/>
      <c r="FF198" s="405"/>
      <c r="FG198" s="405"/>
      <c r="FH198" s="405"/>
      <c r="FI198" s="405"/>
      <c r="FJ198" s="405"/>
      <c r="FK198" s="405"/>
      <c r="FL198" s="405"/>
      <c r="FM198" s="405"/>
      <c r="FN198" s="405"/>
      <c r="FO198" s="405"/>
      <c r="FP198" s="405"/>
      <c r="FQ198" s="405"/>
      <c r="FR198" s="405"/>
      <c r="FS198" s="405"/>
      <c r="FT198" s="405"/>
      <c r="FU198" s="405"/>
      <c r="FV198" s="405"/>
      <c r="FW198" s="405"/>
      <c r="FX198" s="405"/>
      <c r="FY198" s="405"/>
      <c r="FZ198" s="405"/>
      <c r="GA198" s="405"/>
      <c r="GB198" s="405"/>
      <c r="GC198" s="405"/>
      <c r="GD198" s="405"/>
      <c r="GE198" s="405"/>
      <c r="GF198" s="405"/>
      <c r="GG198" s="405"/>
      <c r="GH198" s="405"/>
      <c r="GI198" s="405"/>
      <c r="GJ198" s="405"/>
      <c r="GK198" s="405"/>
      <c r="GL198" s="405"/>
      <c r="GM198" s="405"/>
      <c r="GN198" s="405"/>
      <c r="GO198" s="405"/>
      <c r="GP198" s="405"/>
      <c r="GQ198" s="405"/>
      <c r="GR198" s="405"/>
      <c r="GS198" s="405"/>
      <c r="GT198" s="405"/>
      <c r="GU198" s="405"/>
      <c r="GV198" s="405"/>
      <c r="GW198" s="405"/>
      <c r="GX198" s="405"/>
      <c r="GY198" s="405"/>
      <c r="GZ198" s="405"/>
      <c r="HA198" s="405"/>
      <c r="HB198" s="405"/>
      <c r="HC198" s="405"/>
      <c r="HD198" s="405"/>
      <c r="HE198" s="405"/>
      <c r="HF198" s="405"/>
      <c r="HG198" s="405"/>
      <c r="HH198" s="405"/>
      <c r="HI198" s="405"/>
      <c r="HJ198" s="405"/>
      <c r="HK198" s="405"/>
      <c r="HL198" s="405"/>
      <c r="HM198" s="405"/>
      <c r="HN198" s="405"/>
      <c r="HO198" s="405"/>
      <c r="HP198" s="405"/>
      <c r="HQ198" s="405"/>
      <c r="HR198" s="405"/>
      <c r="HS198" s="405"/>
      <c r="HT198" s="405"/>
      <c r="HU198" s="405"/>
      <c r="HV198" s="405"/>
      <c r="HW198" s="405"/>
      <c r="HX198" s="405"/>
      <c r="HY198" s="405"/>
      <c r="HZ198" s="405"/>
      <c r="IA198" s="405"/>
      <c r="IB198" s="405"/>
      <c r="IC198" s="405"/>
      <c r="ID198" s="405"/>
      <c r="IE198" s="405"/>
      <c r="IF198" s="405"/>
      <c r="IG198" s="405"/>
      <c r="IH198" s="405"/>
      <c r="II198" s="405"/>
      <c r="IJ198" s="405"/>
      <c r="IK198" s="405"/>
      <c r="IL198" s="405"/>
      <c r="IM198" s="405"/>
      <c r="IN198" s="405"/>
      <c r="IO198" s="405"/>
      <c r="IP198" s="405"/>
      <c r="IQ198" s="405"/>
      <c r="IR198" s="405"/>
      <c r="IS198" s="405"/>
      <c r="IT198" s="405"/>
      <c r="IU198" s="405"/>
      <c r="IV198" s="405"/>
      <c r="IW198" s="405"/>
    </row>
    <row r="199" customFormat="false" ht="12" hidden="false" customHeight="true" outlineLevel="0" collapsed="false">
      <c r="AG199" s="405"/>
      <c r="AH199" s="405"/>
      <c r="AI199" s="405"/>
      <c r="AJ199" s="405"/>
      <c r="AK199" s="405"/>
      <c r="AL199" s="405"/>
      <c r="AM199" s="405"/>
      <c r="AN199" s="405"/>
      <c r="AO199" s="405"/>
      <c r="AP199" s="405"/>
      <c r="AQ199" s="405"/>
      <c r="AR199" s="405"/>
      <c r="AS199" s="405"/>
      <c r="AT199" s="405"/>
      <c r="AU199" s="405"/>
      <c r="AV199" s="405"/>
      <c r="AW199" s="405"/>
      <c r="AX199" s="405"/>
      <c r="AY199" s="405"/>
      <c r="AZ199" s="405"/>
      <c r="BA199" s="405"/>
      <c r="BB199" s="405"/>
      <c r="BC199" s="405"/>
      <c r="BD199" s="405"/>
      <c r="BE199" s="405"/>
      <c r="BF199" s="405"/>
      <c r="BG199" s="405"/>
      <c r="BH199" s="405"/>
      <c r="BI199" s="405"/>
      <c r="BJ199" s="405"/>
      <c r="BK199" s="405"/>
      <c r="BL199" s="405"/>
      <c r="BM199" s="405"/>
      <c r="BN199" s="405"/>
      <c r="BO199" s="405"/>
      <c r="BP199" s="405"/>
      <c r="BQ199" s="405"/>
      <c r="BR199" s="405"/>
      <c r="BS199" s="405"/>
      <c r="BT199" s="405"/>
      <c r="BU199" s="405"/>
      <c r="BV199" s="405"/>
      <c r="BW199" s="405"/>
      <c r="BX199" s="405"/>
      <c r="BY199" s="405"/>
      <c r="BZ199" s="405"/>
      <c r="CA199" s="405"/>
      <c r="CB199" s="405"/>
      <c r="CC199" s="405"/>
      <c r="CD199" s="405"/>
      <c r="CE199" s="405"/>
      <c r="CF199" s="405"/>
      <c r="CG199" s="405"/>
      <c r="CH199" s="405"/>
      <c r="CI199" s="405"/>
      <c r="CJ199" s="405"/>
      <c r="CK199" s="405"/>
      <c r="CL199" s="405"/>
      <c r="CM199" s="405"/>
      <c r="CN199" s="405"/>
      <c r="CO199" s="405"/>
      <c r="CP199" s="405"/>
      <c r="CQ199" s="405"/>
      <c r="CR199" s="405"/>
      <c r="CS199" s="405"/>
      <c r="CT199" s="405"/>
      <c r="CU199" s="405"/>
      <c r="CV199" s="405"/>
      <c r="CW199" s="405"/>
      <c r="CX199" s="405"/>
      <c r="CY199" s="405"/>
      <c r="CZ199" s="405"/>
      <c r="DA199" s="405"/>
      <c r="DB199" s="405"/>
      <c r="DC199" s="405"/>
      <c r="DD199" s="405"/>
      <c r="DE199" s="405"/>
      <c r="DF199" s="405"/>
      <c r="DG199" s="405"/>
      <c r="DH199" s="405"/>
      <c r="DI199" s="405"/>
      <c r="DJ199" s="405"/>
      <c r="DK199" s="405"/>
      <c r="DL199" s="405"/>
      <c r="DM199" s="405"/>
      <c r="DN199" s="405"/>
      <c r="DO199" s="405"/>
      <c r="DP199" s="405"/>
      <c r="DQ199" s="405"/>
      <c r="DR199" s="405"/>
      <c r="DS199" s="405"/>
      <c r="DT199" s="405"/>
      <c r="DU199" s="405"/>
      <c r="DV199" s="405"/>
      <c r="DW199" s="405"/>
      <c r="DX199" s="405"/>
      <c r="DY199" s="405"/>
      <c r="DZ199" s="405"/>
      <c r="EA199" s="405"/>
      <c r="EB199" s="405"/>
      <c r="EC199" s="405"/>
      <c r="ED199" s="405"/>
      <c r="EE199" s="405"/>
      <c r="EF199" s="405"/>
      <c r="EG199" s="405"/>
      <c r="EH199" s="405"/>
      <c r="EI199" s="405"/>
      <c r="EJ199" s="405"/>
      <c r="EK199" s="405"/>
      <c r="EL199" s="405"/>
      <c r="EM199" s="405"/>
      <c r="EN199" s="405"/>
      <c r="EO199" s="405"/>
      <c r="EP199" s="405"/>
      <c r="EQ199" s="405"/>
      <c r="ER199" s="405"/>
      <c r="ES199" s="405"/>
      <c r="ET199" s="405"/>
      <c r="EU199" s="405"/>
      <c r="EV199" s="405"/>
      <c r="EW199" s="405"/>
      <c r="EX199" s="405"/>
      <c r="EY199" s="405"/>
      <c r="EZ199" s="405"/>
      <c r="FA199" s="405"/>
      <c r="FB199" s="405"/>
      <c r="FC199" s="405"/>
      <c r="FD199" s="405"/>
      <c r="FE199" s="405"/>
      <c r="FF199" s="405"/>
      <c r="FG199" s="405"/>
      <c r="FH199" s="405"/>
      <c r="FI199" s="405"/>
      <c r="FJ199" s="405"/>
      <c r="FK199" s="405"/>
      <c r="FL199" s="405"/>
      <c r="FM199" s="405"/>
      <c r="FN199" s="405"/>
      <c r="FO199" s="405"/>
      <c r="FP199" s="405"/>
      <c r="FQ199" s="405"/>
      <c r="FR199" s="405"/>
      <c r="FS199" s="405"/>
      <c r="FT199" s="405"/>
      <c r="FU199" s="405"/>
      <c r="FV199" s="405"/>
      <c r="FW199" s="405"/>
      <c r="FX199" s="405"/>
      <c r="FY199" s="405"/>
      <c r="FZ199" s="405"/>
      <c r="GA199" s="405"/>
      <c r="GB199" s="405"/>
      <c r="GC199" s="405"/>
      <c r="GD199" s="405"/>
      <c r="GE199" s="405"/>
      <c r="GF199" s="405"/>
      <c r="GG199" s="405"/>
      <c r="GH199" s="405"/>
      <c r="GI199" s="405"/>
      <c r="GJ199" s="405"/>
      <c r="GK199" s="405"/>
      <c r="GL199" s="405"/>
      <c r="GM199" s="405"/>
      <c r="GN199" s="405"/>
      <c r="GO199" s="405"/>
      <c r="GP199" s="405"/>
      <c r="GQ199" s="405"/>
      <c r="GR199" s="405"/>
      <c r="GS199" s="405"/>
      <c r="GT199" s="405"/>
      <c r="GU199" s="405"/>
      <c r="GV199" s="405"/>
      <c r="GW199" s="405"/>
      <c r="GX199" s="405"/>
      <c r="GY199" s="405"/>
      <c r="GZ199" s="405"/>
      <c r="HA199" s="405"/>
      <c r="HB199" s="405"/>
      <c r="HC199" s="405"/>
      <c r="HD199" s="405"/>
      <c r="HE199" s="405"/>
      <c r="HF199" s="405"/>
      <c r="HG199" s="405"/>
      <c r="HH199" s="405"/>
      <c r="HI199" s="405"/>
      <c r="HJ199" s="405"/>
      <c r="HK199" s="405"/>
      <c r="HL199" s="405"/>
      <c r="HM199" s="405"/>
      <c r="HN199" s="405"/>
      <c r="HO199" s="405"/>
      <c r="HP199" s="405"/>
      <c r="HQ199" s="405"/>
      <c r="HR199" s="405"/>
      <c r="HS199" s="405"/>
      <c r="HT199" s="405"/>
      <c r="HU199" s="405"/>
      <c r="HV199" s="405"/>
      <c r="HW199" s="405"/>
      <c r="HX199" s="405"/>
      <c r="HY199" s="405"/>
      <c r="HZ199" s="405"/>
      <c r="IA199" s="405"/>
      <c r="IB199" s="405"/>
      <c r="IC199" s="405"/>
      <c r="ID199" s="405"/>
      <c r="IE199" s="405"/>
      <c r="IF199" s="405"/>
      <c r="IG199" s="405"/>
      <c r="IH199" s="405"/>
      <c r="II199" s="405"/>
      <c r="IJ199" s="405"/>
      <c r="IK199" s="405"/>
      <c r="IL199" s="405"/>
      <c r="IM199" s="405"/>
      <c r="IN199" s="405"/>
      <c r="IO199" s="405"/>
      <c r="IP199" s="405"/>
      <c r="IQ199" s="405"/>
      <c r="IR199" s="405"/>
      <c r="IS199" s="405"/>
      <c r="IT199" s="405"/>
      <c r="IU199" s="405"/>
      <c r="IV199" s="405"/>
      <c r="IW199" s="405"/>
    </row>
    <row r="200" customFormat="false" ht="12" hidden="false" customHeight="true" outlineLevel="0" collapsed="false">
      <c r="AG200" s="405"/>
      <c r="AH200" s="405"/>
      <c r="AI200" s="405"/>
      <c r="AJ200" s="405"/>
      <c r="AK200" s="405"/>
      <c r="AL200" s="405"/>
      <c r="AM200" s="405"/>
      <c r="AN200" s="405"/>
      <c r="AO200" s="405"/>
      <c r="AP200" s="405"/>
      <c r="AQ200" s="405"/>
      <c r="AR200" s="405"/>
      <c r="AS200" s="405"/>
      <c r="AT200" s="405"/>
      <c r="AU200" s="405"/>
      <c r="AV200" s="405"/>
      <c r="AW200" s="405"/>
      <c r="AX200" s="405"/>
      <c r="AY200" s="405"/>
      <c r="AZ200" s="405"/>
      <c r="BA200" s="405"/>
      <c r="BB200" s="405"/>
      <c r="BC200" s="405"/>
      <c r="BD200" s="405"/>
      <c r="BE200" s="405"/>
      <c r="BF200" s="405"/>
      <c r="BG200" s="405"/>
      <c r="BH200" s="405"/>
      <c r="BI200" s="405"/>
      <c r="BJ200" s="405"/>
      <c r="BK200" s="405"/>
      <c r="BL200" s="405"/>
      <c r="BM200" s="405"/>
      <c r="BN200" s="405"/>
      <c r="BO200" s="405"/>
      <c r="BP200" s="405"/>
      <c r="BQ200" s="405"/>
      <c r="BR200" s="405"/>
      <c r="BS200" s="405"/>
      <c r="BT200" s="405"/>
      <c r="BU200" s="405"/>
      <c r="BV200" s="405"/>
      <c r="BW200" s="405"/>
      <c r="BX200" s="405"/>
      <c r="BY200" s="405"/>
      <c r="BZ200" s="405"/>
      <c r="CA200" s="405"/>
      <c r="CB200" s="405"/>
      <c r="CC200" s="405"/>
      <c r="CD200" s="405"/>
      <c r="CE200" s="405"/>
      <c r="CF200" s="405"/>
      <c r="CG200" s="405"/>
      <c r="CH200" s="405"/>
      <c r="CI200" s="405"/>
      <c r="CJ200" s="405"/>
      <c r="CK200" s="405"/>
      <c r="CL200" s="405"/>
      <c r="CM200" s="405"/>
      <c r="CN200" s="405"/>
      <c r="CO200" s="405"/>
      <c r="CP200" s="405"/>
      <c r="CQ200" s="405"/>
      <c r="CR200" s="405"/>
      <c r="CS200" s="405"/>
      <c r="CT200" s="405"/>
      <c r="CU200" s="405"/>
      <c r="CV200" s="405"/>
      <c r="CW200" s="405"/>
      <c r="CX200" s="405"/>
      <c r="CY200" s="405"/>
      <c r="CZ200" s="405"/>
      <c r="DA200" s="405"/>
      <c r="DB200" s="405"/>
      <c r="DC200" s="405"/>
      <c r="DD200" s="405"/>
      <c r="DE200" s="405"/>
      <c r="DF200" s="405"/>
      <c r="DG200" s="405"/>
      <c r="DH200" s="405"/>
      <c r="DI200" s="405"/>
      <c r="DJ200" s="405"/>
      <c r="DK200" s="405"/>
      <c r="DL200" s="405"/>
      <c r="DM200" s="405"/>
      <c r="DN200" s="405"/>
      <c r="DO200" s="405"/>
      <c r="DP200" s="405"/>
      <c r="DQ200" s="405"/>
      <c r="DR200" s="405"/>
      <c r="DS200" s="405"/>
      <c r="DT200" s="405"/>
      <c r="DU200" s="405"/>
      <c r="DV200" s="405"/>
      <c r="DW200" s="405"/>
      <c r="DX200" s="405"/>
      <c r="DY200" s="405"/>
      <c r="DZ200" s="405"/>
      <c r="EA200" s="405"/>
      <c r="EB200" s="405"/>
      <c r="EC200" s="405"/>
      <c r="ED200" s="405"/>
      <c r="EE200" s="405"/>
      <c r="EF200" s="405"/>
      <c r="EG200" s="405"/>
      <c r="EH200" s="405"/>
      <c r="EI200" s="405"/>
      <c r="EJ200" s="405"/>
      <c r="EK200" s="405"/>
      <c r="EL200" s="405"/>
      <c r="EM200" s="405"/>
      <c r="EN200" s="405"/>
      <c r="EO200" s="405"/>
      <c r="EP200" s="405"/>
      <c r="EQ200" s="405"/>
      <c r="ER200" s="405"/>
      <c r="ES200" s="405"/>
      <c r="ET200" s="405"/>
      <c r="EU200" s="405"/>
      <c r="EV200" s="405"/>
      <c r="EW200" s="405"/>
      <c r="EX200" s="405"/>
      <c r="EY200" s="405"/>
      <c r="EZ200" s="405"/>
      <c r="FA200" s="405"/>
      <c r="FB200" s="405"/>
      <c r="FC200" s="405"/>
      <c r="FD200" s="405"/>
      <c r="FE200" s="405"/>
      <c r="FF200" s="405"/>
      <c r="FG200" s="405"/>
      <c r="FH200" s="405"/>
      <c r="FI200" s="405"/>
      <c r="FJ200" s="405"/>
      <c r="FK200" s="405"/>
      <c r="FL200" s="405"/>
      <c r="FM200" s="405"/>
      <c r="FN200" s="405"/>
      <c r="FO200" s="405"/>
      <c r="FP200" s="405"/>
      <c r="FQ200" s="405"/>
      <c r="FR200" s="405"/>
      <c r="FS200" s="405"/>
      <c r="FT200" s="405"/>
      <c r="FU200" s="405"/>
      <c r="FV200" s="405"/>
      <c r="FW200" s="405"/>
      <c r="FX200" s="405"/>
      <c r="FY200" s="405"/>
      <c r="FZ200" s="405"/>
      <c r="GA200" s="405"/>
      <c r="GB200" s="405"/>
      <c r="GC200" s="405"/>
      <c r="GD200" s="405"/>
      <c r="GE200" s="405"/>
      <c r="GF200" s="405"/>
      <c r="GG200" s="405"/>
      <c r="GH200" s="405"/>
      <c r="GI200" s="405"/>
      <c r="GJ200" s="405"/>
      <c r="GK200" s="405"/>
      <c r="GL200" s="405"/>
      <c r="GM200" s="405"/>
      <c r="GN200" s="405"/>
      <c r="GO200" s="405"/>
      <c r="GP200" s="405"/>
      <c r="GQ200" s="405"/>
      <c r="GR200" s="405"/>
      <c r="GS200" s="405"/>
      <c r="GT200" s="405"/>
      <c r="GU200" s="405"/>
      <c r="GV200" s="405"/>
      <c r="GW200" s="405"/>
      <c r="GX200" s="405"/>
      <c r="GY200" s="405"/>
      <c r="GZ200" s="405"/>
      <c r="HA200" s="405"/>
      <c r="HB200" s="405"/>
      <c r="HC200" s="405"/>
      <c r="HD200" s="405"/>
      <c r="HE200" s="405"/>
      <c r="HF200" s="405"/>
      <c r="HG200" s="405"/>
      <c r="HH200" s="405"/>
      <c r="HI200" s="405"/>
      <c r="HJ200" s="405"/>
      <c r="HK200" s="405"/>
      <c r="HL200" s="405"/>
      <c r="HM200" s="405"/>
      <c r="HN200" s="405"/>
      <c r="HO200" s="405"/>
      <c r="HP200" s="405"/>
      <c r="HQ200" s="405"/>
      <c r="HR200" s="405"/>
      <c r="HS200" s="405"/>
      <c r="HT200" s="405"/>
      <c r="HU200" s="405"/>
      <c r="HV200" s="405"/>
      <c r="HW200" s="405"/>
      <c r="HX200" s="405"/>
      <c r="HY200" s="405"/>
      <c r="HZ200" s="405"/>
      <c r="IA200" s="405"/>
      <c r="IB200" s="405"/>
      <c r="IC200" s="405"/>
      <c r="ID200" s="405"/>
      <c r="IE200" s="405"/>
      <c r="IF200" s="405"/>
      <c r="IG200" s="405"/>
      <c r="IH200" s="405"/>
      <c r="II200" s="405"/>
      <c r="IJ200" s="405"/>
      <c r="IK200" s="405"/>
      <c r="IL200" s="405"/>
      <c r="IM200" s="405"/>
      <c r="IN200" s="405"/>
      <c r="IO200" s="405"/>
      <c r="IP200" s="405"/>
      <c r="IQ200" s="405"/>
      <c r="IR200" s="405"/>
      <c r="IS200" s="405"/>
      <c r="IT200" s="405"/>
      <c r="IU200" s="405"/>
      <c r="IV200" s="405"/>
      <c r="IW200" s="405"/>
    </row>
    <row r="201" customFormat="false" ht="12" hidden="false" customHeight="true" outlineLevel="0" collapsed="false">
      <c r="AG201" s="405"/>
      <c r="AH201" s="405"/>
      <c r="AI201" s="405"/>
      <c r="AJ201" s="405"/>
      <c r="AK201" s="405"/>
      <c r="AL201" s="405"/>
      <c r="AM201" s="405"/>
      <c r="AN201" s="405"/>
      <c r="AO201" s="405"/>
      <c r="AP201" s="405"/>
      <c r="AQ201" s="405"/>
      <c r="AR201" s="405"/>
      <c r="AS201" s="405"/>
      <c r="AT201" s="405"/>
      <c r="AU201" s="405"/>
      <c r="AV201" s="405"/>
      <c r="AW201" s="405"/>
      <c r="AX201" s="405"/>
      <c r="AY201" s="405"/>
      <c r="AZ201" s="405"/>
      <c r="BA201" s="405"/>
      <c r="BB201" s="405"/>
      <c r="BC201" s="405"/>
      <c r="BD201" s="405"/>
      <c r="BE201" s="405"/>
      <c r="BF201" s="405"/>
      <c r="BG201" s="405"/>
      <c r="BH201" s="405"/>
      <c r="BI201" s="405"/>
      <c r="BJ201" s="405"/>
      <c r="BK201" s="405"/>
      <c r="BL201" s="405"/>
      <c r="BM201" s="405"/>
      <c r="BN201" s="405"/>
      <c r="BO201" s="405"/>
      <c r="BP201" s="405"/>
      <c r="BQ201" s="405"/>
      <c r="BR201" s="405"/>
      <c r="BS201" s="405"/>
      <c r="BT201" s="405"/>
      <c r="BU201" s="405"/>
      <c r="BV201" s="405"/>
      <c r="BW201" s="405"/>
      <c r="BX201" s="405"/>
      <c r="BY201" s="405"/>
      <c r="BZ201" s="405"/>
      <c r="CA201" s="405"/>
      <c r="CB201" s="405"/>
      <c r="CC201" s="405"/>
      <c r="CD201" s="405"/>
      <c r="CE201" s="405"/>
      <c r="CF201" s="405"/>
      <c r="CG201" s="405"/>
      <c r="CH201" s="405"/>
      <c r="CI201" s="405"/>
      <c r="CJ201" s="405"/>
      <c r="CK201" s="405"/>
      <c r="CL201" s="405"/>
      <c r="CM201" s="405"/>
      <c r="CN201" s="405"/>
      <c r="CO201" s="405"/>
      <c r="CP201" s="405"/>
      <c r="CQ201" s="405"/>
      <c r="CR201" s="405"/>
      <c r="CS201" s="405"/>
      <c r="CT201" s="405"/>
      <c r="CU201" s="405"/>
      <c r="CV201" s="405"/>
      <c r="CW201" s="405"/>
      <c r="CX201" s="405"/>
      <c r="CY201" s="405"/>
      <c r="CZ201" s="405"/>
      <c r="DA201" s="405"/>
      <c r="DB201" s="405"/>
      <c r="DC201" s="405"/>
      <c r="DD201" s="405"/>
      <c r="DE201" s="405"/>
      <c r="DF201" s="405"/>
      <c r="DG201" s="405"/>
      <c r="DH201" s="405"/>
      <c r="DI201" s="405"/>
      <c r="DJ201" s="405"/>
      <c r="DK201" s="405"/>
      <c r="DL201" s="405"/>
      <c r="DM201" s="405"/>
      <c r="DN201" s="405"/>
      <c r="DO201" s="405"/>
      <c r="DP201" s="405"/>
      <c r="DQ201" s="405"/>
      <c r="DR201" s="405"/>
      <c r="DS201" s="405"/>
      <c r="DT201" s="405"/>
      <c r="DU201" s="405"/>
      <c r="DV201" s="405"/>
      <c r="DW201" s="405"/>
      <c r="DX201" s="405"/>
      <c r="DY201" s="405"/>
      <c r="DZ201" s="405"/>
      <c r="EA201" s="405"/>
      <c r="EB201" s="405"/>
      <c r="EC201" s="405"/>
      <c r="ED201" s="405"/>
      <c r="EE201" s="405"/>
      <c r="EF201" s="405"/>
      <c r="EG201" s="405"/>
      <c r="EH201" s="405"/>
      <c r="EI201" s="405"/>
      <c r="EJ201" s="405"/>
      <c r="EK201" s="405"/>
      <c r="EL201" s="405"/>
      <c r="EM201" s="405"/>
      <c r="EN201" s="405"/>
      <c r="EO201" s="405"/>
      <c r="EP201" s="405"/>
      <c r="EQ201" s="405"/>
      <c r="ER201" s="405"/>
      <c r="ES201" s="405"/>
      <c r="ET201" s="405"/>
      <c r="EU201" s="405"/>
      <c r="EV201" s="405"/>
      <c r="EW201" s="405"/>
      <c r="EX201" s="405"/>
      <c r="EY201" s="405"/>
      <c r="EZ201" s="405"/>
      <c r="FA201" s="405"/>
      <c r="FB201" s="405"/>
      <c r="FC201" s="405"/>
      <c r="FD201" s="405"/>
      <c r="FE201" s="405"/>
      <c r="FF201" s="405"/>
      <c r="FG201" s="405"/>
      <c r="FH201" s="405"/>
      <c r="FI201" s="405"/>
      <c r="FJ201" s="405"/>
      <c r="FK201" s="405"/>
      <c r="FL201" s="405"/>
      <c r="FM201" s="405"/>
      <c r="FN201" s="405"/>
      <c r="FO201" s="405"/>
      <c r="FP201" s="405"/>
      <c r="FQ201" s="405"/>
      <c r="FR201" s="405"/>
      <c r="FS201" s="405"/>
      <c r="FT201" s="405"/>
      <c r="FU201" s="405"/>
      <c r="FV201" s="405"/>
      <c r="FW201" s="405"/>
      <c r="FX201" s="405"/>
      <c r="FY201" s="405"/>
      <c r="FZ201" s="405"/>
      <c r="GA201" s="405"/>
      <c r="GB201" s="405"/>
      <c r="GC201" s="405"/>
      <c r="GD201" s="405"/>
      <c r="GE201" s="405"/>
      <c r="GF201" s="405"/>
      <c r="GG201" s="405"/>
      <c r="GH201" s="405"/>
      <c r="GI201" s="405"/>
      <c r="GJ201" s="405"/>
      <c r="GK201" s="405"/>
      <c r="GL201" s="405"/>
      <c r="GM201" s="405"/>
      <c r="GN201" s="405"/>
      <c r="GO201" s="405"/>
      <c r="GP201" s="405"/>
      <c r="GQ201" s="405"/>
      <c r="GR201" s="405"/>
      <c r="GS201" s="405"/>
      <c r="GT201" s="405"/>
      <c r="GU201" s="405"/>
      <c r="GV201" s="405"/>
      <c r="GW201" s="405"/>
      <c r="GX201" s="405"/>
      <c r="GY201" s="405"/>
      <c r="GZ201" s="405"/>
      <c r="HA201" s="405"/>
      <c r="HB201" s="405"/>
      <c r="HC201" s="405"/>
      <c r="HD201" s="405"/>
      <c r="HE201" s="405"/>
      <c r="HF201" s="405"/>
      <c r="HG201" s="405"/>
      <c r="HH201" s="405"/>
      <c r="HI201" s="405"/>
      <c r="HJ201" s="405"/>
      <c r="HK201" s="405"/>
      <c r="HL201" s="405"/>
      <c r="HM201" s="405"/>
      <c r="HN201" s="405"/>
      <c r="HO201" s="405"/>
      <c r="HP201" s="405"/>
      <c r="HQ201" s="405"/>
      <c r="HR201" s="405"/>
      <c r="HS201" s="405"/>
      <c r="HT201" s="405"/>
      <c r="HU201" s="405"/>
      <c r="HV201" s="405"/>
      <c r="HW201" s="405"/>
      <c r="HX201" s="405"/>
      <c r="HY201" s="405"/>
      <c r="HZ201" s="405"/>
      <c r="IA201" s="405"/>
      <c r="IB201" s="405"/>
      <c r="IC201" s="405"/>
      <c r="ID201" s="405"/>
      <c r="IE201" s="405"/>
      <c r="IF201" s="405"/>
      <c r="IG201" s="405"/>
      <c r="IH201" s="405"/>
      <c r="II201" s="405"/>
      <c r="IJ201" s="405"/>
      <c r="IK201" s="405"/>
      <c r="IL201" s="405"/>
      <c r="IM201" s="405"/>
      <c r="IN201" s="405"/>
      <c r="IO201" s="405"/>
      <c r="IP201" s="405"/>
      <c r="IQ201" s="405"/>
      <c r="IR201" s="405"/>
      <c r="IS201" s="405"/>
      <c r="IT201" s="405"/>
      <c r="IU201" s="405"/>
      <c r="IV201" s="405"/>
      <c r="IW201" s="405"/>
    </row>
    <row r="202" customFormat="false" ht="12" hidden="false" customHeight="true" outlineLevel="0" collapsed="false">
      <c r="AG202" s="405"/>
      <c r="AH202" s="405"/>
      <c r="AI202" s="405"/>
      <c r="AJ202" s="405"/>
      <c r="AK202" s="405"/>
      <c r="AL202" s="405"/>
      <c r="AM202" s="405"/>
      <c r="AN202" s="405"/>
      <c r="AO202" s="405"/>
      <c r="AP202" s="405"/>
      <c r="AQ202" s="405"/>
      <c r="AR202" s="405"/>
      <c r="AS202" s="405"/>
      <c r="AT202" s="405"/>
      <c r="AU202" s="405"/>
      <c r="AV202" s="405"/>
      <c r="AW202" s="405"/>
      <c r="AX202" s="405"/>
      <c r="AY202" s="405"/>
      <c r="AZ202" s="405"/>
      <c r="BA202" s="405"/>
      <c r="BB202" s="405"/>
      <c r="BC202" s="405"/>
      <c r="BD202" s="405"/>
      <c r="BE202" s="405"/>
      <c r="BF202" s="405"/>
      <c r="BG202" s="405"/>
      <c r="BH202" s="405"/>
      <c r="BI202" s="405"/>
      <c r="BJ202" s="405"/>
      <c r="BK202" s="405"/>
      <c r="BL202" s="405"/>
      <c r="BM202" s="405"/>
      <c r="BN202" s="405"/>
      <c r="BO202" s="405"/>
      <c r="BP202" s="405"/>
      <c r="BQ202" s="405"/>
      <c r="BR202" s="405"/>
      <c r="BS202" s="405"/>
      <c r="BT202" s="405"/>
      <c r="BU202" s="405"/>
      <c r="BV202" s="405"/>
      <c r="BW202" s="405"/>
      <c r="BX202" s="405"/>
      <c r="BY202" s="405"/>
      <c r="BZ202" s="405"/>
      <c r="CA202" s="405"/>
      <c r="CB202" s="405"/>
      <c r="CC202" s="405"/>
      <c r="CD202" s="405"/>
      <c r="CE202" s="405"/>
      <c r="CF202" s="405"/>
      <c r="CG202" s="405"/>
      <c r="CH202" s="405"/>
      <c r="CI202" s="405"/>
      <c r="CJ202" s="405"/>
      <c r="CK202" s="405"/>
      <c r="CL202" s="405"/>
      <c r="CM202" s="405"/>
      <c r="CN202" s="405"/>
      <c r="CO202" s="405"/>
      <c r="CP202" s="405"/>
      <c r="CQ202" s="405"/>
      <c r="CR202" s="405"/>
      <c r="CS202" s="405"/>
      <c r="CT202" s="405"/>
      <c r="CU202" s="405"/>
      <c r="CV202" s="405"/>
      <c r="CW202" s="405"/>
      <c r="CX202" s="405"/>
      <c r="CY202" s="405"/>
      <c r="CZ202" s="405"/>
      <c r="DA202" s="405"/>
      <c r="DB202" s="405"/>
      <c r="DC202" s="405"/>
      <c r="DD202" s="405"/>
      <c r="DE202" s="405"/>
      <c r="DF202" s="405"/>
      <c r="DG202" s="405"/>
      <c r="DH202" s="405"/>
      <c r="DI202" s="405"/>
      <c r="DJ202" s="405"/>
      <c r="DK202" s="405"/>
      <c r="DL202" s="405"/>
      <c r="DM202" s="405"/>
      <c r="DN202" s="405"/>
      <c r="DO202" s="405"/>
      <c r="DP202" s="405"/>
      <c r="DQ202" s="405"/>
      <c r="DR202" s="405"/>
      <c r="DS202" s="405"/>
      <c r="DT202" s="405"/>
      <c r="DU202" s="405"/>
      <c r="DV202" s="405"/>
      <c r="DW202" s="405"/>
      <c r="DX202" s="405"/>
      <c r="DY202" s="405"/>
      <c r="DZ202" s="405"/>
      <c r="EA202" s="405"/>
      <c r="EB202" s="405"/>
      <c r="EC202" s="405"/>
      <c r="ED202" s="405"/>
      <c r="EE202" s="405"/>
      <c r="EF202" s="405"/>
      <c r="EG202" s="405"/>
      <c r="EH202" s="405"/>
      <c r="EI202" s="405"/>
      <c r="EJ202" s="405"/>
      <c r="EK202" s="405"/>
      <c r="EL202" s="405"/>
      <c r="EM202" s="405"/>
      <c r="EN202" s="405"/>
      <c r="EO202" s="405"/>
      <c r="EP202" s="405"/>
      <c r="EQ202" s="405"/>
      <c r="ER202" s="405"/>
      <c r="ES202" s="405"/>
      <c r="ET202" s="405"/>
      <c r="EU202" s="405"/>
      <c r="EV202" s="405"/>
      <c r="EW202" s="405"/>
      <c r="EX202" s="405"/>
      <c r="EY202" s="405"/>
      <c r="EZ202" s="405"/>
      <c r="FA202" s="405"/>
      <c r="FB202" s="405"/>
      <c r="FC202" s="405"/>
      <c r="FD202" s="405"/>
      <c r="FE202" s="405"/>
      <c r="FF202" s="405"/>
      <c r="FG202" s="405"/>
      <c r="FH202" s="405"/>
      <c r="FI202" s="405"/>
      <c r="FJ202" s="405"/>
      <c r="FK202" s="405"/>
      <c r="FL202" s="405"/>
      <c r="FM202" s="405"/>
      <c r="FN202" s="405"/>
      <c r="FO202" s="405"/>
      <c r="FP202" s="405"/>
      <c r="FQ202" s="405"/>
      <c r="FR202" s="405"/>
      <c r="FS202" s="405"/>
      <c r="FT202" s="405"/>
      <c r="FU202" s="405"/>
      <c r="FV202" s="405"/>
      <c r="FW202" s="405"/>
      <c r="FX202" s="405"/>
      <c r="FY202" s="405"/>
      <c r="FZ202" s="405"/>
      <c r="GA202" s="405"/>
      <c r="GB202" s="405"/>
      <c r="GC202" s="405"/>
      <c r="GD202" s="405"/>
      <c r="GE202" s="405"/>
      <c r="GF202" s="405"/>
      <c r="GG202" s="405"/>
      <c r="GH202" s="405"/>
      <c r="GI202" s="405"/>
      <c r="GJ202" s="405"/>
      <c r="GK202" s="405"/>
      <c r="GL202" s="405"/>
      <c r="GM202" s="405"/>
      <c r="GN202" s="405"/>
      <c r="GO202" s="405"/>
      <c r="GP202" s="405"/>
      <c r="GQ202" s="405"/>
      <c r="GR202" s="405"/>
      <c r="GS202" s="405"/>
      <c r="GT202" s="405"/>
      <c r="GU202" s="405"/>
      <c r="GV202" s="405"/>
      <c r="GW202" s="405"/>
      <c r="GX202" s="405"/>
      <c r="GY202" s="405"/>
      <c r="GZ202" s="405"/>
      <c r="HA202" s="405"/>
      <c r="HB202" s="405"/>
      <c r="HC202" s="405"/>
      <c r="HD202" s="405"/>
      <c r="HE202" s="405"/>
      <c r="HF202" s="405"/>
      <c r="HG202" s="405"/>
      <c r="HH202" s="405"/>
      <c r="HI202" s="405"/>
      <c r="HJ202" s="405"/>
      <c r="HK202" s="405"/>
      <c r="HL202" s="405"/>
      <c r="HM202" s="405"/>
      <c r="HN202" s="405"/>
      <c r="HO202" s="405"/>
      <c r="HP202" s="405"/>
      <c r="HQ202" s="405"/>
      <c r="HR202" s="405"/>
      <c r="HS202" s="405"/>
      <c r="HT202" s="405"/>
      <c r="HU202" s="405"/>
      <c r="HV202" s="405"/>
      <c r="HW202" s="405"/>
      <c r="HX202" s="405"/>
      <c r="HY202" s="405"/>
      <c r="HZ202" s="405"/>
      <c r="IA202" s="405"/>
      <c r="IB202" s="405"/>
      <c r="IC202" s="405"/>
      <c r="ID202" s="405"/>
      <c r="IE202" s="405"/>
      <c r="IF202" s="405"/>
      <c r="IG202" s="405"/>
      <c r="IH202" s="405"/>
      <c r="II202" s="405"/>
      <c r="IJ202" s="405"/>
      <c r="IK202" s="405"/>
      <c r="IL202" s="405"/>
      <c r="IM202" s="405"/>
      <c r="IN202" s="405"/>
      <c r="IO202" s="405"/>
      <c r="IP202" s="405"/>
      <c r="IQ202" s="405"/>
      <c r="IR202" s="405"/>
      <c r="IS202" s="405"/>
      <c r="IT202" s="405"/>
      <c r="IU202" s="405"/>
      <c r="IV202" s="405"/>
      <c r="IW202" s="405"/>
    </row>
    <row r="203" customFormat="false" ht="12" hidden="false" customHeight="true" outlineLevel="0" collapsed="false">
      <c r="AG203" s="405"/>
      <c r="AH203" s="405"/>
      <c r="AI203" s="405"/>
      <c r="AJ203" s="405"/>
      <c r="AK203" s="405"/>
      <c r="AL203" s="405"/>
      <c r="AM203" s="405"/>
      <c r="AN203" s="405"/>
      <c r="AO203" s="405"/>
      <c r="AP203" s="405"/>
      <c r="AQ203" s="405"/>
      <c r="AR203" s="405"/>
      <c r="AS203" s="405"/>
      <c r="AT203" s="405"/>
      <c r="AU203" s="405"/>
      <c r="AV203" s="405"/>
      <c r="AW203" s="405"/>
      <c r="AX203" s="405"/>
      <c r="AY203" s="405"/>
      <c r="AZ203" s="405"/>
      <c r="BA203" s="405"/>
      <c r="BB203" s="405"/>
      <c r="BC203" s="405"/>
      <c r="BD203" s="405"/>
      <c r="BE203" s="405"/>
      <c r="BF203" s="405"/>
      <c r="BG203" s="405"/>
      <c r="BH203" s="405"/>
      <c r="BI203" s="405"/>
      <c r="BJ203" s="405"/>
      <c r="BK203" s="405"/>
      <c r="BL203" s="405"/>
      <c r="BM203" s="405"/>
      <c r="BN203" s="405"/>
      <c r="BO203" s="405"/>
      <c r="BP203" s="405"/>
      <c r="BQ203" s="405"/>
      <c r="BR203" s="405"/>
      <c r="BS203" s="405"/>
      <c r="BT203" s="405"/>
      <c r="BU203" s="405"/>
      <c r="BV203" s="405"/>
      <c r="BW203" s="405"/>
      <c r="BX203" s="405"/>
      <c r="BY203" s="405"/>
      <c r="BZ203" s="405"/>
      <c r="CA203" s="405"/>
      <c r="CB203" s="405"/>
      <c r="CC203" s="405"/>
      <c r="CD203" s="405"/>
      <c r="CE203" s="405"/>
      <c r="CF203" s="405"/>
      <c r="CG203" s="405"/>
      <c r="CH203" s="405"/>
      <c r="CI203" s="405"/>
      <c r="CJ203" s="405"/>
      <c r="CK203" s="405"/>
      <c r="CL203" s="405"/>
      <c r="CM203" s="405"/>
      <c r="CN203" s="405"/>
      <c r="CO203" s="405"/>
      <c r="CP203" s="405"/>
      <c r="CQ203" s="405"/>
      <c r="CR203" s="405"/>
      <c r="CS203" s="405"/>
      <c r="CT203" s="405"/>
      <c r="CU203" s="405"/>
      <c r="CV203" s="405"/>
      <c r="CW203" s="405"/>
      <c r="CX203" s="405"/>
      <c r="CY203" s="405"/>
      <c r="CZ203" s="405"/>
      <c r="DA203" s="405"/>
      <c r="DB203" s="405"/>
      <c r="DC203" s="405"/>
      <c r="DD203" s="405"/>
      <c r="DE203" s="405"/>
      <c r="DF203" s="405"/>
      <c r="DG203" s="405"/>
      <c r="DH203" s="405"/>
      <c r="DI203" s="405"/>
      <c r="DJ203" s="405"/>
      <c r="DK203" s="405"/>
      <c r="DL203" s="405"/>
      <c r="DM203" s="405"/>
      <c r="DN203" s="405"/>
      <c r="DO203" s="405"/>
      <c r="DP203" s="405"/>
      <c r="DQ203" s="405"/>
      <c r="DR203" s="405"/>
      <c r="DS203" s="405"/>
      <c r="DT203" s="405"/>
      <c r="DU203" s="405"/>
      <c r="DV203" s="405"/>
      <c r="DW203" s="405"/>
      <c r="DX203" s="405"/>
      <c r="DY203" s="405"/>
      <c r="DZ203" s="405"/>
      <c r="EA203" s="405"/>
      <c r="EB203" s="405"/>
      <c r="EC203" s="405"/>
      <c r="ED203" s="405"/>
      <c r="EE203" s="405"/>
      <c r="EF203" s="405"/>
      <c r="EG203" s="405"/>
      <c r="EH203" s="405"/>
      <c r="EI203" s="405"/>
      <c r="EJ203" s="405"/>
      <c r="EK203" s="405"/>
      <c r="EL203" s="405"/>
      <c r="EM203" s="405"/>
      <c r="EN203" s="405"/>
      <c r="EO203" s="405"/>
      <c r="EP203" s="405"/>
      <c r="EQ203" s="405"/>
      <c r="ER203" s="405"/>
      <c r="ES203" s="405"/>
      <c r="ET203" s="405"/>
      <c r="EU203" s="405"/>
      <c r="EV203" s="405"/>
      <c r="EW203" s="405"/>
      <c r="EX203" s="405"/>
      <c r="EY203" s="405"/>
      <c r="EZ203" s="405"/>
      <c r="FA203" s="405"/>
      <c r="FB203" s="405"/>
      <c r="FC203" s="405"/>
      <c r="FD203" s="405"/>
      <c r="FE203" s="405"/>
      <c r="FF203" s="405"/>
      <c r="FG203" s="405"/>
      <c r="FH203" s="405"/>
      <c r="FI203" s="405"/>
      <c r="FJ203" s="405"/>
      <c r="FK203" s="405"/>
      <c r="FL203" s="405"/>
      <c r="FM203" s="405"/>
      <c r="FN203" s="405"/>
      <c r="FO203" s="405"/>
      <c r="FP203" s="405"/>
      <c r="FQ203" s="405"/>
      <c r="FR203" s="405"/>
      <c r="FS203" s="405"/>
      <c r="FT203" s="405"/>
      <c r="FU203" s="405"/>
      <c r="FV203" s="405"/>
      <c r="FW203" s="405"/>
      <c r="FX203" s="405"/>
      <c r="FY203" s="405"/>
      <c r="FZ203" s="405"/>
      <c r="GA203" s="405"/>
      <c r="GB203" s="405"/>
      <c r="GC203" s="405"/>
      <c r="GD203" s="405"/>
      <c r="GE203" s="405"/>
      <c r="GF203" s="405"/>
      <c r="GG203" s="405"/>
      <c r="GH203" s="405"/>
      <c r="GI203" s="405"/>
      <c r="GJ203" s="405"/>
      <c r="GK203" s="405"/>
      <c r="GL203" s="405"/>
      <c r="GM203" s="405"/>
      <c r="GN203" s="405"/>
      <c r="GO203" s="405"/>
      <c r="GP203" s="405"/>
      <c r="GQ203" s="405"/>
      <c r="GR203" s="405"/>
      <c r="GS203" s="405"/>
      <c r="GT203" s="405"/>
      <c r="GU203" s="405"/>
      <c r="GV203" s="405"/>
      <c r="GW203" s="405"/>
      <c r="GX203" s="405"/>
      <c r="GY203" s="405"/>
      <c r="GZ203" s="405"/>
      <c r="HA203" s="405"/>
      <c r="HB203" s="405"/>
      <c r="HC203" s="405"/>
      <c r="HD203" s="405"/>
      <c r="HE203" s="405"/>
      <c r="HF203" s="405"/>
      <c r="HG203" s="405"/>
      <c r="HH203" s="405"/>
      <c r="HI203" s="405"/>
      <c r="HJ203" s="405"/>
      <c r="HK203" s="405"/>
      <c r="HL203" s="405"/>
      <c r="HM203" s="405"/>
      <c r="HN203" s="405"/>
      <c r="HO203" s="405"/>
      <c r="HP203" s="405"/>
      <c r="HQ203" s="405"/>
      <c r="HR203" s="405"/>
      <c r="HS203" s="405"/>
      <c r="HT203" s="405"/>
      <c r="HU203" s="405"/>
      <c r="HV203" s="405"/>
      <c r="HW203" s="405"/>
      <c r="HX203" s="405"/>
      <c r="HY203" s="405"/>
      <c r="HZ203" s="405"/>
      <c r="IA203" s="405"/>
      <c r="IB203" s="405"/>
      <c r="IC203" s="405"/>
      <c r="ID203" s="405"/>
      <c r="IE203" s="405"/>
      <c r="IF203" s="405"/>
      <c r="IG203" s="405"/>
      <c r="IH203" s="405"/>
      <c r="II203" s="405"/>
      <c r="IJ203" s="405"/>
      <c r="IK203" s="405"/>
      <c r="IL203" s="405"/>
      <c r="IM203" s="405"/>
      <c r="IN203" s="405"/>
      <c r="IO203" s="405"/>
      <c r="IP203" s="405"/>
      <c r="IQ203" s="405"/>
      <c r="IR203" s="405"/>
      <c r="IS203" s="405"/>
      <c r="IT203" s="405"/>
      <c r="IU203" s="405"/>
      <c r="IV203" s="405"/>
      <c r="IW203" s="405"/>
    </row>
    <row r="204" customFormat="false" ht="12" hidden="false" customHeight="true" outlineLevel="0" collapsed="false">
      <c r="AG204" s="405"/>
      <c r="AH204" s="405"/>
      <c r="AI204" s="405"/>
      <c r="AJ204" s="405"/>
      <c r="AK204" s="405"/>
      <c r="AL204" s="405"/>
      <c r="AM204" s="405"/>
      <c r="AN204" s="405"/>
      <c r="AO204" s="405"/>
      <c r="AP204" s="405"/>
      <c r="AQ204" s="405"/>
      <c r="AR204" s="405"/>
      <c r="AS204" s="405"/>
      <c r="AT204" s="405"/>
      <c r="AU204" s="405"/>
      <c r="AV204" s="405"/>
      <c r="AW204" s="405"/>
      <c r="AX204" s="405"/>
      <c r="AY204" s="405"/>
      <c r="AZ204" s="405"/>
      <c r="BA204" s="405"/>
      <c r="BB204" s="405"/>
      <c r="BC204" s="405"/>
      <c r="BD204" s="405"/>
      <c r="BE204" s="405"/>
      <c r="BF204" s="405"/>
      <c r="BG204" s="405"/>
      <c r="BH204" s="405"/>
      <c r="BI204" s="405"/>
      <c r="BJ204" s="405"/>
      <c r="BK204" s="405"/>
      <c r="BL204" s="405"/>
      <c r="BM204" s="405"/>
      <c r="BN204" s="405"/>
      <c r="BO204" s="405"/>
      <c r="BP204" s="405"/>
      <c r="BQ204" s="405"/>
      <c r="BR204" s="405"/>
      <c r="BS204" s="405"/>
      <c r="BT204" s="405"/>
      <c r="BU204" s="405"/>
      <c r="BV204" s="405"/>
      <c r="BW204" s="405"/>
      <c r="BX204" s="405"/>
      <c r="BY204" s="405"/>
      <c r="BZ204" s="405"/>
      <c r="CA204" s="405"/>
      <c r="CB204" s="405"/>
      <c r="CC204" s="405"/>
      <c r="CD204" s="405"/>
      <c r="CE204" s="405"/>
      <c r="CF204" s="405"/>
      <c r="CG204" s="405"/>
      <c r="CH204" s="405"/>
      <c r="CI204" s="405"/>
      <c r="CJ204" s="405"/>
      <c r="CK204" s="405"/>
      <c r="CL204" s="405"/>
      <c r="CM204" s="405"/>
      <c r="CN204" s="405"/>
      <c r="CO204" s="405"/>
      <c r="CP204" s="405"/>
      <c r="CQ204" s="405"/>
      <c r="CR204" s="405"/>
      <c r="CS204" s="405"/>
      <c r="CT204" s="405"/>
      <c r="CU204" s="405"/>
      <c r="CV204" s="405"/>
      <c r="CW204" s="405"/>
      <c r="CX204" s="405"/>
      <c r="CY204" s="405"/>
      <c r="CZ204" s="405"/>
      <c r="DA204" s="405"/>
      <c r="DB204" s="405"/>
      <c r="DC204" s="405"/>
      <c r="DD204" s="405"/>
      <c r="DE204" s="405"/>
      <c r="DF204" s="405"/>
      <c r="DG204" s="405"/>
      <c r="DH204" s="405"/>
      <c r="DI204" s="405"/>
      <c r="DJ204" s="405"/>
      <c r="DK204" s="405"/>
      <c r="DL204" s="405"/>
      <c r="DM204" s="405"/>
      <c r="DN204" s="405"/>
      <c r="DO204" s="405"/>
      <c r="DP204" s="405"/>
      <c r="DQ204" s="405"/>
      <c r="DR204" s="405"/>
      <c r="DS204" s="405"/>
      <c r="DT204" s="405"/>
      <c r="DU204" s="405"/>
      <c r="DV204" s="405"/>
      <c r="DW204" s="405"/>
      <c r="DX204" s="405"/>
      <c r="DY204" s="405"/>
      <c r="DZ204" s="405"/>
      <c r="EA204" s="405"/>
      <c r="EB204" s="405"/>
      <c r="EC204" s="405"/>
      <c r="ED204" s="405"/>
      <c r="EE204" s="405"/>
      <c r="EF204" s="405"/>
      <c r="EG204" s="405"/>
      <c r="EH204" s="405"/>
      <c r="EI204" s="405"/>
      <c r="EJ204" s="405"/>
      <c r="EK204" s="405"/>
      <c r="EL204" s="405"/>
      <c r="EM204" s="405"/>
      <c r="EN204" s="405"/>
      <c r="EO204" s="405"/>
      <c r="EP204" s="405"/>
      <c r="EQ204" s="405"/>
      <c r="ER204" s="405"/>
      <c r="ES204" s="405"/>
      <c r="ET204" s="405"/>
      <c r="EU204" s="405"/>
      <c r="EV204" s="405"/>
      <c r="EW204" s="405"/>
      <c r="EX204" s="405"/>
      <c r="EY204" s="405"/>
      <c r="EZ204" s="405"/>
      <c r="FA204" s="405"/>
      <c r="FB204" s="405"/>
      <c r="FC204" s="405"/>
      <c r="FD204" s="405"/>
      <c r="FE204" s="405"/>
      <c r="FF204" s="405"/>
      <c r="FG204" s="405"/>
      <c r="FH204" s="405"/>
      <c r="FI204" s="405"/>
      <c r="FJ204" s="405"/>
      <c r="FK204" s="405"/>
      <c r="FL204" s="405"/>
      <c r="FM204" s="405"/>
      <c r="FN204" s="405"/>
      <c r="FO204" s="405"/>
      <c r="FP204" s="405"/>
      <c r="FQ204" s="405"/>
      <c r="FR204" s="405"/>
      <c r="FS204" s="405"/>
      <c r="FT204" s="405"/>
      <c r="FU204" s="405"/>
      <c r="FV204" s="405"/>
      <c r="FW204" s="405"/>
      <c r="FX204" s="405"/>
      <c r="FY204" s="405"/>
      <c r="FZ204" s="405"/>
      <c r="GA204" s="405"/>
      <c r="GB204" s="405"/>
      <c r="GC204" s="405"/>
      <c r="GD204" s="405"/>
      <c r="GE204" s="405"/>
      <c r="GF204" s="405"/>
      <c r="GG204" s="405"/>
      <c r="GH204" s="405"/>
      <c r="GI204" s="405"/>
      <c r="GJ204" s="405"/>
      <c r="GK204" s="405"/>
      <c r="GL204" s="405"/>
      <c r="GM204" s="405"/>
      <c r="GN204" s="405"/>
      <c r="GO204" s="405"/>
      <c r="GP204" s="405"/>
      <c r="GQ204" s="405"/>
      <c r="GR204" s="405"/>
      <c r="GS204" s="405"/>
      <c r="GT204" s="405"/>
      <c r="GU204" s="405"/>
      <c r="GV204" s="405"/>
      <c r="GW204" s="405"/>
      <c r="GX204" s="405"/>
      <c r="GY204" s="405"/>
      <c r="GZ204" s="405"/>
      <c r="HA204" s="405"/>
      <c r="HB204" s="405"/>
      <c r="HC204" s="405"/>
      <c r="HD204" s="405"/>
      <c r="HE204" s="405"/>
      <c r="HF204" s="405"/>
      <c r="HG204" s="405"/>
      <c r="HH204" s="405"/>
      <c r="HI204" s="405"/>
      <c r="HJ204" s="405"/>
      <c r="HK204" s="405"/>
      <c r="HL204" s="405"/>
      <c r="HM204" s="405"/>
      <c r="HN204" s="405"/>
      <c r="HO204" s="405"/>
      <c r="HP204" s="405"/>
      <c r="HQ204" s="405"/>
      <c r="HR204" s="405"/>
      <c r="HS204" s="405"/>
      <c r="HT204" s="405"/>
      <c r="HU204" s="405"/>
      <c r="HV204" s="405"/>
      <c r="HW204" s="405"/>
      <c r="HX204" s="405"/>
      <c r="HY204" s="405"/>
      <c r="HZ204" s="405"/>
      <c r="IA204" s="405"/>
      <c r="IB204" s="405"/>
      <c r="IC204" s="405"/>
      <c r="ID204" s="405"/>
      <c r="IE204" s="405"/>
      <c r="IF204" s="405"/>
      <c r="IG204" s="405"/>
      <c r="IH204" s="405"/>
      <c r="II204" s="405"/>
      <c r="IJ204" s="405"/>
      <c r="IK204" s="405"/>
      <c r="IL204" s="405"/>
      <c r="IM204" s="405"/>
      <c r="IN204" s="405"/>
      <c r="IO204" s="405"/>
      <c r="IP204" s="405"/>
      <c r="IQ204" s="405"/>
      <c r="IR204" s="405"/>
      <c r="IS204" s="405"/>
      <c r="IT204" s="405"/>
      <c r="IU204" s="405"/>
      <c r="IV204" s="405"/>
      <c r="IW204" s="405"/>
    </row>
    <row r="205" customFormat="false" ht="12" hidden="false" customHeight="true" outlineLevel="0" collapsed="false">
      <c r="AG205" s="405"/>
      <c r="AH205" s="405"/>
      <c r="AI205" s="405"/>
      <c r="AJ205" s="405"/>
      <c r="AK205" s="405"/>
      <c r="AL205" s="405"/>
      <c r="AM205" s="405"/>
      <c r="AN205" s="405"/>
      <c r="AO205" s="405"/>
      <c r="AP205" s="405"/>
      <c r="AQ205" s="405"/>
      <c r="AR205" s="405"/>
      <c r="AS205" s="405"/>
      <c r="AT205" s="405"/>
      <c r="AU205" s="405"/>
      <c r="AV205" s="405"/>
      <c r="AW205" s="405"/>
      <c r="AX205" s="405"/>
      <c r="AY205" s="405"/>
      <c r="AZ205" s="405"/>
      <c r="BA205" s="405"/>
      <c r="BB205" s="405"/>
      <c r="BC205" s="405"/>
      <c r="BD205" s="405"/>
      <c r="BE205" s="405"/>
      <c r="BF205" s="405"/>
      <c r="BG205" s="405"/>
      <c r="BH205" s="405"/>
      <c r="BI205" s="405"/>
      <c r="BJ205" s="405"/>
      <c r="BK205" s="405"/>
      <c r="BL205" s="405"/>
      <c r="BM205" s="405"/>
      <c r="BN205" s="405"/>
      <c r="BO205" s="405"/>
      <c r="BP205" s="405"/>
      <c r="BQ205" s="405"/>
      <c r="BR205" s="405"/>
      <c r="BS205" s="405"/>
      <c r="BT205" s="405"/>
      <c r="BU205" s="405"/>
      <c r="BV205" s="405"/>
      <c r="BW205" s="405"/>
      <c r="BX205" s="405"/>
      <c r="BY205" s="405"/>
      <c r="BZ205" s="405"/>
      <c r="CA205" s="405"/>
      <c r="CB205" s="405"/>
      <c r="CC205" s="405"/>
      <c r="CD205" s="405"/>
      <c r="CE205" s="405"/>
      <c r="CF205" s="405"/>
      <c r="CG205" s="405"/>
      <c r="CH205" s="405"/>
      <c r="CI205" s="405"/>
      <c r="CJ205" s="405"/>
      <c r="CK205" s="405"/>
      <c r="CL205" s="405"/>
      <c r="CM205" s="405"/>
      <c r="CN205" s="405"/>
      <c r="CO205" s="405"/>
      <c r="CP205" s="405"/>
      <c r="CQ205" s="405"/>
      <c r="CR205" s="405"/>
      <c r="CS205" s="405"/>
      <c r="CT205" s="405"/>
      <c r="CU205" s="405"/>
      <c r="CV205" s="405"/>
      <c r="CW205" s="405"/>
      <c r="CX205" s="405"/>
      <c r="CY205" s="405"/>
      <c r="CZ205" s="405"/>
      <c r="DA205" s="405"/>
      <c r="DB205" s="405"/>
      <c r="DC205" s="405"/>
      <c r="DD205" s="405"/>
      <c r="DE205" s="405"/>
      <c r="DF205" s="405"/>
      <c r="DG205" s="405"/>
      <c r="DH205" s="405"/>
      <c r="DI205" s="405"/>
      <c r="DJ205" s="405"/>
      <c r="DK205" s="405"/>
      <c r="DL205" s="405"/>
      <c r="DM205" s="405"/>
      <c r="DN205" s="405"/>
      <c r="DO205" s="405"/>
      <c r="DP205" s="405"/>
      <c r="DQ205" s="405"/>
      <c r="DR205" s="405"/>
      <c r="DS205" s="405"/>
      <c r="DT205" s="405"/>
      <c r="DU205" s="405"/>
      <c r="DV205" s="405"/>
      <c r="DW205" s="405"/>
      <c r="DX205" s="405"/>
      <c r="DY205" s="405"/>
      <c r="DZ205" s="405"/>
      <c r="EA205" s="405"/>
      <c r="EB205" s="405"/>
      <c r="EC205" s="405"/>
      <c r="ED205" s="405"/>
      <c r="EE205" s="405"/>
      <c r="EF205" s="405"/>
      <c r="EG205" s="405"/>
      <c r="EH205" s="405"/>
      <c r="EI205" s="405"/>
      <c r="EJ205" s="405"/>
      <c r="EK205" s="405"/>
      <c r="EL205" s="405"/>
      <c r="EM205" s="405"/>
      <c r="EN205" s="405"/>
      <c r="EO205" s="405"/>
      <c r="EP205" s="405"/>
      <c r="EQ205" s="405"/>
      <c r="ER205" s="405"/>
      <c r="ES205" s="405"/>
      <c r="ET205" s="405"/>
      <c r="EU205" s="405"/>
      <c r="EV205" s="405"/>
      <c r="EW205" s="405"/>
      <c r="EX205" s="405"/>
      <c r="EY205" s="405"/>
      <c r="EZ205" s="405"/>
      <c r="FA205" s="405"/>
      <c r="FB205" s="405"/>
      <c r="FC205" s="405"/>
      <c r="FD205" s="405"/>
      <c r="FE205" s="405"/>
      <c r="FF205" s="405"/>
      <c r="FG205" s="405"/>
      <c r="FH205" s="405"/>
      <c r="FI205" s="405"/>
      <c r="FJ205" s="405"/>
      <c r="FK205" s="405"/>
      <c r="FL205" s="405"/>
      <c r="FM205" s="405"/>
      <c r="FN205" s="405"/>
      <c r="FO205" s="405"/>
      <c r="FP205" s="405"/>
      <c r="FQ205" s="405"/>
      <c r="FR205" s="405"/>
      <c r="FS205" s="405"/>
      <c r="FT205" s="405"/>
      <c r="FU205" s="405"/>
      <c r="FV205" s="405"/>
      <c r="FW205" s="405"/>
      <c r="FX205" s="405"/>
      <c r="FY205" s="405"/>
      <c r="FZ205" s="405"/>
      <c r="GA205" s="405"/>
      <c r="GB205" s="405"/>
      <c r="GC205" s="405"/>
      <c r="GD205" s="405"/>
      <c r="GE205" s="405"/>
      <c r="GF205" s="405"/>
      <c r="GG205" s="405"/>
      <c r="GH205" s="405"/>
      <c r="GI205" s="405"/>
      <c r="GJ205" s="405"/>
      <c r="GK205" s="405"/>
      <c r="GL205" s="405"/>
      <c r="GM205" s="405"/>
      <c r="GN205" s="405"/>
      <c r="GO205" s="405"/>
      <c r="GP205" s="405"/>
      <c r="GQ205" s="405"/>
      <c r="GR205" s="405"/>
      <c r="GS205" s="405"/>
      <c r="GT205" s="405"/>
      <c r="GU205" s="405"/>
      <c r="GV205" s="405"/>
      <c r="GW205" s="405"/>
      <c r="GX205" s="405"/>
      <c r="GY205" s="405"/>
      <c r="GZ205" s="405"/>
      <c r="HA205" s="405"/>
      <c r="HB205" s="405"/>
      <c r="HC205" s="405"/>
      <c r="HD205" s="405"/>
      <c r="HE205" s="405"/>
      <c r="HF205" s="405"/>
      <c r="HG205" s="405"/>
      <c r="HH205" s="405"/>
      <c r="HI205" s="405"/>
      <c r="HJ205" s="405"/>
      <c r="HK205" s="405"/>
      <c r="HL205" s="405"/>
      <c r="HM205" s="405"/>
      <c r="HN205" s="405"/>
      <c r="HO205" s="405"/>
      <c r="HP205" s="405"/>
      <c r="HQ205" s="405"/>
      <c r="HR205" s="405"/>
      <c r="HS205" s="405"/>
      <c r="HT205" s="405"/>
      <c r="HU205" s="405"/>
      <c r="HV205" s="405"/>
      <c r="HW205" s="405"/>
      <c r="HX205" s="405"/>
      <c r="HY205" s="405"/>
      <c r="HZ205" s="405"/>
      <c r="IA205" s="405"/>
      <c r="IB205" s="405"/>
      <c r="IC205" s="405"/>
      <c r="ID205" s="405"/>
      <c r="IE205" s="405"/>
      <c r="IF205" s="405"/>
      <c r="IG205" s="405"/>
      <c r="IH205" s="405"/>
      <c r="II205" s="405"/>
      <c r="IJ205" s="405"/>
      <c r="IK205" s="405"/>
      <c r="IL205" s="405"/>
      <c r="IM205" s="405"/>
      <c r="IN205" s="405"/>
      <c r="IO205" s="405"/>
      <c r="IP205" s="405"/>
      <c r="IQ205" s="405"/>
      <c r="IR205" s="405"/>
      <c r="IS205" s="405"/>
      <c r="IT205" s="405"/>
      <c r="IU205" s="405"/>
      <c r="IV205" s="405"/>
      <c r="IW205" s="405"/>
    </row>
    <row r="206" customFormat="false" ht="12" hidden="false" customHeight="true" outlineLevel="0" collapsed="false">
      <c r="AG206" s="405"/>
      <c r="AH206" s="405"/>
      <c r="AI206" s="405"/>
      <c r="AJ206" s="405"/>
      <c r="AK206" s="405"/>
      <c r="AL206" s="405"/>
      <c r="AM206" s="405"/>
      <c r="AN206" s="405"/>
      <c r="AO206" s="405"/>
      <c r="AP206" s="405"/>
      <c r="AQ206" s="405"/>
      <c r="AR206" s="405"/>
      <c r="AS206" s="405"/>
      <c r="AT206" s="405"/>
      <c r="AU206" s="405"/>
      <c r="AV206" s="405"/>
      <c r="AW206" s="405"/>
      <c r="AX206" s="405"/>
      <c r="AY206" s="405"/>
      <c r="AZ206" s="405"/>
      <c r="BA206" s="405"/>
      <c r="BB206" s="405"/>
      <c r="BC206" s="405"/>
      <c r="BD206" s="405"/>
      <c r="BE206" s="405"/>
      <c r="BF206" s="405"/>
      <c r="BG206" s="405"/>
      <c r="BH206" s="405"/>
      <c r="BI206" s="405"/>
      <c r="BJ206" s="405"/>
      <c r="BK206" s="405"/>
      <c r="BL206" s="405"/>
      <c r="BM206" s="405"/>
      <c r="BN206" s="405"/>
      <c r="BO206" s="405"/>
      <c r="BP206" s="405"/>
      <c r="BQ206" s="405"/>
      <c r="BR206" s="405"/>
      <c r="BS206" s="405"/>
      <c r="BT206" s="405"/>
      <c r="BU206" s="405"/>
      <c r="BV206" s="405"/>
      <c r="BW206" s="405"/>
      <c r="BX206" s="405"/>
      <c r="BY206" s="405"/>
      <c r="BZ206" s="405"/>
      <c r="CA206" s="405"/>
      <c r="CB206" s="405"/>
      <c r="CC206" s="405"/>
      <c r="CD206" s="405"/>
      <c r="CE206" s="405"/>
      <c r="CF206" s="405"/>
      <c r="CG206" s="405"/>
      <c r="CH206" s="405"/>
      <c r="CI206" s="405"/>
      <c r="CJ206" s="405"/>
      <c r="CK206" s="405"/>
      <c r="CL206" s="405"/>
      <c r="CM206" s="405"/>
      <c r="CN206" s="405"/>
      <c r="CO206" s="405"/>
      <c r="CP206" s="405"/>
      <c r="CQ206" s="405"/>
      <c r="CR206" s="405"/>
      <c r="CS206" s="405"/>
      <c r="CT206" s="405"/>
      <c r="CU206" s="405"/>
      <c r="CV206" s="405"/>
      <c r="CW206" s="405"/>
      <c r="CX206" s="405"/>
      <c r="CY206" s="405"/>
      <c r="CZ206" s="405"/>
      <c r="DA206" s="405"/>
      <c r="DB206" s="405"/>
      <c r="DC206" s="405"/>
      <c r="DD206" s="405"/>
      <c r="DE206" s="405"/>
      <c r="DF206" s="405"/>
      <c r="DG206" s="405"/>
      <c r="DH206" s="405"/>
      <c r="DI206" s="405"/>
      <c r="DJ206" s="405"/>
      <c r="DK206" s="405"/>
      <c r="DL206" s="405"/>
      <c r="DM206" s="405"/>
      <c r="DN206" s="405"/>
      <c r="DO206" s="405"/>
      <c r="DP206" s="405"/>
      <c r="DQ206" s="405"/>
      <c r="DR206" s="405"/>
      <c r="DS206" s="405"/>
      <c r="DT206" s="405"/>
      <c r="DU206" s="405"/>
      <c r="DV206" s="405"/>
      <c r="DW206" s="405"/>
      <c r="DX206" s="405"/>
      <c r="DY206" s="405"/>
      <c r="DZ206" s="405"/>
      <c r="EA206" s="405"/>
      <c r="EB206" s="405"/>
      <c r="EC206" s="405"/>
      <c r="ED206" s="405"/>
      <c r="EE206" s="405"/>
      <c r="EF206" s="405"/>
      <c r="EG206" s="405"/>
      <c r="EH206" s="405"/>
      <c r="EI206" s="405"/>
      <c r="EJ206" s="405"/>
      <c r="EK206" s="405"/>
      <c r="EL206" s="405"/>
      <c r="EM206" s="405"/>
      <c r="EN206" s="405"/>
      <c r="EO206" s="405"/>
      <c r="EP206" s="405"/>
      <c r="EQ206" s="405"/>
      <c r="ER206" s="405"/>
      <c r="ES206" s="405"/>
      <c r="ET206" s="405"/>
      <c r="EU206" s="405"/>
      <c r="EV206" s="405"/>
      <c r="EW206" s="405"/>
      <c r="EX206" s="405"/>
      <c r="EY206" s="405"/>
      <c r="EZ206" s="405"/>
      <c r="FA206" s="405"/>
      <c r="FB206" s="405"/>
      <c r="FC206" s="405"/>
      <c r="FD206" s="405"/>
      <c r="FE206" s="405"/>
      <c r="FF206" s="405"/>
      <c r="FG206" s="405"/>
      <c r="FH206" s="405"/>
      <c r="FI206" s="405"/>
      <c r="FJ206" s="405"/>
      <c r="FK206" s="405"/>
      <c r="FL206" s="405"/>
      <c r="FM206" s="405"/>
      <c r="FN206" s="405"/>
      <c r="FO206" s="405"/>
      <c r="FP206" s="405"/>
      <c r="FQ206" s="405"/>
      <c r="FR206" s="405"/>
      <c r="FS206" s="405"/>
      <c r="FT206" s="405"/>
      <c r="FU206" s="405"/>
      <c r="FV206" s="405"/>
      <c r="FW206" s="405"/>
      <c r="FX206" s="405"/>
      <c r="FY206" s="405"/>
      <c r="FZ206" s="405"/>
      <c r="GA206" s="405"/>
      <c r="GB206" s="405"/>
      <c r="GC206" s="405"/>
      <c r="GD206" s="405"/>
      <c r="GE206" s="405"/>
      <c r="GF206" s="405"/>
      <c r="GG206" s="405"/>
      <c r="GH206" s="405"/>
      <c r="GI206" s="405"/>
      <c r="GJ206" s="405"/>
      <c r="GK206" s="405"/>
      <c r="GL206" s="405"/>
      <c r="GM206" s="405"/>
      <c r="GN206" s="405"/>
      <c r="GO206" s="405"/>
      <c r="GP206" s="405"/>
      <c r="GQ206" s="405"/>
      <c r="GR206" s="405"/>
      <c r="GS206" s="405"/>
      <c r="GT206" s="405"/>
      <c r="GU206" s="405"/>
      <c r="GV206" s="405"/>
      <c r="GW206" s="405"/>
      <c r="GX206" s="405"/>
      <c r="GY206" s="405"/>
      <c r="GZ206" s="405"/>
      <c r="HA206" s="405"/>
      <c r="HB206" s="405"/>
      <c r="HC206" s="405"/>
      <c r="HD206" s="405"/>
      <c r="HE206" s="405"/>
      <c r="HF206" s="405"/>
      <c r="HG206" s="405"/>
      <c r="HH206" s="405"/>
      <c r="HI206" s="405"/>
      <c r="HJ206" s="405"/>
      <c r="HK206" s="405"/>
      <c r="HL206" s="405"/>
      <c r="HM206" s="405"/>
      <c r="HN206" s="405"/>
      <c r="HO206" s="405"/>
      <c r="HP206" s="405"/>
      <c r="HQ206" s="405"/>
      <c r="HR206" s="405"/>
      <c r="HS206" s="405"/>
      <c r="HT206" s="405"/>
      <c r="HU206" s="405"/>
      <c r="HV206" s="405"/>
      <c r="HW206" s="405"/>
      <c r="HX206" s="405"/>
      <c r="HY206" s="405"/>
      <c r="HZ206" s="405"/>
      <c r="IA206" s="405"/>
      <c r="IB206" s="405"/>
      <c r="IC206" s="405"/>
      <c r="ID206" s="405"/>
      <c r="IE206" s="405"/>
      <c r="IF206" s="405"/>
      <c r="IG206" s="405"/>
      <c r="IH206" s="405"/>
      <c r="II206" s="405"/>
      <c r="IJ206" s="405"/>
      <c r="IK206" s="405"/>
      <c r="IL206" s="405"/>
      <c r="IM206" s="405"/>
      <c r="IN206" s="405"/>
      <c r="IO206" s="405"/>
      <c r="IP206" s="405"/>
      <c r="IQ206" s="405"/>
      <c r="IR206" s="405"/>
      <c r="IS206" s="405"/>
      <c r="IT206" s="405"/>
      <c r="IU206" s="405"/>
      <c r="IV206" s="405"/>
      <c r="IW206" s="405"/>
    </row>
    <row r="207" customFormat="false" ht="12" hidden="false" customHeight="true" outlineLevel="0" collapsed="false">
      <c r="AG207" s="405"/>
      <c r="AH207" s="405"/>
      <c r="AI207" s="405"/>
      <c r="AJ207" s="405"/>
      <c r="AK207" s="405"/>
      <c r="AL207" s="405"/>
      <c r="AM207" s="405"/>
      <c r="AN207" s="405"/>
      <c r="AO207" s="405"/>
      <c r="AP207" s="405"/>
      <c r="AQ207" s="405"/>
      <c r="AR207" s="405"/>
      <c r="AS207" s="405"/>
      <c r="AT207" s="405"/>
      <c r="AU207" s="405"/>
      <c r="AV207" s="405"/>
      <c r="AW207" s="405"/>
      <c r="AX207" s="405"/>
      <c r="AY207" s="405"/>
      <c r="AZ207" s="405"/>
      <c r="BA207" s="405"/>
      <c r="BB207" s="405"/>
      <c r="BC207" s="405"/>
      <c r="BD207" s="405"/>
      <c r="BE207" s="405"/>
      <c r="BF207" s="405"/>
      <c r="BG207" s="405"/>
      <c r="BH207" s="405"/>
      <c r="BI207" s="405"/>
      <c r="BJ207" s="405"/>
      <c r="BK207" s="405"/>
      <c r="BL207" s="405"/>
      <c r="BM207" s="405"/>
      <c r="BN207" s="405"/>
      <c r="BO207" s="405"/>
      <c r="BP207" s="405"/>
      <c r="BQ207" s="405"/>
      <c r="BR207" s="405"/>
      <c r="BS207" s="405"/>
      <c r="BT207" s="405"/>
      <c r="BU207" s="405"/>
      <c r="BV207" s="405"/>
      <c r="BW207" s="405"/>
      <c r="BX207" s="405"/>
      <c r="BY207" s="405"/>
      <c r="BZ207" s="405"/>
      <c r="CA207" s="405"/>
      <c r="CB207" s="405"/>
      <c r="CC207" s="405"/>
      <c r="CD207" s="405"/>
      <c r="CE207" s="405"/>
      <c r="CF207" s="405"/>
      <c r="CG207" s="405"/>
      <c r="CH207" s="405"/>
      <c r="CI207" s="405"/>
      <c r="CJ207" s="405"/>
      <c r="CK207" s="405"/>
      <c r="CL207" s="405"/>
      <c r="CM207" s="405"/>
      <c r="CN207" s="405"/>
      <c r="CO207" s="405"/>
      <c r="CP207" s="405"/>
      <c r="CQ207" s="405"/>
      <c r="CR207" s="405"/>
      <c r="CS207" s="405"/>
      <c r="CT207" s="405"/>
      <c r="CU207" s="405"/>
      <c r="CV207" s="405"/>
      <c r="CW207" s="405"/>
      <c r="CX207" s="405"/>
      <c r="CY207" s="405"/>
      <c r="CZ207" s="405"/>
      <c r="DA207" s="405"/>
      <c r="DB207" s="405"/>
      <c r="DC207" s="405"/>
      <c r="DD207" s="405"/>
      <c r="DE207" s="405"/>
      <c r="DF207" s="405"/>
      <c r="DG207" s="405"/>
      <c r="DH207" s="405"/>
      <c r="DI207" s="405"/>
      <c r="DJ207" s="405"/>
      <c r="DK207" s="405"/>
      <c r="DL207" s="405"/>
      <c r="DM207" s="405"/>
      <c r="DN207" s="405"/>
      <c r="DO207" s="405"/>
      <c r="DP207" s="405"/>
      <c r="DQ207" s="405"/>
      <c r="DR207" s="405"/>
      <c r="DS207" s="405"/>
      <c r="DT207" s="405"/>
      <c r="DU207" s="405"/>
      <c r="DV207" s="405"/>
      <c r="DW207" s="405"/>
      <c r="DX207" s="405"/>
      <c r="DY207" s="405"/>
      <c r="DZ207" s="405"/>
      <c r="EA207" s="405"/>
      <c r="EB207" s="405"/>
      <c r="EC207" s="405"/>
      <c r="ED207" s="405"/>
      <c r="EE207" s="405"/>
      <c r="EF207" s="405"/>
      <c r="EG207" s="405"/>
      <c r="EH207" s="405"/>
      <c r="EI207" s="405"/>
      <c r="EJ207" s="405"/>
      <c r="EK207" s="405"/>
      <c r="EL207" s="405"/>
      <c r="EM207" s="405"/>
      <c r="EN207" s="405"/>
      <c r="EO207" s="405"/>
      <c r="EP207" s="405"/>
      <c r="EQ207" s="405"/>
      <c r="ER207" s="405"/>
      <c r="ES207" s="405"/>
      <c r="ET207" s="405"/>
      <c r="EU207" s="405"/>
      <c r="EV207" s="405"/>
      <c r="EW207" s="405"/>
      <c r="EX207" s="405"/>
      <c r="EY207" s="405"/>
      <c r="EZ207" s="405"/>
      <c r="FA207" s="405"/>
      <c r="FB207" s="405"/>
      <c r="FC207" s="405"/>
      <c r="FD207" s="405"/>
      <c r="FE207" s="405"/>
      <c r="FF207" s="405"/>
      <c r="FG207" s="405"/>
      <c r="FH207" s="405"/>
      <c r="FI207" s="405"/>
      <c r="FJ207" s="405"/>
      <c r="FK207" s="405"/>
      <c r="FL207" s="405"/>
      <c r="FM207" s="405"/>
      <c r="FN207" s="405"/>
      <c r="FO207" s="405"/>
      <c r="FP207" s="405"/>
      <c r="FQ207" s="405"/>
      <c r="FR207" s="405"/>
      <c r="FS207" s="405"/>
      <c r="FT207" s="405"/>
      <c r="FU207" s="405"/>
      <c r="FV207" s="405"/>
      <c r="FW207" s="405"/>
      <c r="FX207" s="405"/>
      <c r="FY207" s="405"/>
      <c r="FZ207" s="405"/>
      <c r="GA207" s="405"/>
      <c r="GB207" s="405"/>
      <c r="GC207" s="405"/>
      <c r="GD207" s="405"/>
      <c r="GE207" s="405"/>
      <c r="GF207" s="405"/>
      <c r="GG207" s="405"/>
      <c r="GH207" s="405"/>
      <c r="GI207" s="405"/>
      <c r="GJ207" s="405"/>
      <c r="GK207" s="405"/>
      <c r="GL207" s="405"/>
      <c r="GM207" s="405"/>
      <c r="GN207" s="405"/>
      <c r="GO207" s="405"/>
      <c r="GP207" s="405"/>
      <c r="GQ207" s="405"/>
      <c r="GR207" s="405"/>
      <c r="GS207" s="405"/>
      <c r="GT207" s="405"/>
      <c r="GU207" s="405"/>
      <c r="GV207" s="405"/>
      <c r="GW207" s="405"/>
      <c r="GX207" s="405"/>
      <c r="GY207" s="405"/>
      <c r="GZ207" s="405"/>
      <c r="HA207" s="405"/>
      <c r="HB207" s="405"/>
      <c r="HC207" s="405"/>
      <c r="HD207" s="405"/>
      <c r="HE207" s="405"/>
      <c r="HF207" s="405"/>
      <c r="HG207" s="405"/>
      <c r="HH207" s="405"/>
      <c r="HI207" s="405"/>
      <c r="HJ207" s="405"/>
      <c r="HK207" s="405"/>
      <c r="HL207" s="405"/>
      <c r="HM207" s="405"/>
      <c r="HN207" s="405"/>
      <c r="HO207" s="405"/>
      <c r="HP207" s="405"/>
      <c r="HQ207" s="405"/>
      <c r="HR207" s="405"/>
      <c r="HS207" s="405"/>
      <c r="HT207" s="405"/>
      <c r="HU207" s="405"/>
      <c r="HV207" s="405"/>
      <c r="HW207" s="405"/>
      <c r="HX207" s="405"/>
      <c r="HY207" s="405"/>
      <c r="HZ207" s="405"/>
      <c r="IA207" s="405"/>
      <c r="IB207" s="405"/>
      <c r="IC207" s="405"/>
      <c r="ID207" s="405"/>
      <c r="IE207" s="405"/>
      <c r="IF207" s="405"/>
      <c r="IG207" s="405"/>
      <c r="IH207" s="405"/>
      <c r="II207" s="405"/>
      <c r="IJ207" s="405"/>
      <c r="IK207" s="405"/>
      <c r="IL207" s="405"/>
      <c r="IM207" s="405"/>
      <c r="IN207" s="405"/>
      <c r="IO207" s="405"/>
      <c r="IP207" s="405"/>
      <c r="IQ207" s="405"/>
      <c r="IR207" s="405"/>
      <c r="IS207" s="405"/>
      <c r="IT207" s="405"/>
      <c r="IU207" s="405"/>
      <c r="IV207" s="405"/>
      <c r="IW207" s="405"/>
    </row>
    <row r="208" customFormat="false" ht="12" hidden="false" customHeight="true" outlineLevel="0" collapsed="false">
      <c r="AG208" s="405"/>
      <c r="AH208" s="405"/>
      <c r="AI208" s="405"/>
      <c r="AJ208" s="405"/>
      <c r="AK208" s="405"/>
      <c r="AL208" s="405"/>
      <c r="AM208" s="405"/>
      <c r="AN208" s="405"/>
      <c r="AO208" s="405"/>
      <c r="AP208" s="405"/>
      <c r="AQ208" s="405"/>
      <c r="AR208" s="405"/>
      <c r="AS208" s="405"/>
      <c r="AT208" s="405"/>
      <c r="AU208" s="405"/>
      <c r="AV208" s="405"/>
      <c r="AW208" s="405"/>
      <c r="AX208" s="405"/>
      <c r="AY208" s="405"/>
      <c r="AZ208" s="405"/>
      <c r="BA208" s="405"/>
      <c r="BB208" s="405"/>
      <c r="BC208" s="405"/>
      <c r="BD208" s="405"/>
      <c r="BE208" s="405"/>
      <c r="BF208" s="405"/>
      <c r="BG208" s="405"/>
      <c r="BH208" s="405"/>
      <c r="BI208" s="405"/>
      <c r="BJ208" s="405"/>
      <c r="BK208" s="405"/>
      <c r="BL208" s="405"/>
      <c r="BM208" s="405"/>
      <c r="BN208" s="405"/>
      <c r="BO208" s="405"/>
      <c r="BP208" s="405"/>
      <c r="BQ208" s="405"/>
      <c r="BR208" s="405"/>
      <c r="BS208" s="405"/>
      <c r="BT208" s="405"/>
      <c r="BU208" s="405"/>
      <c r="BV208" s="405"/>
      <c r="BW208" s="405"/>
      <c r="BX208" s="405"/>
      <c r="BY208" s="405"/>
      <c r="BZ208" s="405"/>
      <c r="CA208" s="405"/>
      <c r="CB208" s="405"/>
      <c r="CC208" s="405"/>
      <c r="CD208" s="405"/>
      <c r="CE208" s="405"/>
      <c r="CF208" s="405"/>
      <c r="CG208" s="405"/>
      <c r="CH208" s="405"/>
      <c r="CI208" s="405"/>
      <c r="CJ208" s="405"/>
      <c r="CK208" s="405"/>
      <c r="CL208" s="405"/>
      <c r="CM208" s="405"/>
      <c r="CN208" s="405"/>
      <c r="CO208" s="405"/>
      <c r="CP208" s="405"/>
      <c r="CQ208" s="405"/>
      <c r="CR208" s="405"/>
      <c r="CS208" s="405"/>
      <c r="CT208" s="405"/>
      <c r="CU208" s="405"/>
      <c r="CV208" s="405"/>
      <c r="CW208" s="405"/>
      <c r="CX208" s="405"/>
      <c r="CY208" s="405"/>
      <c r="CZ208" s="405"/>
      <c r="DA208" s="405"/>
      <c r="DB208" s="405"/>
      <c r="DC208" s="405"/>
      <c r="DD208" s="405"/>
      <c r="DE208" s="405"/>
      <c r="DF208" s="405"/>
      <c r="DG208" s="405"/>
      <c r="DH208" s="405"/>
      <c r="DI208" s="405"/>
      <c r="DJ208" s="405"/>
      <c r="DK208" s="405"/>
      <c r="DL208" s="405"/>
      <c r="DM208" s="405"/>
      <c r="DN208" s="405"/>
      <c r="DO208" s="405"/>
      <c r="DP208" s="405"/>
      <c r="DQ208" s="405"/>
      <c r="DR208" s="405"/>
      <c r="DS208" s="405"/>
      <c r="DT208" s="405"/>
      <c r="DU208" s="405"/>
      <c r="DV208" s="405"/>
      <c r="DW208" s="405"/>
      <c r="DX208" s="405"/>
      <c r="DY208" s="405"/>
      <c r="DZ208" s="405"/>
      <c r="EA208" s="405"/>
      <c r="EB208" s="405"/>
      <c r="EC208" s="405"/>
      <c r="ED208" s="405"/>
      <c r="EE208" s="405"/>
      <c r="EF208" s="405"/>
      <c r="EG208" s="405"/>
      <c r="EH208" s="405"/>
      <c r="EI208" s="405"/>
      <c r="EJ208" s="405"/>
      <c r="EK208" s="405"/>
      <c r="EL208" s="405"/>
      <c r="EM208" s="405"/>
      <c r="EN208" s="405"/>
      <c r="EO208" s="405"/>
      <c r="EP208" s="405"/>
      <c r="EQ208" s="405"/>
      <c r="ER208" s="405"/>
      <c r="ES208" s="405"/>
      <c r="ET208" s="405"/>
      <c r="EU208" s="405"/>
      <c r="EV208" s="405"/>
      <c r="EW208" s="405"/>
      <c r="EX208" s="405"/>
      <c r="EY208" s="405"/>
      <c r="EZ208" s="405"/>
      <c r="FA208" s="405"/>
      <c r="FB208" s="405"/>
      <c r="FC208" s="405"/>
      <c r="FD208" s="405"/>
      <c r="FE208" s="405"/>
      <c r="FF208" s="405"/>
      <c r="FG208" s="405"/>
      <c r="FH208" s="405"/>
      <c r="FI208" s="405"/>
      <c r="FJ208" s="405"/>
      <c r="FK208" s="405"/>
      <c r="FL208" s="405"/>
      <c r="FM208" s="405"/>
      <c r="FN208" s="405"/>
      <c r="FO208" s="405"/>
      <c r="FP208" s="405"/>
      <c r="FQ208" s="405"/>
      <c r="FR208" s="405"/>
      <c r="FS208" s="405"/>
      <c r="FT208" s="405"/>
      <c r="FU208" s="405"/>
      <c r="FV208" s="405"/>
      <c r="FW208" s="405"/>
      <c r="FX208" s="405"/>
      <c r="FY208" s="405"/>
      <c r="FZ208" s="405"/>
      <c r="GA208" s="405"/>
      <c r="GB208" s="405"/>
      <c r="GC208" s="405"/>
      <c r="GD208" s="405"/>
      <c r="GE208" s="405"/>
      <c r="GF208" s="405"/>
      <c r="GG208" s="405"/>
      <c r="GH208" s="405"/>
      <c r="GI208" s="405"/>
      <c r="GJ208" s="405"/>
      <c r="GK208" s="405"/>
      <c r="GL208" s="405"/>
      <c r="GM208" s="405"/>
      <c r="GN208" s="405"/>
      <c r="GO208" s="405"/>
      <c r="GP208" s="405"/>
      <c r="GQ208" s="405"/>
      <c r="GR208" s="405"/>
      <c r="GS208" s="405"/>
      <c r="GT208" s="405"/>
      <c r="GU208" s="405"/>
      <c r="GV208" s="405"/>
      <c r="GW208" s="405"/>
      <c r="GX208" s="405"/>
      <c r="GY208" s="405"/>
      <c r="GZ208" s="405"/>
      <c r="HA208" s="405"/>
      <c r="HB208" s="405"/>
      <c r="HC208" s="405"/>
      <c r="HD208" s="405"/>
      <c r="HE208" s="405"/>
      <c r="HF208" s="405"/>
      <c r="HG208" s="405"/>
      <c r="HH208" s="405"/>
      <c r="HI208" s="405"/>
      <c r="HJ208" s="405"/>
      <c r="HK208" s="405"/>
      <c r="HL208" s="405"/>
      <c r="HM208" s="405"/>
      <c r="HN208" s="405"/>
      <c r="HO208" s="405"/>
      <c r="HP208" s="405"/>
      <c r="HQ208" s="405"/>
      <c r="HR208" s="405"/>
      <c r="HS208" s="405"/>
      <c r="HT208" s="405"/>
      <c r="HU208" s="405"/>
      <c r="HV208" s="405"/>
      <c r="HW208" s="405"/>
      <c r="HX208" s="405"/>
      <c r="HY208" s="405"/>
      <c r="HZ208" s="405"/>
      <c r="IA208" s="405"/>
      <c r="IB208" s="405"/>
      <c r="IC208" s="405"/>
      <c r="ID208" s="405"/>
      <c r="IE208" s="405"/>
      <c r="IF208" s="405"/>
      <c r="IG208" s="405"/>
      <c r="IH208" s="405"/>
      <c r="II208" s="405"/>
      <c r="IJ208" s="405"/>
      <c r="IK208" s="405"/>
      <c r="IL208" s="405"/>
      <c r="IM208" s="405"/>
      <c r="IN208" s="405"/>
      <c r="IO208" s="405"/>
      <c r="IP208" s="405"/>
      <c r="IQ208" s="405"/>
      <c r="IR208" s="405"/>
      <c r="IS208" s="405"/>
      <c r="IT208" s="405"/>
      <c r="IU208" s="405"/>
      <c r="IV208" s="405"/>
      <c r="IW208" s="405"/>
    </row>
    <row r="209" customFormat="false" ht="12" hidden="false" customHeight="true" outlineLevel="0" collapsed="false">
      <c r="AG209" s="405"/>
      <c r="AH209" s="405"/>
      <c r="AI209" s="405"/>
      <c r="AJ209" s="405"/>
      <c r="AK209" s="405"/>
      <c r="AL209" s="405"/>
      <c r="AM209" s="405"/>
      <c r="AN209" s="405"/>
      <c r="AO209" s="405"/>
      <c r="AP209" s="405"/>
      <c r="AQ209" s="405"/>
      <c r="AR209" s="405"/>
      <c r="AS209" s="405"/>
      <c r="AT209" s="405"/>
      <c r="AU209" s="405"/>
      <c r="AV209" s="405"/>
      <c r="AW209" s="405"/>
      <c r="AX209" s="405"/>
      <c r="AY209" s="405"/>
      <c r="AZ209" s="405"/>
      <c r="BA209" s="405"/>
      <c r="BB209" s="405"/>
      <c r="BC209" s="405"/>
      <c r="BD209" s="405"/>
      <c r="BE209" s="405"/>
      <c r="BF209" s="405"/>
      <c r="BG209" s="405"/>
      <c r="BH209" s="405"/>
      <c r="BI209" s="405"/>
      <c r="BJ209" s="405"/>
      <c r="BK209" s="405"/>
      <c r="BL209" s="405"/>
      <c r="BM209" s="405"/>
      <c r="BN209" s="405"/>
      <c r="BO209" s="405"/>
      <c r="BP209" s="405"/>
      <c r="BQ209" s="405"/>
      <c r="BR209" s="405"/>
      <c r="BS209" s="405"/>
      <c r="BT209" s="405"/>
      <c r="BU209" s="405"/>
      <c r="BV209" s="405"/>
      <c r="BW209" s="405"/>
      <c r="BX209" s="405"/>
      <c r="BY209" s="405"/>
      <c r="BZ209" s="405"/>
      <c r="CA209" s="405"/>
      <c r="CB209" s="405"/>
      <c r="CC209" s="405"/>
      <c r="CD209" s="405"/>
      <c r="CE209" s="405"/>
      <c r="CF209" s="405"/>
      <c r="CG209" s="405"/>
      <c r="CH209" s="405"/>
      <c r="CI209" s="405"/>
      <c r="CJ209" s="405"/>
      <c r="CK209" s="405"/>
      <c r="CL209" s="405"/>
      <c r="CM209" s="405"/>
      <c r="CN209" s="405"/>
      <c r="CO209" s="405"/>
      <c r="CP209" s="405"/>
      <c r="CQ209" s="405"/>
      <c r="CR209" s="405"/>
      <c r="CS209" s="405"/>
      <c r="CT209" s="405"/>
      <c r="CU209" s="405"/>
      <c r="CV209" s="405"/>
      <c r="CW209" s="405"/>
      <c r="CX209" s="405"/>
      <c r="CY209" s="405"/>
      <c r="CZ209" s="405"/>
      <c r="DA209" s="405"/>
      <c r="DB209" s="405"/>
      <c r="DC209" s="405"/>
      <c r="DD209" s="405"/>
      <c r="DE209" s="405"/>
      <c r="DF209" s="405"/>
      <c r="DG209" s="405"/>
      <c r="DH209" s="405"/>
      <c r="DI209" s="405"/>
      <c r="DJ209" s="405"/>
      <c r="DK209" s="405"/>
      <c r="DL209" s="405"/>
      <c r="DM209" s="405"/>
      <c r="DN209" s="405"/>
      <c r="DO209" s="405"/>
      <c r="DP209" s="405"/>
      <c r="DQ209" s="405"/>
      <c r="DR209" s="405"/>
      <c r="DS209" s="405"/>
      <c r="DT209" s="405"/>
      <c r="DU209" s="405"/>
      <c r="DV209" s="405"/>
      <c r="DW209" s="405"/>
      <c r="DX209" s="405"/>
      <c r="DY209" s="405"/>
      <c r="DZ209" s="405"/>
      <c r="EA209" s="405"/>
      <c r="EB209" s="405"/>
      <c r="EC209" s="405"/>
      <c r="ED209" s="405"/>
      <c r="EE209" s="405"/>
      <c r="EF209" s="405"/>
      <c r="EG209" s="405"/>
      <c r="EH209" s="405"/>
      <c r="EI209" s="405"/>
      <c r="EJ209" s="405"/>
      <c r="EK209" s="405"/>
      <c r="EL209" s="405"/>
      <c r="EM209" s="405"/>
      <c r="EN209" s="405"/>
      <c r="EO209" s="405"/>
      <c r="EP209" s="405"/>
      <c r="EQ209" s="405"/>
      <c r="ER209" s="405"/>
      <c r="ES209" s="405"/>
      <c r="ET209" s="405"/>
      <c r="EU209" s="405"/>
      <c r="EV209" s="405"/>
      <c r="EW209" s="405"/>
      <c r="EX209" s="405"/>
      <c r="EY209" s="405"/>
      <c r="EZ209" s="405"/>
      <c r="FA209" s="405"/>
      <c r="FB209" s="405"/>
      <c r="FC209" s="405"/>
      <c r="FD209" s="405"/>
      <c r="FE209" s="405"/>
      <c r="FF209" s="405"/>
      <c r="FG209" s="405"/>
      <c r="FH209" s="405"/>
      <c r="FI209" s="405"/>
      <c r="FJ209" s="405"/>
      <c r="FK209" s="405"/>
      <c r="FL209" s="405"/>
      <c r="FM209" s="405"/>
      <c r="FN209" s="405"/>
      <c r="FO209" s="405"/>
      <c r="FP209" s="405"/>
      <c r="FQ209" s="405"/>
      <c r="FR209" s="405"/>
      <c r="FS209" s="405"/>
      <c r="FT209" s="405"/>
      <c r="FU209" s="405"/>
      <c r="FV209" s="405"/>
      <c r="FW209" s="405"/>
      <c r="FX209" s="405"/>
      <c r="FY209" s="405"/>
      <c r="FZ209" s="405"/>
      <c r="GA209" s="405"/>
      <c r="GB209" s="405"/>
      <c r="GC209" s="405"/>
      <c r="GD209" s="405"/>
      <c r="GE209" s="405"/>
      <c r="GF209" s="405"/>
      <c r="GG209" s="405"/>
      <c r="GH209" s="405"/>
      <c r="GI209" s="405"/>
      <c r="GJ209" s="405"/>
      <c r="GK209" s="405"/>
      <c r="GL209" s="405"/>
      <c r="GM209" s="405"/>
      <c r="GN209" s="405"/>
      <c r="GO209" s="405"/>
      <c r="GP209" s="405"/>
      <c r="GQ209" s="405"/>
      <c r="GR209" s="405"/>
      <c r="GS209" s="405"/>
      <c r="GT209" s="405"/>
      <c r="GU209" s="405"/>
      <c r="GV209" s="405"/>
      <c r="GW209" s="405"/>
      <c r="GX209" s="405"/>
      <c r="GY209" s="405"/>
      <c r="GZ209" s="405"/>
      <c r="HA209" s="405"/>
      <c r="HB209" s="405"/>
      <c r="HC209" s="405"/>
      <c r="HD209" s="405"/>
      <c r="HE209" s="405"/>
      <c r="HF209" s="405"/>
      <c r="HG209" s="405"/>
      <c r="HH209" s="405"/>
      <c r="HI209" s="405"/>
      <c r="HJ209" s="405"/>
      <c r="HK209" s="405"/>
      <c r="HL209" s="405"/>
      <c r="HM209" s="405"/>
      <c r="HN209" s="405"/>
      <c r="HO209" s="405"/>
      <c r="HP209" s="405"/>
      <c r="HQ209" s="405"/>
      <c r="HR209" s="405"/>
      <c r="HS209" s="405"/>
      <c r="HT209" s="405"/>
      <c r="HU209" s="405"/>
      <c r="HV209" s="405"/>
      <c r="HW209" s="405"/>
      <c r="HX209" s="405"/>
      <c r="HY209" s="405"/>
      <c r="HZ209" s="405"/>
      <c r="IA209" s="405"/>
      <c r="IB209" s="405"/>
      <c r="IC209" s="405"/>
      <c r="ID209" s="405"/>
      <c r="IE209" s="405"/>
      <c r="IF209" s="405"/>
      <c r="IG209" s="405"/>
      <c r="IH209" s="405"/>
      <c r="II209" s="405"/>
      <c r="IJ209" s="405"/>
      <c r="IK209" s="405"/>
      <c r="IL209" s="405"/>
      <c r="IM209" s="405"/>
      <c r="IN209" s="405"/>
      <c r="IO209" s="405"/>
      <c r="IP209" s="405"/>
      <c r="IQ209" s="405"/>
      <c r="IR209" s="405"/>
      <c r="IS209" s="405"/>
      <c r="IT209" s="405"/>
      <c r="IU209" s="405"/>
      <c r="IV209" s="405"/>
      <c r="IW209" s="405"/>
    </row>
    <row r="210" customFormat="false" ht="12" hidden="false" customHeight="true" outlineLevel="0" collapsed="false">
      <c r="AG210" s="405"/>
      <c r="AH210" s="405"/>
      <c r="AI210" s="405"/>
      <c r="AJ210" s="405"/>
      <c r="AK210" s="405"/>
      <c r="AL210" s="405"/>
      <c r="AM210" s="405"/>
      <c r="AN210" s="405"/>
      <c r="AO210" s="405"/>
      <c r="AP210" s="405"/>
      <c r="AQ210" s="405"/>
      <c r="AR210" s="405"/>
      <c r="AS210" s="405"/>
      <c r="AT210" s="405"/>
      <c r="AU210" s="405"/>
      <c r="AV210" s="405"/>
      <c r="AW210" s="405"/>
      <c r="AX210" s="405"/>
      <c r="AY210" s="405"/>
      <c r="AZ210" s="405"/>
      <c r="BA210" s="405"/>
      <c r="BB210" s="405"/>
      <c r="BC210" s="405"/>
      <c r="BD210" s="405"/>
      <c r="BE210" s="405"/>
      <c r="BF210" s="405"/>
      <c r="BG210" s="405"/>
      <c r="BH210" s="405"/>
      <c r="BI210" s="405"/>
      <c r="BJ210" s="405"/>
      <c r="BK210" s="405"/>
      <c r="BL210" s="405"/>
      <c r="BM210" s="405"/>
      <c r="BN210" s="405"/>
      <c r="BO210" s="405"/>
      <c r="BP210" s="405"/>
      <c r="BQ210" s="405"/>
      <c r="BR210" s="405"/>
      <c r="BS210" s="405"/>
      <c r="BT210" s="405"/>
      <c r="BU210" s="405"/>
      <c r="BV210" s="405"/>
      <c r="BW210" s="405"/>
      <c r="BX210" s="405"/>
      <c r="BY210" s="405"/>
      <c r="BZ210" s="405"/>
      <c r="CA210" s="405"/>
      <c r="CB210" s="405"/>
      <c r="CC210" s="405"/>
      <c r="CD210" s="405"/>
      <c r="CE210" s="405"/>
      <c r="CF210" s="405"/>
      <c r="CG210" s="405"/>
      <c r="CH210" s="405"/>
      <c r="CI210" s="405"/>
      <c r="CJ210" s="405"/>
      <c r="CK210" s="405"/>
      <c r="CL210" s="405"/>
      <c r="CM210" s="405"/>
      <c r="CN210" s="405"/>
      <c r="CO210" s="405"/>
      <c r="CP210" s="405"/>
      <c r="CQ210" s="405"/>
      <c r="CR210" s="405"/>
      <c r="CS210" s="405"/>
      <c r="CT210" s="405"/>
      <c r="CU210" s="405"/>
      <c r="CV210" s="405"/>
      <c r="CW210" s="405"/>
      <c r="CX210" s="405"/>
      <c r="CY210" s="405"/>
      <c r="CZ210" s="405"/>
      <c r="DA210" s="405"/>
      <c r="DB210" s="405"/>
      <c r="DC210" s="405"/>
      <c r="DD210" s="405"/>
      <c r="DE210" s="405"/>
      <c r="DF210" s="405"/>
      <c r="DG210" s="405"/>
      <c r="DH210" s="405"/>
      <c r="DI210" s="405"/>
      <c r="DJ210" s="405"/>
      <c r="DK210" s="405"/>
      <c r="DL210" s="405"/>
      <c r="DM210" s="405"/>
      <c r="DN210" s="405"/>
      <c r="DO210" s="405"/>
      <c r="DP210" s="405"/>
      <c r="DQ210" s="405"/>
      <c r="DR210" s="405"/>
      <c r="DS210" s="405"/>
      <c r="DT210" s="405"/>
      <c r="DU210" s="405"/>
      <c r="DV210" s="405"/>
      <c r="DW210" s="405"/>
      <c r="DX210" s="405"/>
      <c r="DY210" s="405"/>
      <c r="DZ210" s="405"/>
      <c r="EA210" s="405"/>
      <c r="EB210" s="405"/>
      <c r="EC210" s="405"/>
      <c r="ED210" s="405"/>
      <c r="EE210" s="405"/>
      <c r="EF210" s="405"/>
      <c r="EG210" s="405"/>
      <c r="EH210" s="405"/>
      <c r="EI210" s="405"/>
      <c r="EJ210" s="405"/>
      <c r="EK210" s="405"/>
      <c r="EL210" s="405"/>
      <c r="EM210" s="405"/>
      <c r="EN210" s="405"/>
      <c r="EO210" s="405"/>
      <c r="EP210" s="405"/>
      <c r="EQ210" s="405"/>
      <c r="ER210" s="405"/>
      <c r="ES210" s="405"/>
      <c r="ET210" s="405"/>
      <c r="EU210" s="405"/>
      <c r="EV210" s="405"/>
      <c r="EW210" s="405"/>
      <c r="EX210" s="405"/>
      <c r="EY210" s="405"/>
      <c r="EZ210" s="405"/>
      <c r="FA210" s="405"/>
      <c r="FB210" s="405"/>
      <c r="FC210" s="405"/>
      <c r="FD210" s="405"/>
      <c r="FE210" s="405"/>
      <c r="FF210" s="405"/>
      <c r="FG210" s="405"/>
      <c r="FH210" s="405"/>
      <c r="FI210" s="405"/>
      <c r="FJ210" s="405"/>
      <c r="FK210" s="405"/>
      <c r="FL210" s="405"/>
      <c r="FM210" s="405"/>
      <c r="FN210" s="405"/>
      <c r="FO210" s="405"/>
      <c r="FP210" s="405"/>
      <c r="FQ210" s="405"/>
      <c r="FR210" s="405"/>
      <c r="FS210" s="405"/>
      <c r="FT210" s="405"/>
      <c r="FU210" s="405"/>
      <c r="FV210" s="405"/>
      <c r="FW210" s="405"/>
      <c r="FX210" s="405"/>
      <c r="FY210" s="405"/>
      <c r="FZ210" s="405"/>
      <c r="GA210" s="405"/>
      <c r="GB210" s="405"/>
      <c r="GC210" s="405"/>
      <c r="GD210" s="405"/>
      <c r="GE210" s="405"/>
      <c r="GF210" s="405"/>
      <c r="GG210" s="405"/>
      <c r="GH210" s="405"/>
      <c r="GI210" s="405"/>
      <c r="GJ210" s="405"/>
      <c r="GK210" s="405"/>
      <c r="GL210" s="405"/>
      <c r="GM210" s="405"/>
      <c r="GN210" s="405"/>
      <c r="GO210" s="405"/>
      <c r="GP210" s="405"/>
      <c r="GQ210" s="405"/>
      <c r="GR210" s="405"/>
      <c r="GS210" s="405"/>
      <c r="GT210" s="405"/>
      <c r="GU210" s="405"/>
      <c r="GV210" s="405"/>
      <c r="GW210" s="405"/>
      <c r="GX210" s="405"/>
      <c r="GY210" s="405"/>
      <c r="GZ210" s="405"/>
      <c r="HA210" s="405"/>
      <c r="HB210" s="405"/>
      <c r="HC210" s="405"/>
      <c r="HD210" s="405"/>
      <c r="HE210" s="405"/>
      <c r="HF210" s="405"/>
      <c r="HG210" s="405"/>
      <c r="HH210" s="405"/>
      <c r="HI210" s="405"/>
      <c r="HJ210" s="405"/>
      <c r="HK210" s="405"/>
      <c r="HL210" s="405"/>
      <c r="HM210" s="405"/>
      <c r="HN210" s="405"/>
      <c r="HO210" s="405"/>
      <c r="HP210" s="405"/>
      <c r="HQ210" s="405"/>
      <c r="HR210" s="405"/>
      <c r="HS210" s="405"/>
      <c r="HT210" s="405"/>
      <c r="HU210" s="405"/>
      <c r="HV210" s="405"/>
      <c r="HW210" s="405"/>
      <c r="HX210" s="405"/>
      <c r="HY210" s="405"/>
      <c r="HZ210" s="405"/>
      <c r="IA210" s="405"/>
      <c r="IB210" s="405"/>
      <c r="IC210" s="405"/>
      <c r="ID210" s="405"/>
      <c r="IE210" s="405"/>
      <c r="IF210" s="405"/>
      <c r="IG210" s="405"/>
      <c r="IH210" s="405"/>
      <c r="II210" s="405"/>
      <c r="IJ210" s="405"/>
      <c r="IK210" s="405"/>
      <c r="IL210" s="405"/>
      <c r="IM210" s="405"/>
      <c r="IN210" s="405"/>
      <c r="IO210" s="405"/>
      <c r="IP210" s="405"/>
      <c r="IQ210" s="405"/>
      <c r="IR210" s="405"/>
      <c r="IS210" s="405"/>
      <c r="IT210" s="405"/>
      <c r="IU210" s="405"/>
      <c r="IV210" s="405"/>
      <c r="IW210" s="405"/>
    </row>
    <row r="211" customFormat="false" ht="12" hidden="false" customHeight="true" outlineLevel="0" collapsed="false">
      <c r="AG211" s="405"/>
      <c r="AH211" s="405"/>
      <c r="AI211" s="405"/>
      <c r="AJ211" s="405"/>
      <c r="AK211" s="405"/>
      <c r="AL211" s="405"/>
      <c r="AM211" s="405"/>
      <c r="AN211" s="405"/>
      <c r="AO211" s="405"/>
      <c r="AP211" s="405"/>
      <c r="AQ211" s="405"/>
      <c r="AR211" s="405"/>
      <c r="AS211" s="405"/>
      <c r="AT211" s="405"/>
      <c r="AU211" s="405"/>
      <c r="AV211" s="405"/>
      <c r="AW211" s="405"/>
      <c r="AX211" s="405"/>
      <c r="AY211" s="405"/>
      <c r="AZ211" s="405"/>
      <c r="BA211" s="405"/>
      <c r="BB211" s="405"/>
      <c r="BC211" s="405"/>
      <c r="BD211" s="405"/>
      <c r="BE211" s="405"/>
      <c r="BF211" s="405"/>
      <c r="BG211" s="405"/>
      <c r="BH211" s="405"/>
      <c r="BI211" s="405"/>
      <c r="BJ211" s="405"/>
      <c r="BK211" s="405"/>
      <c r="BL211" s="405"/>
      <c r="BM211" s="405"/>
      <c r="BN211" s="405"/>
      <c r="BO211" s="405"/>
      <c r="BP211" s="405"/>
      <c r="BQ211" s="405"/>
      <c r="BR211" s="405"/>
      <c r="BS211" s="405"/>
      <c r="BT211" s="405"/>
      <c r="BU211" s="405"/>
      <c r="BV211" s="405"/>
      <c r="BW211" s="405"/>
      <c r="BX211" s="405"/>
      <c r="BY211" s="405"/>
      <c r="BZ211" s="405"/>
      <c r="CA211" s="405"/>
      <c r="CB211" s="405"/>
      <c r="CC211" s="405"/>
      <c r="CD211" s="405"/>
      <c r="CE211" s="405"/>
      <c r="CF211" s="405"/>
      <c r="CG211" s="405"/>
      <c r="CH211" s="405"/>
      <c r="CI211" s="405"/>
      <c r="CJ211" s="405"/>
      <c r="CK211" s="405"/>
      <c r="CL211" s="405"/>
      <c r="CM211" s="405"/>
      <c r="CN211" s="405"/>
      <c r="CO211" s="405"/>
      <c r="CP211" s="405"/>
      <c r="CQ211" s="405"/>
      <c r="CR211" s="405"/>
      <c r="CS211" s="405"/>
      <c r="CT211" s="405"/>
      <c r="CU211" s="405"/>
      <c r="CV211" s="405"/>
      <c r="CW211" s="405"/>
      <c r="CX211" s="405"/>
      <c r="CY211" s="405"/>
      <c r="CZ211" s="405"/>
      <c r="DA211" s="405"/>
      <c r="DB211" s="405"/>
      <c r="DC211" s="405"/>
      <c r="DD211" s="405"/>
      <c r="DE211" s="405"/>
      <c r="DF211" s="405"/>
      <c r="DG211" s="405"/>
      <c r="DH211" s="405"/>
      <c r="DI211" s="405"/>
      <c r="DJ211" s="405"/>
      <c r="DK211" s="405"/>
      <c r="DL211" s="405"/>
      <c r="DM211" s="405"/>
      <c r="DN211" s="405"/>
      <c r="DO211" s="405"/>
      <c r="DP211" s="405"/>
      <c r="DQ211" s="405"/>
      <c r="DR211" s="405"/>
      <c r="DS211" s="405"/>
      <c r="DT211" s="405"/>
      <c r="DU211" s="405"/>
      <c r="DV211" s="405"/>
      <c r="DW211" s="405"/>
      <c r="DX211" s="405"/>
      <c r="DY211" s="405"/>
      <c r="DZ211" s="405"/>
      <c r="EA211" s="405"/>
      <c r="EB211" s="405"/>
      <c r="EC211" s="405"/>
      <c r="ED211" s="405"/>
      <c r="EE211" s="405"/>
      <c r="EF211" s="405"/>
      <c r="EG211" s="405"/>
      <c r="EH211" s="405"/>
      <c r="EI211" s="405"/>
      <c r="EJ211" s="405"/>
      <c r="EK211" s="405"/>
      <c r="EL211" s="405"/>
      <c r="EM211" s="405"/>
      <c r="EN211" s="405"/>
      <c r="EO211" s="405"/>
      <c r="EP211" s="405"/>
      <c r="EQ211" s="405"/>
      <c r="ER211" s="405"/>
      <c r="ES211" s="405"/>
      <c r="ET211" s="405"/>
      <c r="EU211" s="405"/>
      <c r="EV211" s="405"/>
      <c r="EW211" s="405"/>
      <c r="EX211" s="405"/>
      <c r="EY211" s="405"/>
      <c r="EZ211" s="405"/>
      <c r="FA211" s="405"/>
      <c r="FB211" s="405"/>
      <c r="FC211" s="405"/>
      <c r="FD211" s="405"/>
      <c r="FE211" s="405"/>
      <c r="FF211" s="405"/>
      <c r="FG211" s="405"/>
      <c r="FH211" s="405"/>
      <c r="FI211" s="405"/>
      <c r="FJ211" s="405"/>
      <c r="FK211" s="405"/>
      <c r="FL211" s="405"/>
      <c r="FM211" s="405"/>
      <c r="FN211" s="405"/>
      <c r="FO211" s="405"/>
      <c r="FP211" s="405"/>
      <c r="FQ211" s="405"/>
      <c r="FR211" s="405"/>
      <c r="FS211" s="405"/>
      <c r="FT211" s="405"/>
      <c r="FU211" s="405"/>
      <c r="FV211" s="405"/>
      <c r="FW211" s="405"/>
      <c r="FX211" s="405"/>
      <c r="FY211" s="405"/>
      <c r="FZ211" s="405"/>
      <c r="GA211" s="405"/>
      <c r="GB211" s="405"/>
      <c r="GC211" s="405"/>
      <c r="GD211" s="405"/>
      <c r="GE211" s="405"/>
      <c r="GF211" s="405"/>
      <c r="GG211" s="405"/>
      <c r="GH211" s="405"/>
      <c r="GI211" s="405"/>
      <c r="GJ211" s="405"/>
      <c r="GK211" s="405"/>
      <c r="GL211" s="405"/>
      <c r="GM211" s="405"/>
      <c r="GN211" s="405"/>
      <c r="GO211" s="405"/>
      <c r="GP211" s="405"/>
      <c r="GQ211" s="405"/>
      <c r="GR211" s="405"/>
      <c r="GS211" s="405"/>
      <c r="GT211" s="405"/>
      <c r="GU211" s="405"/>
      <c r="GV211" s="405"/>
      <c r="GW211" s="405"/>
      <c r="GX211" s="405"/>
      <c r="GY211" s="405"/>
      <c r="GZ211" s="405"/>
      <c r="HA211" s="405"/>
      <c r="HB211" s="405"/>
      <c r="HC211" s="405"/>
      <c r="HD211" s="405"/>
      <c r="HE211" s="405"/>
      <c r="HF211" s="405"/>
      <c r="HG211" s="405"/>
      <c r="HH211" s="405"/>
      <c r="HI211" s="405"/>
      <c r="HJ211" s="405"/>
      <c r="HK211" s="405"/>
      <c r="HL211" s="405"/>
      <c r="HM211" s="405"/>
      <c r="HN211" s="405"/>
      <c r="HO211" s="405"/>
      <c r="HP211" s="405"/>
      <c r="HQ211" s="405"/>
      <c r="HR211" s="405"/>
      <c r="HS211" s="405"/>
      <c r="HT211" s="405"/>
      <c r="HU211" s="405"/>
      <c r="HV211" s="405"/>
      <c r="HW211" s="405"/>
      <c r="HX211" s="405"/>
      <c r="HY211" s="405"/>
      <c r="HZ211" s="405"/>
      <c r="IA211" s="405"/>
      <c r="IB211" s="405"/>
      <c r="IC211" s="405"/>
      <c r="ID211" s="405"/>
      <c r="IE211" s="405"/>
      <c r="IF211" s="405"/>
      <c r="IG211" s="405"/>
      <c r="IH211" s="405"/>
      <c r="II211" s="405"/>
      <c r="IJ211" s="405"/>
      <c r="IK211" s="405"/>
      <c r="IL211" s="405"/>
      <c r="IM211" s="405"/>
      <c r="IN211" s="405"/>
      <c r="IO211" s="405"/>
      <c r="IP211" s="405"/>
      <c r="IQ211" s="405"/>
      <c r="IR211" s="405"/>
      <c r="IS211" s="405"/>
      <c r="IT211" s="405"/>
      <c r="IU211" s="405"/>
      <c r="IV211" s="405"/>
      <c r="IW211" s="405"/>
    </row>
    <row r="212" customFormat="false" ht="12" hidden="false" customHeight="true" outlineLevel="0" collapsed="false">
      <c r="AG212" s="405"/>
      <c r="AH212" s="405"/>
      <c r="AI212" s="405"/>
      <c r="AJ212" s="405"/>
      <c r="AK212" s="405"/>
      <c r="AL212" s="405"/>
      <c r="AM212" s="405"/>
      <c r="AN212" s="405"/>
      <c r="AO212" s="405"/>
      <c r="AP212" s="405"/>
      <c r="AQ212" s="405"/>
      <c r="AR212" s="405"/>
      <c r="AS212" s="405"/>
      <c r="AT212" s="405"/>
      <c r="AU212" s="405"/>
      <c r="AV212" s="405"/>
      <c r="AW212" s="405"/>
      <c r="AX212" s="405"/>
      <c r="AY212" s="405"/>
      <c r="AZ212" s="405"/>
      <c r="BA212" s="405"/>
      <c r="BB212" s="405"/>
      <c r="BC212" s="405"/>
      <c r="BD212" s="405"/>
      <c r="BE212" s="405"/>
      <c r="BF212" s="405"/>
      <c r="BG212" s="405"/>
      <c r="BH212" s="405"/>
      <c r="BI212" s="405"/>
      <c r="BJ212" s="405"/>
      <c r="BK212" s="405"/>
      <c r="BL212" s="405"/>
      <c r="BM212" s="405"/>
      <c r="BN212" s="405"/>
      <c r="BO212" s="405"/>
      <c r="BP212" s="405"/>
      <c r="BQ212" s="405"/>
      <c r="BR212" s="405"/>
      <c r="BS212" s="405"/>
      <c r="BT212" s="405"/>
      <c r="BU212" s="405"/>
      <c r="BV212" s="405"/>
      <c r="BW212" s="405"/>
      <c r="BX212" s="405"/>
      <c r="BY212" s="405"/>
      <c r="BZ212" s="405"/>
      <c r="CA212" s="405"/>
      <c r="CB212" s="405"/>
      <c r="CC212" s="405"/>
      <c r="CD212" s="405"/>
      <c r="CE212" s="405"/>
      <c r="CF212" s="405"/>
      <c r="CG212" s="405"/>
      <c r="CH212" s="405"/>
      <c r="CI212" s="405"/>
      <c r="CJ212" s="405"/>
      <c r="CK212" s="405"/>
      <c r="CL212" s="405"/>
      <c r="CM212" s="405"/>
      <c r="CN212" s="405"/>
      <c r="CO212" s="405"/>
      <c r="CP212" s="405"/>
      <c r="CQ212" s="405"/>
      <c r="CR212" s="405"/>
      <c r="CS212" s="405"/>
      <c r="CT212" s="405"/>
      <c r="CU212" s="405"/>
      <c r="CV212" s="405"/>
      <c r="CW212" s="405"/>
      <c r="CX212" s="405"/>
      <c r="CY212" s="405"/>
      <c r="CZ212" s="405"/>
      <c r="DA212" s="405"/>
      <c r="DB212" s="405"/>
      <c r="DC212" s="405"/>
      <c r="DD212" s="405"/>
      <c r="DE212" s="405"/>
      <c r="DF212" s="405"/>
      <c r="DG212" s="405"/>
      <c r="DH212" s="405"/>
      <c r="DI212" s="405"/>
      <c r="DJ212" s="405"/>
      <c r="DK212" s="405"/>
      <c r="DL212" s="405"/>
      <c r="DM212" s="405"/>
      <c r="DN212" s="405"/>
      <c r="DO212" s="405"/>
      <c r="DP212" s="405"/>
      <c r="DQ212" s="405"/>
      <c r="DR212" s="405"/>
      <c r="DS212" s="405"/>
      <c r="DT212" s="405"/>
      <c r="DU212" s="405"/>
      <c r="DV212" s="405"/>
      <c r="DW212" s="405"/>
      <c r="DX212" s="405"/>
      <c r="DY212" s="405"/>
      <c r="DZ212" s="405"/>
      <c r="EA212" s="405"/>
      <c r="EB212" s="405"/>
      <c r="EC212" s="405"/>
      <c r="ED212" s="405"/>
      <c r="EE212" s="405"/>
      <c r="EF212" s="405"/>
      <c r="EG212" s="405"/>
      <c r="EH212" s="405"/>
      <c r="EI212" s="405"/>
      <c r="EJ212" s="405"/>
      <c r="EK212" s="405"/>
      <c r="EL212" s="405"/>
      <c r="EM212" s="405"/>
      <c r="EN212" s="405"/>
      <c r="EO212" s="405"/>
      <c r="EP212" s="405"/>
      <c r="EQ212" s="405"/>
      <c r="ER212" s="405"/>
      <c r="ES212" s="405"/>
      <c r="ET212" s="405"/>
      <c r="EU212" s="405"/>
      <c r="EV212" s="405"/>
      <c r="EW212" s="405"/>
      <c r="EX212" s="405"/>
      <c r="EY212" s="405"/>
      <c r="EZ212" s="405"/>
      <c r="FA212" s="405"/>
      <c r="FB212" s="405"/>
      <c r="FC212" s="405"/>
      <c r="FD212" s="405"/>
      <c r="FE212" s="405"/>
      <c r="FF212" s="405"/>
      <c r="FG212" s="405"/>
      <c r="FH212" s="405"/>
      <c r="FI212" s="405"/>
      <c r="FJ212" s="405"/>
      <c r="FK212" s="405"/>
      <c r="FL212" s="405"/>
      <c r="FM212" s="405"/>
      <c r="FN212" s="405"/>
      <c r="FO212" s="405"/>
      <c r="FP212" s="405"/>
      <c r="FQ212" s="405"/>
      <c r="FR212" s="405"/>
      <c r="FS212" s="405"/>
      <c r="FT212" s="405"/>
      <c r="FU212" s="405"/>
      <c r="FV212" s="405"/>
      <c r="FW212" s="405"/>
      <c r="FX212" s="405"/>
      <c r="FY212" s="405"/>
      <c r="FZ212" s="405"/>
      <c r="GA212" s="405"/>
      <c r="GB212" s="405"/>
      <c r="GC212" s="405"/>
      <c r="GD212" s="405"/>
      <c r="GE212" s="405"/>
      <c r="GF212" s="405"/>
      <c r="GG212" s="405"/>
      <c r="GH212" s="405"/>
      <c r="GI212" s="405"/>
      <c r="GJ212" s="405"/>
      <c r="GK212" s="405"/>
      <c r="GL212" s="405"/>
      <c r="GM212" s="405"/>
      <c r="GN212" s="405"/>
      <c r="GO212" s="405"/>
      <c r="GP212" s="405"/>
      <c r="GQ212" s="405"/>
      <c r="GR212" s="405"/>
      <c r="GS212" s="405"/>
      <c r="GT212" s="405"/>
      <c r="GU212" s="405"/>
      <c r="GV212" s="405"/>
      <c r="GW212" s="405"/>
      <c r="GX212" s="405"/>
      <c r="GY212" s="405"/>
      <c r="GZ212" s="405"/>
      <c r="HA212" s="405"/>
      <c r="HB212" s="405"/>
      <c r="HC212" s="405"/>
      <c r="HD212" s="405"/>
      <c r="HE212" s="405"/>
      <c r="HF212" s="405"/>
      <c r="HG212" s="405"/>
      <c r="HH212" s="405"/>
      <c r="HI212" s="405"/>
      <c r="HJ212" s="405"/>
      <c r="HK212" s="405"/>
      <c r="HL212" s="405"/>
      <c r="HM212" s="405"/>
      <c r="HN212" s="405"/>
      <c r="HO212" s="405"/>
      <c r="HP212" s="405"/>
      <c r="HQ212" s="405"/>
      <c r="HR212" s="405"/>
      <c r="HS212" s="405"/>
      <c r="HT212" s="405"/>
      <c r="HU212" s="405"/>
      <c r="HV212" s="405"/>
      <c r="HW212" s="405"/>
      <c r="HX212" s="405"/>
      <c r="HY212" s="405"/>
      <c r="HZ212" s="405"/>
      <c r="IA212" s="405"/>
      <c r="IB212" s="405"/>
      <c r="IC212" s="405"/>
      <c r="ID212" s="405"/>
      <c r="IE212" s="405"/>
      <c r="IF212" s="405"/>
      <c r="IG212" s="405"/>
      <c r="IH212" s="405"/>
      <c r="II212" s="405"/>
      <c r="IJ212" s="405"/>
      <c r="IK212" s="405"/>
      <c r="IL212" s="405"/>
      <c r="IM212" s="405"/>
      <c r="IN212" s="405"/>
      <c r="IO212" s="405"/>
      <c r="IP212" s="405"/>
      <c r="IQ212" s="405"/>
      <c r="IR212" s="405"/>
      <c r="IS212" s="405"/>
      <c r="IT212" s="405"/>
      <c r="IU212" s="405"/>
      <c r="IV212" s="405"/>
      <c r="IW212" s="405"/>
    </row>
    <row r="213" customFormat="false" ht="12.75" hidden="false" customHeight="false" outlineLevel="0" collapsed="false">
      <c r="AG213" s="405"/>
      <c r="AH213" s="300"/>
      <c r="AI213" s="300"/>
      <c r="AJ213" s="300"/>
      <c r="AK213" s="300"/>
      <c r="AL213" s="300"/>
      <c r="AM213" s="300"/>
      <c r="AN213" s="300"/>
      <c r="AO213" s="300"/>
      <c r="AP213" s="300"/>
      <c r="AQ213" s="300"/>
      <c r="AR213" s="300"/>
      <c r="AS213" s="300"/>
      <c r="AT213" s="300"/>
      <c r="AU213" s="300"/>
      <c r="AV213" s="300"/>
      <c r="AW213" s="300"/>
      <c r="AX213" s="300"/>
      <c r="AY213" s="300"/>
      <c r="AZ213" s="300"/>
      <c r="BA213" s="300"/>
      <c r="BB213" s="300"/>
      <c r="BC213" s="300"/>
      <c r="BD213" s="300"/>
      <c r="BE213" s="300"/>
      <c r="BF213" s="300"/>
      <c r="BG213" s="300"/>
      <c r="BH213" s="300"/>
      <c r="BI213" s="300"/>
      <c r="BJ213" s="300"/>
      <c r="BK213" s="300"/>
      <c r="BL213" s="300"/>
      <c r="BM213" s="300"/>
      <c r="BN213" s="300"/>
      <c r="BO213" s="300"/>
      <c r="BP213" s="300"/>
      <c r="BQ213" s="300"/>
      <c r="BR213" s="300"/>
      <c r="BS213" s="300"/>
      <c r="BT213" s="300"/>
      <c r="BU213" s="300"/>
      <c r="BV213" s="300"/>
      <c r="BW213" s="300"/>
      <c r="BX213" s="300"/>
      <c r="BY213" s="300"/>
      <c r="BZ213" s="300"/>
      <c r="CA213" s="300"/>
      <c r="CB213" s="300"/>
      <c r="CC213" s="300"/>
      <c r="CD213" s="300"/>
      <c r="CE213" s="300"/>
      <c r="CF213" s="300"/>
      <c r="CG213" s="300"/>
      <c r="CH213" s="300"/>
      <c r="CI213" s="300"/>
      <c r="CJ213" s="300"/>
      <c r="CK213" s="300"/>
      <c r="CL213" s="300"/>
      <c r="CM213" s="300"/>
      <c r="CN213" s="300"/>
      <c r="CO213" s="300"/>
      <c r="CP213" s="300"/>
      <c r="CQ213" s="300"/>
      <c r="CR213" s="300"/>
      <c r="CS213" s="300"/>
      <c r="CT213" s="300"/>
      <c r="CU213" s="300"/>
      <c r="CV213" s="300"/>
      <c r="CW213" s="300"/>
      <c r="CX213" s="300"/>
      <c r="CY213" s="300"/>
      <c r="CZ213" s="300"/>
      <c r="DA213" s="300"/>
      <c r="DB213" s="300"/>
      <c r="DC213" s="300"/>
      <c r="DD213" s="300"/>
      <c r="DE213" s="300"/>
      <c r="DF213" s="300"/>
      <c r="DG213" s="300"/>
      <c r="DH213" s="300"/>
      <c r="DI213" s="300"/>
      <c r="DJ213" s="300"/>
      <c r="DK213" s="300"/>
      <c r="DL213" s="300"/>
      <c r="DM213" s="300"/>
      <c r="DN213" s="300"/>
      <c r="DO213" s="300"/>
      <c r="DP213" s="300"/>
      <c r="DQ213" s="300"/>
      <c r="DR213" s="300"/>
      <c r="DS213" s="300"/>
      <c r="DT213" s="300"/>
      <c r="DU213" s="300"/>
      <c r="DV213" s="300"/>
      <c r="DW213" s="300"/>
      <c r="DX213" s="300"/>
      <c r="DY213" s="300"/>
      <c r="DZ213" s="300"/>
      <c r="EA213" s="300"/>
      <c r="EB213" s="300"/>
      <c r="EC213" s="300"/>
      <c r="ED213" s="300"/>
      <c r="EE213" s="300"/>
      <c r="EF213" s="300"/>
      <c r="EG213" s="300"/>
      <c r="EH213" s="300"/>
      <c r="EI213" s="300"/>
      <c r="EJ213" s="300"/>
      <c r="EK213" s="300"/>
      <c r="EL213" s="300"/>
      <c r="EM213" s="300"/>
      <c r="EN213" s="300"/>
      <c r="EO213" s="300"/>
      <c r="EP213" s="300"/>
      <c r="EQ213" s="300"/>
      <c r="ER213" s="300"/>
      <c r="ES213" s="300"/>
      <c r="ET213" s="300"/>
      <c r="EU213" s="300"/>
      <c r="EV213" s="300"/>
      <c r="EW213" s="300"/>
      <c r="EX213" s="300"/>
      <c r="EY213" s="300"/>
      <c r="EZ213" s="300"/>
      <c r="FA213" s="300"/>
      <c r="FB213" s="300"/>
      <c r="FC213" s="300"/>
      <c r="FD213" s="300"/>
      <c r="FE213" s="300"/>
      <c r="FF213" s="300"/>
      <c r="FG213" s="300"/>
      <c r="FH213" s="300"/>
      <c r="FI213" s="300"/>
      <c r="FJ213" s="300"/>
      <c r="FK213" s="300"/>
      <c r="FL213" s="300"/>
      <c r="FM213" s="300"/>
      <c r="FN213" s="300"/>
      <c r="FO213" s="300"/>
      <c r="FP213" s="300"/>
      <c r="FQ213" s="300"/>
      <c r="FR213" s="300"/>
      <c r="FS213" s="300"/>
      <c r="FT213" s="300"/>
      <c r="FU213" s="300"/>
      <c r="FV213" s="300"/>
      <c r="FW213" s="300"/>
      <c r="FX213" s="300"/>
      <c r="FY213" s="300"/>
      <c r="FZ213" s="300"/>
      <c r="GA213" s="300"/>
      <c r="GB213" s="300"/>
      <c r="GC213" s="300"/>
      <c r="GD213" s="300"/>
      <c r="GE213" s="300"/>
      <c r="GF213" s="300"/>
      <c r="GG213" s="300"/>
      <c r="GH213" s="300"/>
      <c r="GI213" s="300"/>
      <c r="GJ213" s="300"/>
      <c r="GK213" s="300"/>
      <c r="GL213" s="300"/>
      <c r="GM213" s="300"/>
      <c r="GN213" s="300"/>
      <c r="GO213" s="300"/>
      <c r="GP213" s="300"/>
      <c r="GQ213" s="300"/>
      <c r="GR213" s="300"/>
      <c r="GS213" s="300"/>
      <c r="GT213" s="300"/>
      <c r="GU213" s="300"/>
      <c r="GV213" s="300"/>
      <c r="GW213" s="300"/>
      <c r="GX213" s="300"/>
      <c r="GY213" s="300"/>
      <c r="GZ213" s="300"/>
      <c r="HA213" s="300"/>
      <c r="HB213" s="300"/>
      <c r="HC213" s="300"/>
      <c r="HD213" s="300"/>
      <c r="HE213" s="300"/>
      <c r="HF213" s="300"/>
      <c r="HG213" s="300"/>
      <c r="HH213" s="300"/>
      <c r="HI213" s="300"/>
      <c r="HJ213" s="300"/>
      <c r="HK213" s="300"/>
      <c r="HL213" s="300"/>
      <c r="HM213" s="300"/>
      <c r="HN213" s="300"/>
      <c r="HO213" s="300"/>
      <c r="HP213" s="300"/>
      <c r="HQ213" s="300"/>
      <c r="HR213" s="300"/>
      <c r="HS213" s="300"/>
      <c r="HT213" s="300"/>
      <c r="HU213" s="300"/>
      <c r="HV213" s="300"/>
      <c r="HW213" s="300"/>
      <c r="HX213" s="300"/>
      <c r="HY213" s="300"/>
      <c r="HZ213" s="300"/>
      <c r="IA213" s="300"/>
      <c r="IB213" s="300"/>
      <c r="IC213" s="300"/>
      <c r="ID213" s="300"/>
      <c r="IE213" s="300"/>
      <c r="IF213" s="300"/>
      <c r="IG213" s="300"/>
      <c r="IH213" s="300"/>
      <c r="II213" s="300"/>
      <c r="IJ213" s="300"/>
      <c r="IK213" s="300"/>
      <c r="IL213" s="300"/>
      <c r="IM213" s="300"/>
      <c r="IN213" s="300"/>
      <c r="IO213" s="300"/>
      <c r="IP213" s="300"/>
      <c r="IQ213" s="300"/>
      <c r="IR213" s="300"/>
      <c r="IS213" s="300"/>
      <c r="IT213" s="300"/>
      <c r="IU213" s="300"/>
      <c r="IV213" s="300"/>
      <c r="IW213" s="300"/>
    </row>
    <row r="214" customFormat="false" ht="12.75" hidden="false" customHeight="false" outlineLevel="0" collapsed="false">
      <c r="AG214" s="405"/>
      <c r="AH214" s="300"/>
      <c r="AI214" s="300"/>
      <c r="AJ214" s="300"/>
      <c r="AK214" s="300"/>
      <c r="AL214" s="300"/>
      <c r="AM214" s="300"/>
      <c r="AN214" s="300"/>
      <c r="AO214" s="300"/>
      <c r="AP214" s="300"/>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300"/>
      <c r="BS214" s="300"/>
      <c r="BT214" s="300"/>
      <c r="BU214" s="300"/>
      <c r="BV214" s="300"/>
      <c r="BW214" s="300"/>
      <c r="BX214" s="300"/>
      <c r="BY214" s="300"/>
      <c r="BZ214" s="300"/>
      <c r="CA214" s="300"/>
      <c r="CB214" s="300"/>
      <c r="CC214" s="300"/>
      <c r="CD214" s="300"/>
      <c r="CE214" s="300"/>
      <c r="CF214" s="300"/>
      <c r="CG214" s="300"/>
      <c r="CH214" s="300"/>
      <c r="CI214" s="300"/>
      <c r="CJ214" s="300"/>
      <c r="CK214" s="300"/>
      <c r="CL214" s="300"/>
      <c r="CM214" s="300"/>
      <c r="CN214" s="300"/>
      <c r="CO214" s="300"/>
      <c r="CP214" s="300"/>
      <c r="CQ214" s="300"/>
      <c r="CR214" s="300"/>
      <c r="CS214" s="300"/>
      <c r="CT214" s="300"/>
      <c r="CU214" s="300"/>
      <c r="CV214" s="300"/>
      <c r="CW214" s="300"/>
      <c r="CX214" s="300"/>
      <c r="CY214" s="300"/>
      <c r="CZ214" s="300"/>
      <c r="DA214" s="300"/>
      <c r="DB214" s="300"/>
      <c r="DC214" s="300"/>
      <c r="DD214" s="300"/>
      <c r="DE214" s="300"/>
      <c r="DF214" s="300"/>
      <c r="DG214" s="300"/>
      <c r="DH214" s="300"/>
      <c r="DI214" s="300"/>
      <c r="DJ214" s="300"/>
      <c r="DK214" s="300"/>
      <c r="DL214" s="300"/>
      <c r="DM214" s="300"/>
      <c r="DN214" s="300"/>
      <c r="DO214" s="300"/>
      <c r="DP214" s="300"/>
      <c r="DQ214" s="300"/>
      <c r="DR214" s="300"/>
      <c r="DS214" s="300"/>
      <c r="DT214" s="300"/>
      <c r="DU214" s="300"/>
      <c r="DV214" s="300"/>
      <c r="DW214" s="300"/>
      <c r="DX214" s="300"/>
      <c r="DY214" s="300"/>
      <c r="DZ214" s="300"/>
      <c r="EA214" s="300"/>
      <c r="EB214" s="300"/>
      <c r="EC214" s="300"/>
      <c r="ED214" s="300"/>
      <c r="EE214" s="300"/>
      <c r="EF214" s="300"/>
      <c r="EG214" s="300"/>
      <c r="EH214" s="300"/>
      <c r="EI214" s="300"/>
      <c r="EJ214" s="300"/>
      <c r="EK214" s="300"/>
      <c r="EL214" s="300"/>
      <c r="EM214" s="300"/>
      <c r="EN214" s="300"/>
      <c r="EO214" s="300"/>
      <c r="EP214" s="300"/>
      <c r="EQ214" s="300"/>
      <c r="ER214" s="300"/>
      <c r="ES214" s="300"/>
      <c r="ET214" s="300"/>
      <c r="EU214" s="300"/>
      <c r="EV214" s="300"/>
      <c r="EW214" s="300"/>
      <c r="EX214" s="300"/>
      <c r="EY214" s="300"/>
      <c r="EZ214" s="300"/>
      <c r="FA214" s="300"/>
      <c r="FB214" s="300"/>
      <c r="FC214" s="300"/>
      <c r="FD214" s="300"/>
      <c r="FE214" s="300"/>
      <c r="FF214" s="300"/>
      <c r="FG214" s="300"/>
      <c r="FH214" s="300"/>
      <c r="FI214" s="300"/>
      <c r="FJ214" s="300"/>
      <c r="FK214" s="300"/>
      <c r="FL214" s="300"/>
      <c r="FM214" s="300"/>
      <c r="FN214" s="300"/>
      <c r="FO214" s="300"/>
      <c r="FP214" s="300"/>
      <c r="FQ214" s="300"/>
      <c r="FR214" s="300"/>
      <c r="FS214" s="300"/>
      <c r="FT214" s="300"/>
      <c r="FU214" s="300"/>
      <c r="FV214" s="300"/>
      <c r="FW214" s="300"/>
      <c r="FX214" s="300"/>
      <c r="FY214" s="300"/>
      <c r="FZ214" s="300"/>
      <c r="GA214" s="300"/>
      <c r="GB214" s="300"/>
      <c r="GC214" s="300"/>
      <c r="GD214" s="300"/>
      <c r="GE214" s="300"/>
      <c r="GF214" s="300"/>
      <c r="GG214" s="300"/>
      <c r="GH214" s="300"/>
      <c r="GI214" s="300"/>
      <c r="GJ214" s="300"/>
      <c r="GK214" s="300"/>
      <c r="GL214" s="300"/>
      <c r="GM214" s="300"/>
      <c r="GN214" s="300"/>
      <c r="GO214" s="300"/>
      <c r="GP214" s="300"/>
      <c r="GQ214" s="300"/>
      <c r="GR214" s="300"/>
      <c r="GS214" s="300"/>
      <c r="GT214" s="300"/>
      <c r="GU214" s="300"/>
      <c r="GV214" s="300"/>
      <c r="GW214" s="300"/>
      <c r="GX214" s="300"/>
      <c r="GY214" s="300"/>
      <c r="GZ214" s="300"/>
      <c r="HA214" s="300"/>
      <c r="HB214" s="300"/>
      <c r="HC214" s="300"/>
      <c r="HD214" s="300"/>
      <c r="HE214" s="300"/>
      <c r="HF214" s="300"/>
      <c r="HG214" s="300"/>
      <c r="HH214" s="300"/>
      <c r="HI214" s="300"/>
      <c r="HJ214" s="300"/>
      <c r="HK214" s="300"/>
      <c r="HL214" s="300"/>
      <c r="HM214" s="300"/>
      <c r="HN214" s="300"/>
      <c r="HO214" s="300"/>
      <c r="HP214" s="300"/>
      <c r="HQ214" s="300"/>
      <c r="HR214" s="300"/>
      <c r="HS214" s="300"/>
      <c r="HT214" s="300"/>
      <c r="HU214" s="300"/>
      <c r="HV214" s="300"/>
      <c r="HW214" s="300"/>
      <c r="HX214" s="300"/>
      <c r="HY214" s="300"/>
      <c r="HZ214" s="300"/>
      <c r="IA214" s="300"/>
      <c r="IB214" s="300"/>
      <c r="IC214" s="300"/>
      <c r="ID214" s="300"/>
      <c r="IE214" s="300"/>
      <c r="IF214" s="300"/>
      <c r="IG214" s="300"/>
      <c r="IH214" s="300"/>
      <c r="II214" s="300"/>
      <c r="IJ214" s="300"/>
      <c r="IK214" s="300"/>
      <c r="IL214" s="300"/>
      <c r="IM214" s="300"/>
      <c r="IN214" s="300"/>
      <c r="IO214" s="300"/>
      <c r="IP214" s="300"/>
      <c r="IQ214" s="300"/>
      <c r="IR214" s="300"/>
      <c r="IS214" s="300"/>
      <c r="IT214" s="300"/>
      <c r="IU214" s="300"/>
      <c r="IV214" s="300"/>
      <c r="IW214" s="300"/>
    </row>
    <row r="215" customFormat="false" ht="12.75" hidden="false" customHeight="false" outlineLevel="0" collapsed="false">
      <c r="AG215" s="405"/>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c r="BU215" s="300"/>
      <c r="BV215" s="300"/>
      <c r="BW215" s="300"/>
      <c r="BX215" s="300"/>
      <c r="BY215" s="300"/>
      <c r="BZ215" s="300"/>
      <c r="CA215" s="300"/>
      <c r="CB215" s="300"/>
      <c r="CC215" s="300"/>
      <c r="CD215" s="300"/>
      <c r="CE215" s="300"/>
      <c r="CF215" s="300"/>
      <c r="CG215" s="300"/>
      <c r="CH215" s="300"/>
      <c r="CI215" s="300"/>
      <c r="CJ215" s="300"/>
      <c r="CK215" s="300"/>
      <c r="CL215" s="300"/>
      <c r="CM215" s="300"/>
      <c r="CN215" s="300"/>
      <c r="CO215" s="300"/>
      <c r="CP215" s="300"/>
      <c r="CQ215" s="300"/>
      <c r="CR215" s="300"/>
      <c r="CS215" s="300"/>
      <c r="CT215" s="300"/>
      <c r="CU215" s="300"/>
      <c r="CV215" s="300"/>
      <c r="CW215" s="300"/>
      <c r="CX215" s="300"/>
      <c r="CY215" s="300"/>
      <c r="CZ215" s="300"/>
      <c r="DA215" s="300"/>
      <c r="DB215" s="300"/>
      <c r="DC215" s="300"/>
      <c r="DD215" s="300"/>
      <c r="DE215" s="300"/>
      <c r="DF215" s="300"/>
      <c r="DG215" s="300"/>
      <c r="DH215" s="300"/>
      <c r="DI215" s="300"/>
      <c r="DJ215" s="300"/>
      <c r="DK215" s="300"/>
      <c r="DL215" s="300"/>
      <c r="DM215" s="300"/>
      <c r="DN215" s="300"/>
      <c r="DO215" s="300"/>
      <c r="DP215" s="300"/>
      <c r="DQ215" s="300"/>
      <c r="DR215" s="300"/>
      <c r="DS215" s="300"/>
      <c r="DT215" s="300"/>
      <c r="DU215" s="300"/>
      <c r="DV215" s="300"/>
      <c r="DW215" s="300"/>
      <c r="DX215" s="300"/>
      <c r="DY215" s="300"/>
      <c r="DZ215" s="300"/>
      <c r="EA215" s="300"/>
      <c r="EB215" s="300"/>
      <c r="EC215" s="300"/>
      <c r="ED215" s="300"/>
      <c r="EE215" s="300"/>
      <c r="EF215" s="300"/>
      <c r="EG215" s="300"/>
      <c r="EH215" s="300"/>
      <c r="EI215" s="300"/>
      <c r="EJ215" s="300"/>
      <c r="EK215" s="300"/>
      <c r="EL215" s="300"/>
      <c r="EM215" s="300"/>
      <c r="EN215" s="300"/>
      <c r="EO215" s="300"/>
      <c r="EP215" s="300"/>
      <c r="EQ215" s="300"/>
      <c r="ER215" s="300"/>
      <c r="ES215" s="300"/>
      <c r="ET215" s="300"/>
      <c r="EU215" s="300"/>
      <c r="EV215" s="300"/>
      <c r="EW215" s="300"/>
      <c r="EX215" s="300"/>
      <c r="EY215" s="300"/>
      <c r="EZ215" s="300"/>
      <c r="FA215" s="300"/>
      <c r="FB215" s="300"/>
      <c r="FC215" s="300"/>
      <c r="FD215" s="300"/>
      <c r="FE215" s="300"/>
      <c r="FF215" s="300"/>
      <c r="FG215" s="300"/>
      <c r="FH215" s="300"/>
      <c r="FI215" s="300"/>
      <c r="FJ215" s="300"/>
      <c r="FK215" s="300"/>
      <c r="FL215" s="300"/>
      <c r="FM215" s="300"/>
      <c r="FN215" s="300"/>
      <c r="FO215" s="300"/>
      <c r="FP215" s="300"/>
      <c r="FQ215" s="300"/>
      <c r="FR215" s="300"/>
      <c r="FS215" s="300"/>
      <c r="FT215" s="300"/>
      <c r="FU215" s="300"/>
      <c r="FV215" s="300"/>
      <c r="FW215" s="300"/>
      <c r="FX215" s="300"/>
      <c r="FY215" s="300"/>
      <c r="FZ215" s="300"/>
      <c r="GA215" s="300"/>
      <c r="GB215" s="300"/>
      <c r="GC215" s="300"/>
      <c r="GD215" s="300"/>
      <c r="GE215" s="300"/>
      <c r="GF215" s="300"/>
      <c r="GG215" s="300"/>
      <c r="GH215" s="300"/>
      <c r="GI215" s="300"/>
      <c r="GJ215" s="300"/>
      <c r="GK215" s="300"/>
      <c r="GL215" s="300"/>
      <c r="GM215" s="300"/>
      <c r="GN215" s="300"/>
      <c r="GO215" s="300"/>
      <c r="GP215" s="300"/>
      <c r="GQ215" s="300"/>
      <c r="GR215" s="300"/>
      <c r="GS215" s="300"/>
      <c r="GT215" s="300"/>
      <c r="GU215" s="300"/>
      <c r="GV215" s="300"/>
      <c r="GW215" s="300"/>
      <c r="GX215" s="300"/>
      <c r="GY215" s="300"/>
      <c r="GZ215" s="300"/>
      <c r="HA215" s="300"/>
      <c r="HB215" s="300"/>
      <c r="HC215" s="300"/>
      <c r="HD215" s="300"/>
      <c r="HE215" s="300"/>
      <c r="HF215" s="300"/>
      <c r="HG215" s="300"/>
      <c r="HH215" s="300"/>
      <c r="HI215" s="300"/>
      <c r="HJ215" s="300"/>
      <c r="HK215" s="300"/>
      <c r="HL215" s="300"/>
      <c r="HM215" s="300"/>
      <c r="HN215" s="300"/>
      <c r="HO215" s="300"/>
      <c r="HP215" s="300"/>
      <c r="HQ215" s="300"/>
      <c r="HR215" s="300"/>
      <c r="HS215" s="300"/>
      <c r="HT215" s="300"/>
      <c r="HU215" s="300"/>
      <c r="HV215" s="300"/>
      <c r="HW215" s="300"/>
      <c r="HX215" s="300"/>
      <c r="HY215" s="300"/>
      <c r="HZ215" s="300"/>
      <c r="IA215" s="300"/>
      <c r="IB215" s="300"/>
      <c r="IC215" s="300"/>
      <c r="ID215" s="300"/>
      <c r="IE215" s="300"/>
      <c r="IF215" s="300"/>
      <c r="IG215" s="300"/>
      <c r="IH215" s="300"/>
      <c r="II215" s="300"/>
      <c r="IJ215" s="300"/>
      <c r="IK215" s="300"/>
      <c r="IL215" s="300"/>
      <c r="IM215" s="300"/>
      <c r="IN215" s="300"/>
      <c r="IO215" s="300"/>
      <c r="IP215" s="300"/>
      <c r="IQ215" s="300"/>
      <c r="IR215" s="300"/>
      <c r="IS215" s="300"/>
      <c r="IT215" s="300"/>
      <c r="IU215" s="300"/>
      <c r="IV215" s="300"/>
      <c r="IW215" s="300"/>
    </row>
    <row r="216" customFormat="false" ht="12.75" hidden="false" customHeight="false" outlineLevel="0" collapsed="false">
      <c r="AG216" s="405"/>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05"/>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05"/>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05"/>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05"/>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05"/>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05"/>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300"/>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300"/>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47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462"/>
      <c r="AH241" s="47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462"/>
      <c r="AH242" s="481"/>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462"/>
      <c r="AH243" s="47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4.25" hidden="false" customHeight="true" outlineLevel="0" collapsed="false">
      <c r="AG244" s="462"/>
      <c r="AH244" s="469"/>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300"/>
      <c r="AH245" s="469"/>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 hidden="false" customHeight="true" outlineLevel="0" collapsed="false">
      <c r="AG246" s="300"/>
      <c r="AH246" s="470"/>
      <c r="AI246" s="429"/>
      <c r="AJ246" s="429"/>
      <c r="AK246" s="429"/>
      <c r="AL246" s="429"/>
      <c r="AM246" s="429"/>
      <c r="AN246" s="429"/>
      <c r="AO246" s="429"/>
      <c r="AP246" s="429"/>
      <c r="AQ246" s="429"/>
      <c r="AR246" s="429"/>
      <c r="AS246" s="429"/>
      <c r="AT246" s="429"/>
      <c r="AU246" s="429"/>
      <c r="AV246" s="429"/>
      <c r="AW246" s="429"/>
      <c r="AX246" s="429"/>
      <c r="AY246" s="429"/>
      <c r="AZ246" s="429"/>
      <c r="BA246" s="429"/>
      <c r="BB246" s="429"/>
      <c r="BC246" s="429"/>
      <c r="BD246" s="429"/>
      <c r="BE246" s="429"/>
      <c r="BF246" s="429"/>
      <c r="BG246" s="429"/>
      <c r="BH246" s="429"/>
      <c r="BI246" s="429"/>
      <c r="BJ246" s="429"/>
      <c r="BK246" s="429"/>
      <c r="BL246" s="429"/>
      <c r="BM246" s="429"/>
      <c r="BN246" s="429"/>
      <c r="BO246" s="429"/>
      <c r="BP246" s="429"/>
      <c r="BQ246" s="429"/>
      <c r="BR246" s="429"/>
      <c r="BS246" s="429"/>
      <c r="BT246" s="429"/>
      <c r="BU246" s="429"/>
      <c r="BV246" s="429"/>
      <c r="BW246" s="429"/>
      <c r="BX246" s="429"/>
      <c r="BY246" s="429"/>
      <c r="BZ246" s="429"/>
      <c r="CA246" s="429"/>
      <c r="CB246" s="429"/>
      <c r="CC246" s="429"/>
      <c r="CD246" s="429"/>
      <c r="CE246" s="429"/>
      <c r="CF246" s="429"/>
      <c r="CG246" s="429"/>
      <c r="CH246" s="429"/>
      <c r="CI246" s="429"/>
      <c r="CJ246" s="429"/>
      <c r="CK246" s="429"/>
      <c r="CL246" s="429"/>
      <c r="CM246" s="429"/>
      <c r="CN246" s="429"/>
      <c r="CO246" s="429"/>
      <c r="CP246" s="429"/>
      <c r="CQ246" s="429"/>
      <c r="CR246" s="429"/>
      <c r="CS246" s="429"/>
      <c r="CT246" s="429"/>
      <c r="CU246" s="429"/>
      <c r="CV246" s="429"/>
      <c r="CW246" s="429"/>
      <c r="CX246" s="429"/>
      <c r="CY246" s="429"/>
      <c r="CZ246" s="429"/>
      <c r="DA246" s="429"/>
      <c r="DB246" s="429"/>
      <c r="DC246" s="429"/>
      <c r="DD246" s="429"/>
      <c r="DE246" s="429"/>
      <c r="DF246" s="429"/>
      <c r="DG246" s="429"/>
      <c r="DH246" s="429"/>
      <c r="DI246" s="429"/>
      <c r="DJ246" s="429"/>
      <c r="DK246" s="429"/>
      <c r="DL246" s="429"/>
      <c r="DM246" s="429"/>
      <c r="DN246" s="429"/>
      <c r="DO246" s="429"/>
      <c r="DP246" s="429"/>
      <c r="DQ246" s="429"/>
      <c r="DR246" s="429"/>
      <c r="DS246" s="429"/>
      <c r="DT246" s="429"/>
      <c r="DU246" s="429"/>
      <c r="DV246" s="429"/>
      <c r="DW246" s="429"/>
      <c r="DX246" s="429"/>
      <c r="DY246" s="429"/>
      <c r="DZ246" s="429"/>
      <c r="EA246" s="429"/>
      <c r="EB246" s="429"/>
      <c r="EC246" s="429"/>
      <c r="ED246" s="429"/>
      <c r="EE246" s="429"/>
      <c r="EF246" s="429"/>
      <c r="EG246" s="429"/>
      <c r="EH246" s="429"/>
      <c r="EI246" s="429"/>
      <c r="EJ246" s="429"/>
      <c r="EK246" s="429"/>
      <c r="EL246" s="429"/>
      <c r="EM246" s="429"/>
      <c r="EN246" s="429"/>
      <c r="EO246" s="429"/>
      <c r="EP246" s="429"/>
      <c r="EQ246" s="429"/>
      <c r="ER246" s="429"/>
      <c r="ES246" s="429"/>
      <c r="ET246" s="429"/>
      <c r="EU246" s="429"/>
      <c r="EV246" s="429"/>
      <c r="EW246" s="429"/>
      <c r="EX246" s="429"/>
      <c r="EY246" s="429"/>
      <c r="EZ246" s="429"/>
      <c r="FA246" s="429"/>
      <c r="FB246" s="429"/>
      <c r="FC246" s="429"/>
      <c r="FD246" s="429"/>
      <c r="FE246" s="429"/>
      <c r="FF246" s="429"/>
      <c r="FG246" s="429"/>
      <c r="FH246" s="429"/>
      <c r="FI246" s="429"/>
      <c r="FJ246" s="429"/>
      <c r="FK246" s="429"/>
      <c r="FL246" s="429"/>
      <c r="FM246" s="429"/>
      <c r="FN246" s="429"/>
      <c r="FO246" s="429"/>
      <c r="FP246" s="429"/>
      <c r="FQ246" s="429"/>
      <c r="FR246" s="429"/>
      <c r="FS246" s="429"/>
      <c r="FT246" s="429"/>
      <c r="FU246" s="429"/>
      <c r="FV246" s="429"/>
      <c r="FW246" s="429"/>
      <c r="FX246" s="429"/>
      <c r="FY246" s="429"/>
      <c r="FZ246" s="429"/>
      <c r="GA246" s="429"/>
      <c r="GB246" s="429"/>
      <c r="GC246" s="429"/>
      <c r="GD246" s="429"/>
      <c r="GE246" s="429"/>
      <c r="GF246" s="429"/>
      <c r="GG246" s="429"/>
      <c r="GH246" s="429"/>
      <c r="GI246" s="429"/>
      <c r="GJ246" s="429"/>
      <c r="GK246" s="429"/>
      <c r="GL246" s="429"/>
      <c r="GM246" s="429"/>
      <c r="GN246" s="429"/>
      <c r="GO246" s="429"/>
      <c r="GP246" s="429"/>
      <c r="GQ246" s="429"/>
      <c r="GR246" s="429"/>
      <c r="GS246" s="429"/>
      <c r="GT246" s="429"/>
      <c r="GU246" s="429"/>
      <c r="GV246" s="429"/>
      <c r="GW246" s="429"/>
      <c r="GX246" s="429"/>
      <c r="GY246" s="429"/>
      <c r="GZ246" s="429"/>
      <c r="HA246" s="429"/>
      <c r="HB246" s="429"/>
      <c r="HC246" s="429"/>
      <c r="HD246" s="429"/>
      <c r="HE246" s="429"/>
      <c r="HF246" s="429"/>
      <c r="HG246" s="429"/>
      <c r="HH246" s="429"/>
      <c r="HI246" s="429"/>
      <c r="HJ246" s="429"/>
      <c r="HK246" s="429"/>
      <c r="HL246" s="429"/>
      <c r="HM246" s="429"/>
      <c r="HN246" s="429"/>
      <c r="HO246" s="429"/>
      <c r="HP246" s="429"/>
      <c r="HQ246" s="429"/>
      <c r="HR246" s="429"/>
      <c r="HS246" s="429"/>
      <c r="HT246" s="429"/>
      <c r="HU246" s="429"/>
      <c r="HV246" s="429"/>
      <c r="HW246" s="429"/>
      <c r="HX246" s="429"/>
      <c r="HY246" s="429"/>
      <c r="HZ246" s="429"/>
      <c r="IA246" s="429"/>
      <c r="IB246" s="429"/>
      <c r="IC246" s="429"/>
      <c r="ID246" s="429"/>
      <c r="IE246" s="429"/>
      <c r="IF246" s="429"/>
      <c r="IG246" s="429"/>
      <c r="IH246" s="429"/>
      <c r="II246" s="429"/>
      <c r="IJ246" s="429"/>
      <c r="IK246" s="429"/>
      <c r="IL246" s="429"/>
      <c r="IM246" s="429"/>
      <c r="IN246" s="429"/>
      <c r="IO246" s="429"/>
      <c r="IP246" s="429"/>
      <c r="IQ246" s="429"/>
      <c r="IR246" s="429"/>
      <c r="IS246" s="429"/>
      <c r="IT246" s="429"/>
      <c r="IU246" s="429"/>
      <c r="IV246" s="429"/>
      <c r="IW246" s="429"/>
    </row>
    <row r="247" customFormat="false" ht="12.75" hidden="false" customHeight="false" outlineLevel="0" collapsed="false">
      <c r="AG247" s="300"/>
      <c r="AH247" s="47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7.25" hidden="false" customHeight="true" outlineLevel="0" collapsed="false">
      <c r="AG248" s="300"/>
      <c r="AH248" s="47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300"/>
      <c r="AH249" s="437"/>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75" hidden="false" customHeight="false" outlineLevel="0" collapsed="false">
      <c r="AG250" s="469"/>
      <c r="AH250" s="482"/>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75" hidden="false" customHeight="false" outlineLevel="0" collapsed="false">
      <c r="AG251" s="469"/>
      <c r="AH251" s="482"/>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3.5" hidden="false" customHeight="true" outlineLevel="0" collapsed="false">
      <c r="AG252" s="483"/>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484"/>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84"/>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2.75" hidden="false" customHeight="false" outlineLevel="0" collapsed="false">
      <c r="AG255" s="484"/>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79"/>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5.75" hidden="false" customHeight="true" outlineLevel="0" collapsed="false">
      <c r="AG257" s="479"/>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5.75" hidden="false" customHeight="true" outlineLevel="0" collapsed="false">
      <c r="AG258" s="479"/>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true" outlineLevel="0" collapsed="false">
      <c r="AG259" s="479"/>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H262" s="428"/>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H263" s="421"/>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H264" s="421"/>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4.25" hidden="false" customHeight="true" outlineLevel="0" collapsed="false">
      <c r="AG265" s="428"/>
      <c r="AH265" s="421"/>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G266" s="421"/>
      <c r="AH266" s="421"/>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G267" s="421"/>
      <c r="AH267" s="421"/>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G268" s="421"/>
      <c r="AH268" s="421"/>
      <c r="AI268" s="463"/>
      <c r="AJ268" s="463"/>
      <c r="AK268" s="463"/>
      <c r="AL268" s="463"/>
      <c r="AM268" s="463"/>
      <c r="AN268" s="463"/>
      <c r="AO268" s="463"/>
      <c r="AP268" s="463"/>
      <c r="AQ268" s="463"/>
      <c r="AR268" s="463"/>
      <c r="AS268" s="463"/>
      <c r="AT268" s="463"/>
      <c r="AU268" s="463"/>
      <c r="AV268" s="463"/>
      <c r="AW268" s="463"/>
      <c r="AX268" s="463"/>
      <c r="AY268" s="463"/>
      <c r="AZ268" s="463"/>
      <c r="BA268" s="463"/>
      <c r="BB268" s="463"/>
      <c r="BC268" s="463"/>
      <c r="BD268" s="463"/>
      <c r="BE268" s="463"/>
      <c r="BF268" s="463"/>
      <c r="BG268" s="463"/>
      <c r="BH268" s="463"/>
      <c r="BI268" s="463"/>
      <c r="BJ268" s="463"/>
      <c r="BK268" s="463"/>
      <c r="BL268" s="463"/>
      <c r="BM268" s="463"/>
      <c r="BN268" s="463"/>
      <c r="BO268" s="463"/>
      <c r="BP268" s="463"/>
      <c r="BQ268" s="463"/>
      <c r="BR268" s="463"/>
      <c r="BS268" s="463"/>
      <c r="BT268" s="463"/>
      <c r="BU268" s="463"/>
      <c r="BV268" s="463"/>
      <c r="BW268" s="463"/>
      <c r="BX268" s="463"/>
      <c r="BY268" s="463"/>
      <c r="BZ268" s="463"/>
      <c r="CA268" s="463"/>
      <c r="CB268" s="463"/>
      <c r="CC268" s="463"/>
      <c r="CD268" s="463"/>
      <c r="CE268" s="463"/>
      <c r="CF268" s="463"/>
      <c r="CG268" s="463"/>
      <c r="CH268" s="463"/>
      <c r="CI268" s="463"/>
      <c r="CJ268" s="463"/>
      <c r="CK268" s="463"/>
      <c r="CL268" s="463"/>
      <c r="CM268" s="463"/>
      <c r="CN268" s="463"/>
      <c r="CO268" s="463"/>
      <c r="CP268" s="463"/>
      <c r="CQ268" s="463"/>
      <c r="CR268" s="463"/>
      <c r="CS268" s="463"/>
      <c r="CT268" s="463"/>
      <c r="CU268" s="463"/>
      <c r="CV268" s="463"/>
      <c r="CW268" s="463"/>
      <c r="CX268" s="463"/>
      <c r="CY268" s="463"/>
      <c r="CZ268" s="463"/>
      <c r="DA268" s="463"/>
      <c r="DB268" s="463"/>
      <c r="DC268" s="463"/>
      <c r="DD268" s="463"/>
      <c r="DE268" s="463"/>
      <c r="DF268" s="463"/>
      <c r="DG268" s="463"/>
      <c r="DH268" s="463"/>
      <c r="DI268" s="463"/>
      <c r="DJ268" s="463"/>
      <c r="DK268" s="463"/>
      <c r="DL268" s="463"/>
      <c r="DM268" s="463"/>
      <c r="DN268" s="463"/>
      <c r="DO268" s="463"/>
      <c r="DP268" s="463"/>
      <c r="DQ268" s="463"/>
      <c r="DR268" s="463"/>
      <c r="DS268" s="463"/>
      <c r="DT268" s="463"/>
      <c r="DU268" s="463"/>
      <c r="DV268" s="463"/>
      <c r="DW268" s="463"/>
      <c r="DX268" s="463"/>
      <c r="DY268" s="463"/>
      <c r="DZ268" s="463"/>
      <c r="EA268" s="463"/>
      <c r="EB268" s="463"/>
      <c r="EC268" s="463"/>
      <c r="ED268" s="463"/>
      <c r="EE268" s="463"/>
      <c r="EF268" s="463"/>
      <c r="EG268" s="463"/>
      <c r="EH268" s="463"/>
      <c r="EI268" s="463"/>
      <c r="EJ268" s="463"/>
      <c r="EK268" s="463"/>
      <c r="EL268" s="463"/>
      <c r="EM268" s="463"/>
      <c r="EN268" s="463"/>
      <c r="EO268" s="463"/>
      <c r="EP268" s="463"/>
      <c r="EQ268" s="463"/>
      <c r="ER268" s="463"/>
      <c r="ES268" s="463"/>
      <c r="ET268" s="463"/>
      <c r="EU268" s="463"/>
      <c r="EV268" s="463"/>
      <c r="EW268" s="463"/>
      <c r="EX268" s="463"/>
      <c r="EY268" s="463"/>
      <c r="EZ268" s="463"/>
      <c r="FA268" s="463"/>
      <c r="FB268" s="463"/>
      <c r="FC268" s="463"/>
      <c r="FD268" s="463"/>
      <c r="FE268" s="463"/>
      <c r="FF268" s="463"/>
      <c r="FG268" s="463"/>
      <c r="FH268" s="463"/>
      <c r="FI268" s="463"/>
      <c r="FJ268" s="463"/>
      <c r="FK268" s="463"/>
      <c r="FL268" s="463"/>
      <c r="FM268" s="463"/>
      <c r="FN268" s="463"/>
      <c r="FO268" s="463"/>
      <c r="FP268" s="463"/>
      <c r="FQ268" s="463"/>
      <c r="FR268" s="463"/>
      <c r="FS268" s="463"/>
      <c r="FT268" s="463"/>
      <c r="FU268" s="463"/>
      <c r="FV268" s="463"/>
      <c r="FW268" s="463"/>
      <c r="FX268" s="463"/>
      <c r="FY268" s="463"/>
      <c r="FZ268" s="463"/>
      <c r="GA268" s="463"/>
      <c r="GB268" s="463"/>
      <c r="GC268" s="463"/>
      <c r="GD268" s="463"/>
      <c r="GE268" s="463"/>
      <c r="GF268" s="463"/>
      <c r="GG268" s="463"/>
      <c r="GH268" s="463"/>
      <c r="GI268" s="463"/>
      <c r="GJ268" s="463"/>
      <c r="GK268" s="463"/>
      <c r="GL268" s="463"/>
      <c r="GM268" s="463"/>
      <c r="GN268" s="463"/>
      <c r="GO268" s="463"/>
      <c r="GP268" s="463"/>
      <c r="GQ268" s="463"/>
      <c r="GR268" s="463"/>
      <c r="GS268" s="463"/>
      <c r="GT268" s="463"/>
      <c r="GU268" s="463"/>
      <c r="GV268" s="463"/>
      <c r="GW268" s="463"/>
      <c r="GX268" s="463"/>
      <c r="GY268" s="463"/>
      <c r="GZ268" s="463"/>
      <c r="HA268" s="463"/>
      <c r="HB268" s="463"/>
      <c r="HC268" s="463"/>
      <c r="HD268" s="463"/>
      <c r="HE268" s="463"/>
      <c r="HF268" s="463"/>
      <c r="HG268" s="463"/>
      <c r="HH268" s="463"/>
      <c r="HI268" s="463"/>
      <c r="HJ268" s="463"/>
      <c r="HK268" s="463"/>
      <c r="HL268" s="463"/>
      <c r="HM268" s="463"/>
      <c r="HN268" s="463"/>
      <c r="HO268" s="463"/>
      <c r="HP268" s="463"/>
      <c r="HQ268" s="463"/>
      <c r="HR268" s="463"/>
      <c r="HS268" s="463"/>
      <c r="HT268" s="463"/>
      <c r="HU268" s="463"/>
      <c r="HV268" s="463"/>
      <c r="HW268" s="463"/>
      <c r="HX268" s="463"/>
      <c r="HY268" s="463"/>
      <c r="HZ268" s="463"/>
      <c r="IA268" s="463"/>
      <c r="IB268" s="463"/>
      <c r="IC268" s="463"/>
      <c r="ID268" s="463"/>
      <c r="IE268" s="463"/>
      <c r="IF268" s="463"/>
      <c r="IG268" s="463"/>
      <c r="IH268" s="463"/>
      <c r="II268" s="463"/>
      <c r="IJ268" s="463"/>
      <c r="IK268" s="463"/>
      <c r="IL268" s="463"/>
      <c r="IM268" s="463"/>
      <c r="IN268" s="463"/>
      <c r="IO268" s="463"/>
      <c r="IP268" s="463"/>
      <c r="IQ268" s="463"/>
      <c r="IR268" s="463"/>
      <c r="IS268" s="463"/>
      <c r="IT268" s="463"/>
      <c r="IU268" s="463"/>
      <c r="IV268" s="463"/>
      <c r="IW268" s="463"/>
    </row>
    <row r="269" customFormat="false" ht="12" hidden="false" customHeight="true" outlineLevel="0" collapsed="false">
      <c r="AG269" s="421"/>
      <c r="AH269" s="463"/>
      <c r="AI269" s="463"/>
      <c r="AJ269" s="463"/>
      <c r="AK269" s="463"/>
      <c r="AL269" s="463"/>
      <c r="AM269" s="463"/>
      <c r="AN269" s="463"/>
      <c r="AO269" s="463"/>
      <c r="AP269" s="463"/>
      <c r="AQ269" s="463"/>
      <c r="AR269" s="463"/>
      <c r="AS269" s="463"/>
      <c r="AT269" s="463"/>
      <c r="AU269" s="463"/>
      <c r="AV269" s="463"/>
      <c r="AW269" s="463"/>
      <c r="AX269" s="463"/>
      <c r="AY269" s="463"/>
      <c r="AZ269" s="463"/>
      <c r="BA269" s="463"/>
      <c r="BB269" s="463"/>
      <c r="BC269" s="463"/>
      <c r="BD269" s="463"/>
      <c r="BE269" s="463"/>
      <c r="BF269" s="463"/>
      <c r="BG269" s="463"/>
      <c r="BH269" s="463"/>
      <c r="BI269" s="463"/>
      <c r="BJ269" s="463"/>
      <c r="BK269" s="463"/>
      <c r="BL269" s="463"/>
      <c r="BM269" s="463"/>
      <c r="BN269" s="463"/>
      <c r="BO269" s="463"/>
      <c r="BP269" s="463"/>
      <c r="BQ269" s="463"/>
      <c r="BR269" s="463"/>
      <c r="BS269" s="463"/>
      <c r="BT269" s="463"/>
      <c r="BU269" s="463"/>
      <c r="BV269" s="463"/>
      <c r="BW269" s="463"/>
      <c r="BX269" s="463"/>
      <c r="BY269" s="463"/>
      <c r="BZ269" s="463"/>
      <c r="CA269" s="463"/>
      <c r="CB269" s="463"/>
      <c r="CC269" s="463"/>
      <c r="CD269" s="463"/>
      <c r="CE269" s="463"/>
      <c r="CF269" s="463"/>
      <c r="CG269" s="463"/>
      <c r="CH269" s="463"/>
      <c r="CI269" s="463"/>
      <c r="CJ269" s="463"/>
      <c r="CK269" s="463"/>
      <c r="CL269" s="463"/>
      <c r="CM269" s="463"/>
      <c r="CN269" s="463"/>
      <c r="CO269" s="463"/>
      <c r="CP269" s="463"/>
      <c r="CQ269" s="463"/>
      <c r="CR269" s="463"/>
      <c r="CS269" s="463"/>
      <c r="CT269" s="463"/>
      <c r="CU269" s="463"/>
      <c r="CV269" s="463"/>
      <c r="CW269" s="463"/>
      <c r="CX269" s="463"/>
      <c r="CY269" s="463"/>
      <c r="CZ269" s="463"/>
      <c r="DA269" s="463"/>
      <c r="DB269" s="463"/>
      <c r="DC269" s="463"/>
      <c r="DD269" s="463"/>
      <c r="DE269" s="463"/>
      <c r="DF269" s="463"/>
      <c r="DG269" s="463"/>
      <c r="DH269" s="463"/>
      <c r="DI269" s="463"/>
      <c r="DJ269" s="463"/>
      <c r="DK269" s="463"/>
      <c r="DL269" s="463"/>
      <c r="DM269" s="463"/>
      <c r="DN269" s="463"/>
      <c r="DO269" s="463"/>
      <c r="DP269" s="463"/>
      <c r="DQ269" s="463"/>
      <c r="DR269" s="463"/>
      <c r="DS269" s="463"/>
      <c r="DT269" s="463"/>
      <c r="DU269" s="463"/>
      <c r="DV269" s="463"/>
      <c r="DW269" s="463"/>
      <c r="DX269" s="463"/>
      <c r="DY269" s="463"/>
      <c r="DZ269" s="463"/>
      <c r="EA269" s="463"/>
      <c r="EB269" s="463"/>
      <c r="EC269" s="463"/>
      <c r="ED269" s="463"/>
      <c r="EE269" s="463"/>
      <c r="EF269" s="463"/>
      <c r="EG269" s="463"/>
      <c r="EH269" s="463"/>
      <c r="EI269" s="463"/>
      <c r="EJ269" s="463"/>
      <c r="EK269" s="463"/>
      <c r="EL269" s="463"/>
      <c r="EM269" s="463"/>
      <c r="EN269" s="463"/>
      <c r="EO269" s="463"/>
      <c r="EP269" s="463"/>
      <c r="EQ269" s="463"/>
      <c r="ER269" s="463"/>
      <c r="ES269" s="463"/>
      <c r="ET269" s="463"/>
      <c r="EU269" s="463"/>
      <c r="EV269" s="463"/>
      <c r="EW269" s="463"/>
      <c r="EX269" s="463"/>
      <c r="EY269" s="463"/>
      <c r="EZ269" s="463"/>
      <c r="FA269" s="463"/>
      <c r="FB269" s="463"/>
      <c r="FC269" s="463"/>
      <c r="FD269" s="463"/>
      <c r="FE269" s="463"/>
      <c r="FF269" s="463"/>
      <c r="FG269" s="463"/>
      <c r="FH269" s="463"/>
      <c r="FI269" s="463"/>
      <c r="FJ269" s="463"/>
      <c r="FK269" s="463"/>
      <c r="FL269" s="463"/>
      <c r="FM269" s="463"/>
      <c r="FN269" s="463"/>
      <c r="FO269" s="463"/>
      <c r="FP269" s="463"/>
      <c r="FQ269" s="463"/>
      <c r="FR269" s="463"/>
      <c r="FS269" s="463"/>
      <c r="FT269" s="463"/>
      <c r="FU269" s="463"/>
      <c r="FV269" s="463"/>
      <c r="FW269" s="463"/>
      <c r="FX269" s="463"/>
      <c r="FY269" s="463"/>
      <c r="FZ269" s="463"/>
      <c r="GA269" s="463"/>
      <c r="GB269" s="463"/>
      <c r="GC269" s="463"/>
      <c r="GD269" s="463"/>
      <c r="GE269" s="463"/>
      <c r="GF269" s="463"/>
      <c r="GG269" s="463"/>
      <c r="GH269" s="463"/>
      <c r="GI269" s="463"/>
      <c r="GJ269" s="463"/>
      <c r="GK269" s="463"/>
      <c r="GL269" s="463"/>
      <c r="GM269" s="463"/>
      <c r="GN269" s="463"/>
      <c r="GO269" s="463"/>
      <c r="GP269" s="463"/>
      <c r="GQ269" s="463"/>
      <c r="GR269" s="463"/>
      <c r="GS269" s="463"/>
      <c r="GT269" s="463"/>
      <c r="GU269" s="463"/>
      <c r="GV269" s="463"/>
      <c r="GW269" s="463"/>
      <c r="GX269" s="463"/>
      <c r="GY269" s="463"/>
      <c r="GZ269" s="463"/>
      <c r="HA269" s="463"/>
      <c r="HB269" s="463"/>
      <c r="HC269" s="463"/>
      <c r="HD269" s="463"/>
      <c r="HE269" s="463"/>
      <c r="HF269" s="463"/>
      <c r="HG269" s="463"/>
      <c r="HH269" s="463"/>
      <c r="HI269" s="463"/>
      <c r="HJ269" s="463"/>
      <c r="HK269" s="463"/>
      <c r="HL269" s="463"/>
      <c r="HM269" s="463"/>
      <c r="HN269" s="463"/>
      <c r="HO269" s="463"/>
      <c r="HP269" s="463"/>
      <c r="HQ269" s="463"/>
      <c r="HR269" s="463"/>
      <c r="HS269" s="463"/>
      <c r="HT269" s="463"/>
      <c r="HU269" s="463"/>
      <c r="HV269" s="463"/>
      <c r="HW269" s="463"/>
      <c r="HX269" s="463"/>
      <c r="HY269" s="463"/>
      <c r="HZ269" s="463"/>
      <c r="IA269" s="463"/>
      <c r="IB269" s="463"/>
      <c r="IC269" s="463"/>
      <c r="ID269" s="463"/>
      <c r="IE269" s="463"/>
      <c r="IF269" s="463"/>
      <c r="IG269" s="463"/>
      <c r="IH269" s="463"/>
      <c r="II269" s="463"/>
      <c r="IJ269" s="463"/>
      <c r="IK269" s="463"/>
      <c r="IL269" s="463"/>
      <c r="IM269" s="463"/>
      <c r="IN269" s="463"/>
      <c r="IO269" s="463"/>
      <c r="IP269" s="463"/>
      <c r="IQ269" s="463"/>
      <c r="IR269" s="463"/>
      <c r="IS269" s="463"/>
      <c r="IT269" s="463"/>
      <c r="IU269" s="463"/>
      <c r="IV269" s="463"/>
      <c r="IW269" s="463"/>
    </row>
    <row r="270" customFormat="false" ht="12.75" hidden="false" customHeight="false" outlineLevel="0" collapsed="false">
      <c r="AG270" s="421"/>
      <c r="AH270" s="463"/>
      <c r="AI270" s="463"/>
      <c r="AJ270" s="463"/>
      <c r="AK270" s="463"/>
      <c r="AL270" s="463"/>
      <c r="AM270" s="463"/>
      <c r="AN270" s="463"/>
      <c r="AO270" s="463"/>
      <c r="AP270" s="463"/>
      <c r="AQ270" s="463"/>
      <c r="AR270" s="463"/>
      <c r="AS270" s="463"/>
      <c r="AT270" s="463"/>
      <c r="AU270" s="463"/>
      <c r="AV270" s="463"/>
      <c r="AW270" s="463"/>
      <c r="AX270" s="463"/>
      <c r="AY270" s="463"/>
      <c r="AZ270" s="463"/>
      <c r="BA270" s="463"/>
      <c r="BB270" s="463"/>
      <c r="BC270" s="463"/>
      <c r="BD270" s="463"/>
      <c r="BE270" s="463"/>
      <c r="BF270" s="463"/>
      <c r="BG270" s="463"/>
      <c r="BH270" s="463"/>
      <c r="BI270" s="463"/>
      <c r="BJ270" s="463"/>
      <c r="BK270" s="463"/>
      <c r="BL270" s="463"/>
      <c r="BM270" s="463"/>
      <c r="BN270" s="463"/>
      <c r="BO270" s="463"/>
      <c r="BP270" s="463"/>
      <c r="BQ270" s="463"/>
      <c r="BR270" s="463"/>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463"/>
      <c r="DZ270" s="463"/>
      <c r="EA270" s="463"/>
      <c r="EB270" s="463"/>
      <c r="EC270" s="463"/>
      <c r="ED270" s="463"/>
      <c r="EE270" s="463"/>
      <c r="EF270" s="463"/>
      <c r="EG270" s="463"/>
      <c r="EH270" s="463"/>
      <c r="EI270" s="463"/>
      <c r="EJ270" s="463"/>
      <c r="EK270" s="463"/>
      <c r="EL270" s="463"/>
      <c r="EM270" s="463"/>
      <c r="EN270" s="463"/>
      <c r="EO270" s="463"/>
      <c r="EP270" s="463"/>
      <c r="EQ270" s="463"/>
      <c r="ER270" s="463"/>
      <c r="ES270" s="463"/>
      <c r="ET270" s="463"/>
      <c r="EU270" s="463"/>
      <c r="EV270" s="463"/>
      <c r="EW270" s="463"/>
      <c r="EX270" s="463"/>
      <c r="EY270" s="463"/>
      <c r="EZ270" s="463"/>
      <c r="FA270" s="463"/>
      <c r="FB270" s="463"/>
      <c r="FC270" s="463"/>
      <c r="FD270" s="463"/>
      <c r="FE270" s="463"/>
      <c r="FF270" s="463"/>
      <c r="FG270" s="463"/>
      <c r="FH270" s="463"/>
      <c r="FI270" s="463"/>
      <c r="FJ270" s="463"/>
      <c r="FK270" s="463"/>
      <c r="FL270" s="463"/>
      <c r="FM270" s="463"/>
      <c r="FN270" s="463"/>
      <c r="FO270" s="463"/>
      <c r="FP270" s="463"/>
      <c r="FQ270" s="463"/>
      <c r="FR270" s="463"/>
      <c r="FS270" s="463"/>
      <c r="FT270" s="463"/>
      <c r="FU270" s="463"/>
      <c r="FV270" s="463"/>
      <c r="FW270" s="463"/>
      <c r="FX270" s="463"/>
      <c r="FY270" s="463"/>
      <c r="FZ270" s="463"/>
      <c r="GA270" s="463"/>
      <c r="GB270" s="463"/>
      <c r="GC270" s="463"/>
      <c r="GD270" s="463"/>
      <c r="GE270" s="463"/>
      <c r="GF270" s="463"/>
      <c r="GG270" s="463"/>
      <c r="GH270" s="463"/>
      <c r="GI270" s="463"/>
      <c r="GJ270" s="463"/>
      <c r="GK270" s="463"/>
      <c r="GL270" s="463"/>
      <c r="GM270" s="463"/>
      <c r="GN270" s="463"/>
      <c r="GO270" s="463"/>
      <c r="GP270" s="463"/>
      <c r="GQ270" s="463"/>
      <c r="GR270" s="463"/>
      <c r="GS270" s="463"/>
      <c r="GT270" s="463"/>
      <c r="GU270" s="463"/>
      <c r="GV270" s="463"/>
      <c r="GW270" s="463"/>
      <c r="GX270" s="463"/>
      <c r="GY270" s="463"/>
      <c r="GZ270" s="463"/>
      <c r="HA270" s="463"/>
      <c r="HB270" s="463"/>
      <c r="HC270" s="463"/>
      <c r="HD270" s="463"/>
      <c r="HE270" s="463"/>
      <c r="HF270" s="463"/>
      <c r="HG270" s="463"/>
      <c r="HH270" s="463"/>
      <c r="HI270" s="463"/>
      <c r="HJ270" s="463"/>
      <c r="HK270" s="463"/>
      <c r="HL270" s="463"/>
      <c r="HM270" s="463"/>
      <c r="HN270" s="463"/>
      <c r="HO270" s="463"/>
      <c r="HP270" s="463"/>
      <c r="HQ270" s="463"/>
      <c r="HR270" s="463"/>
      <c r="HS270" s="463"/>
      <c r="HT270" s="463"/>
      <c r="HU270" s="463"/>
      <c r="HV270" s="463"/>
      <c r="HW270" s="463"/>
      <c r="HX270" s="463"/>
      <c r="HY270" s="463"/>
      <c r="HZ270" s="463"/>
      <c r="IA270" s="463"/>
      <c r="IB270" s="463"/>
      <c r="IC270" s="463"/>
      <c r="ID270" s="463"/>
      <c r="IE270" s="463"/>
      <c r="IF270" s="463"/>
      <c r="IG270" s="463"/>
      <c r="IH270" s="463"/>
      <c r="II270" s="463"/>
      <c r="IJ270" s="463"/>
      <c r="IK270" s="463"/>
      <c r="IL270" s="463"/>
      <c r="IM270" s="463"/>
      <c r="IN270" s="463"/>
      <c r="IO270" s="463"/>
      <c r="IP270" s="463"/>
      <c r="IQ270" s="463"/>
      <c r="IR270" s="463"/>
      <c r="IS270" s="463"/>
      <c r="IT270" s="463"/>
      <c r="IU270" s="463"/>
      <c r="IV270" s="463"/>
      <c r="IW270" s="463"/>
    </row>
    <row r="271" customFormat="false" ht="11.25" hidden="false" customHeight="true" outlineLevel="0" collapsed="false">
      <c r="AG271" s="421"/>
    </row>
    <row r="272" customFormat="false" ht="12.75" hidden="false" customHeight="false" outlineLevel="0" collapsed="false">
      <c r="AG272" s="421"/>
    </row>
    <row r="273" customFormat="false" ht="12.75" hidden="false" customHeight="false" outlineLevel="0" collapsed="false">
      <c r="AG273" s="434"/>
    </row>
    <row r="274" customFormat="false" ht="12.75" hidden="false" customHeight="false" outlineLevel="0" collapsed="false">
      <c r="AG274" s="437"/>
    </row>
    <row r="275" customFormat="false" ht="12.75" hidden="false" customHeight="false" outlineLevel="0" collapsed="false">
      <c r="AG275" s="437"/>
    </row>
    <row r="276" customFormat="false" ht="12.75" hidden="false" customHeight="false" outlineLevel="0" collapsed="false">
      <c r="AG276" s="437"/>
    </row>
    <row r="277" customFormat="false" ht="12.75" hidden="false" customHeight="false" outlineLevel="0" collapsed="false">
      <c r="AG277" s="437"/>
    </row>
    <row r="278" customFormat="false" ht="12.75" hidden="false" customHeight="false" outlineLevel="0" collapsed="false">
      <c r="AG278" s="479"/>
    </row>
    <row r="279" customFormat="false" ht="12.75" hidden="false" customHeight="false" outlineLevel="0" collapsed="false">
      <c r="AG279" s="463"/>
    </row>
    <row r="280" customFormat="false" ht="12.75" hidden="false" customHeight="false" outlineLevel="0" collapsed="false">
      <c r="AG280" s="463"/>
    </row>
    <row r="287" customFormat="false" ht="12.75" hidden="false" customHeight="false" outlineLevel="0" collapsed="false">
      <c r="AH287" s="428"/>
      <c r="AI287" s="428"/>
      <c r="AJ287" s="428"/>
      <c r="AK287" s="428"/>
      <c r="AL287" s="428"/>
      <c r="AM287" s="428"/>
      <c r="AN287" s="428"/>
      <c r="AO287" s="428"/>
      <c r="AP287" s="428"/>
      <c r="AQ287" s="428"/>
      <c r="AR287" s="428"/>
      <c r="AS287" s="428"/>
      <c r="AT287" s="428"/>
      <c r="AU287" s="428"/>
      <c r="AV287" s="428"/>
      <c r="AW287" s="428"/>
      <c r="AX287" s="428"/>
      <c r="AY287" s="428"/>
      <c r="AZ287" s="428"/>
      <c r="BA287" s="428"/>
      <c r="BB287" s="428"/>
      <c r="BC287" s="428"/>
      <c r="BD287" s="428"/>
      <c r="BE287" s="428"/>
      <c r="BF287" s="428"/>
      <c r="BG287" s="428"/>
      <c r="BH287" s="428"/>
      <c r="BI287" s="428"/>
      <c r="BJ287" s="428"/>
      <c r="BK287" s="428"/>
      <c r="BL287" s="428"/>
      <c r="BM287" s="428"/>
      <c r="BN287" s="428"/>
      <c r="BO287" s="428"/>
      <c r="BP287" s="428"/>
      <c r="BQ287" s="428"/>
      <c r="BR287" s="428"/>
      <c r="BS287" s="428"/>
      <c r="BT287" s="428"/>
      <c r="BU287" s="428"/>
      <c r="BV287" s="428"/>
      <c r="BW287" s="428"/>
      <c r="BX287" s="428"/>
      <c r="BY287" s="428"/>
      <c r="BZ287" s="428"/>
      <c r="CA287" s="428"/>
      <c r="CB287" s="428"/>
      <c r="CC287" s="428"/>
      <c r="CD287" s="428"/>
      <c r="CE287" s="428"/>
      <c r="CF287" s="428"/>
      <c r="CG287" s="428"/>
      <c r="CH287" s="428"/>
      <c r="CI287" s="428"/>
      <c r="CJ287" s="428"/>
      <c r="CK287" s="428"/>
      <c r="CL287" s="428"/>
      <c r="CM287" s="428"/>
      <c r="CN287" s="428"/>
      <c r="CO287" s="428"/>
      <c r="CP287" s="428"/>
      <c r="CQ287" s="428"/>
      <c r="CR287" s="428"/>
      <c r="CS287" s="428"/>
      <c r="CT287" s="428"/>
      <c r="CU287" s="428"/>
      <c r="CV287" s="428"/>
      <c r="CW287" s="428"/>
      <c r="CX287" s="428"/>
      <c r="CY287" s="428"/>
      <c r="CZ287" s="428"/>
      <c r="DA287" s="428"/>
      <c r="DB287" s="428"/>
      <c r="DC287" s="428"/>
      <c r="DD287" s="428"/>
      <c r="DE287" s="428"/>
      <c r="DF287" s="428"/>
      <c r="DG287" s="428"/>
      <c r="DH287" s="428"/>
      <c r="DI287" s="428"/>
      <c r="DJ287" s="428"/>
      <c r="DK287" s="428"/>
      <c r="DL287" s="428"/>
      <c r="DM287" s="428"/>
      <c r="DN287" s="428"/>
      <c r="DO287" s="428"/>
      <c r="DP287" s="428"/>
      <c r="DQ287" s="428"/>
      <c r="DR287" s="428"/>
      <c r="DS287" s="428"/>
      <c r="DT287" s="428"/>
      <c r="DU287" s="428"/>
      <c r="DV287" s="428"/>
      <c r="DW287" s="428"/>
      <c r="DX287" s="428"/>
      <c r="DY287" s="428"/>
      <c r="DZ287" s="428"/>
      <c r="EA287" s="428"/>
      <c r="EB287" s="428"/>
      <c r="EC287" s="428"/>
      <c r="ED287" s="428"/>
      <c r="EE287" s="428"/>
      <c r="EF287" s="428"/>
      <c r="EG287" s="428"/>
      <c r="EH287" s="428"/>
      <c r="EI287" s="428"/>
      <c r="EJ287" s="428"/>
      <c r="EK287" s="428"/>
      <c r="EL287" s="428"/>
      <c r="EM287" s="428"/>
      <c r="EN287" s="428"/>
      <c r="EO287" s="428"/>
      <c r="EP287" s="428"/>
      <c r="EQ287" s="428"/>
      <c r="ER287" s="428"/>
      <c r="ES287" s="428"/>
      <c r="ET287" s="428"/>
      <c r="EU287" s="428"/>
      <c r="EV287" s="428"/>
      <c r="EW287" s="428"/>
      <c r="EX287" s="428"/>
      <c r="EY287" s="428"/>
      <c r="EZ287" s="428"/>
      <c r="FA287" s="428"/>
      <c r="FB287" s="428"/>
      <c r="FC287" s="428"/>
      <c r="FD287" s="428"/>
      <c r="FE287" s="428"/>
      <c r="FF287" s="428"/>
      <c r="FG287" s="428"/>
      <c r="FH287" s="428"/>
      <c r="FI287" s="428"/>
      <c r="FJ287" s="428"/>
      <c r="FK287" s="428"/>
      <c r="FL287" s="428"/>
      <c r="FM287" s="428"/>
      <c r="FN287" s="428"/>
      <c r="FO287" s="428"/>
      <c r="FP287" s="428"/>
      <c r="FQ287" s="428"/>
      <c r="FR287" s="428"/>
      <c r="FS287" s="428"/>
      <c r="FT287" s="428"/>
      <c r="FU287" s="428"/>
      <c r="FV287" s="428"/>
      <c r="FW287" s="428"/>
      <c r="FX287" s="428"/>
      <c r="FY287" s="428"/>
      <c r="FZ287" s="428"/>
      <c r="GA287" s="428"/>
      <c r="GB287" s="428"/>
      <c r="GC287" s="428"/>
      <c r="GD287" s="428"/>
      <c r="GE287" s="428"/>
      <c r="GF287" s="428"/>
      <c r="GG287" s="428"/>
      <c r="GH287" s="428"/>
      <c r="GI287" s="428"/>
      <c r="GJ287" s="428"/>
      <c r="GK287" s="428"/>
      <c r="GL287" s="428"/>
      <c r="GM287" s="428"/>
      <c r="GN287" s="428"/>
      <c r="GO287" s="428"/>
      <c r="GP287" s="428"/>
      <c r="GQ287" s="428"/>
      <c r="GR287" s="428"/>
      <c r="GS287" s="428"/>
      <c r="GT287" s="428"/>
      <c r="GU287" s="428"/>
      <c r="GV287" s="428"/>
      <c r="GW287" s="428"/>
      <c r="GX287" s="428"/>
      <c r="GY287" s="428"/>
      <c r="GZ287" s="428"/>
      <c r="HA287" s="428"/>
      <c r="HB287" s="428"/>
      <c r="HC287" s="428"/>
      <c r="HD287" s="428"/>
      <c r="HE287" s="428"/>
      <c r="HF287" s="428"/>
      <c r="HG287" s="428"/>
      <c r="HH287" s="428"/>
      <c r="HI287" s="428"/>
      <c r="HJ287" s="428"/>
      <c r="HK287" s="428"/>
      <c r="HL287" s="428"/>
      <c r="HM287" s="428"/>
      <c r="HN287" s="428"/>
      <c r="HO287" s="428"/>
      <c r="HP287" s="428"/>
      <c r="HQ287" s="428"/>
      <c r="HR287" s="428"/>
      <c r="HS287" s="428"/>
      <c r="HT287" s="428"/>
      <c r="HU287" s="428"/>
      <c r="HV287" s="428"/>
      <c r="HW287" s="428"/>
      <c r="HX287" s="428"/>
      <c r="HY287" s="428"/>
      <c r="HZ287" s="428"/>
      <c r="IA287" s="428"/>
      <c r="IB287" s="428"/>
      <c r="IC287" s="428"/>
      <c r="ID287" s="428"/>
      <c r="IE287" s="428"/>
      <c r="IF287" s="428"/>
      <c r="IG287" s="428"/>
      <c r="IH287" s="428"/>
      <c r="II287" s="428"/>
      <c r="IJ287" s="428"/>
      <c r="IK287" s="428"/>
      <c r="IL287" s="428"/>
      <c r="IM287" s="428"/>
      <c r="IN287" s="428"/>
      <c r="IO287" s="428"/>
      <c r="IP287" s="428"/>
      <c r="IQ287" s="428"/>
      <c r="IR287" s="428"/>
      <c r="IS287" s="428"/>
      <c r="IT287" s="428"/>
      <c r="IU287" s="428"/>
      <c r="IV287" s="428"/>
      <c r="IW287" s="428"/>
    </row>
    <row r="288" customFormat="false" ht="12.75" hidden="false" customHeight="false" outlineLevel="0" collapsed="false">
      <c r="AH288" s="421"/>
      <c r="AI288" s="421"/>
      <c r="AJ288" s="421"/>
      <c r="AK288" s="421"/>
      <c r="AL288" s="421"/>
      <c r="AM288" s="421"/>
      <c r="AN288" s="421"/>
      <c r="AO288" s="421"/>
      <c r="AP288" s="421"/>
      <c r="AQ288" s="421"/>
      <c r="AR288" s="421"/>
      <c r="AS288" s="421"/>
      <c r="AT288" s="421"/>
      <c r="AU288" s="421"/>
      <c r="AV288" s="421"/>
      <c r="AW288" s="421"/>
      <c r="AX288" s="421"/>
      <c r="AY288" s="421"/>
      <c r="AZ288" s="421"/>
      <c r="BA288" s="421"/>
      <c r="BB288" s="421"/>
      <c r="BC288" s="421"/>
      <c r="BD288" s="421"/>
      <c r="BE288" s="421"/>
      <c r="BF288" s="421"/>
      <c r="BG288" s="421"/>
      <c r="BH288" s="421"/>
      <c r="BI288" s="421"/>
      <c r="BJ288" s="421"/>
      <c r="BK288" s="421"/>
      <c r="BL288" s="421"/>
      <c r="BM288" s="421"/>
      <c r="BN288" s="421"/>
      <c r="BO288" s="421"/>
      <c r="BP288" s="421"/>
      <c r="BQ288" s="421"/>
      <c r="BR288" s="421"/>
      <c r="BS288" s="421"/>
      <c r="BT288" s="421"/>
      <c r="BU288" s="421"/>
      <c r="BV288" s="421"/>
      <c r="BW288" s="421"/>
      <c r="BX288" s="421"/>
      <c r="BY288" s="421"/>
      <c r="BZ288" s="421"/>
      <c r="CA288" s="421"/>
      <c r="CB288" s="421"/>
      <c r="CC288" s="421"/>
      <c r="CD288" s="421"/>
      <c r="CE288" s="421"/>
      <c r="CF288" s="421"/>
      <c r="CG288" s="421"/>
      <c r="CH288" s="421"/>
      <c r="CI288" s="421"/>
      <c r="CJ288" s="421"/>
      <c r="CK288" s="421"/>
      <c r="CL288" s="421"/>
      <c r="CM288" s="421"/>
      <c r="CN288" s="421"/>
      <c r="CO288" s="421"/>
      <c r="CP288" s="421"/>
      <c r="CQ288" s="421"/>
      <c r="CR288" s="421"/>
      <c r="CS288" s="421"/>
      <c r="CT288" s="421"/>
      <c r="CU288" s="421"/>
      <c r="CV288" s="421"/>
      <c r="CW288" s="421"/>
      <c r="CX288" s="421"/>
      <c r="CY288" s="421"/>
      <c r="CZ288" s="421"/>
      <c r="DA288" s="421"/>
      <c r="DB288" s="421"/>
      <c r="DC288" s="421"/>
      <c r="DD288" s="421"/>
      <c r="DE288" s="421"/>
      <c r="DF288" s="421"/>
      <c r="DG288" s="421"/>
      <c r="DH288" s="421"/>
      <c r="DI288" s="421"/>
      <c r="DJ288" s="421"/>
      <c r="DK288" s="421"/>
      <c r="DL288" s="421"/>
      <c r="DM288" s="421"/>
      <c r="DN288" s="421"/>
      <c r="DO288" s="421"/>
      <c r="DP288" s="421"/>
      <c r="DQ288" s="421"/>
      <c r="DR288" s="421"/>
      <c r="DS288" s="421"/>
      <c r="DT288" s="421"/>
      <c r="DU288" s="421"/>
      <c r="DV288" s="421"/>
      <c r="DW288" s="421"/>
      <c r="DX288" s="421"/>
      <c r="DY288" s="421"/>
      <c r="DZ288" s="421"/>
      <c r="EA288" s="421"/>
      <c r="EB288" s="421"/>
      <c r="EC288" s="421"/>
      <c r="ED288" s="421"/>
      <c r="EE288" s="421"/>
      <c r="EF288" s="421"/>
      <c r="EG288" s="421"/>
      <c r="EH288" s="421"/>
      <c r="EI288" s="421"/>
      <c r="EJ288" s="421"/>
      <c r="EK288" s="421"/>
      <c r="EL288" s="421"/>
      <c r="EM288" s="421"/>
      <c r="EN288" s="421"/>
      <c r="EO288" s="421"/>
      <c r="EP288" s="421"/>
      <c r="EQ288" s="421"/>
      <c r="ER288" s="421"/>
      <c r="ES288" s="421"/>
      <c r="ET288" s="421"/>
      <c r="EU288" s="421"/>
      <c r="EV288" s="421"/>
      <c r="EW288" s="421"/>
      <c r="EX288" s="421"/>
      <c r="EY288" s="421"/>
      <c r="EZ288" s="421"/>
      <c r="FA288" s="421"/>
      <c r="FB288" s="421"/>
      <c r="FC288" s="421"/>
      <c r="FD288" s="421"/>
      <c r="FE288" s="421"/>
      <c r="FF288" s="421"/>
      <c r="FG288" s="421"/>
      <c r="FH288" s="421"/>
      <c r="FI288" s="421"/>
      <c r="FJ288" s="421"/>
      <c r="FK288" s="421"/>
      <c r="FL288" s="421"/>
      <c r="FM288" s="421"/>
      <c r="FN288" s="421"/>
      <c r="FO288" s="421"/>
      <c r="FP288" s="421"/>
      <c r="FQ288" s="421"/>
      <c r="FR288" s="421"/>
      <c r="FS288" s="421"/>
      <c r="FT288" s="421"/>
      <c r="FU288" s="421"/>
      <c r="FV288" s="421"/>
      <c r="FW288" s="421"/>
      <c r="FX288" s="421"/>
      <c r="FY288" s="421"/>
      <c r="FZ288" s="421"/>
      <c r="GA288" s="421"/>
      <c r="GB288" s="421"/>
      <c r="GC288" s="421"/>
      <c r="GD288" s="421"/>
      <c r="GE288" s="421"/>
      <c r="GF288" s="421"/>
      <c r="GG288" s="421"/>
      <c r="GH288" s="421"/>
      <c r="GI288" s="421"/>
      <c r="GJ288" s="421"/>
      <c r="GK288" s="421"/>
      <c r="GL288" s="421"/>
      <c r="GM288" s="421"/>
      <c r="GN288" s="421"/>
      <c r="GO288" s="421"/>
      <c r="GP288" s="421"/>
      <c r="GQ288" s="421"/>
      <c r="GR288" s="421"/>
      <c r="GS288" s="421"/>
      <c r="GT288" s="421"/>
      <c r="GU288" s="421"/>
      <c r="GV288" s="421"/>
      <c r="GW288" s="421"/>
      <c r="GX288" s="421"/>
      <c r="GY288" s="421"/>
      <c r="GZ288" s="421"/>
      <c r="HA288" s="421"/>
      <c r="HB288" s="421"/>
      <c r="HC288" s="421"/>
      <c r="HD288" s="421"/>
      <c r="HE288" s="421"/>
      <c r="HF288" s="421"/>
      <c r="HG288" s="421"/>
      <c r="HH288" s="421"/>
      <c r="HI288" s="421"/>
      <c r="HJ288" s="421"/>
      <c r="HK288" s="421"/>
      <c r="HL288" s="421"/>
      <c r="HM288" s="421"/>
      <c r="HN288" s="421"/>
      <c r="HO288" s="421"/>
      <c r="HP288" s="421"/>
      <c r="HQ288" s="421"/>
      <c r="HR288" s="421"/>
      <c r="HS288" s="421"/>
      <c r="HT288" s="421"/>
      <c r="HU288" s="421"/>
      <c r="HV288" s="421"/>
      <c r="HW288" s="421"/>
      <c r="HX288" s="421"/>
      <c r="HY288" s="421"/>
      <c r="HZ288" s="421"/>
      <c r="IA288" s="421"/>
      <c r="IB288" s="421"/>
      <c r="IC288" s="421"/>
      <c r="ID288" s="421"/>
      <c r="IE288" s="421"/>
      <c r="IF288" s="421"/>
      <c r="IG288" s="421"/>
      <c r="IH288" s="421"/>
      <c r="II288" s="421"/>
      <c r="IJ288" s="421"/>
      <c r="IK288" s="421"/>
      <c r="IL288" s="421"/>
      <c r="IM288" s="421"/>
      <c r="IN288" s="421"/>
      <c r="IO288" s="421"/>
      <c r="IP288" s="421"/>
      <c r="IQ288" s="421"/>
      <c r="IR288" s="421"/>
      <c r="IS288" s="421"/>
      <c r="IT288" s="421"/>
      <c r="IU288" s="421"/>
      <c r="IV288" s="421"/>
      <c r="IW288" s="421"/>
    </row>
    <row r="289" customFormat="false" ht="12.75" hidden="false" customHeight="false" outlineLevel="0" collapsed="false">
      <c r="AH289" s="421"/>
      <c r="AI289" s="421"/>
      <c r="AJ289" s="421"/>
      <c r="AK289" s="421"/>
      <c r="AL289" s="421"/>
      <c r="AM289" s="421"/>
      <c r="AN289" s="421"/>
      <c r="AO289" s="421"/>
      <c r="AP289" s="421"/>
      <c r="AQ289" s="421"/>
      <c r="AR289" s="421"/>
      <c r="AS289" s="421"/>
      <c r="AT289" s="421"/>
      <c r="AU289" s="421"/>
      <c r="AV289" s="421"/>
      <c r="AW289" s="421"/>
      <c r="AX289" s="421"/>
      <c r="AY289" s="421"/>
      <c r="AZ289" s="421"/>
      <c r="BA289" s="421"/>
      <c r="BB289" s="421"/>
      <c r="BC289" s="421"/>
      <c r="BD289" s="421"/>
      <c r="BE289" s="421"/>
      <c r="BF289" s="421"/>
      <c r="BG289" s="421"/>
      <c r="BH289" s="421"/>
      <c r="BI289" s="421"/>
      <c r="BJ289" s="421"/>
      <c r="BK289" s="421"/>
      <c r="BL289" s="421"/>
      <c r="BM289" s="421"/>
      <c r="BN289" s="421"/>
      <c r="BO289" s="421"/>
      <c r="BP289" s="421"/>
      <c r="BQ289" s="421"/>
      <c r="BR289" s="421"/>
      <c r="BS289" s="421"/>
      <c r="BT289" s="421"/>
      <c r="BU289" s="421"/>
      <c r="BV289" s="421"/>
      <c r="BW289" s="421"/>
      <c r="BX289" s="421"/>
      <c r="BY289" s="421"/>
      <c r="BZ289" s="421"/>
      <c r="CA289" s="421"/>
      <c r="CB289" s="421"/>
      <c r="CC289" s="421"/>
      <c r="CD289" s="421"/>
      <c r="CE289" s="421"/>
      <c r="CF289" s="421"/>
      <c r="CG289" s="421"/>
      <c r="CH289" s="421"/>
      <c r="CI289" s="421"/>
      <c r="CJ289" s="421"/>
      <c r="CK289" s="421"/>
      <c r="CL289" s="421"/>
      <c r="CM289" s="421"/>
      <c r="CN289" s="421"/>
      <c r="CO289" s="421"/>
      <c r="CP289" s="421"/>
      <c r="CQ289" s="421"/>
      <c r="CR289" s="421"/>
      <c r="CS289" s="421"/>
      <c r="CT289" s="421"/>
      <c r="CU289" s="421"/>
      <c r="CV289" s="421"/>
      <c r="CW289" s="421"/>
      <c r="CX289" s="421"/>
      <c r="CY289" s="421"/>
      <c r="CZ289" s="421"/>
      <c r="DA289" s="421"/>
      <c r="DB289" s="421"/>
      <c r="DC289" s="421"/>
      <c r="DD289" s="421"/>
      <c r="DE289" s="421"/>
      <c r="DF289" s="421"/>
      <c r="DG289" s="421"/>
      <c r="DH289" s="421"/>
      <c r="DI289" s="421"/>
      <c r="DJ289" s="421"/>
      <c r="DK289" s="421"/>
      <c r="DL289" s="421"/>
      <c r="DM289" s="421"/>
      <c r="DN289" s="421"/>
      <c r="DO289" s="421"/>
      <c r="DP289" s="421"/>
      <c r="DQ289" s="421"/>
      <c r="DR289" s="421"/>
      <c r="DS289" s="421"/>
      <c r="DT289" s="421"/>
      <c r="DU289" s="421"/>
      <c r="DV289" s="421"/>
      <c r="DW289" s="421"/>
      <c r="DX289" s="421"/>
      <c r="DY289" s="421"/>
      <c r="DZ289" s="421"/>
      <c r="EA289" s="421"/>
      <c r="EB289" s="421"/>
      <c r="EC289" s="421"/>
      <c r="ED289" s="421"/>
      <c r="EE289" s="421"/>
      <c r="EF289" s="421"/>
      <c r="EG289" s="421"/>
      <c r="EH289" s="421"/>
      <c r="EI289" s="421"/>
      <c r="EJ289" s="421"/>
      <c r="EK289" s="421"/>
      <c r="EL289" s="421"/>
      <c r="EM289" s="421"/>
      <c r="EN289" s="421"/>
      <c r="EO289" s="421"/>
      <c r="EP289" s="421"/>
      <c r="EQ289" s="421"/>
      <c r="ER289" s="421"/>
      <c r="ES289" s="421"/>
      <c r="ET289" s="421"/>
      <c r="EU289" s="421"/>
      <c r="EV289" s="421"/>
      <c r="EW289" s="421"/>
      <c r="EX289" s="421"/>
      <c r="EY289" s="421"/>
      <c r="EZ289" s="421"/>
      <c r="FA289" s="421"/>
      <c r="FB289" s="421"/>
      <c r="FC289" s="421"/>
      <c r="FD289" s="421"/>
      <c r="FE289" s="421"/>
      <c r="FF289" s="421"/>
      <c r="FG289" s="421"/>
      <c r="FH289" s="421"/>
      <c r="FI289" s="421"/>
      <c r="FJ289" s="421"/>
      <c r="FK289" s="421"/>
      <c r="FL289" s="421"/>
      <c r="FM289" s="421"/>
      <c r="FN289" s="421"/>
      <c r="FO289" s="421"/>
      <c r="FP289" s="421"/>
      <c r="FQ289" s="421"/>
      <c r="FR289" s="421"/>
      <c r="FS289" s="421"/>
      <c r="FT289" s="421"/>
      <c r="FU289" s="421"/>
      <c r="FV289" s="421"/>
      <c r="FW289" s="421"/>
      <c r="FX289" s="421"/>
      <c r="FY289" s="421"/>
      <c r="FZ289" s="421"/>
      <c r="GA289" s="421"/>
      <c r="GB289" s="421"/>
      <c r="GC289" s="421"/>
      <c r="GD289" s="421"/>
      <c r="GE289" s="421"/>
      <c r="GF289" s="421"/>
      <c r="GG289" s="421"/>
      <c r="GH289" s="421"/>
      <c r="GI289" s="421"/>
      <c r="GJ289" s="421"/>
      <c r="GK289" s="421"/>
      <c r="GL289" s="421"/>
      <c r="GM289" s="421"/>
      <c r="GN289" s="421"/>
      <c r="GO289" s="421"/>
      <c r="GP289" s="421"/>
      <c r="GQ289" s="421"/>
      <c r="GR289" s="421"/>
      <c r="GS289" s="421"/>
      <c r="GT289" s="421"/>
      <c r="GU289" s="421"/>
      <c r="GV289" s="421"/>
      <c r="GW289" s="421"/>
      <c r="GX289" s="421"/>
      <c r="GY289" s="421"/>
      <c r="GZ289" s="421"/>
      <c r="HA289" s="421"/>
      <c r="HB289" s="421"/>
      <c r="HC289" s="421"/>
      <c r="HD289" s="421"/>
      <c r="HE289" s="421"/>
      <c r="HF289" s="421"/>
      <c r="HG289" s="421"/>
      <c r="HH289" s="421"/>
      <c r="HI289" s="421"/>
      <c r="HJ289" s="421"/>
      <c r="HK289" s="421"/>
      <c r="HL289" s="421"/>
      <c r="HM289" s="421"/>
      <c r="HN289" s="421"/>
      <c r="HO289" s="421"/>
      <c r="HP289" s="421"/>
      <c r="HQ289" s="421"/>
      <c r="HR289" s="421"/>
      <c r="HS289" s="421"/>
      <c r="HT289" s="421"/>
      <c r="HU289" s="421"/>
      <c r="HV289" s="421"/>
      <c r="HW289" s="421"/>
      <c r="HX289" s="421"/>
      <c r="HY289" s="421"/>
      <c r="HZ289" s="421"/>
      <c r="IA289" s="421"/>
      <c r="IB289" s="421"/>
      <c r="IC289" s="421"/>
      <c r="ID289" s="421"/>
      <c r="IE289" s="421"/>
      <c r="IF289" s="421"/>
      <c r="IG289" s="421"/>
      <c r="IH289" s="421"/>
      <c r="II289" s="421"/>
      <c r="IJ289" s="421"/>
      <c r="IK289" s="421"/>
      <c r="IL289" s="421"/>
      <c r="IM289" s="421"/>
      <c r="IN289" s="421"/>
      <c r="IO289" s="421"/>
      <c r="IP289" s="421"/>
      <c r="IQ289" s="421"/>
      <c r="IR289" s="421"/>
      <c r="IS289" s="421"/>
      <c r="IT289" s="421"/>
      <c r="IU289" s="421"/>
      <c r="IV289" s="421"/>
      <c r="IW289" s="421"/>
    </row>
    <row r="290" customFormat="false" ht="12.75" hidden="false" customHeight="false" outlineLevel="0" collapsed="false">
      <c r="AH290" s="421"/>
      <c r="AI290" s="421"/>
      <c r="AJ290" s="421"/>
      <c r="AK290" s="421"/>
      <c r="AL290" s="421"/>
      <c r="AM290" s="421"/>
      <c r="AN290" s="421"/>
      <c r="AO290" s="421"/>
      <c r="AP290" s="421"/>
      <c r="AQ290" s="421"/>
      <c r="AR290" s="421"/>
      <c r="AS290" s="421"/>
      <c r="AT290" s="421"/>
      <c r="AU290" s="421"/>
      <c r="AV290" s="421"/>
      <c r="AW290" s="421"/>
      <c r="AX290" s="421"/>
      <c r="AY290" s="421"/>
      <c r="AZ290" s="421"/>
      <c r="BA290" s="421"/>
      <c r="BB290" s="421"/>
      <c r="BC290" s="421"/>
      <c r="BD290" s="421"/>
      <c r="BE290" s="421"/>
      <c r="BF290" s="421"/>
      <c r="BG290" s="421"/>
      <c r="BH290" s="421"/>
      <c r="BI290" s="421"/>
      <c r="BJ290" s="421"/>
      <c r="BK290" s="421"/>
      <c r="BL290" s="421"/>
      <c r="BM290" s="421"/>
      <c r="BN290" s="421"/>
      <c r="BO290" s="421"/>
      <c r="BP290" s="421"/>
      <c r="BQ290" s="421"/>
      <c r="BR290" s="421"/>
      <c r="BS290" s="421"/>
      <c r="BT290" s="421"/>
      <c r="BU290" s="421"/>
      <c r="BV290" s="421"/>
      <c r="BW290" s="421"/>
      <c r="BX290" s="421"/>
      <c r="BY290" s="421"/>
      <c r="BZ290" s="421"/>
      <c r="CA290" s="421"/>
      <c r="CB290" s="421"/>
      <c r="CC290" s="421"/>
      <c r="CD290" s="421"/>
      <c r="CE290" s="421"/>
      <c r="CF290" s="421"/>
      <c r="CG290" s="421"/>
      <c r="CH290" s="421"/>
      <c r="CI290" s="421"/>
      <c r="CJ290" s="421"/>
      <c r="CK290" s="421"/>
      <c r="CL290" s="421"/>
      <c r="CM290" s="421"/>
      <c r="CN290" s="421"/>
      <c r="CO290" s="421"/>
      <c r="CP290" s="421"/>
      <c r="CQ290" s="421"/>
      <c r="CR290" s="421"/>
      <c r="CS290" s="421"/>
      <c r="CT290" s="421"/>
      <c r="CU290" s="421"/>
      <c r="CV290" s="421"/>
      <c r="CW290" s="421"/>
      <c r="CX290" s="421"/>
      <c r="CY290" s="421"/>
      <c r="CZ290" s="421"/>
      <c r="DA290" s="421"/>
      <c r="DB290" s="421"/>
      <c r="DC290" s="421"/>
      <c r="DD290" s="421"/>
      <c r="DE290" s="421"/>
      <c r="DF290" s="421"/>
      <c r="DG290" s="421"/>
      <c r="DH290" s="421"/>
      <c r="DI290" s="421"/>
      <c r="DJ290" s="421"/>
      <c r="DK290" s="421"/>
      <c r="DL290" s="421"/>
      <c r="DM290" s="421"/>
      <c r="DN290" s="421"/>
      <c r="DO290" s="421"/>
      <c r="DP290" s="421"/>
      <c r="DQ290" s="421"/>
      <c r="DR290" s="421"/>
      <c r="DS290" s="421"/>
      <c r="DT290" s="421"/>
      <c r="DU290" s="421"/>
      <c r="DV290" s="421"/>
      <c r="DW290" s="421"/>
      <c r="DX290" s="421"/>
      <c r="DY290" s="421"/>
      <c r="DZ290" s="421"/>
      <c r="EA290" s="421"/>
      <c r="EB290" s="421"/>
      <c r="EC290" s="421"/>
      <c r="ED290" s="421"/>
      <c r="EE290" s="421"/>
      <c r="EF290" s="421"/>
      <c r="EG290" s="421"/>
      <c r="EH290" s="421"/>
      <c r="EI290" s="421"/>
      <c r="EJ290" s="421"/>
      <c r="EK290" s="421"/>
      <c r="EL290" s="421"/>
      <c r="EM290" s="421"/>
      <c r="EN290" s="421"/>
      <c r="EO290" s="421"/>
      <c r="EP290" s="421"/>
      <c r="EQ290" s="421"/>
      <c r="ER290" s="421"/>
      <c r="ES290" s="421"/>
      <c r="ET290" s="421"/>
      <c r="EU290" s="421"/>
      <c r="EV290" s="421"/>
      <c r="EW290" s="421"/>
      <c r="EX290" s="421"/>
      <c r="EY290" s="421"/>
      <c r="EZ290" s="421"/>
      <c r="FA290" s="421"/>
      <c r="FB290" s="421"/>
      <c r="FC290" s="421"/>
      <c r="FD290" s="421"/>
      <c r="FE290" s="421"/>
      <c r="FF290" s="421"/>
      <c r="FG290" s="421"/>
      <c r="FH290" s="421"/>
      <c r="FI290" s="421"/>
      <c r="FJ290" s="421"/>
      <c r="FK290" s="421"/>
      <c r="FL290" s="421"/>
      <c r="FM290" s="421"/>
      <c r="FN290" s="421"/>
      <c r="FO290" s="421"/>
      <c r="FP290" s="421"/>
      <c r="FQ290" s="421"/>
      <c r="FR290" s="421"/>
      <c r="FS290" s="421"/>
      <c r="FT290" s="421"/>
      <c r="FU290" s="421"/>
      <c r="FV290" s="421"/>
      <c r="FW290" s="421"/>
      <c r="FX290" s="421"/>
      <c r="FY290" s="421"/>
      <c r="FZ290" s="421"/>
      <c r="GA290" s="421"/>
      <c r="GB290" s="421"/>
      <c r="GC290" s="421"/>
      <c r="GD290" s="421"/>
      <c r="GE290" s="421"/>
      <c r="GF290" s="421"/>
      <c r="GG290" s="421"/>
      <c r="GH290" s="421"/>
      <c r="GI290" s="421"/>
      <c r="GJ290" s="421"/>
      <c r="GK290" s="421"/>
      <c r="GL290" s="421"/>
      <c r="GM290" s="421"/>
      <c r="GN290" s="421"/>
      <c r="GO290" s="421"/>
      <c r="GP290" s="421"/>
      <c r="GQ290" s="421"/>
      <c r="GR290" s="421"/>
      <c r="GS290" s="421"/>
      <c r="GT290" s="421"/>
      <c r="GU290" s="421"/>
      <c r="GV290" s="421"/>
      <c r="GW290" s="421"/>
      <c r="GX290" s="421"/>
      <c r="GY290" s="421"/>
      <c r="GZ290" s="421"/>
      <c r="HA290" s="421"/>
      <c r="HB290" s="421"/>
      <c r="HC290" s="421"/>
      <c r="HD290" s="421"/>
      <c r="HE290" s="421"/>
      <c r="HF290" s="421"/>
      <c r="HG290" s="421"/>
      <c r="HH290" s="421"/>
      <c r="HI290" s="421"/>
      <c r="HJ290" s="421"/>
      <c r="HK290" s="421"/>
      <c r="HL290" s="421"/>
      <c r="HM290" s="421"/>
      <c r="HN290" s="421"/>
      <c r="HO290" s="421"/>
      <c r="HP290" s="421"/>
      <c r="HQ290" s="421"/>
      <c r="HR290" s="421"/>
      <c r="HS290" s="421"/>
      <c r="HT290" s="421"/>
      <c r="HU290" s="421"/>
      <c r="HV290" s="421"/>
      <c r="HW290" s="421"/>
      <c r="HX290" s="421"/>
      <c r="HY290" s="421"/>
      <c r="HZ290" s="421"/>
      <c r="IA290" s="421"/>
      <c r="IB290" s="421"/>
      <c r="IC290" s="421"/>
      <c r="ID290" s="421"/>
      <c r="IE290" s="421"/>
      <c r="IF290" s="421"/>
      <c r="IG290" s="421"/>
      <c r="IH290" s="421"/>
      <c r="II290" s="421"/>
      <c r="IJ290" s="421"/>
      <c r="IK290" s="421"/>
      <c r="IL290" s="421"/>
      <c r="IM290" s="421"/>
      <c r="IN290" s="421"/>
      <c r="IO290" s="421"/>
      <c r="IP290" s="421"/>
      <c r="IQ290" s="421"/>
      <c r="IR290" s="421"/>
      <c r="IS290" s="421"/>
      <c r="IT290" s="421"/>
      <c r="IU290" s="421"/>
      <c r="IV290" s="421"/>
      <c r="IW290" s="421"/>
    </row>
    <row r="291" customFormat="false" ht="12.75" hidden="false" customHeight="false" outlineLevel="0" collapsed="false">
      <c r="AH291" s="421"/>
      <c r="AI291" s="421"/>
      <c r="AJ291" s="421"/>
      <c r="AK291" s="421"/>
      <c r="AL291" s="421"/>
      <c r="AM291" s="421"/>
      <c r="AN291" s="421"/>
      <c r="AO291" s="421"/>
      <c r="AP291" s="421"/>
      <c r="AQ291" s="421"/>
      <c r="AR291" s="421"/>
      <c r="AS291" s="421"/>
      <c r="AT291" s="421"/>
      <c r="AU291" s="421"/>
      <c r="AV291" s="421"/>
      <c r="AW291" s="421"/>
      <c r="AX291" s="421"/>
      <c r="AY291" s="421"/>
      <c r="AZ291" s="421"/>
      <c r="BA291" s="421"/>
      <c r="BB291" s="421"/>
      <c r="BC291" s="421"/>
      <c r="BD291" s="421"/>
      <c r="BE291" s="421"/>
      <c r="BF291" s="421"/>
      <c r="BG291" s="421"/>
      <c r="BH291" s="421"/>
      <c r="BI291" s="421"/>
      <c r="BJ291" s="421"/>
      <c r="BK291" s="421"/>
      <c r="BL291" s="421"/>
      <c r="BM291" s="421"/>
      <c r="BN291" s="421"/>
      <c r="BO291" s="421"/>
      <c r="BP291" s="421"/>
      <c r="BQ291" s="421"/>
      <c r="BR291" s="421"/>
      <c r="BS291" s="421"/>
      <c r="BT291" s="421"/>
      <c r="BU291" s="421"/>
      <c r="BV291" s="421"/>
      <c r="BW291" s="421"/>
      <c r="BX291" s="421"/>
      <c r="BY291" s="421"/>
      <c r="BZ291" s="421"/>
      <c r="CA291" s="421"/>
      <c r="CB291" s="421"/>
      <c r="CC291" s="421"/>
      <c r="CD291" s="421"/>
      <c r="CE291" s="421"/>
      <c r="CF291" s="421"/>
      <c r="CG291" s="421"/>
      <c r="CH291" s="421"/>
      <c r="CI291" s="421"/>
      <c r="CJ291" s="421"/>
      <c r="CK291" s="421"/>
      <c r="CL291" s="421"/>
      <c r="CM291" s="421"/>
      <c r="CN291" s="421"/>
      <c r="CO291" s="421"/>
      <c r="CP291" s="421"/>
      <c r="CQ291" s="421"/>
      <c r="CR291" s="421"/>
      <c r="CS291" s="421"/>
      <c r="CT291" s="421"/>
      <c r="CU291" s="421"/>
      <c r="CV291" s="421"/>
      <c r="CW291" s="421"/>
      <c r="CX291" s="421"/>
      <c r="CY291" s="421"/>
      <c r="CZ291" s="421"/>
      <c r="DA291" s="421"/>
      <c r="DB291" s="421"/>
      <c r="DC291" s="421"/>
      <c r="DD291" s="421"/>
      <c r="DE291" s="421"/>
      <c r="DF291" s="421"/>
      <c r="DG291" s="421"/>
      <c r="DH291" s="421"/>
      <c r="DI291" s="421"/>
      <c r="DJ291" s="421"/>
      <c r="DK291" s="421"/>
      <c r="DL291" s="421"/>
      <c r="DM291" s="421"/>
      <c r="DN291" s="421"/>
      <c r="DO291" s="421"/>
      <c r="DP291" s="421"/>
      <c r="DQ291" s="421"/>
      <c r="DR291" s="421"/>
      <c r="DS291" s="421"/>
      <c r="DT291" s="421"/>
      <c r="DU291" s="421"/>
      <c r="DV291" s="421"/>
      <c r="DW291" s="421"/>
      <c r="DX291" s="421"/>
      <c r="DY291" s="421"/>
      <c r="DZ291" s="421"/>
      <c r="EA291" s="421"/>
      <c r="EB291" s="421"/>
      <c r="EC291" s="421"/>
      <c r="ED291" s="421"/>
      <c r="EE291" s="421"/>
      <c r="EF291" s="421"/>
      <c r="EG291" s="421"/>
      <c r="EH291" s="421"/>
      <c r="EI291" s="421"/>
      <c r="EJ291" s="421"/>
      <c r="EK291" s="421"/>
      <c r="EL291" s="421"/>
      <c r="EM291" s="421"/>
      <c r="EN291" s="421"/>
      <c r="EO291" s="421"/>
      <c r="EP291" s="421"/>
      <c r="EQ291" s="421"/>
      <c r="ER291" s="421"/>
      <c r="ES291" s="421"/>
      <c r="ET291" s="421"/>
      <c r="EU291" s="421"/>
      <c r="EV291" s="421"/>
      <c r="EW291" s="421"/>
      <c r="EX291" s="421"/>
      <c r="EY291" s="421"/>
      <c r="EZ291" s="421"/>
      <c r="FA291" s="421"/>
      <c r="FB291" s="421"/>
      <c r="FC291" s="421"/>
      <c r="FD291" s="421"/>
      <c r="FE291" s="421"/>
      <c r="FF291" s="421"/>
      <c r="FG291" s="421"/>
      <c r="FH291" s="421"/>
      <c r="FI291" s="421"/>
      <c r="FJ291" s="421"/>
      <c r="FK291" s="421"/>
      <c r="FL291" s="421"/>
      <c r="FM291" s="421"/>
      <c r="FN291" s="421"/>
      <c r="FO291" s="421"/>
      <c r="FP291" s="421"/>
      <c r="FQ291" s="421"/>
      <c r="FR291" s="421"/>
      <c r="FS291" s="421"/>
      <c r="FT291" s="421"/>
      <c r="FU291" s="421"/>
      <c r="FV291" s="421"/>
      <c r="FW291" s="421"/>
      <c r="FX291" s="421"/>
      <c r="FY291" s="421"/>
      <c r="FZ291" s="421"/>
      <c r="GA291" s="421"/>
      <c r="GB291" s="421"/>
      <c r="GC291" s="421"/>
      <c r="GD291" s="421"/>
      <c r="GE291" s="421"/>
      <c r="GF291" s="421"/>
      <c r="GG291" s="421"/>
      <c r="GH291" s="421"/>
      <c r="GI291" s="421"/>
      <c r="GJ291" s="421"/>
      <c r="GK291" s="421"/>
      <c r="GL291" s="421"/>
      <c r="GM291" s="421"/>
      <c r="GN291" s="421"/>
      <c r="GO291" s="421"/>
      <c r="GP291" s="421"/>
      <c r="GQ291" s="421"/>
      <c r="GR291" s="421"/>
      <c r="GS291" s="421"/>
      <c r="GT291" s="421"/>
      <c r="GU291" s="421"/>
      <c r="GV291" s="421"/>
      <c r="GW291" s="421"/>
      <c r="GX291" s="421"/>
      <c r="GY291" s="421"/>
      <c r="GZ291" s="421"/>
      <c r="HA291" s="421"/>
      <c r="HB291" s="421"/>
      <c r="HC291" s="421"/>
      <c r="HD291" s="421"/>
      <c r="HE291" s="421"/>
      <c r="HF291" s="421"/>
      <c r="HG291" s="421"/>
      <c r="HH291" s="421"/>
      <c r="HI291" s="421"/>
      <c r="HJ291" s="421"/>
      <c r="HK291" s="421"/>
      <c r="HL291" s="421"/>
      <c r="HM291" s="421"/>
      <c r="HN291" s="421"/>
      <c r="HO291" s="421"/>
      <c r="HP291" s="421"/>
      <c r="HQ291" s="421"/>
      <c r="HR291" s="421"/>
      <c r="HS291" s="421"/>
      <c r="HT291" s="421"/>
      <c r="HU291" s="421"/>
      <c r="HV291" s="421"/>
      <c r="HW291" s="421"/>
      <c r="HX291" s="421"/>
      <c r="HY291" s="421"/>
      <c r="HZ291" s="421"/>
      <c r="IA291" s="421"/>
      <c r="IB291" s="421"/>
      <c r="IC291" s="421"/>
      <c r="ID291" s="421"/>
      <c r="IE291" s="421"/>
      <c r="IF291" s="421"/>
      <c r="IG291" s="421"/>
      <c r="IH291" s="421"/>
      <c r="II291" s="421"/>
      <c r="IJ291" s="421"/>
      <c r="IK291" s="421"/>
      <c r="IL291" s="421"/>
      <c r="IM291" s="421"/>
      <c r="IN291" s="421"/>
      <c r="IO291" s="421"/>
      <c r="IP291" s="421"/>
      <c r="IQ291" s="421"/>
      <c r="IR291" s="421"/>
      <c r="IS291" s="421"/>
      <c r="IT291" s="421"/>
      <c r="IU291" s="421"/>
      <c r="IV291" s="421"/>
      <c r="IW291" s="421"/>
    </row>
    <row r="292" customFormat="false" ht="12.75" hidden="false" customHeight="false" outlineLevel="0" collapsed="false">
      <c r="AH292" s="421"/>
      <c r="AI292" s="421"/>
      <c r="AJ292" s="421"/>
      <c r="AK292" s="421"/>
      <c r="AL292" s="421"/>
      <c r="AM292" s="421"/>
      <c r="AN292" s="421"/>
      <c r="AO292" s="421"/>
      <c r="AP292" s="421"/>
      <c r="AQ292" s="421"/>
      <c r="AR292" s="421"/>
      <c r="AS292" s="421"/>
      <c r="AT292" s="421"/>
      <c r="AU292" s="421"/>
      <c r="AV292" s="421"/>
      <c r="AW292" s="421"/>
      <c r="AX292" s="421"/>
      <c r="AY292" s="421"/>
      <c r="AZ292" s="421"/>
      <c r="BA292" s="421"/>
      <c r="BB292" s="421"/>
      <c r="BC292" s="421"/>
      <c r="BD292" s="421"/>
      <c r="BE292" s="421"/>
      <c r="BF292" s="421"/>
      <c r="BG292" s="421"/>
      <c r="BH292" s="421"/>
      <c r="BI292" s="421"/>
      <c r="BJ292" s="421"/>
      <c r="BK292" s="421"/>
      <c r="BL292" s="421"/>
      <c r="BM292" s="421"/>
      <c r="BN292" s="421"/>
      <c r="BO292" s="421"/>
      <c r="BP292" s="421"/>
      <c r="BQ292" s="421"/>
      <c r="BR292" s="421"/>
      <c r="BS292" s="421"/>
      <c r="BT292" s="421"/>
      <c r="BU292" s="421"/>
      <c r="BV292" s="421"/>
      <c r="BW292" s="421"/>
      <c r="BX292" s="421"/>
      <c r="BY292" s="421"/>
      <c r="BZ292" s="421"/>
      <c r="CA292" s="421"/>
      <c r="CB292" s="421"/>
      <c r="CC292" s="421"/>
      <c r="CD292" s="421"/>
      <c r="CE292" s="421"/>
      <c r="CF292" s="421"/>
      <c r="CG292" s="421"/>
      <c r="CH292" s="421"/>
      <c r="CI292" s="421"/>
      <c r="CJ292" s="421"/>
      <c r="CK292" s="421"/>
      <c r="CL292" s="421"/>
      <c r="CM292" s="421"/>
      <c r="CN292" s="421"/>
      <c r="CO292" s="421"/>
      <c r="CP292" s="421"/>
      <c r="CQ292" s="421"/>
      <c r="CR292" s="421"/>
      <c r="CS292" s="421"/>
      <c r="CT292" s="421"/>
      <c r="CU292" s="421"/>
      <c r="CV292" s="421"/>
      <c r="CW292" s="421"/>
      <c r="CX292" s="421"/>
      <c r="CY292" s="421"/>
      <c r="CZ292" s="421"/>
      <c r="DA292" s="421"/>
      <c r="DB292" s="421"/>
      <c r="DC292" s="421"/>
      <c r="DD292" s="421"/>
      <c r="DE292" s="421"/>
      <c r="DF292" s="421"/>
      <c r="DG292" s="421"/>
      <c r="DH292" s="421"/>
      <c r="DI292" s="421"/>
      <c r="DJ292" s="421"/>
      <c r="DK292" s="421"/>
      <c r="DL292" s="421"/>
      <c r="DM292" s="421"/>
      <c r="DN292" s="421"/>
      <c r="DO292" s="421"/>
      <c r="DP292" s="421"/>
      <c r="DQ292" s="421"/>
      <c r="DR292" s="421"/>
      <c r="DS292" s="421"/>
      <c r="DT292" s="421"/>
      <c r="DU292" s="421"/>
      <c r="DV292" s="421"/>
      <c r="DW292" s="421"/>
      <c r="DX292" s="421"/>
      <c r="DY292" s="421"/>
      <c r="DZ292" s="421"/>
      <c r="EA292" s="421"/>
      <c r="EB292" s="421"/>
      <c r="EC292" s="421"/>
      <c r="ED292" s="421"/>
      <c r="EE292" s="421"/>
      <c r="EF292" s="421"/>
      <c r="EG292" s="421"/>
      <c r="EH292" s="421"/>
      <c r="EI292" s="421"/>
      <c r="EJ292" s="421"/>
      <c r="EK292" s="421"/>
      <c r="EL292" s="421"/>
      <c r="EM292" s="421"/>
      <c r="EN292" s="421"/>
      <c r="EO292" s="421"/>
      <c r="EP292" s="421"/>
      <c r="EQ292" s="421"/>
      <c r="ER292" s="421"/>
      <c r="ES292" s="421"/>
      <c r="ET292" s="421"/>
      <c r="EU292" s="421"/>
      <c r="EV292" s="421"/>
      <c r="EW292" s="421"/>
      <c r="EX292" s="421"/>
      <c r="EY292" s="421"/>
      <c r="EZ292" s="421"/>
      <c r="FA292" s="421"/>
      <c r="FB292" s="421"/>
      <c r="FC292" s="421"/>
      <c r="FD292" s="421"/>
      <c r="FE292" s="421"/>
      <c r="FF292" s="421"/>
      <c r="FG292" s="421"/>
      <c r="FH292" s="421"/>
      <c r="FI292" s="421"/>
      <c r="FJ292" s="421"/>
      <c r="FK292" s="421"/>
      <c r="FL292" s="421"/>
      <c r="FM292" s="421"/>
      <c r="FN292" s="421"/>
      <c r="FO292" s="421"/>
      <c r="FP292" s="421"/>
      <c r="FQ292" s="421"/>
      <c r="FR292" s="421"/>
      <c r="FS292" s="421"/>
      <c r="FT292" s="421"/>
      <c r="FU292" s="421"/>
      <c r="FV292" s="421"/>
      <c r="FW292" s="421"/>
      <c r="FX292" s="421"/>
      <c r="FY292" s="421"/>
      <c r="FZ292" s="421"/>
      <c r="GA292" s="421"/>
      <c r="GB292" s="421"/>
      <c r="GC292" s="421"/>
      <c r="GD292" s="421"/>
      <c r="GE292" s="421"/>
      <c r="GF292" s="421"/>
      <c r="GG292" s="421"/>
      <c r="GH292" s="421"/>
      <c r="GI292" s="421"/>
      <c r="GJ292" s="421"/>
      <c r="GK292" s="421"/>
      <c r="GL292" s="421"/>
      <c r="GM292" s="421"/>
      <c r="GN292" s="421"/>
      <c r="GO292" s="421"/>
      <c r="GP292" s="421"/>
      <c r="GQ292" s="421"/>
      <c r="GR292" s="421"/>
      <c r="GS292" s="421"/>
      <c r="GT292" s="421"/>
      <c r="GU292" s="421"/>
      <c r="GV292" s="421"/>
      <c r="GW292" s="421"/>
      <c r="GX292" s="421"/>
      <c r="GY292" s="421"/>
      <c r="GZ292" s="421"/>
      <c r="HA292" s="421"/>
      <c r="HB292" s="421"/>
      <c r="HC292" s="421"/>
      <c r="HD292" s="421"/>
      <c r="HE292" s="421"/>
      <c r="HF292" s="421"/>
      <c r="HG292" s="421"/>
      <c r="HH292" s="421"/>
      <c r="HI292" s="421"/>
      <c r="HJ292" s="421"/>
      <c r="HK292" s="421"/>
      <c r="HL292" s="421"/>
      <c r="HM292" s="421"/>
      <c r="HN292" s="421"/>
      <c r="HO292" s="421"/>
      <c r="HP292" s="421"/>
      <c r="HQ292" s="421"/>
      <c r="HR292" s="421"/>
      <c r="HS292" s="421"/>
      <c r="HT292" s="421"/>
      <c r="HU292" s="421"/>
      <c r="HV292" s="421"/>
      <c r="HW292" s="421"/>
      <c r="HX292" s="421"/>
      <c r="HY292" s="421"/>
      <c r="HZ292" s="421"/>
      <c r="IA292" s="421"/>
      <c r="IB292" s="421"/>
      <c r="IC292" s="421"/>
      <c r="ID292" s="421"/>
      <c r="IE292" s="421"/>
      <c r="IF292" s="421"/>
      <c r="IG292" s="421"/>
      <c r="IH292" s="421"/>
      <c r="II292" s="421"/>
      <c r="IJ292" s="421"/>
      <c r="IK292" s="421"/>
      <c r="IL292" s="421"/>
      <c r="IM292" s="421"/>
      <c r="IN292" s="421"/>
      <c r="IO292" s="421"/>
      <c r="IP292" s="421"/>
      <c r="IQ292" s="421"/>
      <c r="IR292" s="421"/>
      <c r="IS292" s="421"/>
      <c r="IT292" s="421"/>
      <c r="IU292" s="421"/>
      <c r="IV292" s="421"/>
      <c r="IW292" s="421"/>
    </row>
    <row r="293" customFormat="false" ht="12.75" hidden="false" customHeight="false" outlineLevel="0" collapsed="false">
      <c r="AH293" s="421"/>
      <c r="AI293" s="421"/>
      <c r="AJ293" s="421"/>
      <c r="AK293" s="421"/>
      <c r="AL293" s="421"/>
      <c r="AM293" s="421"/>
      <c r="AN293" s="421"/>
      <c r="AO293" s="421"/>
      <c r="AP293" s="421"/>
      <c r="AQ293" s="421"/>
      <c r="AR293" s="421"/>
      <c r="AS293" s="421"/>
      <c r="AT293" s="421"/>
      <c r="AU293" s="421"/>
      <c r="AV293" s="421"/>
      <c r="AW293" s="421"/>
      <c r="AX293" s="421"/>
      <c r="AY293" s="421"/>
      <c r="AZ293" s="421"/>
      <c r="BA293" s="421"/>
      <c r="BB293" s="421"/>
      <c r="BC293" s="421"/>
      <c r="BD293" s="421"/>
      <c r="BE293" s="421"/>
      <c r="BF293" s="421"/>
      <c r="BG293" s="421"/>
      <c r="BH293" s="421"/>
      <c r="BI293" s="421"/>
      <c r="BJ293" s="421"/>
      <c r="BK293" s="421"/>
      <c r="BL293" s="421"/>
      <c r="BM293" s="421"/>
      <c r="BN293" s="421"/>
      <c r="BO293" s="421"/>
      <c r="BP293" s="421"/>
      <c r="BQ293" s="421"/>
      <c r="BR293" s="421"/>
      <c r="BS293" s="421"/>
      <c r="BT293" s="421"/>
      <c r="BU293" s="421"/>
      <c r="BV293" s="421"/>
      <c r="BW293" s="421"/>
      <c r="BX293" s="421"/>
      <c r="BY293" s="421"/>
      <c r="BZ293" s="421"/>
      <c r="CA293" s="421"/>
      <c r="CB293" s="421"/>
      <c r="CC293" s="421"/>
      <c r="CD293" s="421"/>
      <c r="CE293" s="421"/>
      <c r="CF293" s="421"/>
      <c r="CG293" s="421"/>
      <c r="CH293" s="421"/>
      <c r="CI293" s="421"/>
      <c r="CJ293" s="421"/>
      <c r="CK293" s="421"/>
      <c r="CL293" s="421"/>
      <c r="CM293" s="421"/>
      <c r="CN293" s="421"/>
      <c r="CO293" s="421"/>
      <c r="CP293" s="421"/>
      <c r="CQ293" s="421"/>
      <c r="CR293" s="421"/>
      <c r="CS293" s="421"/>
      <c r="CT293" s="421"/>
      <c r="CU293" s="421"/>
      <c r="CV293" s="421"/>
      <c r="CW293" s="421"/>
      <c r="CX293" s="421"/>
      <c r="CY293" s="421"/>
      <c r="CZ293" s="421"/>
      <c r="DA293" s="421"/>
      <c r="DB293" s="421"/>
      <c r="DC293" s="421"/>
      <c r="DD293" s="421"/>
      <c r="DE293" s="421"/>
      <c r="DF293" s="421"/>
      <c r="DG293" s="421"/>
      <c r="DH293" s="421"/>
      <c r="DI293" s="421"/>
      <c r="DJ293" s="421"/>
      <c r="DK293" s="421"/>
      <c r="DL293" s="421"/>
      <c r="DM293" s="421"/>
      <c r="DN293" s="421"/>
      <c r="DO293" s="421"/>
      <c r="DP293" s="421"/>
      <c r="DQ293" s="421"/>
      <c r="DR293" s="421"/>
      <c r="DS293" s="421"/>
      <c r="DT293" s="421"/>
      <c r="DU293" s="421"/>
      <c r="DV293" s="421"/>
      <c r="DW293" s="421"/>
      <c r="DX293" s="421"/>
      <c r="DY293" s="421"/>
      <c r="DZ293" s="421"/>
      <c r="EA293" s="421"/>
      <c r="EB293" s="421"/>
      <c r="EC293" s="421"/>
      <c r="ED293" s="421"/>
      <c r="EE293" s="421"/>
      <c r="EF293" s="421"/>
      <c r="EG293" s="421"/>
      <c r="EH293" s="421"/>
      <c r="EI293" s="421"/>
      <c r="EJ293" s="421"/>
      <c r="EK293" s="421"/>
      <c r="EL293" s="421"/>
      <c r="EM293" s="421"/>
      <c r="EN293" s="421"/>
      <c r="EO293" s="421"/>
      <c r="EP293" s="421"/>
      <c r="EQ293" s="421"/>
      <c r="ER293" s="421"/>
      <c r="ES293" s="421"/>
      <c r="ET293" s="421"/>
      <c r="EU293" s="421"/>
      <c r="EV293" s="421"/>
      <c r="EW293" s="421"/>
      <c r="EX293" s="421"/>
      <c r="EY293" s="421"/>
      <c r="EZ293" s="421"/>
      <c r="FA293" s="421"/>
      <c r="FB293" s="421"/>
      <c r="FC293" s="421"/>
      <c r="FD293" s="421"/>
      <c r="FE293" s="421"/>
      <c r="FF293" s="421"/>
      <c r="FG293" s="421"/>
      <c r="FH293" s="421"/>
      <c r="FI293" s="421"/>
      <c r="FJ293" s="421"/>
      <c r="FK293" s="421"/>
      <c r="FL293" s="421"/>
      <c r="FM293" s="421"/>
      <c r="FN293" s="421"/>
      <c r="FO293" s="421"/>
      <c r="FP293" s="421"/>
      <c r="FQ293" s="421"/>
      <c r="FR293" s="421"/>
      <c r="FS293" s="421"/>
      <c r="FT293" s="421"/>
      <c r="FU293" s="421"/>
      <c r="FV293" s="421"/>
      <c r="FW293" s="421"/>
      <c r="FX293" s="421"/>
      <c r="FY293" s="421"/>
      <c r="FZ293" s="421"/>
      <c r="GA293" s="421"/>
      <c r="GB293" s="421"/>
      <c r="GC293" s="421"/>
      <c r="GD293" s="421"/>
      <c r="GE293" s="421"/>
      <c r="GF293" s="421"/>
      <c r="GG293" s="421"/>
      <c r="GH293" s="421"/>
      <c r="GI293" s="421"/>
      <c r="GJ293" s="421"/>
      <c r="GK293" s="421"/>
      <c r="GL293" s="421"/>
      <c r="GM293" s="421"/>
      <c r="GN293" s="421"/>
      <c r="GO293" s="421"/>
      <c r="GP293" s="421"/>
      <c r="GQ293" s="421"/>
      <c r="GR293" s="421"/>
      <c r="GS293" s="421"/>
      <c r="GT293" s="421"/>
      <c r="GU293" s="421"/>
      <c r="GV293" s="421"/>
      <c r="GW293" s="421"/>
      <c r="GX293" s="421"/>
      <c r="GY293" s="421"/>
      <c r="GZ293" s="421"/>
      <c r="HA293" s="421"/>
      <c r="HB293" s="421"/>
      <c r="HC293" s="421"/>
      <c r="HD293" s="421"/>
      <c r="HE293" s="421"/>
      <c r="HF293" s="421"/>
      <c r="HG293" s="421"/>
      <c r="HH293" s="421"/>
      <c r="HI293" s="421"/>
      <c r="HJ293" s="421"/>
      <c r="HK293" s="421"/>
      <c r="HL293" s="421"/>
      <c r="HM293" s="421"/>
      <c r="HN293" s="421"/>
      <c r="HO293" s="421"/>
      <c r="HP293" s="421"/>
      <c r="HQ293" s="421"/>
      <c r="HR293" s="421"/>
      <c r="HS293" s="421"/>
      <c r="HT293" s="421"/>
      <c r="HU293" s="421"/>
      <c r="HV293" s="421"/>
      <c r="HW293" s="421"/>
      <c r="HX293" s="421"/>
      <c r="HY293" s="421"/>
      <c r="HZ293" s="421"/>
      <c r="IA293" s="421"/>
      <c r="IB293" s="421"/>
      <c r="IC293" s="421"/>
      <c r="ID293" s="421"/>
      <c r="IE293" s="421"/>
      <c r="IF293" s="421"/>
      <c r="IG293" s="421"/>
      <c r="IH293" s="421"/>
      <c r="II293" s="421"/>
      <c r="IJ293" s="421"/>
      <c r="IK293" s="421"/>
      <c r="IL293" s="421"/>
      <c r="IM293" s="421"/>
      <c r="IN293" s="421"/>
      <c r="IO293" s="421"/>
      <c r="IP293" s="421"/>
      <c r="IQ293" s="421"/>
      <c r="IR293" s="421"/>
      <c r="IS293" s="421"/>
      <c r="IT293" s="421"/>
      <c r="IU293" s="421"/>
      <c r="IV293" s="421"/>
      <c r="IW293" s="421"/>
    </row>
    <row r="294" customFormat="false" ht="12.75" hidden="false" customHeight="false" outlineLevel="0" collapsed="false">
      <c r="AH294" s="421"/>
      <c r="AI294" s="421"/>
      <c r="AJ294" s="421"/>
      <c r="AK294" s="421"/>
      <c r="AL294" s="421"/>
      <c r="AM294" s="421"/>
      <c r="AN294" s="421"/>
      <c r="AO294" s="421"/>
      <c r="AP294" s="421"/>
      <c r="AQ294" s="421"/>
      <c r="AR294" s="421"/>
      <c r="AS294" s="421"/>
      <c r="AT294" s="421"/>
      <c r="AU294" s="421"/>
      <c r="AV294" s="421"/>
      <c r="AW294" s="421"/>
      <c r="AX294" s="421"/>
      <c r="AY294" s="421"/>
      <c r="AZ294" s="421"/>
      <c r="BA294" s="421"/>
      <c r="BB294" s="421"/>
      <c r="BC294" s="421"/>
      <c r="BD294" s="421"/>
      <c r="BE294" s="421"/>
      <c r="BF294" s="421"/>
      <c r="BG294" s="421"/>
      <c r="BH294" s="421"/>
      <c r="BI294" s="421"/>
      <c r="BJ294" s="421"/>
      <c r="BK294" s="421"/>
      <c r="BL294" s="421"/>
      <c r="BM294" s="421"/>
      <c r="BN294" s="421"/>
      <c r="BO294" s="421"/>
      <c r="BP294" s="421"/>
      <c r="BQ294" s="421"/>
      <c r="BR294" s="421"/>
      <c r="BS294" s="421"/>
      <c r="BT294" s="421"/>
      <c r="BU294" s="421"/>
      <c r="BV294" s="421"/>
      <c r="BW294" s="421"/>
      <c r="BX294" s="421"/>
      <c r="BY294" s="421"/>
      <c r="BZ294" s="421"/>
      <c r="CA294" s="421"/>
      <c r="CB294" s="421"/>
      <c r="CC294" s="421"/>
      <c r="CD294" s="421"/>
      <c r="CE294" s="421"/>
      <c r="CF294" s="421"/>
      <c r="CG294" s="421"/>
      <c r="CH294" s="421"/>
      <c r="CI294" s="421"/>
      <c r="CJ294" s="421"/>
      <c r="CK294" s="421"/>
      <c r="CL294" s="421"/>
      <c r="CM294" s="421"/>
      <c r="CN294" s="421"/>
      <c r="CO294" s="421"/>
      <c r="CP294" s="421"/>
      <c r="CQ294" s="421"/>
      <c r="CR294" s="421"/>
      <c r="CS294" s="421"/>
      <c r="CT294" s="421"/>
      <c r="CU294" s="421"/>
      <c r="CV294" s="421"/>
      <c r="CW294" s="421"/>
      <c r="CX294" s="421"/>
      <c r="CY294" s="421"/>
      <c r="CZ294" s="421"/>
      <c r="DA294" s="421"/>
      <c r="DB294" s="421"/>
      <c r="DC294" s="421"/>
      <c r="DD294" s="421"/>
      <c r="DE294" s="421"/>
      <c r="DF294" s="421"/>
      <c r="DG294" s="421"/>
      <c r="DH294" s="421"/>
      <c r="DI294" s="421"/>
      <c r="DJ294" s="421"/>
      <c r="DK294" s="421"/>
      <c r="DL294" s="421"/>
      <c r="DM294" s="421"/>
      <c r="DN294" s="421"/>
      <c r="DO294" s="421"/>
      <c r="DP294" s="421"/>
      <c r="DQ294" s="421"/>
      <c r="DR294" s="421"/>
      <c r="DS294" s="421"/>
      <c r="DT294" s="421"/>
      <c r="DU294" s="421"/>
      <c r="DV294" s="421"/>
      <c r="DW294" s="421"/>
      <c r="DX294" s="421"/>
      <c r="DY294" s="421"/>
      <c r="DZ294" s="421"/>
      <c r="EA294" s="421"/>
      <c r="EB294" s="421"/>
      <c r="EC294" s="421"/>
      <c r="ED294" s="421"/>
      <c r="EE294" s="421"/>
      <c r="EF294" s="421"/>
      <c r="EG294" s="421"/>
      <c r="EH294" s="421"/>
      <c r="EI294" s="421"/>
      <c r="EJ294" s="421"/>
      <c r="EK294" s="421"/>
      <c r="EL294" s="421"/>
      <c r="EM294" s="421"/>
      <c r="EN294" s="421"/>
      <c r="EO294" s="421"/>
      <c r="EP294" s="421"/>
      <c r="EQ294" s="421"/>
      <c r="ER294" s="421"/>
      <c r="ES294" s="421"/>
      <c r="ET294" s="421"/>
      <c r="EU294" s="421"/>
      <c r="EV294" s="421"/>
      <c r="EW294" s="421"/>
      <c r="EX294" s="421"/>
      <c r="EY294" s="421"/>
      <c r="EZ294" s="421"/>
      <c r="FA294" s="421"/>
      <c r="FB294" s="421"/>
      <c r="FC294" s="421"/>
      <c r="FD294" s="421"/>
      <c r="FE294" s="421"/>
      <c r="FF294" s="421"/>
      <c r="FG294" s="421"/>
      <c r="FH294" s="421"/>
      <c r="FI294" s="421"/>
      <c r="FJ294" s="421"/>
      <c r="FK294" s="421"/>
      <c r="FL294" s="421"/>
      <c r="FM294" s="421"/>
      <c r="FN294" s="421"/>
      <c r="FO294" s="421"/>
      <c r="FP294" s="421"/>
      <c r="FQ294" s="421"/>
      <c r="FR294" s="421"/>
      <c r="FS294" s="421"/>
      <c r="FT294" s="421"/>
      <c r="FU294" s="421"/>
      <c r="FV294" s="421"/>
      <c r="FW294" s="421"/>
      <c r="FX294" s="421"/>
      <c r="FY294" s="421"/>
      <c r="FZ294" s="421"/>
      <c r="GA294" s="421"/>
      <c r="GB294" s="421"/>
      <c r="GC294" s="421"/>
      <c r="GD294" s="421"/>
      <c r="GE294" s="421"/>
      <c r="GF294" s="421"/>
      <c r="GG294" s="421"/>
      <c r="GH294" s="421"/>
      <c r="GI294" s="421"/>
      <c r="GJ294" s="421"/>
      <c r="GK294" s="421"/>
      <c r="GL294" s="421"/>
      <c r="GM294" s="421"/>
      <c r="GN294" s="421"/>
      <c r="GO294" s="421"/>
      <c r="GP294" s="421"/>
      <c r="GQ294" s="421"/>
      <c r="GR294" s="421"/>
      <c r="GS294" s="421"/>
      <c r="GT294" s="421"/>
      <c r="GU294" s="421"/>
      <c r="GV294" s="421"/>
      <c r="GW294" s="421"/>
      <c r="GX294" s="421"/>
      <c r="GY294" s="421"/>
      <c r="GZ294" s="421"/>
      <c r="HA294" s="421"/>
      <c r="HB294" s="421"/>
      <c r="HC294" s="421"/>
      <c r="HD294" s="421"/>
      <c r="HE294" s="421"/>
      <c r="HF294" s="421"/>
      <c r="HG294" s="421"/>
      <c r="HH294" s="421"/>
      <c r="HI294" s="421"/>
      <c r="HJ294" s="421"/>
      <c r="HK294" s="421"/>
      <c r="HL294" s="421"/>
      <c r="HM294" s="421"/>
      <c r="HN294" s="421"/>
      <c r="HO294" s="421"/>
      <c r="HP294" s="421"/>
      <c r="HQ294" s="421"/>
      <c r="HR294" s="421"/>
      <c r="HS294" s="421"/>
      <c r="HT294" s="421"/>
      <c r="HU294" s="421"/>
      <c r="HV294" s="421"/>
      <c r="HW294" s="421"/>
      <c r="HX294" s="421"/>
      <c r="HY294" s="421"/>
      <c r="HZ294" s="421"/>
      <c r="IA294" s="421"/>
      <c r="IB294" s="421"/>
      <c r="IC294" s="421"/>
      <c r="ID294" s="421"/>
      <c r="IE294" s="421"/>
      <c r="IF294" s="421"/>
      <c r="IG294" s="421"/>
      <c r="IH294" s="421"/>
      <c r="II294" s="421"/>
      <c r="IJ294" s="421"/>
      <c r="IK294" s="421"/>
      <c r="IL294" s="421"/>
      <c r="IM294" s="421"/>
      <c r="IN294" s="421"/>
      <c r="IO294" s="421"/>
      <c r="IP294" s="421"/>
      <c r="IQ294" s="421"/>
      <c r="IR294" s="421"/>
      <c r="IS294" s="421"/>
      <c r="IT294" s="421"/>
      <c r="IU294" s="421"/>
      <c r="IV294" s="421"/>
      <c r="IW294" s="421"/>
    </row>
    <row r="295" customFormat="false" ht="12.75" hidden="false" customHeight="false" outlineLevel="0" collapsed="false">
      <c r="AH295" s="434"/>
      <c r="AI295" s="434"/>
      <c r="AJ295" s="434"/>
      <c r="AK295" s="434"/>
      <c r="AL295" s="434"/>
      <c r="AM295" s="434"/>
      <c r="AN295" s="434"/>
      <c r="AO295" s="434"/>
      <c r="AP295" s="434"/>
      <c r="AQ295" s="434"/>
      <c r="AR295" s="434"/>
      <c r="AS295" s="434"/>
      <c r="AT295" s="434"/>
      <c r="AU295" s="434"/>
      <c r="AV295" s="434"/>
      <c r="AW295" s="434"/>
      <c r="AX295" s="434"/>
      <c r="AY295" s="434"/>
      <c r="AZ295" s="434"/>
      <c r="BA295" s="434"/>
      <c r="BB295" s="434"/>
      <c r="BC295" s="434"/>
      <c r="BD295" s="434"/>
      <c r="BE295" s="434"/>
      <c r="BF295" s="434"/>
      <c r="BG295" s="434"/>
      <c r="BH295" s="434"/>
      <c r="BI295" s="434"/>
      <c r="BJ295" s="434"/>
      <c r="BK295" s="434"/>
      <c r="BL295" s="434"/>
      <c r="BM295" s="434"/>
      <c r="BN295" s="434"/>
      <c r="BO295" s="434"/>
      <c r="BP295" s="434"/>
      <c r="BQ295" s="434"/>
      <c r="BR295" s="434"/>
      <c r="BS295" s="434"/>
      <c r="BT295" s="434"/>
      <c r="BU295" s="434"/>
      <c r="BV295" s="434"/>
      <c r="BW295" s="434"/>
      <c r="BX295" s="434"/>
      <c r="BY295" s="434"/>
      <c r="BZ295" s="434"/>
      <c r="CA295" s="434"/>
      <c r="CB295" s="434"/>
      <c r="CC295" s="434"/>
      <c r="CD295" s="434"/>
      <c r="CE295" s="434"/>
      <c r="CF295" s="434"/>
      <c r="CG295" s="434"/>
      <c r="CH295" s="434"/>
      <c r="CI295" s="434"/>
      <c r="CJ295" s="434"/>
      <c r="CK295" s="434"/>
      <c r="CL295" s="434"/>
      <c r="CM295" s="434"/>
      <c r="CN295" s="434"/>
      <c r="CO295" s="434"/>
      <c r="CP295" s="434"/>
      <c r="CQ295" s="434"/>
      <c r="CR295" s="434"/>
      <c r="CS295" s="434"/>
      <c r="CT295" s="434"/>
      <c r="CU295" s="434"/>
      <c r="CV295" s="434"/>
      <c r="CW295" s="434"/>
      <c r="CX295" s="434"/>
      <c r="CY295" s="434"/>
      <c r="CZ295" s="434"/>
      <c r="DA295" s="434"/>
      <c r="DB295" s="434"/>
      <c r="DC295" s="434"/>
      <c r="DD295" s="434"/>
      <c r="DE295" s="434"/>
      <c r="DF295" s="434"/>
      <c r="DG295" s="434"/>
      <c r="DH295" s="434"/>
      <c r="DI295" s="434"/>
      <c r="DJ295" s="434"/>
      <c r="DK295" s="434"/>
      <c r="DL295" s="434"/>
      <c r="DM295" s="434"/>
      <c r="DN295" s="434"/>
      <c r="DO295" s="434"/>
      <c r="DP295" s="434"/>
      <c r="DQ295" s="434"/>
      <c r="DR295" s="434"/>
      <c r="DS295" s="434"/>
      <c r="DT295" s="434"/>
      <c r="DU295" s="434"/>
      <c r="DV295" s="434"/>
      <c r="DW295" s="434"/>
      <c r="DX295" s="434"/>
      <c r="DY295" s="434"/>
      <c r="DZ295" s="434"/>
      <c r="EA295" s="434"/>
      <c r="EB295" s="434"/>
      <c r="EC295" s="434"/>
      <c r="ED295" s="434"/>
      <c r="EE295" s="434"/>
      <c r="EF295" s="434"/>
      <c r="EG295" s="434"/>
      <c r="EH295" s="434"/>
      <c r="EI295" s="434"/>
      <c r="EJ295" s="434"/>
      <c r="EK295" s="434"/>
      <c r="EL295" s="434"/>
      <c r="EM295" s="434"/>
      <c r="EN295" s="434"/>
      <c r="EO295" s="434"/>
      <c r="EP295" s="434"/>
      <c r="EQ295" s="434"/>
      <c r="ER295" s="434"/>
      <c r="ES295" s="434"/>
      <c r="ET295" s="434"/>
      <c r="EU295" s="434"/>
      <c r="EV295" s="434"/>
      <c r="EW295" s="434"/>
      <c r="EX295" s="434"/>
      <c r="EY295" s="434"/>
      <c r="EZ295" s="434"/>
      <c r="FA295" s="434"/>
      <c r="FB295" s="434"/>
      <c r="FC295" s="434"/>
      <c r="FD295" s="434"/>
      <c r="FE295" s="434"/>
      <c r="FF295" s="434"/>
      <c r="FG295" s="434"/>
      <c r="FH295" s="434"/>
      <c r="FI295" s="434"/>
      <c r="FJ295" s="434"/>
      <c r="FK295" s="434"/>
      <c r="FL295" s="434"/>
      <c r="FM295" s="434"/>
      <c r="FN295" s="434"/>
      <c r="FO295" s="434"/>
      <c r="FP295" s="434"/>
      <c r="FQ295" s="434"/>
      <c r="FR295" s="434"/>
      <c r="FS295" s="434"/>
      <c r="FT295" s="434"/>
      <c r="FU295" s="434"/>
      <c r="FV295" s="434"/>
      <c r="FW295" s="434"/>
      <c r="FX295" s="434"/>
      <c r="FY295" s="434"/>
      <c r="FZ295" s="434"/>
      <c r="GA295" s="434"/>
      <c r="GB295" s="434"/>
      <c r="GC295" s="434"/>
      <c r="GD295" s="434"/>
      <c r="GE295" s="434"/>
      <c r="GF295" s="434"/>
      <c r="GG295" s="434"/>
      <c r="GH295" s="434"/>
      <c r="GI295" s="434"/>
      <c r="GJ295" s="434"/>
      <c r="GK295" s="434"/>
      <c r="GL295" s="434"/>
      <c r="GM295" s="434"/>
      <c r="GN295" s="434"/>
      <c r="GO295" s="434"/>
      <c r="GP295" s="434"/>
      <c r="GQ295" s="434"/>
      <c r="GR295" s="434"/>
      <c r="GS295" s="434"/>
      <c r="GT295" s="434"/>
      <c r="GU295" s="434"/>
      <c r="GV295" s="434"/>
      <c r="GW295" s="434"/>
      <c r="GX295" s="434"/>
      <c r="GY295" s="434"/>
      <c r="GZ295" s="434"/>
      <c r="HA295" s="434"/>
      <c r="HB295" s="434"/>
      <c r="HC295" s="434"/>
      <c r="HD295" s="434"/>
      <c r="HE295" s="434"/>
      <c r="HF295" s="434"/>
      <c r="HG295" s="434"/>
      <c r="HH295" s="434"/>
      <c r="HI295" s="434"/>
      <c r="HJ295" s="434"/>
      <c r="HK295" s="434"/>
      <c r="HL295" s="434"/>
      <c r="HM295" s="434"/>
      <c r="HN295" s="434"/>
      <c r="HO295" s="434"/>
      <c r="HP295" s="434"/>
      <c r="HQ295" s="434"/>
      <c r="HR295" s="434"/>
      <c r="HS295" s="434"/>
      <c r="HT295" s="434"/>
      <c r="HU295" s="434"/>
      <c r="HV295" s="434"/>
      <c r="HW295" s="434"/>
      <c r="HX295" s="434"/>
      <c r="HY295" s="434"/>
      <c r="HZ295" s="434"/>
      <c r="IA295" s="434"/>
      <c r="IB295" s="434"/>
      <c r="IC295" s="434"/>
      <c r="ID295" s="434"/>
      <c r="IE295" s="434"/>
      <c r="IF295" s="434"/>
      <c r="IG295" s="434"/>
      <c r="IH295" s="434"/>
      <c r="II295" s="434"/>
      <c r="IJ295" s="434"/>
      <c r="IK295" s="434"/>
      <c r="IL295" s="434"/>
      <c r="IM295" s="434"/>
      <c r="IN295" s="434"/>
      <c r="IO295" s="434"/>
      <c r="IP295" s="434"/>
      <c r="IQ295" s="434"/>
      <c r="IR295" s="434"/>
      <c r="IS295" s="434"/>
      <c r="IT295" s="434"/>
      <c r="IU295" s="434"/>
      <c r="IV295" s="434"/>
      <c r="IW295" s="434"/>
    </row>
    <row r="296" customFormat="false" ht="12.75" hidden="false" customHeight="true" outlineLevel="0" collapsed="false">
      <c r="AH296" s="437"/>
      <c r="AI296" s="437"/>
      <c r="AJ296" s="437"/>
      <c r="AK296" s="437"/>
      <c r="AL296" s="437"/>
      <c r="AM296" s="437"/>
      <c r="AN296" s="437"/>
      <c r="AO296" s="437"/>
      <c r="AP296" s="437"/>
      <c r="AQ296" s="437"/>
      <c r="AR296" s="437"/>
      <c r="AS296" s="437"/>
      <c r="AT296" s="437"/>
      <c r="AU296" s="437"/>
      <c r="AV296" s="437"/>
      <c r="AW296" s="437"/>
      <c r="AX296" s="437"/>
      <c r="AY296" s="437"/>
      <c r="AZ296" s="437"/>
      <c r="BA296" s="437"/>
      <c r="BB296" s="437"/>
      <c r="BC296" s="437"/>
      <c r="BD296" s="437"/>
      <c r="BE296" s="437"/>
      <c r="BF296" s="437"/>
      <c r="BG296" s="437"/>
      <c r="BH296" s="437"/>
      <c r="BI296" s="437"/>
      <c r="BJ296" s="437"/>
      <c r="BK296" s="437"/>
      <c r="BL296" s="437"/>
      <c r="BM296" s="437"/>
      <c r="BN296" s="437"/>
      <c r="BO296" s="437"/>
      <c r="BP296" s="437"/>
      <c r="BQ296" s="437"/>
      <c r="BR296" s="437"/>
      <c r="BS296" s="437"/>
      <c r="BT296" s="437"/>
      <c r="BU296" s="437"/>
      <c r="BV296" s="437"/>
      <c r="BW296" s="437"/>
      <c r="BX296" s="437"/>
      <c r="BY296" s="437"/>
      <c r="BZ296" s="437"/>
      <c r="CA296" s="437"/>
      <c r="CB296" s="437"/>
      <c r="CC296" s="437"/>
      <c r="CD296" s="437"/>
      <c r="CE296" s="437"/>
      <c r="CF296" s="437"/>
      <c r="CG296" s="437"/>
      <c r="CH296" s="437"/>
      <c r="CI296" s="437"/>
      <c r="CJ296" s="437"/>
      <c r="CK296" s="437"/>
      <c r="CL296" s="437"/>
      <c r="CM296" s="437"/>
      <c r="CN296" s="437"/>
      <c r="CO296" s="437"/>
      <c r="CP296" s="437"/>
      <c r="CQ296" s="437"/>
      <c r="CR296" s="437"/>
      <c r="CS296" s="437"/>
      <c r="CT296" s="437"/>
      <c r="CU296" s="437"/>
      <c r="CV296" s="437"/>
      <c r="CW296" s="437"/>
      <c r="CX296" s="437"/>
      <c r="CY296" s="437"/>
      <c r="CZ296" s="437"/>
      <c r="DA296" s="437"/>
      <c r="DB296" s="437"/>
      <c r="DC296" s="437"/>
      <c r="DD296" s="437"/>
      <c r="DE296" s="437"/>
      <c r="DF296" s="437"/>
      <c r="DG296" s="437"/>
      <c r="DH296" s="437"/>
      <c r="DI296" s="437"/>
      <c r="DJ296" s="437"/>
      <c r="DK296" s="437"/>
      <c r="DL296" s="437"/>
      <c r="DM296" s="437"/>
      <c r="DN296" s="437"/>
      <c r="DO296" s="437"/>
      <c r="DP296" s="437"/>
      <c r="DQ296" s="437"/>
      <c r="DR296" s="437"/>
      <c r="DS296" s="437"/>
      <c r="DT296" s="437"/>
      <c r="DU296" s="437"/>
      <c r="DV296" s="437"/>
      <c r="DW296" s="437"/>
      <c r="DX296" s="437"/>
      <c r="DY296" s="437"/>
      <c r="DZ296" s="437"/>
      <c r="EA296" s="437"/>
      <c r="EB296" s="437"/>
      <c r="EC296" s="437"/>
      <c r="ED296" s="437"/>
      <c r="EE296" s="437"/>
      <c r="EF296" s="437"/>
      <c r="EG296" s="437"/>
      <c r="EH296" s="437"/>
      <c r="EI296" s="437"/>
      <c r="EJ296" s="437"/>
      <c r="EK296" s="437"/>
      <c r="EL296" s="437"/>
      <c r="EM296" s="437"/>
      <c r="EN296" s="437"/>
      <c r="EO296" s="437"/>
      <c r="EP296" s="437"/>
      <c r="EQ296" s="437"/>
      <c r="ER296" s="437"/>
      <c r="ES296" s="437"/>
      <c r="ET296" s="437"/>
      <c r="EU296" s="437"/>
      <c r="EV296" s="437"/>
      <c r="EW296" s="437"/>
      <c r="EX296" s="437"/>
      <c r="EY296" s="437"/>
      <c r="EZ296" s="437"/>
      <c r="FA296" s="437"/>
      <c r="FB296" s="437"/>
      <c r="FC296" s="437"/>
      <c r="FD296" s="437"/>
      <c r="FE296" s="437"/>
      <c r="FF296" s="437"/>
      <c r="FG296" s="437"/>
      <c r="FH296" s="437"/>
      <c r="FI296" s="437"/>
      <c r="FJ296" s="437"/>
      <c r="FK296" s="437"/>
      <c r="FL296" s="437"/>
      <c r="FM296" s="437"/>
      <c r="FN296" s="437"/>
      <c r="FO296" s="437"/>
      <c r="FP296" s="437"/>
      <c r="FQ296" s="437"/>
      <c r="FR296" s="437"/>
      <c r="FS296" s="437"/>
      <c r="FT296" s="437"/>
      <c r="FU296" s="437"/>
      <c r="FV296" s="437"/>
      <c r="FW296" s="437"/>
      <c r="FX296" s="437"/>
      <c r="FY296" s="437"/>
      <c r="FZ296" s="437"/>
      <c r="GA296" s="437"/>
      <c r="GB296" s="437"/>
      <c r="GC296" s="437"/>
      <c r="GD296" s="437"/>
      <c r="GE296" s="437"/>
      <c r="GF296" s="437"/>
      <c r="GG296" s="437"/>
      <c r="GH296" s="437"/>
      <c r="GI296" s="437"/>
      <c r="GJ296" s="437"/>
      <c r="GK296" s="437"/>
      <c r="GL296" s="437"/>
      <c r="GM296" s="437"/>
      <c r="GN296" s="437"/>
      <c r="GO296" s="437"/>
      <c r="GP296" s="437"/>
      <c r="GQ296" s="437"/>
      <c r="GR296" s="437"/>
      <c r="GS296" s="437"/>
      <c r="GT296" s="437"/>
      <c r="GU296" s="437"/>
      <c r="GV296" s="437"/>
      <c r="GW296" s="437"/>
      <c r="GX296" s="437"/>
      <c r="GY296" s="437"/>
      <c r="GZ296" s="437"/>
      <c r="HA296" s="437"/>
      <c r="HB296" s="437"/>
      <c r="HC296" s="437"/>
      <c r="HD296" s="437"/>
      <c r="HE296" s="437"/>
      <c r="HF296" s="437"/>
      <c r="HG296" s="437"/>
      <c r="HH296" s="437"/>
      <c r="HI296" s="437"/>
      <c r="HJ296" s="437"/>
      <c r="HK296" s="437"/>
      <c r="HL296" s="437"/>
      <c r="HM296" s="437"/>
      <c r="HN296" s="437"/>
      <c r="HO296" s="437"/>
      <c r="HP296" s="437"/>
      <c r="HQ296" s="437"/>
      <c r="HR296" s="437"/>
      <c r="HS296" s="437"/>
      <c r="HT296" s="437"/>
      <c r="HU296" s="437"/>
      <c r="HV296" s="437"/>
      <c r="HW296" s="437"/>
      <c r="HX296" s="437"/>
      <c r="HY296" s="437"/>
      <c r="HZ296" s="437"/>
      <c r="IA296" s="437"/>
      <c r="IB296" s="437"/>
      <c r="IC296" s="437"/>
      <c r="ID296" s="437"/>
      <c r="IE296" s="437"/>
      <c r="IF296" s="437"/>
      <c r="IG296" s="437"/>
      <c r="IH296" s="437"/>
      <c r="II296" s="437"/>
      <c r="IJ296" s="437"/>
      <c r="IK296" s="437"/>
      <c r="IL296" s="437"/>
      <c r="IM296" s="437"/>
      <c r="IN296" s="437"/>
      <c r="IO296" s="437"/>
      <c r="IP296" s="437"/>
      <c r="IQ296" s="437"/>
      <c r="IR296" s="437"/>
      <c r="IS296" s="437"/>
      <c r="IT296" s="437"/>
      <c r="IU296" s="437"/>
      <c r="IV296" s="437"/>
      <c r="IW296" s="437"/>
    </row>
    <row r="297" customFormat="false" ht="12.75" hidden="false" customHeight="true" outlineLevel="0" collapsed="false">
      <c r="AG297" s="428"/>
      <c r="AH297" s="437"/>
      <c r="AI297" s="437"/>
      <c r="AJ297" s="437"/>
      <c r="AK297" s="437"/>
      <c r="AL297" s="437"/>
      <c r="AM297" s="437"/>
      <c r="AN297" s="437"/>
      <c r="AO297" s="437"/>
      <c r="AP297" s="437"/>
      <c r="AQ297" s="437"/>
      <c r="AR297" s="437"/>
      <c r="AS297" s="437"/>
      <c r="AT297" s="437"/>
      <c r="AU297" s="437"/>
      <c r="AV297" s="437"/>
      <c r="AW297" s="437"/>
      <c r="AX297" s="437"/>
      <c r="AY297" s="437"/>
      <c r="AZ297" s="437"/>
      <c r="BA297" s="437"/>
      <c r="BB297" s="437"/>
      <c r="BC297" s="437"/>
      <c r="BD297" s="437"/>
      <c r="BE297" s="437"/>
      <c r="BF297" s="437"/>
      <c r="BG297" s="437"/>
      <c r="BH297" s="437"/>
      <c r="BI297" s="437"/>
      <c r="BJ297" s="437"/>
      <c r="BK297" s="437"/>
      <c r="BL297" s="437"/>
      <c r="BM297" s="437"/>
      <c r="BN297" s="437"/>
      <c r="BO297" s="437"/>
      <c r="BP297" s="437"/>
      <c r="BQ297" s="437"/>
      <c r="BR297" s="437"/>
      <c r="BS297" s="437"/>
      <c r="BT297" s="437"/>
      <c r="BU297" s="437"/>
      <c r="BV297" s="437"/>
      <c r="BW297" s="437"/>
      <c r="BX297" s="437"/>
      <c r="BY297" s="437"/>
      <c r="BZ297" s="437"/>
      <c r="CA297" s="437"/>
      <c r="CB297" s="437"/>
      <c r="CC297" s="437"/>
      <c r="CD297" s="437"/>
      <c r="CE297" s="437"/>
      <c r="CF297" s="437"/>
      <c r="CG297" s="437"/>
      <c r="CH297" s="437"/>
      <c r="CI297" s="437"/>
      <c r="CJ297" s="437"/>
      <c r="CK297" s="437"/>
      <c r="CL297" s="437"/>
      <c r="CM297" s="437"/>
      <c r="CN297" s="437"/>
      <c r="CO297" s="437"/>
      <c r="CP297" s="437"/>
      <c r="CQ297" s="437"/>
      <c r="CR297" s="437"/>
      <c r="CS297" s="437"/>
      <c r="CT297" s="437"/>
      <c r="CU297" s="437"/>
      <c r="CV297" s="437"/>
      <c r="CW297" s="437"/>
      <c r="CX297" s="437"/>
      <c r="CY297" s="437"/>
      <c r="CZ297" s="437"/>
      <c r="DA297" s="437"/>
      <c r="DB297" s="437"/>
      <c r="DC297" s="437"/>
      <c r="DD297" s="437"/>
      <c r="DE297" s="437"/>
      <c r="DF297" s="437"/>
      <c r="DG297" s="437"/>
      <c r="DH297" s="437"/>
      <c r="DI297" s="437"/>
      <c r="DJ297" s="437"/>
      <c r="DK297" s="437"/>
      <c r="DL297" s="437"/>
      <c r="DM297" s="437"/>
      <c r="DN297" s="437"/>
      <c r="DO297" s="437"/>
      <c r="DP297" s="437"/>
      <c r="DQ297" s="437"/>
      <c r="DR297" s="437"/>
      <c r="DS297" s="437"/>
      <c r="DT297" s="437"/>
      <c r="DU297" s="437"/>
      <c r="DV297" s="437"/>
      <c r="DW297" s="437"/>
      <c r="DX297" s="437"/>
      <c r="DY297" s="437"/>
      <c r="DZ297" s="437"/>
      <c r="EA297" s="437"/>
      <c r="EB297" s="437"/>
      <c r="EC297" s="437"/>
      <c r="ED297" s="437"/>
      <c r="EE297" s="437"/>
      <c r="EF297" s="437"/>
      <c r="EG297" s="437"/>
      <c r="EH297" s="437"/>
      <c r="EI297" s="437"/>
      <c r="EJ297" s="437"/>
      <c r="EK297" s="437"/>
      <c r="EL297" s="437"/>
      <c r="EM297" s="437"/>
      <c r="EN297" s="437"/>
      <c r="EO297" s="437"/>
      <c r="EP297" s="437"/>
      <c r="EQ297" s="437"/>
      <c r="ER297" s="437"/>
      <c r="ES297" s="437"/>
      <c r="ET297" s="437"/>
      <c r="EU297" s="437"/>
      <c r="EV297" s="437"/>
      <c r="EW297" s="437"/>
      <c r="EX297" s="437"/>
      <c r="EY297" s="437"/>
      <c r="EZ297" s="437"/>
      <c r="FA297" s="437"/>
      <c r="FB297" s="437"/>
      <c r="FC297" s="437"/>
      <c r="FD297" s="437"/>
      <c r="FE297" s="437"/>
      <c r="FF297" s="437"/>
      <c r="FG297" s="437"/>
      <c r="FH297" s="437"/>
      <c r="FI297" s="437"/>
      <c r="FJ297" s="437"/>
      <c r="FK297" s="437"/>
      <c r="FL297" s="437"/>
      <c r="FM297" s="437"/>
      <c r="FN297" s="437"/>
      <c r="FO297" s="437"/>
      <c r="FP297" s="437"/>
      <c r="FQ297" s="437"/>
      <c r="FR297" s="437"/>
      <c r="FS297" s="437"/>
      <c r="FT297" s="437"/>
      <c r="FU297" s="437"/>
      <c r="FV297" s="437"/>
      <c r="FW297" s="437"/>
      <c r="FX297" s="437"/>
      <c r="FY297" s="437"/>
      <c r="FZ297" s="437"/>
      <c r="GA297" s="437"/>
      <c r="GB297" s="437"/>
      <c r="GC297" s="437"/>
      <c r="GD297" s="437"/>
      <c r="GE297" s="437"/>
      <c r="GF297" s="437"/>
      <c r="GG297" s="437"/>
      <c r="GH297" s="437"/>
      <c r="GI297" s="437"/>
      <c r="GJ297" s="437"/>
      <c r="GK297" s="437"/>
      <c r="GL297" s="437"/>
      <c r="GM297" s="437"/>
      <c r="GN297" s="437"/>
      <c r="GO297" s="437"/>
      <c r="GP297" s="437"/>
      <c r="GQ297" s="437"/>
      <c r="GR297" s="437"/>
      <c r="GS297" s="437"/>
      <c r="GT297" s="437"/>
      <c r="GU297" s="437"/>
      <c r="GV297" s="437"/>
      <c r="GW297" s="437"/>
      <c r="GX297" s="437"/>
      <c r="GY297" s="437"/>
      <c r="GZ297" s="437"/>
      <c r="HA297" s="437"/>
      <c r="HB297" s="437"/>
      <c r="HC297" s="437"/>
      <c r="HD297" s="437"/>
      <c r="HE297" s="437"/>
      <c r="HF297" s="437"/>
      <c r="HG297" s="437"/>
      <c r="HH297" s="437"/>
      <c r="HI297" s="437"/>
      <c r="HJ297" s="437"/>
      <c r="HK297" s="437"/>
      <c r="HL297" s="437"/>
      <c r="HM297" s="437"/>
      <c r="HN297" s="437"/>
      <c r="HO297" s="437"/>
      <c r="HP297" s="437"/>
      <c r="HQ297" s="437"/>
      <c r="HR297" s="437"/>
      <c r="HS297" s="437"/>
      <c r="HT297" s="437"/>
      <c r="HU297" s="437"/>
      <c r="HV297" s="437"/>
      <c r="HW297" s="437"/>
      <c r="HX297" s="437"/>
      <c r="HY297" s="437"/>
      <c r="HZ297" s="437"/>
      <c r="IA297" s="437"/>
      <c r="IB297" s="437"/>
      <c r="IC297" s="437"/>
      <c r="ID297" s="437"/>
      <c r="IE297" s="437"/>
      <c r="IF297" s="437"/>
      <c r="IG297" s="437"/>
      <c r="IH297" s="437"/>
      <c r="II297" s="437"/>
      <c r="IJ297" s="437"/>
      <c r="IK297" s="437"/>
      <c r="IL297" s="437"/>
      <c r="IM297" s="437"/>
      <c r="IN297" s="437"/>
      <c r="IO297" s="437"/>
      <c r="IP297" s="437"/>
      <c r="IQ297" s="437"/>
      <c r="IR297" s="437"/>
      <c r="IS297" s="437"/>
      <c r="IT297" s="437"/>
      <c r="IU297" s="437"/>
      <c r="IV297" s="437"/>
      <c r="IW297" s="437"/>
    </row>
    <row r="298" customFormat="false" ht="12.75" hidden="false" customHeight="true" outlineLevel="0" collapsed="false">
      <c r="AG298" s="421"/>
      <c r="AH298" s="437"/>
      <c r="AI298" s="437"/>
      <c r="AJ298" s="437"/>
      <c r="AK298" s="437"/>
      <c r="AL298" s="437"/>
      <c r="AM298" s="437"/>
      <c r="AN298" s="437"/>
      <c r="AO298" s="437"/>
      <c r="AP298" s="437"/>
      <c r="AQ298" s="437"/>
      <c r="AR298" s="437"/>
      <c r="AS298" s="437"/>
      <c r="AT298" s="437"/>
      <c r="AU298" s="437"/>
      <c r="AV298" s="437"/>
      <c r="AW298" s="437"/>
      <c r="AX298" s="437"/>
      <c r="AY298" s="437"/>
      <c r="AZ298" s="437"/>
      <c r="BA298" s="437"/>
      <c r="BB298" s="437"/>
      <c r="BC298" s="437"/>
      <c r="BD298" s="437"/>
      <c r="BE298" s="437"/>
      <c r="BF298" s="437"/>
      <c r="BG298" s="437"/>
      <c r="BH298" s="437"/>
      <c r="BI298" s="437"/>
      <c r="BJ298" s="437"/>
      <c r="BK298" s="437"/>
      <c r="BL298" s="437"/>
      <c r="BM298" s="437"/>
      <c r="BN298" s="437"/>
      <c r="BO298" s="437"/>
      <c r="BP298" s="437"/>
      <c r="BQ298" s="437"/>
      <c r="BR298" s="437"/>
      <c r="BS298" s="437"/>
      <c r="BT298" s="437"/>
      <c r="BU298" s="437"/>
      <c r="BV298" s="437"/>
      <c r="BW298" s="437"/>
      <c r="BX298" s="437"/>
      <c r="BY298" s="437"/>
      <c r="BZ298" s="437"/>
      <c r="CA298" s="437"/>
      <c r="CB298" s="437"/>
      <c r="CC298" s="437"/>
      <c r="CD298" s="437"/>
      <c r="CE298" s="437"/>
      <c r="CF298" s="437"/>
      <c r="CG298" s="437"/>
      <c r="CH298" s="437"/>
      <c r="CI298" s="437"/>
      <c r="CJ298" s="437"/>
      <c r="CK298" s="437"/>
      <c r="CL298" s="437"/>
      <c r="CM298" s="437"/>
      <c r="CN298" s="437"/>
      <c r="CO298" s="437"/>
      <c r="CP298" s="437"/>
      <c r="CQ298" s="437"/>
      <c r="CR298" s="437"/>
      <c r="CS298" s="437"/>
      <c r="CT298" s="437"/>
      <c r="CU298" s="437"/>
      <c r="CV298" s="437"/>
      <c r="CW298" s="437"/>
      <c r="CX298" s="437"/>
      <c r="CY298" s="437"/>
      <c r="CZ298" s="437"/>
      <c r="DA298" s="437"/>
      <c r="DB298" s="437"/>
      <c r="DC298" s="437"/>
      <c r="DD298" s="437"/>
      <c r="DE298" s="437"/>
      <c r="DF298" s="437"/>
      <c r="DG298" s="437"/>
      <c r="DH298" s="437"/>
      <c r="DI298" s="437"/>
      <c r="DJ298" s="437"/>
      <c r="DK298" s="437"/>
      <c r="DL298" s="437"/>
      <c r="DM298" s="437"/>
      <c r="DN298" s="437"/>
      <c r="DO298" s="437"/>
      <c r="DP298" s="437"/>
      <c r="DQ298" s="437"/>
      <c r="DR298" s="437"/>
      <c r="DS298" s="437"/>
      <c r="DT298" s="437"/>
      <c r="DU298" s="437"/>
      <c r="DV298" s="437"/>
      <c r="DW298" s="437"/>
      <c r="DX298" s="437"/>
      <c r="DY298" s="437"/>
      <c r="DZ298" s="437"/>
      <c r="EA298" s="437"/>
      <c r="EB298" s="437"/>
      <c r="EC298" s="437"/>
      <c r="ED298" s="437"/>
      <c r="EE298" s="437"/>
      <c r="EF298" s="437"/>
      <c r="EG298" s="437"/>
      <c r="EH298" s="437"/>
      <c r="EI298" s="437"/>
      <c r="EJ298" s="437"/>
      <c r="EK298" s="437"/>
      <c r="EL298" s="437"/>
      <c r="EM298" s="437"/>
      <c r="EN298" s="437"/>
      <c r="EO298" s="437"/>
      <c r="EP298" s="437"/>
      <c r="EQ298" s="437"/>
      <c r="ER298" s="437"/>
      <c r="ES298" s="437"/>
      <c r="ET298" s="437"/>
      <c r="EU298" s="437"/>
      <c r="EV298" s="437"/>
      <c r="EW298" s="437"/>
      <c r="EX298" s="437"/>
      <c r="EY298" s="437"/>
      <c r="EZ298" s="437"/>
      <c r="FA298" s="437"/>
      <c r="FB298" s="437"/>
      <c r="FC298" s="437"/>
      <c r="FD298" s="437"/>
      <c r="FE298" s="437"/>
      <c r="FF298" s="437"/>
      <c r="FG298" s="437"/>
      <c r="FH298" s="437"/>
      <c r="FI298" s="437"/>
      <c r="FJ298" s="437"/>
      <c r="FK298" s="437"/>
      <c r="FL298" s="437"/>
      <c r="FM298" s="437"/>
      <c r="FN298" s="437"/>
      <c r="FO298" s="437"/>
      <c r="FP298" s="437"/>
      <c r="FQ298" s="437"/>
      <c r="FR298" s="437"/>
      <c r="FS298" s="437"/>
      <c r="FT298" s="437"/>
      <c r="FU298" s="437"/>
      <c r="FV298" s="437"/>
      <c r="FW298" s="437"/>
      <c r="FX298" s="437"/>
      <c r="FY298" s="437"/>
      <c r="FZ298" s="437"/>
      <c r="GA298" s="437"/>
      <c r="GB298" s="437"/>
      <c r="GC298" s="437"/>
      <c r="GD298" s="437"/>
      <c r="GE298" s="437"/>
      <c r="GF298" s="437"/>
      <c r="GG298" s="437"/>
      <c r="GH298" s="437"/>
      <c r="GI298" s="437"/>
      <c r="GJ298" s="437"/>
      <c r="GK298" s="437"/>
      <c r="GL298" s="437"/>
      <c r="GM298" s="437"/>
      <c r="GN298" s="437"/>
      <c r="GO298" s="437"/>
      <c r="GP298" s="437"/>
      <c r="GQ298" s="437"/>
      <c r="GR298" s="437"/>
      <c r="GS298" s="437"/>
      <c r="GT298" s="437"/>
      <c r="GU298" s="437"/>
      <c r="GV298" s="437"/>
      <c r="GW298" s="437"/>
      <c r="GX298" s="437"/>
      <c r="GY298" s="437"/>
      <c r="GZ298" s="437"/>
      <c r="HA298" s="437"/>
      <c r="HB298" s="437"/>
      <c r="HC298" s="437"/>
      <c r="HD298" s="437"/>
      <c r="HE298" s="437"/>
      <c r="HF298" s="437"/>
      <c r="HG298" s="437"/>
      <c r="HH298" s="437"/>
      <c r="HI298" s="437"/>
      <c r="HJ298" s="437"/>
      <c r="HK298" s="437"/>
      <c r="HL298" s="437"/>
      <c r="HM298" s="437"/>
      <c r="HN298" s="437"/>
      <c r="HO298" s="437"/>
      <c r="HP298" s="437"/>
      <c r="HQ298" s="437"/>
      <c r="HR298" s="437"/>
      <c r="HS298" s="437"/>
      <c r="HT298" s="437"/>
      <c r="HU298" s="437"/>
      <c r="HV298" s="437"/>
      <c r="HW298" s="437"/>
      <c r="HX298" s="437"/>
      <c r="HY298" s="437"/>
      <c r="HZ298" s="437"/>
      <c r="IA298" s="437"/>
      <c r="IB298" s="437"/>
      <c r="IC298" s="437"/>
      <c r="ID298" s="437"/>
      <c r="IE298" s="437"/>
      <c r="IF298" s="437"/>
      <c r="IG298" s="437"/>
      <c r="IH298" s="437"/>
      <c r="II298" s="437"/>
      <c r="IJ298" s="437"/>
      <c r="IK298" s="437"/>
      <c r="IL298" s="437"/>
      <c r="IM298" s="437"/>
      <c r="IN298" s="437"/>
      <c r="IO298" s="437"/>
      <c r="IP298" s="437"/>
      <c r="IQ298" s="437"/>
      <c r="IR298" s="437"/>
      <c r="IS298" s="437"/>
      <c r="IT298" s="437"/>
      <c r="IU298" s="437"/>
      <c r="IV298" s="437"/>
      <c r="IW298" s="437"/>
    </row>
    <row r="299" customFormat="false" ht="12.75" hidden="false" customHeight="true" outlineLevel="0" collapsed="false">
      <c r="AG299" s="421"/>
      <c r="AH299" s="437"/>
      <c r="AI299" s="437"/>
      <c r="AJ299" s="437"/>
      <c r="AK299" s="437"/>
      <c r="AL299" s="437"/>
      <c r="AM299" s="437"/>
      <c r="AN299" s="437"/>
      <c r="AO299" s="437"/>
      <c r="AP299" s="437"/>
      <c r="AQ299" s="437"/>
      <c r="AR299" s="437"/>
      <c r="AS299" s="437"/>
      <c r="AT299" s="437"/>
      <c r="AU299" s="437"/>
      <c r="AV299" s="437"/>
      <c r="AW299" s="437"/>
      <c r="AX299" s="437"/>
      <c r="AY299" s="437"/>
      <c r="AZ299" s="437"/>
      <c r="BA299" s="437"/>
      <c r="BB299" s="437"/>
      <c r="BC299" s="437"/>
      <c r="BD299" s="437"/>
      <c r="BE299" s="437"/>
      <c r="BF299" s="437"/>
      <c r="BG299" s="437"/>
      <c r="BH299" s="437"/>
      <c r="BI299" s="437"/>
      <c r="BJ299" s="437"/>
      <c r="BK299" s="437"/>
      <c r="BL299" s="437"/>
      <c r="BM299" s="437"/>
      <c r="BN299" s="437"/>
      <c r="BO299" s="437"/>
      <c r="BP299" s="437"/>
      <c r="BQ299" s="437"/>
      <c r="BR299" s="437"/>
      <c r="BS299" s="437"/>
      <c r="BT299" s="437"/>
      <c r="BU299" s="437"/>
      <c r="BV299" s="437"/>
      <c r="BW299" s="437"/>
      <c r="BX299" s="437"/>
      <c r="BY299" s="437"/>
      <c r="BZ299" s="437"/>
      <c r="CA299" s="437"/>
      <c r="CB299" s="437"/>
      <c r="CC299" s="437"/>
      <c r="CD299" s="437"/>
      <c r="CE299" s="437"/>
      <c r="CF299" s="437"/>
      <c r="CG299" s="437"/>
      <c r="CH299" s="437"/>
      <c r="CI299" s="437"/>
      <c r="CJ299" s="437"/>
      <c r="CK299" s="437"/>
      <c r="CL299" s="437"/>
      <c r="CM299" s="437"/>
      <c r="CN299" s="437"/>
      <c r="CO299" s="437"/>
      <c r="CP299" s="437"/>
      <c r="CQ299" s="437"/>
      <c r="CR299" s="437"/>
      <c r="CS299" s="437"/>
      <c r="CT299" s="437"/>
      <c r="CU299" s="437"/>
      <c r="CV299" s="437"/>
      <c r="CW299" s="437"/>
      <c r="CX299" s="437"/>
      <c r="CY299" s="437"/>
      <c r="CZ299" s="437"/>
      <c r="DA299" s="437"/>
      <c r="DB299" s="437"/>
      <c r="DC299" s="437"/>
      <c r="DD299" s="437"/>
      <c r="DE299" s="437"/>
      <c r="DF299" s="437"/>
      <c r="DG299" s="437"/>
      <c r="DH299" s="437"/>
      <c r="DI299" s="437"/>
      <c r="DJ299" s="437"/>
      <c r="DK299" s="437"/>
      <c r="DL299" s="437"/>
      <c r="DM299" s="437"/>
      <c r="DN299" s="437"/>
      <c r="DO299" s="437"/>
      <c r="DP299" s="437"/>
      <c r="DQ299" s="437"/>
      <c r="DR299" s="437"/>
      <c r="DS299" s="437"/>
      <c r="DT299" s="437"/>
      <c r="DU299" s="437"/>
      <c r="DV299" s="437"/>
      <c r="DW299" s="437"/>
      <c r="DX299" s="437"/>
      <c r="DY299" s="437"/>
      <c r="DZ299" s="437"/>
      <c r="EA299" s="437"/>
      <c r="EB299" s="437"/>
      <c r="EC299" s="437"/>
      <c r="ED299" s="437"/>
      <c r="EE299" s="437"/>
      <c r="EF299" s="437"/>
      <c r="EG299" s="437"/>
      <c r="EH299" s="437"/>
      <c r="EI299" s="437"/>
      <c r="EJ299" s="437"/>
      <c r="EK299" s="437"/>
      <c r="EL299" s="437"/>
      <c r="EM299" s="437"/>
      <c r="EN299" s="437"/>
      <c r="EO299" s="437"/>
      <c r="EP299" s="437"/>
      <c r="EQ299" s="437"/>
      <c r="ER299" s="437"/>
      <c r="ES299" s="437"/>
      <c r="ET299" s="437"/>
      <c r="EU299" s="437"/>
      <c r="EV299" s="437"/>
      <c r="EW299" s="437"/>
      <c r="EX299" s="437"/>
      <c r="EY299" s="437"/>
      <c r="EZ299" s="437"/>
      <c r="FA299" s="437"/>
      <c r="FB299" s="437"/>
      <c r="FC299" s="437"/>
      <c r="FD299" s="437"/>
      <c r="FE299" s="437"/>
      <c r="FF299" s="437"/>
      <c r="FG299" s="437"/>
      <c r="FH299" s="437"/>
      <c r="FI299" s="437"/>
      <c r="FJ299" s="437"/>
      <c r="FK299" s="437"/>
      <c r="FL299" s="437"/>
      <c r="FM299" s="437"/>
      <c r="FN299" s="437"/>
      <c r="FO299" s="437"/>
      <c r="FP299" s="437"/>
      <c r="FQ299" s="437"/>
      <c r="FR299" s="437"/>
      <c r="FS299" s="437"/>
      <c r="FT299" s="437"/>
      <c r="FU299" s="437"/>
      <c r="FV299" s="437"/>
      <c r="FW299" s="437"/>
      <c r="FX299" s="437"/>
      <c r="FY299" s="437"/>
      <c r="FZ299" s="437"/>
      <c r="GA299" s="437"/>
      <c r="GB299" s="437"/>
      <c r="GC299" s="437"/>
      <c r="GD299" s="437"/>
      <c r="GE299" s="437"/>
      <c r="GF299" s="437"/>
      <c r="GG299" s="437"/>
      <c r="GH299" s="437"/>
      <c r="GI299" s="437"/>
      <c r="GJ299" s="437"/>
      <c r="GK299" s="437"/>
      <c r="GL299" s="437"/>
      <c r="GM299" s="437"/>
      <c r="GN299" s="437"/>
      <c r="GO299" s="437"/>
      <c r="GP299" s="437"/>
      <c r="GQ299" s="437"/>
      <c r="GR299" s="437"/>
      <c r="GS299" s="437"/>
      <c r="GT299" s="437"/>
      <c r="GU299" s="437"/>
      <c r="GV299" s="437"/>
      <c r="GW299" s="437"/>
      <c r="GX299" s="437"/>
      <c r="GY299" s="437"/>
      <c r="GZ299" s="437"/>
      <c r="HA299" s="437"/>
      <c r="HB299" s="437"/>
      <c r="HC299" s="437"/>
      <c r="HD299" s="437"/>
      <c r="HE299" s="437"/>
      <c r="HF299" s="437"/>
      <c r="HG299" s="437"/>
      <c r="HH299" s="437"/>
      <c r="HI299" s="437"/>
      <c r="HJ299" s="437"/>
      <c r="HK299" s="437"/>
      <c r="HL299" s="437"/>
      <c r="HM299" s="437"/>
      <c r="HN299" s="437"/>
      <c r="HO299" s="437"/>
      <c r="HP299" s="437"/>
      <c r="HQ299" s="437"/>
      <c r="HR299" s="437"/>
      <c r="HS299" s="437"/>
      <c r="HT299" s="437"/>
      <c r="HU299" s="437"/>
      <c r="HV299" s="437"/>
      <c r="HW299" s="437"/>
      <c r="HX299" s="437"/>
      <c r="HY299" s="437"/>
      <c r="HZ299" s="437"/>
      <c r="IA299" s="437"/>
      <c r="IB299" s="437"/>
      <c r="IC299" s="437"/>
      <c r="ID299" s="437"/>
      <c r="IE299" s="437"/>
      <c r="IF299" s="437"/>
      <c r="IG299" s="437"/>
      <c r="IH299" s="437"/>
      <c r="II299" s="437"/>
      <c r="IJ299" s="437"/>
      <c r="IK299" s="437"/>
      <c r="IL299" s="437"/>
      <c r="IM299" s="437"/>
      <c r="IN299" s="437"/>
      <c r="IO299" s="437"/>
      <c r="IP299" s="437"/>
      <c r="IQ299" s="437"/>
      <c r="IR299" s="437"/>
      <c r="IS299" s="437"/>
      <c r="IT299" s="437"/>
      <c r="IU299" s="437"/>
      <c r="IV299" s="437"/>
      <c r="IW299" s="437"/>
    </row>
    <row r="300" customFormat="false" ht="12.75" hidden="false" customHeight="true" outlineLevel="0" collapsed="false">
      <c r="AG300" s="421"/>
      <c r="AH300" s="437"/>
      <c r="AI300" s="437"/>
      <c r="AJ300" s="437"/>
      <c r="AK300" s="437"/>
      <c r="AL300" s="437"/>
      <c r="AM300" s="437"/>
      <c r="AN300" s="437"/>
      <c r="AO300" s="437"/>
      <c r="AP300" s="437"/>
      <c r="AQ300" s="437"/>
      <c r="AR300" s="437"/>
      <c r="AS300" s="437"/>
      <c r="AT300" s="437"/>
      <c r="AU300" s="437"/>
      <c r="AV300" s="437"/>
      <c r="AW300" s="437"/>
      <c r="AX300" s="437"/>
      <c r="AY300" s="437"/>
      <c r="AZ300" s="437"/>
      <c r="BA300" s="437"/>
      <c r="BB300" s="437"/>
      <c r="BC300" s="437"/>
      <c r="BD300" s="437"/>
      <c r="BE300" s="437"/>
      <c r="BF300" s="437"/>
      <c r="BG300" s="437"/>
      <c r="BH300" s="437"/>
      <c r="BI300" s="437"/>
      <c r="BJ300" s="437"/>
      <c r="BK300" s="437"/>
      <c r="BL300" s="437"/>
      <c r="BM300" s="437"/>
      <c r="BN300" s="437"/>
      <c r="BO300" s="437"/>
      <c r="BP300" s="437"/>
      <c r="BQ300" s="437"/>
      <c r="BR300" s="437"/>
      <c r="BS300" s="437"/>
      <c r="BT300" s="437"/>
      <c r="BU300" s="437"/>
      <c r="BV300" s="437"/>
      <c r="BW300" s="437"/>
      <c r="BX300" s="437"/>
      <c r="BY300" s="437"/>
      <c r="BZ300" s="437"/>
      <c r="CA300" s="437"/>
      <c r="CB300" s="437"/>
      <c r="CC300" s="437"/>
      <c r="CD300" s="437"/>
      <c r="CE300" s="437"/>
      <c r="CF300" s="437"/>
      <c r="CG300" s="437"/>
      <c r="CH300" s="437"/>
      <c r="CI300" s="437"/>
      <c r="CJ300" s="437"/>
      <c r="CK300" s="437"/>
      <c r="CL300" s="437"/>
      <c r="CM300" s="437"/>
      <c r="CN300" s="437"/>
      <c r="CO300" s="437"/>
      <c r="CP300" s="437"/>
      <c r="CQ300" s="437"/>
      <c r="CR300" s="437"/>
      <c r="CS300" s="437"/>
      <c r="CT300" s="437"/>
      <c r="CU300" s="437"/>
      <c r="CV300" s="437"/>
      <c r="CW300" s="437"/>
      <c r="CX300" s="437"/>
      <c r="CY300" s="437"/>
      <c r="CZ300" s="437"/>
      <c r="DA300" s="437"/>
      <c r="DB300" s="437"/>
      <c r="DC300" s="437"/>
      <c r="DD300" s="437"/>
      <c r="DE300" s="437"/>
      <c r="DF300" s="437"/>
      <c r="DG300" s="437"/>
      <c r="DH300" s="437"/>
      <c r="DI300" s="437"/>
      <c r="DJ300" s="437"/>
      <c r="DK300" s="437"/>
      <c r="DL300" s="437"/>
      <c r="DM300" s="437"/>
      <c r="DN300" s="437"/>
      <c r="DO300" s="437"/>
      <c r="DP300" s="437"/>
      <c r="DQ300" s="437"/>
      <c r="DR300" s="437"/>
      <c r="DS300" s="437"/>
      <c r="DT300" s="437"/>
      <c r="DU300" s="437"/>
      <c r="DV300" s="437"/>
      <c r="DW300" s="437"/>
      <c r="DX300" s="437"/>
      <c r="DY300" s="437"/>
      <c r="DZ300" s="437"/>
      <c r="EA300" s="437"/>
      <c r="EB300" s="437"/>
      <c r="EC300" s="437"/>
      <c r="ED300" s="437"/>
      <c r="EE300" s="437"/>
      <c r="EF300" s="437"/>
      <c r="EG300" s="437"/>
      <c r="EH300" s="437"/>
      <c r="EI300" s="437"/>
      <c r="EJ300" s="437"/>
      <c r="EK300" s="437"/>
      <c r="EL300" s="437"/>
      <c r="EM300" s="437"/>
      <c r="EN300" s="437"/>
      <c r="EO300" s="437"/>
      <c r="EP300" s="437"/>
      <c r="EQ300" s="437"/>
      <c r="ER300" s="437"/>
      <c r="ES300" s="437"/>
      <c r="ET300" s="437"/>
      <c r="EU300" s="437"/>
      <c r="EV300" s="437"/>
      <c r="EW300" s="437"/>
      <c r="EX300" s="437"/>
      <c r="EY300" s="437"/>
      <c r="EZ300" s="437"/>
      <c r="FA300" s="437"/>
      <c r="FB300" s="437"/>
      <c r="FC300" s="437"/>
      <c r="FD300" s="437"/>
      <c r="FE300" s="437"/>
      <c r="FF300" s="437"/>
      <c r="FG300" s="437"/>
      <c r="FH300" s="437"/>
      <c r="FI300" s="437"/>
      <c r="FJ300" s="437"/>
      <c r="FK300" s="437"/>
      <c r="FL300" s="437"/>
      <c r="FM300" s="437"/>
      <c r="FN300" s="437"/>
      <c r="FO300" s="437"/>
      <c r="FP300" s="437"/>
      <c r="FQ300" s="437"/>
      <c r="FR300" s="437"/>
      <c r="FS300" s="437"/>
      <c r="FT300" s="437"/>
      <c r="FU300" s="437"/>
      <c r="FV300" s="437"/>
      <c r="FW300" s="437"/>
      <c r="FX300" s="437"/>
      <c r="FY300" s="437"/>
      <c r="FZ300" s="437"/>
      <c r="GA300" s="437"/>
      <c r="GB300" s="437"/>
      <c r="GC300" s="437"/>
      <c r="GD300" s="437"/>
      <c r="GE300" s="437"/>
      <c r="GF300" s="437"/>
      <c r="GG300" s="437"/>
      <c r="GH300" s="437"/>
      <c r="GI300" s="437"/>
      <c r="GJ300" s="437"/>
      <c r="GK300" s="437"/>
      <c r="GL300" s="437"/>
      <c r="GM300" s="437"/>
      <c r="GN300" s="437"/>
      <c r="GO300" s="437"/>
      <c r="GP300" s="437"/>
      <c r="GQ300" s="437"/>
      <c r="GR300" s="437"/>
      <c r="GS300" s="437"/>
      <c r="GT300" s="437"/>
      <c r="GU300" s="437"/>
      <c r="GV300" s="437"/>
      <c r="GW300" s="437"/>
      <c r="GX300" s="437"/>
      <c r="GY300" s="437"/>
      <c r="GZ300" s="437"/>
      <c r="HA300" s="437"/>
      <c r="HB300" s="437"/>
      <c r="HC300" s="437"/>
      <c r="HD300" s="437"/>
      <c r="HE300" s="437"/>
      <c r="HF300" s="437"/>
      <c r="HG300" s="437"/>
      <c r="HH300" s="437"/>
      <c r="HI300" s="437"/>
      <c r="HJ300" s="437"/>
      <c r="HK300" s="437"/>
      <c r="HL300" s="437"/>
      <c r="HM300" s="437"/>
      <c r="HN300" s="437"/>
      <c r="HO300" s="437"/>
      <c r="HP300" s="437"/>
      <c r="HQ300" s="437"/>
      <c r="HR300" s="437"/>
      <c r="HS300" s="437"/>
      <c r="HT300" s="437"/>
      <c r="HU300" s="437"/>
      <c r="HV300" s="437"/>
      <c r="HW300" s="437"/>
      <c r="HX300" s="437"/>
      <c r="HY300" s="437"/>
      <c r="HZ300" s="437"/>
      <c r="IA300" s="437"/>
      <c r="IB300" s="437"/>
      <c r="IC300" s="437"/>
      <c r="ID300" s="437"/>
      <c r="IE300" s="437"/>
      <c r="IF300" s="437"/>
      <c r="IG300" s="437"/>
      <c r="IH300" s="437"/>
      <c r="II300" s="437"/>
      <c r="IJ300" s="437"/>
      <c r="IK300" s="437"/>
      <c r="IL300" s="437"/>
      <c r="IM300" s="437"/>
      <c r="IN300" s="437"/>
      <c r="IO300" s="437"/>
      <c r="IP300" s="437"/>
      <c r="IQ300" s="437"/>
      <c r="IR300" s="437"/>
      <c r="IS300" s="437"/>
      <c r="IT300" s="437"/>
      <c r="IU300" s="437"/>
      <c r="IV300" s="437"/>
      <c r="IW300" s="437"/>
    </row>
    <row r="301" customFormat="false" ht="12.75" hidden="false" customHeight="true" outlineLevel="0" collapsed="false">
      <c r="AG301" s="421"/>
      <c r="AH301" s="437"/>
      <c r="AI301" s="437"/>
      <c r="AJ301" s="437"/>
      <c r="AK301" s="437"/>
      <c r="AL301" s="437"/>
      <c r="AM301" s="437"/>
      <c r="AN301" s="437"/>
      <c r="AO301" s="437"/>
      <c r="AP301" s="437"/>
      <c r="AQ301" s="437"/>
      <c r="AR301" s="437"/>
      <c r="AS301" s="437"/>
      <c r="AT301" s="437"/>
      <c r="AU301" s="437"/>
      <c r="AV301" s="437"/>
      <c r="AW301" s="437"/>
      <c r="AX301" s="437"/>
      <c r="AY301" s="437"/>
      <c r="AZ301" s="437"/>
      <c r="BA301" s="437"/>
      <c r="BB301" s="437"/>
      <c r="BC301" s="437"/>
      <c r="BD301" s="437"/>
      <c r="BE301" s="437"/>
      <c r="BF301" s="437"/>
      <c r="BG301" s="437"/>
      <c r="BH301" s="437"/>
      <c r="BI301" s="437"/>
      <c r="BJ301" s="437"/>
      <c r="BK301" s="437"/>
      <c r="BL301" s="437"/>
      <c r="BM301" s="437"/>
      <c r="BN301" s="437"/>
      <c r="BO301" s="437"/>
      <c r="BP301" s="437"/>
      <c r="BQ301" s="437"/>
      <c r="BR301" s="437"/>
      <c r="BS301" s="437"/>
      <c r="BT301" s="437"/>
      <c r="BU301" s="437"/>
      <c r="BV301" s="437"/>
      <c r="BW301" s="437"/>
      <c r="BX301" s="437"/>
      <c r="BY301" s="437"/>
      <c r="BZ301" s="437"/>
      <c r="CA301" s="437"/>
      <c r="CB301" s="437"/>
      <c r="CC301" s="437"/>
      <c r="CD301" s="437"/>
      <c r="CE301" s="437"/>
      <c r="CF301" s="437"/>
      <c r="CG301" s="437"/>
      <c r="CH301" s="437"/>
      <c r="CI301" s="437"/>
      <c r="CJ301" s="437"/>
      <c r="CK301" s="437"/>
      <c r="CL301" s="437"/>
      <c r="CM301" s="437"/>
      <c r="CN301" s="437"/>
      <c r="CO301" s="437"/>
      <c r="CP301" s="437"/>
      <c r="CQ301" s="437"/>
      <c r="CR301" s="437"/>
      <c r="CS301" s="437"/>
      <c r="CT301" s="437"/>
      <c r="CU301" s="437"/>
      <c r="CV301" s="437"/>
      <c r="CW301" s="437"/>
      <c r="CX301" s="437"/>
      <c r="CY301" s="437"/>
      <c r="CZ301" s="437"/>
      <c r="DA301" s="437"/>
      <c r="DB301" s="437"/>
      <c r="DC301" s="437"/>
      <c r="DD301" s="437"/>
      <c r="DE301" s="437"/>
      <c r="DF301" s="437"/>
      <c r="DG301" s="437"/>
      <c r="DH301" s="437"/>
      <c r="DI301" s="437"/>
      <c r="DJ301" s="437"/>
      <c r="DK301" s="437"/>
      <c r="DL301" s="437"/>
      <c r="DM301" s="437"/>
      <c r="DN301" s="437"/>
      <c r="DO301" s="437"/>
      <c r="DP301" s="437"/>
      <c r="DQ301" s="437"/>
      <c r="DR301" s="437"/>
      <c r="DS301" s="437"/>
      <c r="DT301" s="437"/>
      <c r="DU301" s="437"/>
      <c r="DV301" s="437"/>
      <c r="DW301" s="437"/>
      <c r="DX301" s="437"/>
      <c r="DY301" s="437"/>
      <c r="DZ301" s="437"/>
      <c r="EA301" s="437"/>
      <c r="EB301" s="437"/>
      <c r="EC301" s="437"/>
      <c r="ED301" s="437"/>
      <c r="EE301" s="437"/>
      <c r="EF301" s="437"/>
      <c r="EG301" s="437"/>
      <c r="EH301" s="437"/>
      <c r="EI301" s="437"/>
      <c r="EJ301" s="437"/>
      <c r="EK301" s="437"/>
      <c r="EL301" s="437"/>
      <c r="EM301" s="437"/>
      <c r="EN301" s="437"/>
      <c r="EO301" s="437"/>
      <c r="EP301" s="437"/>
      <c r="EQ301" s="437"/>
      <c r="ER301" s="437"/>
      <c r="ES301" s="437"/>
      <c r="ET301" s="437"/>
      <c r="EU301" s="437"/>
      <c r="EV301" s="437"/>
      <c r="EW301" s="437"/>
      <c r="EX301" s="437"/>
      <c r="EY301" s="437"/>
      <c r="EZ301" s="437"/>
      <c r="FA301" s="437"/>
      <c r="FB301" s="437"/>
      <c r="FC301" s="437"/>
      <c r="FD301" s="437"/>
      <c r="FE301" s="437"/>
      <c r="FF301" s="437"/>
      <c r="FG301" s="437"/>
      <c r="FH301" s="437"/>
      <c r="FI301" s="437"/>
      <c r="FJ301" s="437"/>
      <c r="FK301" s="437"/>
      <c r="FL301" s="437"/>
      <c r="FM301" s="437"/>
      <c r="FN301" s="437"/>
      <c r="FO301" s="437"/>
      <c r="FP301" s="437"/>
      <c r="FQ301" s="437"/>
      <c r="FR301" s="437"/>
      <c r="FS301" s="437"/>
      <c r="FT301" s="437"/>
      <c r="FU301" s="437"/>
      <c r="FV301" s="437"/>
      <c r="FW301" s="437"/>
      <c r="FX301" s="437"/>
      <c r="FY301" s="437"/>
      <c r="FZ301" s="437"/>
      <c r="GA301" s="437"/>
      <c r="GB301" s="437"/>
      <c r="GC301" s="437"/>
      <c r="GD301" s="437"/>
      <c r="GE301" s="437"/>
      <c r="GF301" s="437"/>
      <c r="GG301" s="437"/>
      <c r="GH301" s="437"/>
      <c r="GI301" s="437"/>
      <c r="GJ301" s="437"/>
      <c r="GK301" s="437"/>
      <c r="GL301" s="437"/>
      <c r="GM301" s="437"/>
      <c r="GN301" s="437"/>
      <c r="GO301" s="437"/>
      <c r="GP301" s="437"/>
      <c r="GQ301" s="437"/>
      <c r="GR301" s="437"/>
      <c r="GS301" s="437"/>
      <c r="GT301" s="437"/>
      <c r="GU301" s="437"/>
      <c r="GV301" s="437"/>
      <c r="GW301" s="437"/>
      <c r="GX301" s="437"/>
      <c r="GY301" s="437"/>
      <c r="GZ301" s="437"/>
      <c r="HA301" s="437"/>
      <c r="HB301" s="437"/>
      <c r="HC301" s="437"/>
      <c r="HD301" s="437"/>
      <c r="HE301" s="437"/>
      <c r="HF301" s="437"/>
      <c r="HG301" s="437"/>
      <c r="HH301" s="437"/>
      <c r="HI301" s="437"/>
      <c r="HJ301" s="437"/>
      <c r="HK301" s="437"/>
      <c r="HL301" s="437"/>
      <c r="HM301" s="437"/>
      <c r="HN301" s="437"/>
      <c r="HO301" s="437"/>
      <c r="HP301" s="437"/>
      <c r="HQ301" s="437"/>
      <c r="HR301" s="437"/>
      <c r="HS301" s="437"/>
      <c r="HT301" s="437"/>
      <c r="HU301" s="437"/>
      <c r="HV301" s="437"/>
      <c r="HW301" s="437"/>
      <c r="HX301" s="437"/>
      <c r="HY301" s="437"/>
      <c r="HZ301" s="437"/>
      <c r="IA301" s="437"/>
      <c r="IB301" s="437"/>
      <c r="IC301" s="437"/>
      <c r="ID301" s="437"/>
      <c r="IE301" s="437"/>
      <c r="IF301" s="437"/>
      <c r="IG301" s="437"/>
      <c r="IH301" s="437"/>
      <c r="II301" s="437"/>
      <c r="IJ301" s="437"/>
      <c r="IK301" s="437"/>
      <c r="IL301" s="437"/>
      <c r="IM301" s="437"/>
      <c r="IN301" s="437"/>
      <c r="IO301" s="437"/>
      <c r="IP301" s="437"/>
      <c r="IQ301" s="437"/>
      <c r="IR301" s="437"/>
      <c r="IS301" s="437"/>
      <c r="IT301" s="437"/>
      <c r="IU301" s="437"/>
      <c r="IV301" s="437"/>
      <c r="IW301" s="437"/>
    </row>
    <row r="302" customFormat="false" ht="12.75" hidden="false" customHeight="true" outlineLevel="0" collapsed="false">
      <c r="AG302" s="421"/>
      <c r="AH302" s="437"/>
      <c r="AI302" s="437"/>
      <c r="AJ302" s="437"/>
      <c r="AK302" s="437"/>
      <c r="AL302" s="437"/>
      <c r="AM302" s="437"/>
      <c r="AN302" s="437"/>
      <c r="AO302" s="437"/>
      <c r="AP302" s="437"/>
      <c r="AQ302" s="437"/>
      <c r="AR302" s="437"/>
      <c r="AS302" s="437"/>
      <c r="AT302" s="437"/>
      <c r="AU302" s="437"/>
      <c r="AV302" s="437"/>
      <c r="AW302" s="437"/>
      <c r="AX302" s="437"/>
      <c r="AY302" s="437"/>
      <c r="AZ302" s="437"/>
      <c r="BA302" s="437"/>
      <c r="BB302" s="437"/>
      <c r="BC302" s="437"/>
      <c r="BD302" s="437"/>
      <c r="BE302" s="437"/>
      <c r="BF302" s="437"/>
      <c r="BG302" s="437"/>
      <c r="BH302" s="437"/>
      <c r="BI302" s="437"/>
      <c r="BJ302" s="437"/>
      <c r="BK302" s="437"/>
      <c r="BL302" s="437"/>
      <c r="BM302" s="437"/>
      <c r="BN302" s="437"/>
      <c r="BO302" s="437"/>
      <c r="BP302" s="437"/>
      <c r="BQ302" s="437"/>
      <c r="BR302" s="437"/>
      <c r="BS302" s="437"/>
      <c r="BT302" s="437"/>
      <c r="BU302" s="437"/>
      <c r="BV302" s="437"/>
      <c r="BW302" s="437"/>
      <c r="BX302" s="437"/>
      <c r="BY302" s="437"/>
      <c r="BZ302" s="437"/>
      <c r="CA302" s="437"/>
      <c r="CB302" s="437"/>
      <c r="CC302" s="437"/>
      <c r="CD302" s="437"/>
      <c r="CE302" s="437"/>
      <c r="CF302" s="437"/>
      <c r="CG302" s="437"/>
      <c r="CH302" s="437"/>
      <c r="CI302" s="437"/>
      <c r="CJ302" s="437"/>
      <c r="CK302" s="437"/>
      <c r="CL302" s="437"/>
      <c r="CM302" s="437"/>
      <c r="CN302" s="437"/>
      <c r="CO302" s="437"/>
      <c r="CP302" s="437"/>
      <c r="CQ302" s="437"/>
      <c r="CR302" s="437"/>
      <c r="CS302" s="437"/>
      <c r="CT302" s="437"/>
      <c r="CU302" s="437"/>
      <c r="CV302" s="437"/>
      <c r="CW302" s="437"/>
      <c r="CX302" s="437"/>
      <c r="CY302" s="437"/>
      <c r="CZ302" s="437"/>
      <c r="DA302" s="437"/>
      <c r="DB302" s="437"/>
      <c r="DC302" s="437"/>
      <c r="DD302" s="437"/>
      <c r="DE302" s="437"/>
      <c r="DF302" s="437"/>
      <c r="DG302" s="437"/>
      <c r="DH302" s="437"/>
      <c r="DI302" s="437"/>
      <c r="DJ302" s="437"/>
      <c r="DK302" s="437"/>
      <c r="DL302" s="437"/>
      <c r="DM302" s="437"/>
      <c r="DN302" s="437"/>
      <c r="DO302" s="437"/>
      <c r="DP302" s="437"/>
      <c r="DQ302" s="437"/>
      <c r="DR302" s="437"/>
      <c r="DS302" s="437"/>
      <c r="DT302" s="437"/>
      <c r="DU302" s="437"/>
      <c r="DV302" s="437"/>
      <c r="DW302" s="437"/>
      <c r="DX302" s="437"/>
      <c r="DY302" s="437"/>
      <c r="DZ302" s="437"/>
      <c r="EA302" s="437"/>
      <c r="EB302" s="437"/>
      <c r="EC302" s="437"/>
      <c r="ED302" s="437"/>
      <c r="EE302" s="437"/>
      <c r="EF302" s="437"/>
      <c r="EG302" s="437"/>
      <c r="EH302" s="437"/>
      <c r="EI302" s="437"/>
      <c r="EJ302" s="437"/>
      <c r="EK302" s="437"/>
      <c r="EL302" s="437"/>
      <c r="EM302" s="437"/>
      <c r="EN302" s="437"/>
      <c r="EO302" s="437"/>
      <c r="EP302" s="437"/>
      <c r="EQ302" s="437"/>
      <c r="ER302" s="437"/>
      <c r="ES302" s="437"/>
      <c r="ET302" s="437"/>
      <c r="EU302" s="437"/>
      <c r="EV302" s="437"/>
      <c r="EW302" s="437"/>
      <c r="EX302" s="437"/>
      <c r="EY302" s="437"/>
      <c r="EZ302" s="437"/>
      <c r="FA302" s="437"/>
      <c r="FB302" s="437"/>
      <c r="FC302" s="437"/>
      <c r="FD302" s="437"/>
      <c r="FE302" s="437"/>
      <c r="FF302" s="437"/>
      <c r="FG302" s="437"/>
      <c r="FH302" s="437"/>
      <c r="FI302" s="437"/>
      <c r="FJ302" s="437"/>
      <c r="FK302" s="437"/>
      <c r="FL302" s="437"/>
      <c r="FM302" s="437"/>
      <c r="FN302" s="437"/>
      <c r="FO302" s="437"/>
      <c r="FP302" s="437"/>
      <c r="FQ302" s="437"/>
      <c r="FR302" s="437"/>
      <c r="FS302" s="437"/>
      <c r="FT302" s="437"/>
      <c r="FU302" s="437"/>
      <c r="FV302" s="437"/>
      <c r="FW302" s="437"/>
      <c r="FX302" s="437"/>
      <c r="FY302" s="437"/>
      <c r="FZ302" s="437"/>
      <c r="GA302" s="437"/>
      <c r="GB302" s="437"/>
      <c r="GC302" s="437"/>
      <c r="GD302" s="437"/>
      <c r="GE302" s="437"/>
      <c r="GF302" s="437"/>
      <c r="GG302" s="437"/>
      <c r="GH302" s="437"/>
      <c r="GI302" s="437"/>
      <c r="GJ302" s="437"/>
      <c r="GK302" s="437"/>
      <c r="GL302" s="437"/>
      <c r="GM302" s="437"/>
      <c r="GN302" s="437"/>
      <c r="GO302" s="437"/>
      <c r="GP302" s="437"/>
      <c r="GQ302" s="437"/>
      <c r="GR302" s="437"/>
      <c r="GS302" s="437"/>
      <c r="GT302" s="437"/>
      <c r="GU302" s="437"/>
      <c r="GV302" s="437"/>
      <c r="GW302" s="437"/>
      <c r="GX302" s="437"/>
      <c r="GY302" s="437"/>
      <c r="GZ302" s="437"/>
      <c r="HA302" s="437"/>
      <c r="HB302" s="437"/>
      <c r="HC302" s="437"/>
      <c r="HD302" s="437"/>
      <c r="HE302" s="437"/>
      <c r="HF302" s="437"/>
      <c r="HG302" s="437"/>
      <c r="HH302" s="437"/>
      <c r="HI302" s="437"/>
      <c r="HJ302" s="437"/>
      <c r="HK302" s="437"/>
      <c r="HL302" s="437"/>
      <c r="HM302" s="437"/>
      <c r="HN302" s="437"/>
      <c r="HO302" s="437"/>
      <c r="HP302" s="437"/>
      <c r="HQ302" s="437"/>
      <c r="HR302" s="437"/>
      <c r="HS302" s="437"/>
      <c r="HT302" s="437"/>
      <c r="HU302" s="437"/>
      <c r="HV302" s="437"/>
      <c r="HW302" s="437"/>
      <c r="HX302" s="437"/>
      <c r="HY302" s="437"/>
      <c r="HZ302" s="437"/>
      <c r="IA302" s="437"/>
      <c r="IB302" s="437"/>
      <c r="IC302" s="437"/>
      <c r="ID302" s="437"/>
      <c r="IE302" s="437"/>
      <c r="IF302" s="437"/>
      <c r="IG302" s="437"/>
      <c r="IH302" s="437"/>
      <c r="II302" s="437"/>
      <c r="IJ302" s="437"/>
      <c r="IK302" s="437"/>
      <c r="IL302" s="437"/>
      <c r="IM302" s="437"/>
      <c r="IN302" s="437"/>
      <c r="IO302" s="437"/>
      <c r="IP302" s="437"/>
      <c r="IQ302" s="437"/>
      <c r="IR302" s="437"/>
      <c r="IS302" s="437"/>
      <c r="IT302" s="437"/>
      <c r="IU302" s="437"/>
      <c r="IV302" s="437"/>
      <c r="IW302" s="437"/>
    </row>
    <row r="303" customFormat="false" ht="12.75" hidden="false" customHeight="true" outlineLevel="0" collapsed="false">
      <c r="AG303" s="421"/>
      <c r="AH303" s="437"/>
      <c r="AI303" s="437"/>
      <c r="AJ303" s="437"/>
      <c r="AK303" s="437"/>
      <c r="AL303" s="437"/>
      <c r="AM303" s="437"/>
      <c r="AN303" s="437"/>
      <c r="AO303" s="437"/>
      <c r="AP303" s="437"/>
      <c r="AQ303" s="437"/>
      <c r="AR303" s="437"/>
      <c r="AS303" s="437"/>
      <c r="AT303" s="437"/>
      <c r="AU303" s="437"/>
      <c r="AV303" s="437"/>
      <c r="AW303" s="437"/>
      <c r="AX303" s="437"/>
      <c r="AY303" s="437"/>
      <c r="AZ303" s="437"/>
      <c r="BA303" s="437"/>
      <c r="BB303" s="437"/>
      <c r="BC303" s="437"/>
      <c r="BD303" s="437"/>
      <c r="BE303" s="437"/>
      <c r="BF303" s="437"/>
      <c r="BG303" s="437"/>
      <c r="BH303" s="437"/>
      <c r="BI303" s="437"/>
      <c r="BJ303" s="437"/>
      <c r="BK303" s="437"/>
      <c r="BL303" s="437"/>
      <c r="BM303" s="437"/>
      <c r="BN303" s="437"/>
      <c r="BO303" s="437"/>
      <c r="BP303" s="437"/>
      <c r="BQ303" s="437"/>
      <c r="BR303" s="437"/>
      <c r="BS303" s="437"/>
      <c r="BT303" s="437"/>
      <c r="BU303" s="437"/>
      <c r="BV303" s="437"/>
      <c r="BW303" s="437"/>
      <c r="BX303" s="437"/>
      <c r="BY303" s="437"/>
      <c r="BZ303" s="437"/>
      <c r="CA303" s="437"/>
      <c r="CB303" s="437"/>
      <c r="CC303" s="437"/>
      <c r="CD303" s="437"/>
      <c r="CE303" s="437"/>
      <c r="CF303" s="437"/>
      <c r="CG303" s="437"/>
      <c r="CH303" s="437"/>
      <c r="CI303" s="437"/>
      <c r="CJ303" s="437"/>
      <c r="CK303" s="437"/>
      <c r="CL303" s="437"/>
      <c r="CM303" s="437"/>
      <c r="CN303" s="437"/>
      <c r="CO303" s="437"/>
      <c r="CP303" s="437"/>
      <c r="CQ303" s="437"/>
      <c r="CR303" s="437"/>
      <c r="CS303" s="437"/>
      <c r="CT303" s="437"/>
      <c r="CU303" s="437"/>
      <c r="CV303" s="437"/>
      <c r="CW303" s="437"/>
      <c r="CX303" s="437"/>
      <c r="CY303" s="437"/>
      <c r="CZ303" s="437"/>
      <c r="DA303" s="437"/>
      <c r="DB303" s="437"/>
      <c r="DC303" s="437"/>
      <c r="DD303" s="437"/>
      <c r="DE303" s="437"/>
      <c r="DF303" s="437"/>
      <c r="DG303" s="437"/>
      <c r="DH303" s="437"/>
      <c r="DI303" s="437"/>
      <c r="DJ303" s="437"/>
      <c r="DK303" s="437"/>
      <c r="DL303" s="437"/>
      <c r="DM303" s="437"/>
      <c r="DN303" s="437"/>
      <c r="DO303" s="437"/>
      <c r="DP303" s="437"/>
      <c r="DQ303" s="437"/>
      <c r="DR303" s="437"/>
      <c r="DS303" s="437"/>
      <c r="DT303" s="437"/>
      <c r="DU303" s="437"/>
      <c r="DV303" s="437"/>
      <c r="DW303" s="437"/>
      <c r="DX303" s="437"/>
      <c r="DY303" s="437"/>
      <c r="DZ303" s="437"/>
      <c r="EA303" s="437"/>
      <c r="EB303" s="437"/>
      <c r="EC303" s="437"/>
      <c r="ED303" s="437"/>
      <c r="EE303" s="437"/>
      <c r="EF303" s="437"/>
      <c r="EG303" s="437"/>
      <c r="EH303" s="437"/>
      <c r="EI303" s="437"/>
      <c r="EJ303" s="437"/>
      <c r="EK303" s="437"/>
      <c r="EL303" s="437"/>
      <c r="EM303" s="437"/>
      <c r="EN303" s="437"/>
      <c r="EO303" s="437"/>
      <c r="EP303" s="437"/>
      <c r="EQ303" s="437"/>
      <c r="ER303" s="437"/>
      <c r="ES303" s="437"/>
      <c r="ET303" s="437"/>
      <c r="EU303" s="437"/>
      <c r="EV303" s="437"/>
      <c r="EW303" s="437"/>
      <c r="EX303" s="437"/>
      <c r="EY303" s="437"/>
      <c r="EZ303" s="437"/>
      <c r="FA303" s="437"/>
      <c r="FB303" s="437"/>
      <c r="FC303" s="437"/>
      <c r="FD303" s="437"/>
      <c r="FE303" s="437"/>
      <c r="FF303" s="437"/>
      <c r="FG303" s="437"/>
      <c r="FH303" s="437"/>
      <c r="FI303" s="437"/>
      <c r="FJ303" s="437"/>
      <c r="FK303" s="437"/>
      <c r="FL303" s="437"/>
      <c r="FM303" s="437"/>
      <c r="FN303" s="437"/>
      <c r="FO303" s="437"/>
      <c r="FP303" s="437"/>
      <c r="FQ303" s="437"/>
      <c r="FR303" s="437"/>
      <c r="FS303" s="437"/>
      <c r="FT303" s="437"/>
      <c r="FU303" s="437"/>
      <c r="FV303" s="437"/>
      <c r="FW303" s="437"/>
      <c r="FX303" s="437"/>
      <c r="FY303" s="437"/>
      <c r="FZ303" s="437"/>
      <c r="GA303" s="437"/>
      <c r="GB303" s="437"/>
      <c r="GC303" s="437"/>
      <c r="GD303" s="437"/>
      <c r="GE303" s="437"/>
      <c r="GF303" s="437"/>
      <c r="GG303" s="437"/>
      <c r="GH303" s="437"/>
      <c r="GI303" s="437"/>
      <c r="GJ303" s="437"/>
      <c r="GK303" s="437"/>
      <c r="GL303" s="437"/>
      <c r="GM303" s="437"/>
      <c r="GN303" s="437"/>
      <c r="GO303" s="437"/>
      <c r="GP303" s="437"/>
      <c r="GQ303" s="437"/>
      <c r="GR303" s="437"/>
      <c r="GS303" s="437"/>
      <c r="GT303" s="437"/>
      <c r="GU303" s="437"/>
      <c r="GV303" s="437"/>
      <c r="GW303" s="437"/>
      <c r="GX303" s="437"/>
      <c r="GY303" s="437"/>
      <c r="GZ303" s="437"/>
      <c r="HA303" s="437"/>
      <c r="HB303" s="437"/>
      <c r="HC303" s="437"/>
      <c r="HD303" s="437"/>
      <c r="HE303" s="437"/>
      <c r="HF303" s="437"/>
      <c r="HG303" s="437"/>
      <c r="HH303" s="437"/>
      <c r="HI303" s="437"/>
      <c r="HJ303" s="437"/>
      <c r="HK303" s="437"/>
      <c r="HL303" s="437"/>
      <c r="HM303" s="437"/>
      <c r="HN303" s="437"/>
      <c r="HO303" s="437"/>
      <c r="HP303" s="437"/>
      <c r="HQ303" s="437"/>
      <c r="HR303" s="437"/>
      <c r="HS303" s="437"/>
      <c r="HT303" s="437"/>
      <c r="HU303" s="437"/>
      <c r="HV303" s="437"/>
      <c r="HW303" s="437"/>
      <c r="HX303" s="437"/>
      <c r="HY303" s="437"/>
      <c r="HZ303" s="437"/>
      <c r="IA303" s="437"/>
      <c r="IB303" s="437"/>
      <c r="IC303" s="437"/>
      <c r="ID303" s="437"/>
      <c r="IE303" s="437"/>
      <c r="IF303" s="437"/>
      <c r="IG303" s="437"/>
      <c r="IH303" s="437"/>
      <c r="II303" s="437"/>
      <c r="IJ303" s="437"/>
      <c r="IK303" s="437"/>
      <c r="IL303" s="437"/>
      <c r="IM303" s="437"/>
      <c r="IN303" s="437"/>
      <c r="IO303" s="437"/>
      <c r="IP303" s="437"/>
      <c r="IQ303" s="437"/>
      <c r="IR303" s="437"/>
      <c r="IS303" s="437"/>
      <c r="IT303" s="437"/>
      <c r="IU303" s="437"/>
      <c r="IV303" s="437"/>
      <c r="IW303" s="437"/>
    </row>
    <row r="304" customFormat="false" ht="12.75" hidden="false" customHeight="true" outlineLevel="0" collapsed="false">
      <c r="AG304" s="421"/>
      <c r="AH304" s="437"/>
      <c r="AI304" s="437"/>
      <c r="AJ304" s="437"/>
      <c r="AK304" s="437"/>
      <c r="AL304" s="437"/>
      <c r="AM304" s="437"/>
      <c r="AN304" s="437"/>
      <c r="AO304" s="437"/>
      <c r="AP304" s="437"/>
      <c r="AQ304" s="437"/>
      <c r="AR304" s="437"/>
      <c r="AS304" s="437"/>
      <c r="AT304" s="437"/>
      <c r="AU304" s="437"/>
      <c r="AV304" s="437"/>
      <c r="AW304" s="437"/>
      <c r="AX304" s="437"/>
      <c r="AY304" s="437"/>
      <c r="AZ304" s="437"/>
      <c r="BA304" s="437"/>
      <c r="BB304" s="437"/>
      <c r="BC304" s="437"/>
      <c r="BD304" s="437"/>
      <c r="BE304" s="437"/>
      <c r="BF304" s="437"/>
      <c r="BG304" s="437"/>
      <c r="BH304" s="437"/>
      <c r="BI304" s="437"/>
      <c r="BJ304" s="437"/>
      <c r="BK304" s="437"/>
      <c r="BL304" s="437"/>
      <c r="BM304" s="437"/>
      <c r="BN304" s="437"/>
      <c r="BO304" s="437"/>
      <c r="BP304" s="437"/>
      <c r="BQ304" s="437"/>
      <c r="BR304" s="437"/>
      <c r="BS304" s="437"/>
      <c r="BT304" s="437"/>
      <c r="BU304" s="437"/>
      <c r="BV304" s="437"/>
      <c r="BW304" s="437"/>
      <c r="BX304" s="437"/>
      <c r="BY304" s="437"/>
      <c r="BZ304" s="437"/>
      <c r="CA304" s="437"/>
      <c r="CB304" s="437"/>
      <c r="CC304" s="437"/>
      <c r="CD304" s="437"/>
      <c r="CE304" s="437"/>
      <c r="CF304" s="437"/>
      <c r="CG304" s="437"/>
      <c r="CH304" s="437"/>
      <c r="CI304" s="437"/>
      <c r="CJ304" s="437"/>
      <c r="CK304" s="437"/>
      <c r="CL304" s="437"/>
      <c r="CM304" s="437"/>
      <c r="CN304" s="437"/>
      <c r="CO304" s="437"/>
      <c r="CP304" s="437"/>
      <c r="CQ304" s="437"/>
      <c r="CR304" s="437"/>
      <c r="CS304" s="437"/>
      <c r="CT304" s="437"/>
      <c r="CU304" s="437"/>
      <c r="CV304" s="437"/>
      <c r="CW304" s="437"/>
      <c r="CX304" s="437"/>
      <c r="CY304" s="437"/>
      <c r="CZ304" s="437"/>
      <c r="DA304" s="437"/>
      <c r="DB304" s="437"/>
      <c r="DC304" s="437"/>
      <c r="DD304" s="437"/>
      <c r="DE304" s="437"/>
      <c r="DF304" s="437"/>
      <c r="DG304" s="437"/>
      <c r="DH304" s="437"/>
      <c r="DI304" s="437"/>
      <c r="DJ304" s="437"/>
      <c r="DK304" s="437"/>
      <c r="DL304" s="437"/>
      <c r="DM304" s="437"/>
      <c r="DN304" s="437"/>
      <c r="DO304" s="437"/>
      <c r="DP304" s="437"/>
      <c r="DQ304" s="437"/>
      <c r="DR304" s="437"/>
      <c r="DS304" s="437"/>
      <c r="DT304" s="437"/>
      <c r="DU304" s="437"/>
      <c r="DV304" s="437"/>
      <c r="DW304" s="437"/>
      <c r="DX304" s="437"/>
      <c r="DY304" s="437"/>
      <c r="DZ304" s="437"/>
      <c r="EA304" s="437"/>
      <c r="EB304" s="437"/>
      <c r="EC304" s="437"/>
      <c r="ED304" s="437"/>
      <c r="EE304" s="437"/>
      <c r="EF304" s="437"/>
      <c r="EG304" s="437"/>
      <c r="EH304" s="437"/>
      <c r="EI304" s="437"/>
      <c r="EJ304" s="437"/>
      <c r="EK304" s="437"/>
      <c r="EL304" s="437"/>
      <c r="EM304" s="437"/>
      <c r="EN304" s="437"/>
      <c r="EO304" s="437"/>
      <c r="EP304" s="437"/>
      <c r="EQ304" s="437"/>
      <c r="ER304" s="437"/>
      <c r="ES304" s="437"/>
      <c r="ET304" s="437"/>
      <c r="EU304" s="437"/>
      <c r="EV304" s="437"/>
      <c r="EW304" s="437"/>
      <c r="EX304" s="437"/>
      <c r="EY304" s="437"/>
      <c r="EZ304" s="437"/>
      <c r="FA304" s="437"/>
      <c r="FB304" s="437"/>
      <c r="FC304" s="437"/>
      <c r="FD304" s="437"/>
      <c r="FE304" s="437"/>
      <c r="FF304" s="437"/>
      <c r="FG304" s="437"/>
      <c r="FH304" s="437"/>
      <c r="FI304" s="437"/>
      <c r="FJ304" s="437"/>
      <c r="FK304" s="437"/>
      <c r="FL304" s="437"/>
      <c r="FM304" s="437"/>
      <c r="FN304" s="437"/>
      <c r="FO304" s="437"/>
      <c r="FP304" s="437"/>
      <c r="FQ304" s="437"/>
      <c r="FR304" s="437"/>
      <c r="FS304" s="437"/>
      <c r="FT304" s="437"/>
      <c r="FU304" s="437"/>
      <c r="FV304" s="437"/>
      <c r="FW304" s="437"/>
      <c r="FX304" s="437"/>
      <c r="FY304" s="437"/>
      <c r="FZ304" s="437"/>
      <c r="GA304" s="437"/>
      <c r="GB304" s="437"/>
      <c r="GC304" s="437"/>
      <c r="GD304" s="437"/>
      <c r="GE304" s="437"/>
      <c r="GF304" s="437"/>
      <c r="GG304" s="437"/>
      <c r="GH304" s="437"/>
      <c r="GI304" s="437"/>
      <c r="GJ304" s="437"/>
      <c r="GK304" s="437"/>
      <c r="GL304" s="437"/>
      <c r="GM304" s="437"/>
      <c r="GN304" s="437"/>
      <c r="GO304" s="437"/>
      <c r="GP304" s="437"/>
      <c r="GQ304" s="437"/>
      <c r="GR304" s="437"/>
      <c r="GS304" s="437"/>
      <c r="GT304" s="437"/>
      <c r="GU304" s="437"/>
      <c r="GV304" s="437"/>
      <c r="GW304" s="437"/>
      <c r="GX304" s="437"/>
      <c r="GY304" s="437"/>
      <c r="GZ304" s="437"/>
      <c r="HA304" s="437"/>
      <c r="HB304" s="437"/>
      <c r="HC304" s="437"/>
      <c r="HD304" s="437"/>
      <c r="HE304" s="437"/>
      <c r="HF304" s="437"/>
      <c r="HG304" s="437"/>
      <c r="HH304" s="437"/>
      <c r="HI304" s="437"/>
      <c r="HJ304" s="437"/>
      <c r="HK304" s="437"/>
      <c r="HL304" s="437"/>
      <c r="HM304" s="437"/>
      <c r="HN304" s="437"/>
      <c r="HO304" s="437"/>
      <c r="HP304" s="437"/>
      <c r="HQ304" s="437"/>
      <c r="HR304" s="437"/>
      <c r="HS304" s="437"/>
      <c r="HT304" s="437"/>
      <c r="HU304" s="437"/>
      <c r="HV304" s="437"/>
      <c r="HW304" s="437"/>
      <c r="HX304" s="437"/>
      <c r="HY304" s="437"/>
      <c r="HZ304" s="437"/>
      <c r="IA304" s="437"/>
      <c r="IB304" s="437"/>
      <c r="IC304" s="437"/>
      <c r="ID304" s="437"/>
      <c r="IE304" s="437"/>
      <c r="IF304" s="437"/>
      <c r="IG304" s="437"/>
      <c r="IH304" s="437"/>
      <c r="II304" s="437"/>
      <c r="IJ304" s="437"/>
      <c r="IK304" s="437"/>
      <c r="IL304" s="437"/>
      <c r="IM304" s="437"/>
      <c r="IN304" s="437"/>
      <c r="IO304" s="437"/>
      <c r="IP304" s="437"/>
      <c r="IQ304" s="437"/>
      <c r="IR304" s="437"/>
      <c r="IS304" s="437"/>
      <c r="IT304" s="437"/>
      <c r="IU304" s="437"/>
      <c r="IV304" s="437"/>
      <c r="IW304" s="437"/>
    </row>
    <row r="305" customFormat="false" ht="12.75" hidden="false" customHeight="false" outlineLevel="0" collapsed="false">
      <c r="AG305" s="434"/>
      <c r="AH305" s="442"/>
      <c r="AI305" s="442"/>
      <c r="AJ305" s="442"/>
      <c r="AK305" s="442"/>
      <c r="AL305" s="442"/>
      <c r="AM305" s="442"/>
      <c r="AN305" s="442"/>
      <c r="AO305" s="442"/>
      <c r="AP305" s="442"/>
      <c r="AQ305" s="442"/>
      <c r="AR305" s="442"/>
      <c r="AS305" s="442"/>
      <c r="AT305" s="442"/>
      <c r="AU305" s="442"/>
      <c r="AV305" s="442"/>
      <c r="AW305" s="442"/>
      <c r="AX305" s="442"/>
      <c r="AY305" s="442"/>
      <c r="AZ305" s="442"/>
      <c r="BA305" s="442"/>
      <c r="BB305" s="442"/>
      <c r="BC305" s="442"/>
      <c r="BD305" s="442"/>
      <c r="BE305" s="442"/>
      <c r="BF305" s="442"/>
      <c r="BG305" s="442"/>
      <c r="BH305" s="442"/>
      <c r="BI305" s="442"/>
      <c r="BJ305" s="442"/>
      <c r="BK305" s="442"/>
      <c r="BL305" s="442"/>
      <c r="BM305" s="442"/>
      <c r="BN305" s="442"/>
      <c r="BO305" s="442"/>
      <c r="BP305" s="442"/>
      <c r="BQ305" s="442"/>
      <c r="BR305" s="442"/>
      <c r="BS305" s="442"/>
      <c r="BT305" s="442"/>
      <c r="BU305" s="442"/>
      <c r="BV305" s="442"/>
      <c r="BW305" s="442"/>
      <c r="BX305" s="442"/>
      <c r="BY305" s="442"/>
      <c r="BZ305" s="442"/>
      <c r="CA305" s="442"/>
      <c r="CB305" s="442"/>
      <c r="CC305" s="442"/>
      <c r="CD305" s="442"/>
      <c r="CE305" s="442"/>
      <c r="CF305" s="442"/>
      <c r="CG305" s="442"/>
      <c r="CH305" s="442"/>
      <c r="CI305" s="442"/>
      <c r="CJ305" s="442"/>
      <c r="CK305" s="442"/>
      <c r="CL305" s="442"/>
      <c r="CM305" s="442"/>
      <c r="CN305" s="442"/>
      <c r="CO305" s="442"/>
      <c r="CP305" s="442"/>
      <c r="CQ305" s="442"/>
      <c r="CR305" s="442"/>
      <c r="CS305" s="442"/>
      <c r="CT305" s="442"/>
      <c r="CU305" s="442"/>
      <c r="CV305" s="442"/>
      <c r="CW305" s="442"/>
      <c r="CX305" s="442"/>
      <c r="CY305" s="442"/>
      <c r="CZ305" s="442"/>
      <c r="DA305" s="442"/>
      <c r="DB305" s="442"/>
      <c r="DC305" s="442"/>
      <c r="DD305" s="442"/>
      <c r="DE305" s="442"/>
      <c r="DF305" s="442"/>
      <c r="DG305" s="442"/>
      <c r="DH305" s="442"/>
      <c r="DI305" s="442"/>
      <c r="DJ305" s="442"/>
      <c r="DK305" s="442"/>
      <c r="DL305" s="442"/>
      <c r="DM305" s="442"/>
      <c r="DN305" s="442"/>
      <c r="DO305" s="442"/>
      <c r="DP305" s="442"/>
      <c r="DQ305" s="442"/>
      <c r="DR305" s="442"/>
      <c r="DS305" s="442"/>
      <c r="DT305" s="442"/>
      <c r="DU305" s="442"/>
      <c r="DV305" s="442"/>
      <c r="DW305" s="442"/>
      <c r="DX305" s="442"/>
      <c r="DY305" s="442"/>
      <c r="DZ305" s="442"/>
      <c r="EA305" s="442"/>
      <c r="EB305" s="442"/>
      <c r="EC305" s="442"/>
      <c r="ED305" s="442"/>
      <c r="EE305" s="442"/>
      <c r="EF305" s="442"/>
      <c r="EG305" s="442"/>
      <c r="EH305" s="442"/>
      <c r="EI305" s="442"/>
      <c r="EJ305" s="442"/>
      <c r="EK305" s="442"/>
      <c r="EL305" s="442"/>
      <c r="EM305" s="442"/>
      <c r="EN305" s="442"/>
      <c r="EO305" s="442"/>
      <c r="EP305" s="442"/>
      <c r="EQ305" s="442"/>
      <c r="ER305" s="442"/>
      <c r="ES305" s="442"/>
      <c r="ET305" s="442"/>
      <c r="EU305" s="442"/>
      <c r="EV305" s="442"/>
      <c r="EW305" s="442"/>
      <c r="EX305" s="442"/>
      <c r="EY305" s="442"/>
      <c r="EZ305" s="442"/>
      <c r="FA305" s="442"/>
      <c r="FB305" s="442"/>
      <c r="FC305" s="442"/>
      <c r="FD305" s="442"/>
      <c r="FE305" s="442"/>
      <c r="FF305" s="442"/>
      <c r="FG305" s="442"/>
      <c r="FH305" s="442"/>
      <c r="FI305" s="442"/>
      <c r="FJ305" s="442"/>
      <c r="FK305" s="442"/>
      <c r="FL305" s="442"/>
      <c r="FM305" s="442"/>
      <c r="FN305" s="442"/>
      <c r="FO305" s="442"/>
      <c r="FP305" s="442"/>
      <c r="FQ305" s="442"/>
      <c r="FR305" s="442"/>
      <c r="FS305" s="442"/>
      <c r="FT305" s="442"/>
      <c r="FU305" s="442"/>
      <c r="FV305" s="442"/>
      <c r="FW305" s="442"/>
      <c r="FX305" s="442"/>
      <c r="FY305" s="442"/>
      <c r="FZ305" s="442"/>
      <c r="GA305" s="442"/>
      <c r="GB305" s="442"/>
      <c r="GC305" s="442"/>
      <c r="GD305" s="442"/>
      <c r="GE305" s="442"/>
      <c r="GF305" s="442"/>
      <c r="GG305" s="442"/>
      <c r="GH305" s="442"/>
      <c r="GI305" s="442"/>
      <c r="GJ305" s="442"/>
      <c r="GK305" s="442"/>
      <c r="GL305" s="442"/>
      <c r="GM305" s="442"/>
      <c r="GN305" s="442"/>
      <c r="GO305" s="442"/>
      <c r="GP305" s="442"/>
      <c r="GQ305" s="442"/>
      <c r="GR305" s="442"/>
      <c r="GS305" s="442"/>
      <c r="GT305" s="442"/>
      <c r="GU305" s="442"/>
      <c r="GV305" s="442"/>
      <c r="GW305" s="442"/>
      <c r="GX305" s="442"/>
      <c r="GY305" s="442"/>
      <c r="GZ305" s="442"/>
      <c r="HA305" s="442"/>
      <c r="HB305" s="442"/>
      <c r="HC305" s="442"/>
      <c r="HD305" s="442"/>
      <c r="HE305" s="442"/>
      <c r="HF305" s="442"/>
      <c r="HG305" s="442"/>
      <c r="HH305" s="442"/>
      <c r="HI305" s="442"/>
      <c r="HJ305" s="442"/>
      <c r="HK305" s="442"/>
      <c r="HL305" s="442"/>
      <c r="HM305" s="442"/>
      <c r="HN305" s="442"/>
      <c r="HO305" s="442"/>
      <c r="HP305" s="442"/>
      <c r="HQ305" s="442"/>
      <c r="HR305" s="442"/>
      <c r="HS305" s="442"/>
      <c r="HT305" s="442"/>
      <c r="HU305" s="442"/>
      <c r="HV305" s="442"/>
      <c r="HW305" s="442"/>
      <c r="HX305" s="442"/>
      <c r="HY305" s="442"/>
      <c r="HZ305" s="442"/>
      <c r="IA305" s="442"/>
      <c r="IB305" s="442"/>
      <c r="IC305" s="442"/>
      <c r="ID305" s="442"/>
      <c r="IE305" s="442"/>
      <c r="IF305" s="442"/>
      <c r="IG305" s="442"/>
      <c r="IH305" s="442"/>
      <c r="II305" s="442"/>
      <c r="IJ305" s="442"/>
      <c r="IK305" s="442"/>
      <c r="IL305" s="442"/>
      <c r="IM305" s="442"/>
      <c r="IN305" s="442"/>
      <c r="IO305" s="442"/>
      <c r="IP305" s="442"/>
      <c r="IQ305" s="442"/>
      <c r="IR305" s="442"/>
      <c r="IS305" s="442"/>
      <c r="IT305" s="442"/>
      <c r="IU305" s="442"/>
      <c r="IV305" s="442"/>
      <c r="IW305" s="442"/>
    </row>
    <row r="306" customFormat="false" ht="12.75" hidden="false" customHeight="false" outlineLevel="0" collapsed="false">
      <c r="AG306" s="437"/>
      <c r="AH306" s="442"/>
      <c r="AI306" s="442"/>
      <c r="AJ306" s="442"/>
      <c r="AK306" s="442"/>
      <c r="AL306" s="442"/>
      <c r="AM306" s="442"/>
      <c r="AN306" s="442"/>
      <c r="AO306" s="442"/>
      <c r="AP306" s="442"/>
      <c r="AQ306" s="442"/>
      <c r="AR306" s="442"/>
      <c r="AS306" s="442"/>
      <c r="AT306" s="442"/>
      <c r="AU306" s="442"/>
      <c r="AV306" s="442"/>
      <c r="AW306" s="442"/>
      <c r="AX306" s="442"/>
      <c r="AY306" s="442"/>
      <c r="AZ306" s="442"/>
      <c r="BA306" s="442"/>
      <c r="BB306" s="442"/>
      <c r="BC306" s="442"/>
      <c r="BD306" s="442"/>
      <c r="BE306" s="442"/>
      <c r="BF306" s="442"/>
      <c r="BG306" s="442"/>
      <c r="BH306" s="442"/>
      <c r="BI306" s="442"/>
      <c r="BJ306" s="442"/>
      <c r="BK306" s="442"/>
      <c r="BL306" s="442"/>
      <c r="BM306" s="442"/>
      <c r="BN306" s="442"/>
      <c r="BO306" s="442"/>
      <c r="BP306" s="442"/>
      <c r="BQ306" s="442"/>
      <c r="BR306" s="442"/>
      <c r="BS306" s="442"/>
      <c r="BT306" s="442"/>
      <c r="BU306" s="442"/>
      <c r="BV306" s="442"/>
      <c r="BW306" s="442"/>
      <c r="BX306" s="442"/>
      <c r="BY306" s="442"/>
      <c r="BZ306" s="442"/>
      <c r="CA306" s="442"/>
      <c r="CB306" s="442"/>
      <c r="CC306" s="442"/>
      <c r="CD306" s="442"/>
      <c r="CE306" s="442"/>
      <c r="CF306" s="442"/>
      <c r="CG306" s="442"/>
      <c r="CH306" s="442"/>
      <c r="CI306" s="442"/>
      <c r="CJ306" s="442"/>
      <c r="CK306" s="442"/>
      <c r="CL306" s="442"/>
      <c r="CM306" s="442"/>
      <c r="CN306" s="442"/>
      <c r="CO306" s="442"/>
      <c r="CP306" s="442"/>
      <c r="CQ306" s="442"/>
      <c r="CR306" s="442"/>
      <c r="CS306" s="442"/>
      <c r="CT306" s="442"/>
      <c r="CU306" s="442"/>
      <c r="CV306" s="442"/>
      <c r="CW306" s="442"/>
      <c r="CX306" s="442"/>
      <c r="CY306" s="442"/>
      <c r="CZ306" s="442"/>
      <c r="DA306" s="442"/>
      <c r="DB306" s="442"/>
      <c r="DC306" s="442"/>
      <c r="DD306" s="442"/>
      <c r="DE306" s="442"/>
      <c r="DF306" s="442"/>
      <c r="DG306" s="442"/>
      <c r="DH306" s="442"/>
      <c r="DI306" s="442"/>
      <c r="DJ306" s="442"/>
      <c r="DK306" s="442"/>
      <c r="DL306" s="442"/>
      <c r="DM306" s="442"/>
      <c r="DN306" s="442"/>
      <c r="DO306" s="442"/>
      <c r="DP306" s="442"/>
      <c r="DQ306" s="442"/>
      <c r="DR306" s="442"/>
      <c r="DS306" s="442"/>
      <c r="DT306" s="442"/>
      <c r="DU306" s="442"/>
      <c r="DV306" s="442"/>
      <c r="DW306" s="442"/>
      <c r="DX306" s="442"/>
      <c r="DY306" s="442"/>
      <c r="DZ306" s="442"/>
      <c r="EA306" s="442"/>
      <c r="EB306" s="442"/>
      <c r="EC306" s="442"/>
      <c r="ED306" s="442"/>
      <c r="EE306" s="442"/>
      <c r="EF306" s="442"/>
      <c r="EG306" s="442"/>
      <c r="EH306" s="442"/>
      <c r="EI306" s="442"/>
      <c r="EJ306" s="442"/>
      <c r="EK306" s="442"/>
      <c r="EL306" s="442"/>
      <c r="EM306" s="442"/>
      <c r="EN306" s="442"/>
      <c r="EO306" s="442"/>
      <c r="EP306" s="442"/>
      <c r="EQ306" s="442"/>
      <c r="ER306" s="442"/>
      <c r="ES306" s="442"/>
      <c r="ET306" s="442"/>
      <c r="EU306" s="442"/>
      <c r="EV306" s="442"/>
      <c r="EW306" s="442"/>
      <c r="EX306" s="442"/>
      <c r="EY306" s="442"/>
      <c r="EZ306" s="442"/>
      <c r="FA306" s="442"/>
      <c r="FB306" s="442"/>
      <c r="FC306" s="442"/>
      <c r="FD306" s="442"/>
      <c r="FE306" s="442"/>
      <c r="FF306" s="442"/>
      <c r="FG306" s="442"/>
      <c r="FH306" s="442"/>
      <c r="FI306" s="442"/>
      <c r="FJ306" s="442"/>
      <c r="FK306" s="442"/>
      <c r="FL306" s="442"/>
      <c r="FM306" s="442"/>
      <c r="FN306" s="442"/>
      <c r="FO306" s="442"/>
      <c r="FP306" s="442"/>
      <c r="FQ306" s="442"/>
      <c r="FR306" s="442"/>
      <c r="FS306" s="442"/>
      <c r="FT306" s="442"/>
      <c r="FU306" s="442"/>
      <c r="FV306" s="442"/>
      <c r="FW306" s="442"/>
      <c r="FX306" s="442"/>
      <c r="FY306" s="442"/>
      <c r="FZ306" s="442"/>
      <c r="GA306" s="442"/>
      <c r="GB306" s="442"/>
      <c r="GC306" s="442"/>
      <c r="GD306" s="442"/>
      <c r="GE306" s="442"/>
      <c r="GF306" s="442"/>
      <c r="GG306" s="442"/>
      <c r="GH306" s="442"/>
      <c r="GI306" s="442"/>
      <c r="GJ306" s="442"/>
      <c r="GK306" s="442"/>
      <c r="GL306" s="442"/>
      <c r="GM306" s="442"/>
      <c r="GN306" s="442"/>
      <c r="GO306" s="442"/>
      <c r="GP306" s="442"/>
      <c r="GQ306" s="442"/>
      <c r="GR306" s="442"/>
      <c r="GS306" s="442"/>
      <c r="GT306" s="442"/>
      <c r="GU306" s="442"/>
      <c r="GV306" s="442"/>
      <c r="GW306" s="442"/>
      <c r="GX306" s="442"/>
      <c r="GY306" s="442"/>
      <c r="GZ306" s="442"/>
      <c r="HA306" s="442"/>
      <c r="HB306" s="442"/>
      <c r="HC306" s="442"/>
      <c r="HD306" s="442"/>
      <c r="HE306" s="442"/>
      <c r="HF306" s="442"/>
      <c r="HG306" s="442"/>
      <c r="HH306" s="442"/>
      <c r="HI306" s="442"/>
      <c r="HJ306" s="442"/>
      <c r="HK306" s="442"/>
      <c r="HL306" s="442"/>
      <c r="HM306" s="442"/>
      <c r="HN306" s="442"/>
      <c r="HO306" s="442"/>
      <c r="HP306" s="442"/>
      <c r="HQ306" s="442"/>
      <c r="HR306" s="442"/>
      <c r="HS306" s="442"/>
      <c r="HT306" s="442"/>
      <c r="HU306" s="442"/>
      <c r="HV306" s="442"/>
      <c r="HW306" s="442"/>
      <c r="HX306" s="442"/>
      <c r="HY306" s="442"/>
      <c r="HZ306" s="442"/>
      <c r="IA306" s="442"/>
      <c r="IB306" s="442"/>
      <c r="IC306" s="442"/>
      <c r="ID306" s="442"/>
      <c r="IE306" s="442"/>
      <c r="IF306" s="442"/>
      <c r="IG306" s="442"/>
      <c r="IH306" s="442"/>
      <c r="II306" s="442"/>
      <c r="IJ306" s="442"/>
      <c r="IK306" s="442"/>
      <c r="IL306" s="442"/>
      <c r="IM306" s="442"/>
      <c r="IN306" s="442"/>
      <c r="IO306" s="442"/>
      <c r="IP306" s="442"/>
      <c r="IQ306" s="442"/>
      <c r="IR306" s="442"/>
      <c r="IS306" s="442"/>
      <c r="IT306" s="442"/>
      <c r="IU306" s="442"/>
      <c r="IV306" s="442"/>
      <c r="IW306" s="442"/>
    </row>
    <row r="307" customFormat="false" ht="12.75" hidden="false" customHeight="false" outlineLevel="0" collapsed="false">
      <c r="AG307" s="437"/>
      <c r="AH307" s="442"/>
      <c r="AI307" s="442"/>
      <c r="AJ307" s="442"/>
      <c r="AK307" s="442"/>
      <c r="AL307" s="442"/>
      <c r="AM307" s="442"/>
      <c r="AN307" s="442"/>
      <c r="AO307" s="442"/>
      <c r="AP307" s="442"/>
      <c r="AQ307" s="442"/>
      <c r="AR307" s="442"/>
      <c r="AS307" s="442"/>
      <c r="AT307" s="442"/>
      <c r="AU307" s="442"/>
      <c r="AV307" s="442"/>
      <c r="AW307" s="442"/>
      <c r="AX307" s="442"/>
      <c r="AY307" s="442"/>
      <c r="AZ307" s="442"/>
      <c r="BA307" s="442"/>
      <c r="BB307" s="442"/>
      <c r="BC307" s="442"/>
      <c r="BD307" s="442"/>
      <c r="BE307" s="442"/>
      <c r="BF307" s="442"/>
      <c r="BG307" s="442"/>
      <c r="BH307" s="442"/>
      <c r="BI307" s="442"/>
      <c r="BJ307" s="442"/>
      <c r="BK307" s="442"/>
      <c r="BL307" s="442"/>
      <c r="BM307" s="442"/>
      <c r="BN307" s="442"/>
      <c r="BO307" s="442"/>
      <c r="BP307" s="442"/>
      <c r="BQ307" s="442"/>
      <c r="BR307" s="442"/>
      <c r="BS307" s="442"/>
      <c r="BT307" s="442"/>
      <c r="BU307" s="442"/>
      <c r="BV307" s="442"/>
      <c r="BW307" s="442"/>
      <c r="BX307" s="442"/>
      <c r="BY307" s="442"/>
      <c r="BZ307" s="442"/>
      <c r="CA307" s="442"/>
      <c r="CB307" s="442"/>
      <c r="CC307" s="442"/>
      <c r="CD307" s="442"/>
      <c r="CE307" s="442"/>
      <c r="CF307" s="442"/>
      <c r="CG307" s="442"/>
      <c r="CH307" s="442"/>
      <c r="CI307" s="442"/>
      <c r="CJ307" s="442"/>
      <c r="CK307" s="442"/>
      <c r="CL307" s="442"/>
      <c r="CM307" s="442"/>
      <c r="CN307" s="442"/>
      <c r="CO307" s="442"/>
      <c r="CP307" s="442"/>
      <c r="CQ307" s="442"/>
      <c r="CR307" s="442"/>
      <c r="CS307" s="442"/>
      <c r="CT307" s="442"/>
      <c r="CU307" s="442"/>
      <c r="CV307" s="442"/>
      <c r="CW307" s="442"/>
      <c r="CX307" s="442"/>
      <c r="CY307" s="442"/>
      <c r="CZ307" s="442"/>
      <c r="DA307" s="442"/>
      <c r="DB307" s="442"/>
      <c r="DC307" s="442"/>
      <c r="DD307" s="442"/>
      <c r="DE307" s="442"/>
      <c r="DF307" s="442"/>
      <c r="DG307" s="442"/>
      <c r="DH307" s="442"/>
      <c r="DI307" s="442"/>
      <c r="DJ307" s="442"/>
      <c r="DK307" s="442"/>
      <c r="DL307" s="442"/>
      <c r="DM307" s="442"/>
      <c r="DN307" s="442"/>
      <c r="DO307" s="442"/>
      <c r="DP307" s="442"/>
      <c r="DQ307" s="442"/>
      <c r="DR307" s="442"/>
      <c r="DS307" s="442"/>
      <c r="DT307" s="442"/>
      <c r="DU307" s="442"/>
      <c r="DV307" s="442"/>
      <c r="DW307" s="442"/>
      <c r="DX307" s="442"/>
      <c r="DY307" s="442"/>
      <c r="DZ307" s="442"/>
      <c r="EA307" s="442"/>
      <c r="EB307" s="442"/>
      <c r="EC307" s="442"/>
      <c r="ED307" s="442"/>
      <c r="EE307" s="442"/>
      <c r="EF307" s="442"/>
      <c r="EG307" s="442"/>
      <c r="EH307" s="442"/>
      <c r="EI307" s="442"/>
      <c r="EJ307" s="442"/>
      <c r="EK307" s="442"/>
      <c r="EL307" s="442"/>
      <c r="EM307" s="442"/>
      <c r="EN307" s="442"/>
      <c r="EO307" s="442"/>
      <c r="EP307" s="442"/>
      <c r="EQ307" s="442"/>
      <c r="ER307" s="442"/>
      <c r="ES307" s="442"/>
      <c r="ET307" s="442"/>
      <c r="EU307" s="442"/>
      <c r="EV307" s="442"/>
      <c r="EW307" s="442"/>
      <c r="EX307" s="442"/>
      <c r="EY307" s="442"/>
      <c r="EZ307" s="442"/>
      <c r="FA307" s="442"/>
      <c r="FB307" s="442"/>
      <c r="FC307" s="442"/>
      <c r="FD307" s="442"/>
      <c r="FE307" s="442"/>
      <c r="FF307" s="442"/>
      <c r="FG307" s="442"/>
      <c r="FH307" s="442"/>
      <c r="FI307" s="442"/>
      <c r="FJ307" s="442"/>
      <c r="FK307" s="442"/>
      <c r="FL307" s="442"/>
      <c r="FM307" s="442"/>
      <c r="FN307" s="442"/>
      <c r="FO307" s="442"/>
      <c r="FP307" s="442"/>
      <c r="FQ307" s="442"/>
      <c r="FR307" s="442"/>
      <c r="FS307" s="442"/>
      <c r="FT307" s="442"/>
      <c r="FU307" s="442"/>
      <c r="FV307" s="442"/>
      <c r="FW307" s="442"/>
      <c r="FX307" s="442"/>
      <c r="FY307" s="442"/>
      <c r="FZ307" s="442"/>
      <c r="GA307" s="442"/>
      <c r="GB307" s="442"/>
      <c r="GC307" s="442"/>
      <c r="GD307" s="442"/>
      <c r="GE307" s="442"/>
      <c r="GF307" s="442"/>
      <c r="GG307" s="442"/>
      <c r="GH307" s="442"/>
      <c r="GI307" s="442"/>
      <c r="GJ307" s="442"/>
      <c r="GK307" s="442"/>
      <c r="GL307" s="442"/>
      <c r="GM307" s="442"/>
      <c r="GN307" s="442"/>
      <c r="GO307" s="442"/>
      <c r="GP307" s="442"/>
      <c r="GQ307" s="442"/>
      <c r="GR307" s="442"/>
      <c r="GS307" s="442"/>
      <c r="GT307" s="442"/>
      <c r="GU307" s="442"/>
      <c r="GV307" s="442"/>
      <c r="GW307" s="442"/>
      <c r="GX307" s="442"/>
      <c r="GY307" s="442"/>
      <c r="GZ307" s="442"/>
      <c r="HA307" s="442"/>
      <c r="HB307" s="442"/>
      <c r="HC307" s="442"/>
      <c r="HD307" s="442"/>
      <c r="HE307" s="442"/>
      <c r="HF307" s="442"/>
      <c r="HG307" s="442"/>
      <c r="HH307" s="442"/>
      <c r="HI307" s="442"/>
      <c r="HJ307" s="442"/>
      <c r="HK307" s="442"/>
      <c r="HL307" s="442"/>
      <c r="HM307" s="442"/>
      <c r="HN307" s="442"/>
      <c r="HO307" s="442"/>
      <c r="HP307" s="442"/>
      <c r="HQ307" s="442"/>
      <c r="HR307" s="442"/>
      <c r="HS307" s="442"/>
      <c r="HT307" s="442"/>
      <c r="HU307" s="442"/>
      <c r="HV307" s="442"/>
      <c r="HW307" s="442"/>
      <c r="HX307" s="442"/>
      <c r="HY307" s="442"/>
      <c r="HZ307" s="442"/>
      <c r="IA307" s="442"/>
      <c r="IB307" s="442"/>
      <c r="IC307" s="442"/>
      <c r="ID307" s="442"/>
      <c r="IE307" s="442"/>
      <c r="IF307" s="442"/>
      <c r="IG307" s="442"/>
      <c r="IH307" s="442"/>
      <c r="II307" s="442"/>
      <c r="IJ307" s="442"/>
      <c r="IK307" s="442"/>
      <c r="IL307" s="442"/>
      <c r="IM307" s="442"/>
      <c r="IN307" s="442"/>
      <c r="IO307" s="442"/>
      <c r="IP307" s="442"/>
      <c r="IQ307" s="442"/>
      <c r="IR307" s="442"/>
      <c r="IS307" s="442"/>
      <c r="IT307" s="442"/>
      <c r="IU307" s="442"/>
      <c r="IV307" s="442"/>
      <c r="IW307" s="442"/>
    </row>
    <row r="308" customFormat="false" ht="12.75" hidden="false" customHeight="false" outlineLevel="0" collapsed="false">
      <c r="AG308" s="437"/>
      <c r="AH308" s="442"/>
      <c r="AI308" s="442"/>
      <c r="AJ308" s="442"/>
      <c r="AK308" s="442"/>
      <c r="AL308" s="442"/>
      <c r="AM308" s="442"/>
      <c r="AN308" s="442"/>
      <c r="AO308" s="442"/>
      <c r="AP308" s="442"/>
      <c r="AQ308" s="442"/>
      <c r="AR308" s="442"/>
      <c r="AS308" s="442"/>
      <c r="AT308" s="442"/>
      <c r="AU308" s="442"/>
      <c r="AV308" s="442"/>
      <c r="AW308" s="442"/>
      <c r="AX308" s="442"/>
      <c r="AY308" s="442"/>
      <c r="AZ308" s="442"/>
      <c r="BA308" s="442"/>
      <c r="BB308" s="442"/>
      <c r="BC308" s="442"/>
      <c r="BD308" s="442"/>
      <c r="BE308" s="442"/>
      <c r="BF308" s="442"/>
      <c r="BG308" s="442"/>
      <c r="BH308" s="442"/>
      <c r="BI308" s="442"/>
      <c r="BJ308" s="442"/>
      <c r="BK308" s="442"/>
      <c r="BL308" s="442"/>
      <c r="BM308" s="442"/>
      <c r="BN308" s="442"/>
      <c r="BO308" s="442"/>
      <c r="BP308" s="442"/>
      <c r="BQ308" s="442"/>
      <c r="BR308" s="442"/>
      <c r="BS308" s="442"/>
      <c r="BT308" s="442"/>
      <c r="BU308" s="442"/>
      <c r="BV308" s="442"/>
      <c r="BW308" s="442"/>
      <c r="BX308" s="442"/>
      <c r="BY308" s="442"/>
      <c r="BZ308" s="442"/>
      <c r="CA308" s="442"/>
      <c r="CB308" s="442"/>
      <c r="CC308" s="442"/>
      <c r="CD308" s="442"/>
      <c r="CE308" s="442"/>
      <c r="CF308" s="442"/>
      <c r="CG308" s="442"/>
      <c r="CH308" s="442"/>
      <c r="CI308" s="442"/>
      <c r="CJ308" s="442"/>
      <c r="CK308" s="442"/>
      <c r="CL308" s="442"/>
      <c r="CM308" s="442"/>
      <c r="CN308" s="442"/>
      <c r="CO308" s="442"/>
      <c r="CP308" s="442"/>
      <c r="CQ308" s="442"/>
      <c r="CR308" s="442"/>
      <c r="CS308" s="442"/>
      <c r="CT308" s="442"/>
      <c r="CU308" s="442"/>
      <c r="CV308" s="442"/>
      <c r="CW308" s="442"/>
      <c r="CX308" s="442"/>
      <c r="CY308" s="442"/>
      <c r="CZ308" s="442"/>
      <c r="DA308" s="442"/>
      <c r="DB308" s="442"/>
      <c r="DC308" s="442"/>
      <c r="DD308" s="442"/>
      <c r="DE308" s="442"/>
      <c r="DF308" s="442"/>
      <c r="DG308" s="442"/>
      <c r="DH308" s="442"/>
      <c r="DI308" s="442"/>
      <c r="DJ308" s="442"/>
      <c r="DK308" s="442"/>
      <c r="DL308" s="442"/>
      <c r="DM308" s="442"/>
      <c r="DN308" s="442"/>
      <c r="DO308" s="442"/>
      <c r="DP308" s="442"/>
      <c r="DQ308" s="442"/>
      <c r="DR308" s="442"/>
      <c r="DS308" s="442"/>
      <c r="DT308" s="442"/>
      <c r="DU308" s="442"/>
      <c r="DV308" s="442"/>
      <c r="DW308" s="442"/>
      <c r="DX308" s="442"/>
      <c r="DY308" s="442"/>
      <c r="DZ308" s="442"/>
      <c r="EA308" s="442"/>
      <c r="EB308" s="442"/>
      <c r="EC308" s="442"/>
      <c r="ED308" s="442"/>
      <c r="EE308" s="442"/>
      <c r="EF308" s="442"/>
      <c r="EG308" s="442"/>
      <c r="EH308" s="442"/>
      <c r="EI308" s="442"/>
      <c r="EJ308" s="442"/>
      <c r="EK308" s="442"/>
      <c r="EL308" s="442"/>
      <c r="EM308" s="442"/>
      <c r="EN308" s="442"/>
      <c r="EO308" s="442"/>
      <c r="EP308" s="442"/>
      <c r="EQ308" s="442"/>
      <c r="ER308" s="442"/>
      <c r="ES308" s="442"/>
      <c r="ET308" s="442"/>
      <c r="EU308" s="442"/>
      <c r="EV308" s="442"/>
      <c r="EW308" s="442"/>
      <c r="EX308" s="442"/>
      <c r="EY308" s="442"/>
      <c r="EZ308" s="442"/>
      <c r="FA308" s="442"/>
      <c r="FB308" s="442"/>
      <c r="FC308" s="442"/>
      <c r="FD308" s="442"/>
      <c r="FE308" s="442"/>
      <c r="FF308" s="442"/>
      <c r="FG308" s="442"/>
      <c r="FH308" s="442"/>
      <c r="FI308" s="442"/>
      <c r="FJ308" s="442"/>
      <c r="FK308" s="442"/>
      <c r="FL308" s="442"/>
      <c r="FM308" s="442"/>
      <c r="FN308" s="442"/>
      <c r="FO308" s="442"/>
      <c r="FP308" s="442"/>
      <c r="FQ308" s="442"/>
      <c r="FR308" s="442"/>
      <c r="FS308" s="442"/>
      <c r="FT308" s="442"/>
      <c r="FU308" s="442"/>
      <c r="FV308" s="442"/>
      <c r="FW308" s="442"/>
      <c r="FX308" s="442"/>
      <c r="FY308" s="442"/>
      <c r="FZ308" s="442"/>
      <c r="GA308" s="442"/>
      <c r="GB308" s="442"/>
      <c r="GC308" s="442"/>
      <c r="GD308" s="442"/>
      <c r="GE308" s="442"/>
      <c r="GF308" s="442"/>
      <c r="GG308" s="442"/>
      <c r="GH308" s="442"/>
      <c r="GI308" s="442"/>
      <c r="GJ308" s="442"/>
      <c r="GK308" s="442"/>
      <c r="GL308" s="442"/>
      <c r="GM308" s="442"/>
      <c r="GN308" s="442"/>
      <c r="GO308" s="442"/>
      <c r="GP308" s="442"/>
      <c r="GQ308" s="442"/>
      <c r="GR308" s="442"/>
      <c r="GS308" s="442"/>
      <c r="GT308" s="442"/>
      <c r="GU308" s="442"/>
      <c r="GV308" s="442"/>
      <c r="GW308" s="442"/>
      <c r="GX308" s="442"/>
      <c r="GY308" s="442"/>
      <c r="GZ308" s="442"/>
      <c r="HA308" s="442"/>
      <c r="HB308" s="442"/>
      <c r="HC308" s="442"/>
      <c r="HD308" s="442"/>
      <c r="HE308" s="442"/>
      <c r="HF308" s="442"/>
      <c r="HG308" s="442"/>
      <c r="HH308" s="442"/>
      <c r="HI308" s="442"/>
      <c r="HJ308" s="442"/>
      <c r="HK308" s="442"/>
      <c r="HL308" s="442"/>
      <c r="HM308" s="442"/>
      <c r="HN308" s="442"/>
      <c r="HO308" s="442"/>
      <c r="HP308" s="442"/>
      <c r="HQ308" s="442"/>
      <c r="HR308" s="442"/>
      <c r="HS308" s="442"/>
      <c r="HT308" s="442"/>
      <c r="HU308" s="442"/>
      <c r="HV308" s="442"/>
      <c r="HW308" s="442"/>
      <c r="HX308" s="442"/>
      <c r="HY308" s="442"/>
      <c r="HZ308" s="442"/>
      <c r="IA308" s="442"/>
      <c r="IB308" s="442"/>
      <c r="IC308" s="442"/>
      <c r="ID308" s="442"/>
      <c r="IE308" s="442"/>
      <c r="IF308" s="442"/>
      <c r="IG308" s="442"/>
      <c r="IH308" s="442"/>
      <c r="II308" s="442"/>
      <c r="IJ308" s="442"/>
      <c r="IK308" s="442"/>
      <c r="IL308" s="442"/>
      <c r="IM308" s="442"/>
      <c r="IN308" s="442"/>
      <c r="IO308" s="442"/>
      <c r="IP308" s="442"/>
      <c r="IQ308" s="442"/>
      <c r="IR308" s="442"/>
      <c r="IS308" s="442"/>
      <c r="IT308" s="442"/>
      <c r="IU308" s="442"/>
      <c r="IV308" s="442"/>
      <c r="IW308" s="442"/>
    </row>
    <row r="309" customFormat="false" ht="12.75" hidden="false" customHeight="false" outlineLevel="0" collapsed="false">
      <c r="AG309" s="437"/>
      <c r="AH309" s="442"/>
      <c r="AI309" s="442"/>
      <c r="AJ309" s="442"/>
      <c r="AK309" s="442"/>
      <c r="AL309" s="442"/>
      <c r="AM309" s="442"/>
      <c r="AN309" s="442"/>
      <c r="AO309" s="442"/>
      <c r="AP309" s="442"/>
      <c r="AQ309" s="442"/>
      <c r="AR309" s="442"/>
      <c r="AS309" s="442"/>
      <c r="AT309" s="442"/>
      <c r="AU309" s="442"/>
      <c r="AV309" s="442"/>
      <c r="AW309" s="442"/>
      <c r="AX309" s="442"/>
      <c r="AY309" s="442"/>
      <c r="AZ309" s="442"/>
      <c r="BA309" s="442"/>
      <c r="BB309" s="442"/>
      <c r="BC309" s="442"/>
      <c r="BD309" s="442"/>
      <c r="BE309" s="442"/>
      <c r="BF309" s="442"/>
      <c r="BG309" s="442"/>
      <c r="BH309" s="442"/>
      <c r="BI309" s="442"/>
      <c r="BJ309" s="442"/>
      <c r="BK309" s="442"/>
      <c r="BL309" s="442"/>
      <c r="BM309" s="442"/>
      <c r="BN309" s="442"/>
      <c r="BO309" s="442"/>
      <c r="BP309" s="442"/>
      <c r="BQ309" s="442"/>
      <c r="BR309" s="442"/>
      <c r="BS309" s="442"/>
      <c r="BT309" s="442"/>
      <c r="BU309" s="442"/>
      <c r="BV309" s="442"/>
      <c r="BW309" s="442"/>
      <c r="BX309" s="442"/>
      <c r="BY309" s="442"/>
      <c r="BZ309" s="442"/>
      <c r="CA309" s="442"/>
      <c r="CB309" s="442"/>
      <c r="CC309" s="442"/>
      <c r="CD309" s="442"/>
      <c r="CE309" s="442"/>
      <c r="CF309" s="442"/>
      <c r="CG309" s="442"/>
      <c r="CH309" s="442"/>
      <c r="CI309" s="442"/>
      <c r="CJ309" s="442"/>
      <c r="CK309" s="442"/>
      <c r="CL309" s="442"/>
      <c r="CM309" s="442"/>
      <c r="CN309" s="442"/>
      <c r="CO309" s="442"/>
      <c r="CP309" s="442"/>
      <c r="CQ309" s="442"/>
      <c r="CR309" s="442"/>
      <c r="CS309" s="442"/>
      <c r="CT309" s="442"/>
      <c r="CU309" s="442"/>
      <c r="CV309" s="442"/>
      <c r="CW309" s="442"/>
      <c r="CX309" s="442"/>
      <c r="CY309" s="442"/>
      <c r="CZ309" s="442"/>
      <c r="DA309" s="442"/>
      <c r="DB309" s="442"/>
      <c r="DC309" s="442"/>
      <c r="DD309" s="442"/>
      <c r="DE309" s="442"/>
      <c r="DF309" s="442"/>
      <c r="DG309" s="442"/>
      <c r="DH309" s="442"/>
      <c r="DI309" s="442"/>
      <c r="DJ309" s="442"/>
      <c r="DK309" s="442"/>
      <c r="DL309" s="442"/>
      <c r="DM309" s="442"/>
      <c r="DN309" s="442"/>
      <c r="DO309" s="442"/>
      <c r="DP309" s="442"/>
      <c r="DQ309" s="442"/>
      <c r="DR309" s="442"/>
      <c r="DS309" s="442"/>
      <c r="DT309" s="442"/>
      <c r="DU309" s="442"/>
      <c r="DV309" s="442"/>
      <c r="DW309" s="442"/>
      <c r="DX309" s="442"/>
      <c r="DY309" s="442"/>
      <c r="DZ309" s="442"/>
      <c r="EA309" s="442"/>
      <c r="EB309" s="442"/>
      <c r="EC309" s="442"/>
      <c r="ED309" s="442"/>
      <c r="EE309" s="442"/>
      <c r="EF309" s="442"/>
      <c r="EG309" s="442"/>
      <c r="EH309" s="442"/>
      <c r="EI309" s="442"/>
      <c r="EJ309" s="442"/>
      <c r="EK309" s="442"/>
      <c r="EL309" s="442"/>
      <c r="EM309" s="442"/>
      <c r="EN309" s="442"/>
      <c r="EO309" s="442"/>
      <c r="EP309" s="442"/>
      <c r="EQ309" s="442"/>
      <c r="ER309" s="442"/>
      <c r="ES309" s="442"/>
      <c r="ET309" s="442"/>
      <c r="EU309" s="442"/>
      <c r="EV309" s="442"/>
      <c r="EW309" s="442"/>
      <c r="EX309" s="442"/>
      <c r="EY309" s="442"/>
      <c r="EZ309" s="442"/>
      <c r="FA309" s="442"/>
      <c r="FB309" s="442"/>
      <c r="FC309" s="442"/>
      <c r="FD309" s="442"/>
      <c r="FE309" s="442"/>
      <c r="FF309" s="442"/>
      <c r="FG309" s="442"/>
      <c r="FH309" s="442"/>
      <c r="FI309" s="442"/>
      <c r="FJ309" s="442"/>
      <c r="FK309" s="442"/>
      <c r="FL309" s="442"/>
      <c r="FM309" s="442"/>
      <c r="FN309" s="442"/>
      <c r="FO309" s="442"/>
      <c r="FP309" s="442"/>
      <c r="FQ309" s="442"/>
      <c r="FR309" s="442"/>
      <c r="FS309" s="442"/>
      <c r="FT309" s="442"/>
      <c r="FU309" s="442"/>
      <c r="FV309" s="442"/>
      <c r="FW309" s="442"/>
      <c r="FX309" s="442"/>
      <c r="FY309" s="442"/>
      <c r="FZ309" s="442"/>
      <c r="GA309" s="442"/>
      <c r="GB309" s="442"/>
      <c r="GC309" s="442"/>
      <c r="GD309" s="442"/>
      <c r="GE309" s="442"/>
      <c r="GF309" s="442"/>
      <c r="GG309" s="442"/>
      <c r="GH309" s="442"/>
      <c r="GI309" s="442"/>
      <c r="GJ309" s="442"/>
      <c r="GK309" s="442"/>
      <c r="GL309" s="442"/>
      <c r="GM309" s="442"/>
      <c r="GN309" s="442"/>
      <c r="GO309" s="442"/>
      <c r="GP309" s="442"/>
      <c r="GQ309" s="442"/>
      <c r="GR309" s="442"/>
      <c r="GS309" s="442"/>
      <c r="GT309" s="442"/>
      <c r="GU309" s="442"/>
      <c r="GV309" s="442"/>
      <c r="GW309" s="442"/>
      <c r="GX309" s="442"/>
      <c r="GY309" s="442"/>
      <c r="GZ309" s="442"/>
      <c r="HA309" s="442"/>
      <c r="HB309" s="442"/>
      <c r="HC309" s="442"/>
      <c r="HD309" s="442"/>
      <c r="HE309" s="442"/>
      <c r="HF309" s="442"/>
      <c r="HG309" s="442"/>
      <c r="HH309" s="442"/>
      <c r="HI309" s="442"/>
      <c r="HJ309" s="442"/>
      <c r="HK309" s="442"/>
      <c r="HL309" s="442"/>
      <c r="HM309" s="442"/>
      <c r="HN309" s="442"/>
      <c r="HO309" s="442"/>
      <c r="HP309" s="442"/>
      <c r="HQ309" s="442"/>
      <c r="HR309" s="442"/>
      <c r="HS309" s="442"/>
      <c r="HT309" s="442"/>
      <c r="HU309" s="442"/>
      <c r="HV309" s="442"/>
      <c r="HW309" s="442"/>
      <c r="HX309" s="442"/>
      <c r="HY309" s="442"/>
      <c r="HZ309" s="442"/>
      <c r="IA309" s="442"/>
      <c r="IB309" s="442"/>
      <c r="IC309" s="442"/>
      <c r="ID309" s="442"/>
      <c r="IE309" s="442"/>
      <c r="IF309" s="442"/>
      <c r="IG309" s="442"/>
      <c r="IH309" s="442"/>
      <c r="II309" s="442"/>
      <c r="IJ309" s="442"/>
      <c r="IK309" s="442"/>
      <c r="IL309" s="442"/>
      <c r="IM309" s="442"/>
      <c r="IN309" s="442"/>
      <c r="IO309" s="442"/>
      <c r="IP309" s="442"/>
      <c r="IQ309" s="442"/>
      <c r="IR309" s="442"/>
      <c r="IS309" s="442"/>
      <c r="IT309" s="442"/>
      <c r="IU309" s="442"/>
      <c r="IV309" s="442"/>
      <c r="IW309" s="442"/>
    </row>
    <row r="310" customFormat="false" ht="12.75" hidden="false" customHeight="false" outlineLevel="0" collapsed="false">
      <c r="AG310" s="437"/>
      <c r="AH310" s="442"/>
      <c r="AI310" s="442"/>
      <c r="AJ310" s="442"/>
      <c r="AK310" s="442"/>
      <c r="AL310" s="442"/>
      <c r="AM310" s="442"/>
      <c r="AN310" s="442"/>
      <c r="AO310" s="442"/>
      <c r="AP310" s="442"/>
      <c r="AQ310" s="442"/>
      <c r="AR310" s="442"/>
      <c r="AS310" s="442"/>
      <c r="AT310" s="442"/>
      <c r="AU310" s="442"/>
      <c r="AV310" s="442"/>
      <c r="AW310" s="442"/>
      <c r="AX310" s="442"/>
      <c r="AY310" s="442"/>
      <c r="AZ310" s="442"/>
      <c r="BA310" s="442"/>
      <c r="BB310" s="442"/>
      <c r="BC310" s="442"/>
      <c r="BD310" s="442"/>
      <c r="BE310" s="442"/>
      <c r="BF310" s="442"/>
      <c r="BG310" s="442"/>
      <c r="BH310" s="442"/>
      <c r="BI310" s="442"/>
      <c r="BJ310" s="442"/>
      <c r="BK310" s="442"/>
      <c r="BL310" s="442"/>
      <c r="BM310" s="442"/>
      <c r="BN310" s="442"/>
      <c r="BO310" s="442"/>
      <c r="BP310" s="442"/>
      <c r="BQ310" s="442"/>
      <c r="BR310" s="442"/>
      <c r="BS310" s="442"/>
      <c r="BT310" s="442"/>
      <c r="BU310" s="442"/>
      <c r="BV310" s="442"/>
      <c r="BW310" s="442"/>
      <c r="BX310" s="442"/>
      <c r="BY310" s="442"/>
      <c r="BZ310" s="442"/>
      <c r="CA310" s="442"/>
      <c r="CB310" s="442"/>
      <c r="CC310" s="442"/>
      <c r="CD310" s="442"/>
      <c r="CE310" s="442"/>
      <c r="CF310" s="442"/>
      <c r="CG310" s="442"/>
      <c r="CH310" s="442"/>
      <c r="CI310" s="442"/>
      <c r="CJ310" s="442"/>
      <c r="CK310" s="442"/>
      <c r="CL310" s="442"/>
      <c r="CM310" s="442"/>
      <c r="CN310" s="442"/>
      <c r="CO310" s="442"/>
      <c r="CP310" s="442"/>
      <c r="CQ310" s="442"/>
      <c r="CR310" s="442"/>
      <c r="CS310" s="442"/>
      <c r="CT310" s="442"/>
      <c r="CU310" s="442"/>
      <c r="CV310" s="442"/>
      <c r="CW310" s="442"/>
      <c r="CX310" s="442"/>
      <c r="CY310" s="442"/>
      <c r="CZ310" s="442"/>
      <c r="DA310" s="442"/>
      <c r="DB310" s="442"/>
      <c r="DC310" s="442"/>
      <c r="DD310" s="442"/>
      <c r="DE310" s="442"/>
      <c r="DF310" s="442"/>
      <c r="DG310" s="442"/>
      <c r="DH310" s="442"/>
      <c r="DI310" s="442"/>
      <c r="DJ310" s="442"/>
      <c r="DK310" s="442"/>
      <c r="DL310" s="442"/>
      <c r="DM310" s="442"/>
      <c r="DN310" s="442"/>
      <c r="DO310" s="442"/>
      <c r="DP310" s="442"/>
      <c r="DQ310" s="442"/>
      <c r="DR310" s="442"/>
      <c r="DS310" s="442"/>
      <c r="DT310" s="442"/>
      <c r="DU310" s="442"/>
      <c r="DV310" s="442"/>
      <c r="DW310" s="442"/>
      <c r="DX310" s="442"/>
      <c r="DY310" s="442"/>
      <c r="DZ310" s="442"/>
      <c r="EA310" s="442"/>
      <c r="EB310" s="442"/>
      <c r="EC310" s="442"/>
      <c r="ED310" s="442"/>
      <c r="EE310" s="442"/>
      <c r="EF310" s="442"/>
      <c r="EG310" s="442"/>
      <c r="EH310" s="442"/>
      <c r="EI310" s="442"/>
      <c r="EJ310" s="442"/>
      <c r="EK310" s="442"/>
      <c r="EL310" s="442"/>
      <c r="EM310" s="442"/>
      <c r="EN310" s="442"/>
      <c r="EO310" s="442"/>
      <c r="EP310" s="442"/>
      <c r="EQ310" s="442"/>
      <c r="ER310" s="442"/>
      <c r="ES310" s="442"/>
      <c r="ET310" s="442"/>
      <c r="EU310" s="442"/>
      <c r="EV310" s="442"/>
      <c r="EW310" s="442"/>
      <c r="EX310" s="442"/>
      <c r="EY310" s="442"/>
      <c r="EZ310" s="442"/>
      <c r="FA310" s="442"/>
      <c r="FB310" s="442"/>
      <c r="FC310" s="442"/>
      <c r="FD310" s="442"/>
      <c r="FE310" s="442"/>
      <c r="FF310" s="442"/>
      <c r="FG310" s="442"/>
      <c r="FH310" s="442"/>
      <c r="FI310" s="442"/>
      <c r="FJ310" s="442"/>
      <c r="FK310" s="442"/>
      <c r="FL310" s="442"/>
      <c r="FM310" s="442"/>
      <c r="FN310" s="442"/>
      <c r="FO310" s="442"/>
      <c r="FP310" s="442"/>
      <c r="FQ310" s="442"/>
      <c r="FR310" s="442"/>
      <c r="FS310" s="442"/>
      <c r="FT310" s="442"/>
      <c r="FU310" s="442"/>
      <c r="FV310" s="442"/>
      <c r="FW310" s="442"/>
      <c r="FX310" s="442"/>
      <c r="FY310" s="442"/>
      <c r="FZ310" s="442"/>
      <c r="GA310" s="442"/>
      <c r="GB310" s="442"/>
      <c r="GC310" s="442"/>
      <c r="GD310" s="442"/>
      <c r="GE310" s="442"/>
      <c r="GF310" s="442"/>
      <c r="GG310" s="442"/>
      <c r="GH310" s="442"/>
      <c r="GI310" s="442"/>
      <c r="GJ310" s="442"/>
      <c r="GK310" s="442"/>
      <c r="GL310" s="442"/>
      <c r="GM310" s="442"/>
      <c r="GN310" s="442"/>
      <c r="GO310" s="442"/>
      <c r="GP310" s="442"/>
      <c r="GQ310" s="442"/>
      <c r="GR310" s="442"/>
      <c r="GS310" s="442"/>
      <c r="GT310" s="442"/>
      <c r="GU310" s="442"/>
      <c r="GV310" s="442"/>
      <c r="GW310" s="442"/>
      <c r="GX310" s="442"/>
      <c r="GY310" s="442"/>
      <c r="GZ310" s="442"/>
      <c r="HA310" s="442"/>
      <c r="HB310" s="442"/>
      <c r="HC310" s="442"/>
      <c r="HD310" s="442"/>
      <c r="HE310" s="442"/>
      <c r="HF310" s="442"/>
      <c r="HG310" s="442"/>
      <c r="HH310" s="442"/>
      <c r="HI310" s="442"/>
      <c r="HJ310" s="442"/>
      <c r="HK310" s="442"/>
      <c r="HL310" s="442"/>
      <c r="HM310" s="442"/>
      <c r="HN310" s="442"/>
      <c r="HO310" s="442"/>
      <c r="HP310" s="442"/>
      <c r="HQ310" s="442"/>
      <c r="HR310" s="442"/>
      <c r="HS310" s="442"/>
      <c r="HT310" s="442"/>
      <c r="HU310" s="442"/>
      <c r="HV310" s="442"/>
      <c r="HW310" s="442"/>
      <c r="HX310" s="442"/>
      <c r="HY310" s="442"/>
      <c r="HZ310" s="442"/>
      <c r="IA310" s="442"/>
      <c r="IB310" s="442"/>
      <c r="IC310" s="442"/>
      <c r="ID310" s="442"/>
      <c r="IE310" s="442"/>
      <c r="IF310" s="442"/>
      <c r="IG310" s="442"/>
      <c r="IH310" s="442"/>
      <c r="II310" s="442"/>
      <c r="IJ310" s="442"/>
      <c r="IK310" s="442"/>
      <c r="IL310" s="442"/>
      <c r="IM310" s="442"/>
      <c r="IN310" s="442"/>
      <c r="IO310" s="442"/>
      <c r="IP310" s="442"/>
      <c r="IQ310" s="442"/>
      <c r="IR310" s="442"/>
      <c r="IS310" s="442"/>
      <c r="IT310" s="442"/>
      <c r="IU310" s="442"/>
      <c r="IV310" s="442"/>
      <c r="IW310" s="442"/>
    </row>
    <row r="311" customFormat="false" ht="12.75" hidden="false" customHeight="false" outlineLevel="0" collapsed="false">
      <c r="AG311" s="437"/>
      <c r="AH311" s="442"/>
      <c r="AI311" s="442"/>
      <c r="AJ311" s="442"/>
      <c r="AK311" s="442"/>
      <c r="AL311" s="442"/>
      <c r="AM311" s="442"/>
      <c r="AN311" s="442"/>
      <c r="AO311" s="442"/>
      <c r="AP311" s="442"/>
      <c r="AQ311" s="442"/>
      <c r="AR311" s="442"/>
      <c r="AS311" s="442"/>
      <c r="AT311" s="442"/>
      <c r="AU311" s="442"/>
      <c r="AV311" s="442"/>
      <c r="AW311" s="442"/>
      <c r="AX311" s="442"/>
      <c r="AY311" s="442"/>
      <c r="AZ311" s="442"/>
      <c r="BA311" s="442"/>
      <c r="BB311" s="442"/>
      <c r="BC311" s="442"/>
      <c r="BD311" s="442"/>
      <c r="BE311" s="442"/>
      <c r="BF311" s="442"/>
      <c r="BG311" s="442"/>
      <c r="BH311" s="442"/>
      <c r="BI311" s="442"/>
      <c r="BJ311" s="442"/>
      <c r="BK311" s="442"/>
      <c r="BL311" s="442"/>
      <c r="BM311" s="442"/>
      <c r="BN311" s="442"/>
      <c r="BO311" s="442"/>
      <c r="BP311" s="442"/>
      <c r="BQ311" s="442"/>
      <c r="BR311" s="442"/>
      <c r="BS311" s="442"/>
      <c r="BT311" s="442"/>
      <c r="BU311" s="442"/>
      <c r="BV311" s="442"/>
      <c r="BW311" s="442"/>
      <c r="BX311" s="442"/>
      <c r="BY311" s="442"/>
      <c r="BZ311" s="442"/>
      <c r="CA311" s="442"/>
      <c r="CB311" s="442"/>
      <c r="CC311" s="442"/>
      <c r="CD311" s="442"/>
      <c r="CE311" s="442"/>
      <c r="CF311" s="442"/>
      <c r="CG311" s="442"/>
      <c r="CH311" s="442"/>
      <c r="CI311" s="442"/>
      <c r="CJ311" s="442"/>
      <c r="CK311" s="442"/>
      <c r="CL311" s="442"/>
      <c r="CM311" s="442"/>
      <c r="CN311" s="442"/>
      <c r="CO311" s="442"/>
      <c r="CP311" s="442"/>
      <c r="CQ311" s="442"/>
      <c r="CR311" s="442"/>
      <c r="CS311" s="442"/>
      <c r="CT311" s="442"/>
      <c r="CU311" s="442"/>
      <c r="CV311" s="442"/>
      <c r="CW311" s="442"/>
      <c r="CX311" s="442"/>
      <c r="CY311" s="442"/>
      <c r="CZ311" s="442"/>
      <c r="DA311" s="442"/>
      <c r="DB311" s="442"/>
      <c r="DC311" s="442"/>
      <c r="DD311" s="442"/>
      <c r="DE311" s="442"/>
      <c r="DF311" s="442"/>
      <c r="DG311" s="442"/>
      <c r="DH311" s="442"/>
      <c r="DI311" s="442"/>
      <c r="DJ311" s="442"/>
      <c r="DK311" s="442"/>
      <c r="DL311" s="442"/>
      <c r="DM311" s="442"/>
      <c r="DN311" s="442"/>
      <c r="DO311" s="442"/>
      <c r="DP311" s="442"/>
      <c r="DQ311" s="442"/>
      <c r="DR311" s="442"/>
      <c r="DS311" s="442"/>
      <c r="DT311" s="442"/>
      <c r="DU311" s="442"/>
      <c r="DV311" s="442"/>
      <c r="DW311" s="442"/>
      <c r="DX311" s="442"/>
      <c r="DY311" s="442"/>
      <c r="DZ311" s="442"/>
      <c r="EA311" s="442"/>
      <c r="EB311" s="442"/>
      <c r="EC311" s="442"/>
      <c r="ED311" s="442"/>
      <c r="EE311" s="442"/>
      <c r="EF311" s="442"/>
      <c r="EG311" s="442"/>
      <c r="EH311" s="442"/>
      <c r="EI311" s="442"/>
      <c r="EJ311" s="442"/>
      <c r="EK311" s="442"/>
      <c r="EL311" s="442"/>
      <c r="EM311" s="442"/>
      <c r="EN311" s="442"/>
      <c r="EO311" s="442"/>
      <c r="EP311" s="442"/>
      <c r="EQ311" s="442"/>
      <c r="ER311" s="442"/>
      <c r="ES311" s="442"/>
      <c r="ET311" s="442"/>
      <c r="EU311" s="442"/>
      <c r="EV311" s="442"/>
      <c r="EW311" s="442"/>
      <c r="EX311" s="442"/>
      <c r="EY311" s="442"/>
      <c r="EZ311" s="442"/>
      <c r="FA311" s="442"/>
      <c r="FB311" s="442"/>
      <c r="FC311" s="442"/>
      <c r="FD311" s="442"/>
      <c r="FE311" s="442"/>
      <c r="FF311" s="442"/>
      <c r="FG311" s="442"/>
      <c r="FH311" s="442"/>
      <c r="FI311" s="442"/>
      <c r="FJ311" s="442"/>
      <c r="FK311" s="442"/>
      <c r="FL311" s="442"/>
      <c r="FM311" s="442"/>
      <c r="FN311" s="442"/>
      <c r="FO311" s="442"/>
      <c r="FP311" s="442"/>
      <c r="FQ311" s="442"/>
      <c r="FR311" s="442"/>
      <c r="FS311" s="442"/>
      <c r="FT311" s="442"/>
      <c r="FU311" s="442"/>
      <c r="FV311" s="442"/>
      <c r="FW311" s="442"/>
      <c r="FX311" s="442"/>
      <c r="FY311" s="442"/>
      <c r="FZ311" s="442"/>
      <c r="GA311" s="442"/>
      <c r="GB311" s="442"/>
      <c r="GC311" s="442"/>
      <c r="GD311" s="442"/>
      <c r="GE311" s="442"/>
      <c r="GF311" s="442"/>
      <c r="GG311" s="442"/>
      <c r="GH311" s="442"/>
      <c r="GI311" s="442"/>
      <c r="GJ311" s="442"/>
      <c r="GK311" s="442"/>
      <c r="GL311" s="442"/>
      <c r="GM311" s="442"/>
      <c r="GN311" s="442"/>
      <c r="GO311" s="442"/>
      <c r="GP311" s="442"/>
      <c r="GQ311" s="442"/>
      <c r="GR311" s="442"/>
      <c r="GS311" s="442"/>
      <c r="GT311" s="442"/>
      <c r="GU311" s="442"/>
      <c r="GV311" s="442"/>
      <c r="GW311" s="442"/>
      <c r="GX311" s="442"/>
      <c r="GY311" s="442"/>
      <c r="GZ311" s="442"/>
      <c r="HA311" s="442"/>
      <c r="HB311" s="442"/>
      <c r="HC311" s="442"/>
      <c r="HD311" s="442"/>
      <c r="HE311" s="442"/>
      <c r="HF311" s="442"/>
      <c r="HG311" s="442"/>
      <c r="HH311" s="442"/>
      <c r="HI311" s="442"/>
      <c r="HJ311" s="442"/>
      <c r="HK311" s="442"/>
      <c r="HL311" s="442"/>
      <c r="HM311" s="442"/>
      <c r="HN311" s="442"/>
      <c r="HO311" s="442"/>
      <c r="HP311" s="442"/>
      <c r="HQ311" s="442"/>
      <c r="HR311" s="442"/>
      <c r="HS311" s="442"/>
      <c r="HT311" s="442"/>
      <c r="HU311" s="442"/>
      <c r="HV311" s="442"/>
      <c r="HW311" s="442"/>
      <c r="HX311" s="442"/>
      <c r="HY311" s="442"/>
      <c r="HZ311" s="442"/>
      <c r="IA311" s="442"/>
      <c r="IB311" s="442"/>
      <c r="IC311" s="442"/>
      <c r="ID311" s="442"/>
      <c r="IE311" s="442"/>
      <c r="IF311" s="442"/>
      <c r="IG311" s="442"/>
      <c r="IH311" s="442"/>
      <c r="II311" s="442"/>
      <c r="IJ311" s="442"/>
      <c r="IK311" s="442"/>
      <c r="IL311" s="442"/>
      <c r="IM311" s="442"/>
      <c r="IN311" s="442"/>
      <c r="IO311" s="442"/>
      <c r="IP311" s="442"/>
      <c r="IQ311" s="442"/>
      <c r="IR311" s="442"/>
      <c r="IS311" s="442"/>
      <c r="IT311" s="442"/>
      <c r="IU311" s="442"/>
      <c r="IV311" s="442"/>
      <c r="IW311" s="442"/>
    </row>
    <row r="312" customFormat="false" ht="12.75" hidden="false" customHeight="false" outlineLevel="0" collapsed="false">
      <c r="AG312" s="437"/>
      <c r="AH312" s="442"/>
      <c r="AI312" s="442"/>
      <c r="AJ312" s="442"/>
      <c r="AK312" s="442"/>
      <c r="AL312" s="442"/>
      <c r="AM312" s="442"/>
      <c r="AN312" s="442"/>
      <c r="AO312" s="442"/>
      <c r="AP312" s="442"/>
      <c r="AQ312" s="442"/>
      <c r="AR312" s="442"/>
      <c r="AS312" s="442"/>
      <c r="AT312" s="442"/>
      <c r="AU312" s="442"/>
      <c r="AV312" s="442"/>
      <c r="AW312" s="442"/>
      <c r="AX312" s="442"/>
      <c r="AY312" s="442"/>
      <c r="AZ312" s="442"/>
      <c r="BA312" s="442"/>
      <c r="BB312" s="442"/>
      <c r="BC312" s="442"/>
      <c r="BD312" s="442"/>
      <c r="BE312" s="442"/>
      <c r="BF312" s="442"/>
      <c r="BG312" s="442"/>
      <c r="BH312" s="442"/>
      <c r="BI312" s="442"/>
      <c r="BJ312" s="442"/>
      <c r="BK312" s="442"/>
      <c r="BL312" s="442"/>
      <c r="BM312" s="442"/>
      <c r="BN312" s="442"/>
      <c r="BO312" s="442"/>
      <c r="BP312" s="442"/>
      <c r="BQ312" s="442"/>
      <c r="BR312" s="442"/>
      <c r="BS312" s="442"/>
      <c r="BT312" s="442"/>
      <c r="BU312" s="442"/>
      <c r="BV312" s="442"/>
      <c r="BW312" s="442"/>
      <c r="BX312" s="442"/>
      <c r="BY312" s="442"/>
      <c r="BZ312" s="442"/>
      <c r="CA312" s="442"/>
      <c r="CB312" s="442"/>
      <c r="CC312" s="442"/>
      <c r="CD312" s="442"/>
      <c r="CE312" s="442"/>
      <c r="CF312" s="442"/>
      <c r="CG312" s="442"/>
      <c r="CH312" s="442"/>
      <c r="CI312" s="442"/>
      <c r="CJ312" s="442"/>
      <c r="CK312" s="442"/>
      <c r="CL312" s="442"/>
      <c r="CM312" s="442"/>
      <c r="CN312" s="442"/>
      <c r="CO312" s="442"/>
      <c r="CP312" s="442"/>
      <c r="CQ312" s="442"/>
      <c r="CR312" s="442"/>
      <c r="CS312" s="442"/>
      <c r="CT312" s="442"/>
      <c r="CU312" s="442"/>
      <c r="CV312" s="442"/>
      <c r="CW312" s="442"/>
      <c r="CX312" s="442"/>
      <c r="CY312" s="442"/>
      <c r="CZ312" s="442"/>
      <c r="DA312" s="442"/>
      <c r="DB312" s="442"/>
      <c r="DC312" s="442"/>
      <c r="DD312" s="442"/>
      <c r="DE312" s="442"/>
      <c r="DF312" s="442"/>
      <c r="DG312" s="442"/>
      <c r="DH312" s="442"/>
      <c r="DI312" s="442"/>
      <c r="DJ312" s="442"/>
      <c r="DK312" s="442"/>
      <c r="DL312" s="442"/>
      <c r="DM312" s="442"/>
      <c r="DN312" s="442"/>
      <c r="DO312" s="442"/>
      <c r="DP312" s="442"/>
      <c r="DQ312" s="442"/>
      <c r="DR312" s="442"/>
      <c r="DS312" s="442"/>
      <c r="DT312" s="442"/>
      <c r="DU312" s="442"/>
      <c r="DV312" s="442"/>
      <c r="DW312" s="442"/>
      <c r="DX312" s="442"/>
      <c r="DY312" s="442"/>
      <c r="DZ312" s="442"/>
      <c r="EA312" s="442"/>
      <c r="EB312" s="442"/>
      <c r="EC312" s="442"/>
      <c r="ED312" s="442"/>
      <c r="EE312" s="442"/>
      <c r="EF312" s="442"/>
      <c r="EG312" s="442"/>
      <c r="EH312" s="442"/>
      <c r="EI312" s="442"/>
      <c r="EJ312" s="442"/>
      <c r="EK312" s="442"/>
      <c r="EL312" s="442"/>
      <c r="EM312" s="442"/>
      <c r="EN312" s="442"/>
      <c r="EO312" s="442"/>
      <c r="EP312" s="442"/>
      <c r="EQ312" s="442"/>
      <c r="ER312" s="442"/>
      <c r="ES312" s="442"/>
      <c r="ET312" s="442"/>
      <c r="EU312" s="442"/>
      <c r="EV312" s="442"/>
      <c r="EW312" s="442"/>
      <c r="EX312" s="442"/>
      <c r="EY312" s="442"/>
      <c r="EZ312" s="442"/>
      <c r="FA312" s="442"/>
      <c r="FB312" s="442"/>
      <c r="FC312" s="442"/>
      <c r="FD312" s="442"/>
      <c r="FE312" s="442"/>
      <c r="FF312" s="442"/>
      <c r="FG312" s="442"/>
      <c r="FH312" s="442"/>
      <c r="FI312" s="442"/>
      <c r="FJ312" s="442"/>
      <c r="FK312" s="442"/>
      <c r="FL312" s="442"/>
      <c r="FM312" s="442"/>
      <c r="FN312" s="442"/>
      <c r="FO312" s="442"/>
      <c r="FP312" s="442"/>
      <c r="FQ312" s="442"/>
      <c r="FR312" s="442"/>
      <c r="FS312" s="442"/>
      <c r="FT312" s="442"/>
      <c r="FU312" s="442"/>
      <c r="FV312" s="442"/>
      <c r="FW312" s="442"/>
      <c r="FX312" s="442"/>
      <c r="FY312" s="442"/>
      <c r="FZ312" s="442"/>
      <c r="GA312" s="442"/>
      <c r="GB312" s="442"/>
      <c r="GC312" s="442"/>
      <c r="GD312" s="442"/>
      <c r="GE312" s="442"/>
      <c r="GF312" s="442"/>
      <c r="GG312" s="442"/>
      <c r="GH312" s="442"/>
      <c r="GI312" s="442"/>
      <c r="GJ312" s="442"/>
      <c r="GK312" s="442"/>
      <c r="GL312" s="442"/>
      <c r="GM312" s="442"/>
      <c r="GN312" s="442"/>
      <c r="GO312" s="442"/>
      <c r="GP312" s="442"/>
      <c r="GQ312" s="442"/>
      <c r="GR312" s="442"/>
      <c r="GS312" s="442"/>
      <c r="GT312" s="442"/>
      <c r="GU312" s="442"/>
      <c r="GV312" s="442"/>
      <c r="GW312" s="442"/>
      <c r="GX312" s="442"/>
      <c r="GY312" s="442"/>
      <c r="GZ312" s="442"/>
      <c r="HA312" s="442"/>
      <c r="HB312" s="442"/>
      <c r="HC312" s="442"/>
      <c r="HD312" s="442"/>
      <c r="HE312" s="442"/>
      <c r="HF312" s="442"/>
      <c r="HG312" s="442"/>
      <c r="HH312" s="442"/>
      <c r="HI312" s="442"/>
      <c r="HJ312" s="442"/>
      <c r="HK312" s="442"/>
      <c r="HL312" s="442"/>
      <c r="HM312" s="442"/>
      <c r="HN312" s="442"/>
      <c r="HO312" s="442"/>
      <c r="HP312" s="442"/>
      <c r="HQ312" s="442"/>
      <c r="HR312" s="442"/>
      <c r="HS312" s="442"/>
      <c r="HT312" s="442"/>
      <c r="HU312" s="442"/>
      <c r="HV312" s="442"/>
      <c r="HW312" s="442"/>
      <c r="HX312" s="442"/>
      <c r="HY312" s="442"/>
      <c r="HZ312" s="442"/>
      <c r="IA312" s="442"/>
      <c r="IB312" s="442"/>
      <c r="IC312" s="442"/>
      <c r="ID312" s="442"/>
      <c r="IE312" s="442"/>
      <c r="IF312" s="442"/>
      <c r="IG312" s="442"/>
      <c r="IH312" s="442"/>
      <c r="II312" s="442"/>
      <c r="IJ312" s="442"/>
      <c r="IK312" s="442"/>
      <c r="IL312" s="442"/>
      <c r="IM312" s="442"/>
      <c r="IN312" s="442"/>
      <c r="IO312" s="442"/>
      <c r="IP312" s="442"/>
      <c r="IQ312" s="442"/>
      <c r="IR312" s="442"/>
      <c r="IS312" s="442"/>
      <c r="IT312" s="442"/>
      <c r="IU312" s="442"/>
      <c r="IV312" s="442"/>
      <c r="IW312" s="442"/>
    </row>
    <row r="313" customFormat="false" ht="12.75" hidden="false" customHeight="false" outlineLevel="0" collapsed="false">
      <c r="AG313" s="437"/>
    </row>
    <row r="314" customFormat="false" ht="12.75" hidden="false" customHeight="false" outlineLevel="0" collapsed="false">
      <c r="AG314" s="437"/>
    </row>
    <row r="315" customFormat="false" ht="12.75" hidden="false" customHeight="false" outlineLevel="0" collapsed="false">
      <c r="AG315" s="442"/>
    </row>
    <row r="316" customFormat="false" ht="12.75" hidden="false" customHeight="false" outlineLevel="0" collapsed="false">
      <c r="AG316" s="442"/>
    </row>
    <row r="317" customFormat="false" ht="12.75" hidden="false" customHeight="false" outlineLevel="0" collapsed="false">
      <c r="AG317" s="442"/>
    </row>
    <row r="318" customFormat="false" ht="12.75" hidden="false" customHeight="false" outlineLevel="0" collapsed="false">
      <c r="AG318" s="442"/>
    </row>
    <row r="319" customFormat="false" ht="12.75" hidden="false" customHeight="false" outlineLevel="0" collapsed="false">
      <c r="AG319" s="442"/>
    </row>
    <row r="320" customFormat="false" ht="12.75" hidden="false" customHeight="false" outlineLevel="0" collapsed="false">
      <c r="AG320" s="442"/>
    </row>
    <row r="321" customFormat="false" ht="12.75" hidden="false" customHeight="false" outlineLevel="0" collapsed="false">
      <c r="AG321" s="442"/>
    </row>
    <row r="322" customFormat="false" ht="12.75" hidden="false" customHeight="false" outlineLevel="0" collapsed="false">
      <c r="AG322" s="44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96</xdr:row>
                    <xdr:rowOff>171360</xdr:rowOff>
                  </from>
                  <to>
                    <xdr:col>12</xdr:col>
                    <xdr:colOff>101160</xdr:colOff>
                    <xdr:row>97</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170</v>
      </c>
      <c r="E5" s="489" t="s">
        <v>171</v>
      </c>
    </row>
    <row r="6" customFormat="false" ht="12.75" hidden="false" customHeight="false" outlineLevel="0" collapsed="false">
      <c r="A6" s="485" t="s">
        <v>172</v>
      </c>
      <c r="C6" s="490" t="n">
        <v>1.455</v>
      </c>
      <c r="E6" s="485" t="s">
        <v>173</v>
      </c>
      <c r="G6" s="490" t="n">
        <v>1.515</v>
      </c>
    </row>
    <row r="7" customFormat="false" ht="12.75" hidden="false" customHeight="false" outlineLevel="0" collapsed="false">
      <c r="A7" s="485" t="s">
        <v>174</v>
      </c>
      <c r="C7" s="491" t="n">
        <f aca="false">J49</f>
        <v>2.09</v>
      </c>
      <c r="E7" s="485" t="s">
        <v>175</v>
      </c>
      <c r="G7" s="491" t="n">
        <f aca="false">K49</f>
        <v>1.96</v>
      </c>
    </row>
    <row r="8" customFormat="false" ht="12.75" hidden="false" customHeight="false" outlineLevel="0" collapsed="false">
      <c r="A8" s="485" t="s">
        <v>176</v>
      </c>
      <c r="C8" s="491" t="n">
        <f aca="false">J49</f>
        <v>2.09</v>
      </c>
    </row>
    <row r="10" customFormat="false" ht="12.75" hidden="false" customHeight="false" outlineLevel="0" collapsed="false">
      <c r="A10" s="485" t="s">
        <v>177</v>
      </c>
      <c r="C10" s="492"/>
      <c r="D10" s="492"/>
      <c r="E10" s="492"/>
      <c r="F10" s="492" t="s">
        <v>178</v>
      </c>
      <c r="G10" s="492" t="s">
        <v>179</v>
      </c>
    </row>
    <row r="11" customFormat="false" ht="12.75" hidden="false" customHeight="false" outlineLevel="0" collapsed="false">
      <c r="C11" s="493" t="s">
        <v>180</v>
      </c>
      <c r="D11" s="493" t="s">
        <v>181</v>
      </c>
      <c r="E11" s="493" t="s">
        <v>182</v>
      </c>
      <c r="F11" s="493" t="s">
        <v>183</v>
      </c>
      <c r="G11" s="493" t="s">
        <v>184</v>
      </c>
    </row>
    <row r="12" customFormat="false" ht="12.75" hidden="false" customHeight="false" outlineLevel="0" collapsed="false">
      <c r="B12" s="494" t="s">
        <v>185</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186</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187</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60</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188</v>
      </c>
      <c r="F17" s="497"/>
      <c r="G17" s="497"/>
      <c r="H17" s="497"/>
    </row>
    <row r="18" customFormat="false" ht="12.75" hidden="false" customHeight="false" outlineLevel="0" collapsed="false">
      <c r="B18" s="485" t="s">
        <v>189</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190</v>
      </c>
      <c r="J20" s="503"/>
      <c r="K20" s="503"/>
      <c r="L20" s="504"/>
    </row>
    <row r="21" customFormat="false" ht="12.75" hidden="false" customHeight="false" outlineLevel="0" collapsed="false">
      <c r="A21" s="485" t="s">
        <v>191</v>
      </c>
      <c r="E21" s="496"/>
      <c r="F21" s="497"/>
      <c r="I21" s="505" t="s">
        <v>192</v>
      </c>
      <c r="J21" s="506" t="s">
        <v>193</v>
      </c>
      <c r="K21" s="506"/>
      <c r="L21" s="507"/>
    </row>
    <row r="22" customFormat="false" ht="12.75" hidden="false" customHeight="false" outlineLevel="0" collapsed="false">
      <c r="B22" s="494" t="s">
        <v>194</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41</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42</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195</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196</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197</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39</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40</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60</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198</v>
      </c>
      <c r="H34" s="516"/>
    </row>
    <row r="35" customFormat="false" ht="27.75" hidden="false" customHeight="true" outlineLevel="0" collapsed="false">
      <c r="A35" s="517" t="s">
        <v>199</v>
      </c>
      <c r="H35" s="516"/>
    </row>
    <row r="36" customFormat="false" ht="12.75" hidden="false" customHeight="false" outlineLevel="0" collapsed="false">
      <c r="A36" s="489" t="s">
        <v>200</v>
      </c>
    </row>
    <row r="37" customFormat="false" ht="39.75" hidden="false" customHeight="true" outlineLevel="0" collapsed="false">
      <c r="A37" s="518" t="s">
        <v>201</v>
      </c>
      <c r="B37" s="519"/>
      <c r="C37" s="518" t="s">
        <v>202</v>
      </c>
      <c r="D37" s="519"/>
      <c r="E37" s="518" t="s">
        <v>203</v>
      </c>
      <c r="F37" s="519"/>
      <c r="G37" s="518" t="s">
        <v>204</v>
      </c>
      <c r="H37" s="518" t="s">
        <v>205</v>
      </c>
      <c r="I37" s="519"/>
      <c r="J37" s="518" t="s">
        <v>206</v>
      </c>
      <c r="K37" s="518" t="s">
        <v>207</v>
      </c>
    </row>
    <row r="38" customFormat="false" ht="12.75" hidden="false" customHeight="false" outlineLevel="0" collapsed="false">
      <c r="A38" s="488" t="s">
        <v>208</v>
      </c>
      <c r="B38" s="498" t="s">
        <v>209</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210</v>
      </c>
      <c r="B39" s="498" t="s">
        <v>211</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212</v>
      </c>
      <c r="B40" s="498" t="s">
        <v>213</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132</v>
      </c>
      <c r="B41" s="498" t="s">
        <v>213</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214</v>
      </c>
      <c r="B42" s="498" t="s">
        <v>215</v>
      </c>
      <c r="C42" s="520" t="n">
        <v>1.96</v>
      </c>
      <c r="E42" s="521" t="n">
        <v>56100</v>
      </c>
      <c r="G42" s="523" t="n">
        <v>0</v>
      </c>
      <c r="H42" s="523" t="n">
        <v>56100</v>
      </c>
      <c r="I42" s="381"/>
      <c r="J42" s="524" t="n">
        <f aca="false">30*G42*C42</f>
        <v>0</v>
      </c>
      <c r="K42" s="524" t="n">
        <f aca="false">30*H42*C42</f>
        <v>3298680</v>
      </c>
    </row>
    <row r="43" customFormat="false" ht="15" hidden="false" customHeight="false" outlineLevel="0" collapsed="false">
      <c r="A43" s="488" t="s">
        <v>216</v>
      </c>
      <c r="B43" s="498" t="s">
        <v>217</v>
      </c>
      <c r="C43" s="520"/>
      <c r="E43" s="521"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218</v>
      </c>
      <c r="J45" s="530" t="n">
        <f aca="false">J44/(G44*28)</f>
        <v>2.23928571428571</v>
      </c>
      <c r="K45" s="531" t="n">
        <f aca="false">K44/(H44*28)</f>
        <v>2.12938517179024</v>
      </c>
    </row>
    <row r="46" customFormat="false" ht="18.75" hidden="false" customHeight="true" outlineLevel="0" collapsed="false">
      <c r="H46" s="532" t="s">
        <v>219</v>
      </c>
      <c r="I46" s="0"/>
      <c r="J46" s="501" t="n">
        <v>0.05</v>
      </c>
      <c r="K46" s="501" t="n">
        <v>0</v>
      </c>
    </row>
    <row r="47" customFormat="false" ht="12.75" hidden="false" customHeight="false" outlineLevel="0" collapsed="false">
      <c r="H47" s="485" t="s">
        <v>220</v>
      </c>
      <c r="J47" s="533" t="n">
        <v>0.022</v>
      </c>
      <c r="K47" s="533" t="n">
        <v>0.022</v>
      </c>
    </row>
    <row r="48" customFormat="false" ht="15" hidden="false" customHeight="false" outlineLevel="0" collapsed="false">
      <c r="H48" s="485" t="s">
        <v>221</v>
      </c>
      <c r="J48" s="534" t="n">
        <v>0.0134</v>
      </c>
      <c r="K48" s="534" t="n">
        <v>0.0134</v>
      </c>
    </row>
    <row r="49" customFormat="false" ht="12.75" hidden="false" customHeight="false" outlineLevel="0" collapsed="false">
      <c r="H49" s="489" t="s">
        <v>222</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9" t="s">
        <v>223</v>
      </c>
    </row>
    <row r="52" customFormat="false" ht="12.75" hidden="false" customHeight="false" outlineLevel="0" collapsed="false">
      <c r="A52" s="536"/>
      <c r="G52" s="537"/>
      <c r="H52" s="537"/>
    </row>
    <row r="53" customFormat="false" ht="12.75" hidden="false" customHeight="false" outlineLevel="0" collapsed="false">
      <c r="A53" s="485" t="s">
        <v>224</v>
      </c>
      <c r="C53" s="532" t="s">
        <v>218</v>
      </c>
      <c r="E53" s="538" t="n">
        <v>2.1</v>
      </c>
      <c r="G53" s="496"/>
      <c r="H53" s="496"/>
    </row>
    <row r="54" customFormat="false" ht="12.75" hidden="false" customHeight="false" outlineLevel="0" collapsed="false">
      <c r="C54" s="485" t="s">
        <v>219</v>
      </c>
      <c r="D54" s="0"/>
      <c r="E54" s="539" t="n">
        <v>0.025</v>
      </c>
    </row>
    <row r="55" customFormat="false" ht="12.75" hidden="false" customHeight="false" outlineLevel="0" collapsed="false">
      <c r="C55" s="489" t="s">
        <v>222</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225</v>
      </c>
      <c r="C1" s="544" t="s">
        <v>226</v>
      </c>
      <c r="D1" s="544" t="s">
        <v>60</v>
      </c>
      <c r="E1" s="545" t="s">
        <v>128</v>
      </c>
      <c r="F1" s="544" t="s">
        <v>227</v>
      </c>
      <c r="G1" s="546" t="s">
        <v>228</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4</v>
      </c>
      <c r="B2" s="550"/>
      <c r="C2" s="550"/>
      <c r="D2" s="550"/>
      <c r="E2" s="551"/>
      <c r="F2" s="550"/>
      <c r="G2" s="552"/>
    </row>
    <row r="3" customFormat="false" ht="12" hidden="false" customHeight="false" outlineLevel="0" collapsed="false">
      <c r="A3" s="553" t="s">
        <v>229</v>
      </c>
      <c r="B3" s="554" t="n">
        <f aca="false">(F3+0.7)*E3</f>
        <v>539586.9</v>
      </c>
      <c r="C3" s="554" t="n">
        <f aca="false">6.8*0.75*E3</f>
        <v>132941.7</v>
      </c>
      <c r="D3" s="554" t="n">
        <f aca="false">C3+B3</f>
        <v>672528.6</v>
      </c>
      <c r="E3" s="555" t="n">
        <f aca="false">SUM(Preschedule!B59:Y59)</f>
        <v>26067</v>
      </c>
      <c r="F3" s="554" t="n">
        <v>20</v>
      </c>
      <c r="G3" s="556" t="n">
        <v>0</v>
      </c>
    </row>
    <row r="4" customFormat="false" ht="12" hidden="false" customHeight="false" outlineLevel="0" collapsed="false">
      <c r="A4" s="557" t="s">
        <v>5</v>
      </c>
      <c r="B4" s="558"/>
      <c r="C4" s="558"/>
      <c r="D4" s="558"/>
      <c r="E4" s="551"/>
      <c r="F4" s="558"/>
      <c r="G4" s="559"/>
    </row>
    <row r="5" customFormat="false" ht="12" hidden="false" customHeight="false" outlineLevel="0" collapsed="false">
      <c r="A5" s="560" t="s">
        <v>230</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7</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231</v>
      </c>
      <c r="B7" s="561" t="e">
        <f aca="true" t="array" ref="B7:B7">SUM(IF((DelPoint="4C")*IF((DType="firm")+(DType="econ")&gt;0,1,0)*(OFFSET(DelPoint,0,3,ROWS(DelPoint),24)&lt;0),DPrice*OFFSET(DelPoint,0,3,ROWS(DelPoint),24),0))</f>
        <v>#N/A</v>
      </c>
      <c r="C7" s="561"/>
      <c r="D7" s="561" t="e">
        <f aca="false">C7+B7</f>
        <v>#N/A</v>
      </c>
      <c r="E7" s="562" t="n">
        <f aca="false">SUM(Preschedule!B11:Y11)</f>
        <v>-325</v>
      </c>
      <c r="F7" s="561" t="e">
        <f aca="false">IF(E7=0,0,B7/E7)</f>
        <v>#N/A</v>
      </c>
      <c r="G7" s="563" t="e">
        <f aca="false">IF(E7=0,0,D7/E7)</f>
        <v>#N/A</v>
      </c>
    </row>
    <row r="8" customFormat="false" ht="12" hidden="false" customHeight="false" outlineLevel="0" collapsed="false">
      <c r="A8" s="564" t="s">
        <v>232</v>
      </c>
      <c r="B8" s="565" t="n">
        <f aca="true" t="array" ref="B8:B8">SUM(IF((DelPoint="PV")*(DType="pre")*(OFFSET(DelPoint,0,3,ROWS(DelPoint),24)&lt;0),DPrice*OFFSET(DelPoint,0,3,ROWS(DelPoint),24),0))</f>
        <v>0</v>
      </c>
      <c r="C8" s="565"/>
      <c r="D8" s="565" t="n">
        <f aca="false">C8+B8</f>
        <v>0</v>
      </c>
      <c r="E8" s="566" t="n">
        <f aca="false">SUM(Preschedule!B12:Y12)</f>
        <v>0</v>
      </c>
      <c r="F8" s="565" t="n">
        <f aca="false">IF(E8=0,0,B8/E8)</f>
        <v>0</v>
      </c>
      <c r="G8" s="567" t="n">
        <f aca="false">IF(E8=0,0,D8/E8)</f>
        <v>0</v>
      </c>
    </row>
    <row r="9" customFormat="false" ht="12" hidden="false" customHeight="false" outlineLevel="0" collapsed="false">
      <c r="A9" s="564" t="s">
        <v>11</v>
      </c>
      <c r="B9" s="565" t="n">
        <f aca="false">Balancing!D29</f>
        <v>0</v>
      </c>
      <c r="C9" s="565"/>
      <c r="D9" s="565" t="n">
        <f aca="false">C9+B9</f>
        <v>0</v>
      </c>
      <c r="E9" s="566" t="n">
        <f aca="false">SUM(Preschedule!B13:Y13)</f>
        <v>0</v>
      </c>
      <c r="F9" s="565" t="n">
        <f aca="false">IF(E9=0,0,B9/E9)</f>
        <v>0</v>
      </c>
      <c r="G9" s="567" t="n">
        <f aca="false">IF(E9=0,0,D9/E9)</f>
        <v>0</v>
      </c>
    </row>
    <row r="10" customFormat="false" ht="12" hidden="false" customHeight="false" outlineLevel="0" collapsed="false">
      <c r="A10" s="564" t="s">
        <v>233</v>
      </c>
      <c r="B10" s="565" t="n">
        <f aca="true" t="array" ref="B10:B10">SUM(IF((DelPoint="PV")*IF((DType="firm")+(DType="econ")&gt;0,1,0)*(OFFSET(DelPoint,0,3,ROWS(DelPoint),24)&lt;0),DPrice*OFFSET(DelPoint,0,3,ROWS(DelPoint),24),0))</f>
        <v>0</v>
      </c>
      <c r="C10" s="565"/>
      <c r="D10" s="565" t="n">
        <f aca="false">C10+B10</f>
        <v>0</v>
      </c>
      <c r="E10" s="566" t="n">
        <f aca="false">SUM(Preschedule!B15:Y15)</f>
        <v>0</v>
      </c>
      <c r="F10" s="565" t="n">
        <f aca="false">IF(E10=0,0,B10/E10)</f>
        <v>0</v>
      </c>
      <c r="G10" s="567" t="n">
        <f aca="false">IF(E10=0,0,D10/E10)</f>
        <v>0</v>
      </c>
    </row>
    <row r="11" customFormat="false" ht="12" hidden="false" customHeight="false" outlineLevel="0" collapsed="false">
      <c r="A11" s="568" t="s">
        <v>234</v>
      </c>
      <c r="B11" s="558" t="n">
        <f aca="true" t="array" ref="B11:B11">SUM(IF((DelPoint="SPS")*(DType="pre")*(OFFSET(DelPoint,0,3,ROWS(DelPoint),24)&lt;0),DPrice*OFFSET(DelPoint,0,3,ROWS(DelPoint),24),0))</f>
        <v>0</v>
      </c>
      <c r="C11" s="558"/>
      <c r="D11" s="558" t="n">
        <f aca="false">C11+B11</f>
        <v>0</v>
      </c>
      <c r="E11" s="551" t="n">
        <f aca="false">SUM(Preschedule!B19:Y19)</f>
        <v>0</v>
      </c>
      <c r="F11" s="558" t="n">
        <f aca="false">IF(E11=0,0,B11/E11)</f>
        <v>0</v>
      </c>
      <c r="G11" s="559" t="n">
        <f aca="false">IF(E11=0,0,D11/E11)</f>
        <v>0</v>
      </c>
    </row>
    <row r="12" customFormat="false" ht="12" hidden="false" customHeight="false" outlineLevel="0" collapsed="false">
      <c r="A12" s="568" t="s">
        <v>31</v>
      </c>
      <c r="B12" s="558" t="n">
        <f aca="false">Balancing!H29</f>
        <v>0</v>
      </c>
      <c r="C12" s="558"/>
      <c r="D12" s="558" t="n">
        <f aca="false">C12+B12</f>
        <v>0</v>
      </c>
      <c r="E12" s="551" t="e">
        <f aca="false">SUM(#REF!)</f>
        <v>#REF!</v>
      </c>
      <c r="F12" s="558" t="e">
        <f aca="false">IF(E12=0,0,B12/E12)</f>
        <v>#REF!</v>
      </c>
      <c r="G12" s="559" t="e">
        <f aca="false">IF(E12=0,0,D12/E12)</f>
        <v>#REF!</v>
      </c>
    </row>
    <row r="13" customFormat="false" ht="12" hidden="false" customHeight="false" outlineLevel="0" collapsed="false">
      <c r="A13" s="568" t="s">
        <v>235</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20</v>
      </c>
      <c r="B15" s="558"/>
      <c r="C15" s="558"/>
      <c r="D15" s="558"/>
      <c r="E15" s="551"/>
      <c r="F15" s="558"/>
      <c r="G15" s="559"/>
    </row>
    <row r="16" customFormat="false" ht="12" hidden="false" customHeight="false" outlineLevel="0" collapsed="false">
      <c r="A16" s="557" t="s">
        <v>23</v>
      </c>
      <c r="B16" s="558"/>
      <c r="C16" s="558"/>
      <c r="D16" s="558"/>
      <c r="E16" s="551"/>
      <c r="F16" s="558"/>
      <c r="G16" s="559"/>
    </row>
    <row r="17" customFormat="false" ht="12" hidden="false" customHeight="false" outlineLevel="0" collapsed="false">
      <c r="A17" s="560" t="s">
        <v>230</v>
      </c>
      <c r="B17" s="561" t="n">
        <f aca="true" t="array" ref="B17:B17">SUM(IF((DelPoint="4C")*(DType="pre")*(OFFSET(DelPoint,0,3,ROWS(DelPoint),24)&gt;0),DPrice*OFFSET(DelPoint,0,3,ROWS(DelPoint),24),0))</f>
        <v>27000</v>
      </c>
      <c r="C17" s="561"/>
      <c r="D17" s="561" t="n">
        <f aca="false">C17+B17</f>
        <v>27000</v>
      </c>
      <c r="E17" s="562" t="n">
        <f aca="false">SUM(Preschedule!B25:Y25)</f>
        <v>200</v>
      </c>
      <c r="F17" s="561" t="n">
        <f aca="false">IF(E17=0,0,B17/E17)</f>
        <v>135</v>
      </c>
      <c r="G17" s="563" t="n">
        <f aca="false">IF(E17=0,0,D17/E17)</f>
        <v>135</v>
      </c>
    </row>
    <row r="18" customFormat="false" ht="12" hidden="false" customHeight="false" outlineLevel="0" collapsed="false">
      <c r="A18" s="560" t="s">
        <v>7</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231</v>
      </c>
      <c r="B19" s="561" t="e">
        <f aca="true" t="array" ref="B19:B19">SUM(IF((DelPoint="4C")*IF((DType="firm")+(DType="econ")&gt;0,1,0)*(OFFSET(DelPoint,0,3,ROWS(DelPoint),24)&gt;0),DPrice*OFFSET(DelPoint,0,3,ROWS(DelPoint),24),0))</f>
        <v>#N/A</v>
      </c>
      <c r="C19" s="561"/>
      <c r="D19" s="561" t="e">
        <f aca="false">C19+B19</f>
        <v>#N/A</v>
      </c>
      <c r="E19" s="562" t="n">
        <f aca="false">SUM(Preschedule!B28:Y28)</f>
        <v>885</v>
      </c>
      <c r="F19" s="561" t="e">
        <f aca="false">IF(E19=0,0,B19/E19)</f>
        <v>#N/A</v>
      </c>
      <c r="G19" s="563" t="e">
        <f aca="false">IF(E19=0,0,D19/E19)</f>
        <v>#N/A</v>
      </c>
    </row>
    <row r="20" customFormat="false" ht="12" hidden="false" customHeight="false" outlineLevel="0" collapsed="false">
      <c r="A20" s="564" t="s">
        <v>232</v>
      </c>
      <c r="B20" s="565" t="n">
        <f aca="true" t="array" ref="B20:B20">SUM(IF((DelPoint="PV")*(DType="pre")*(OFFSET(DelPoint,0,3,ROWS(DelPoint),24)&gt;0),DPrice*OFFSET(DelPoint,0,3,ROWS(DelPoint),24),0))</f>
        <v>28000</v>
      </c>
      <c r="C20" s="565"/>
      <c r="D20" s="565" t="n">
        <f aca="false">C20+B20</f>
        <v>28000</v>
      </c>
      <c r="E20" s="566" t="n">
        <f aca="false">SUM(Preschedule!B29:Y29)</f>
        <v>200</v>
      </c>
      <c r="F20" s="565" t="n">
        <f aca="false">IF(E20=0,0,B20/E20)</f>
        <v>140</v>
      </c>
      <c r="G20" s="567" t="n">
        <f aca="false">IF(E20=0,0,D20/E20)</f>
        <v>140</v>
      </c>
    </row>
    <row r="21" customFormat="false" ht="12" hidden="false" customHeight="false" outlineLevel="0" collapsed="false">
      <c r="A21" s="564" t="s">
        <v>11</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233</v>
      </c>
      <c r="B22" s="565" t="e">
        <f aca="true" t="array" ref="B22:B22">SUM(IF((DelPoint="PV")*IF((DType="firm")+(DType="econ")&gt;0,1,0)*(OFFSET(DelPoint,0,3,ROWS(DelPoint),24)&gt;0),DPrice*OFFSET(DelPoint,0,3,ROWS(DelPoint),24),0))</f>
        <v>#N/A</v>
      </c>
      <c r="C22" s="565"/>
      <c r="D22" s="565" t="e">
        <f aca="false">C22+B22</f>
        <v>#N/A</v>
      </c>
      <c r="E22" s="566" t="n">
        <f aca="false">SUM(Preschedule!B32:Y32)</f>
        <v>440</v>
      </c>
      <c r="F22" s="565" t="e">
        <f aca="false">IF(E22=0,0,B22/E22)</f>
        <v>#N/A</v>
      </c>
      <c r="G22" s="567" t="e">
        <f aca="false">IF(E22=0,0,D22/E22)</f>
        <v>#N/A</v>
      </c>
    </row>
    <row r="23" customFormat="false" ht="12" hidden="false" customHeight="false" outlineLevel="0" collapsed="false">
      <c r="A23" s="568" t="s">
        <v>236</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31</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235</v>
      </c>
      <c r="B25" s="558" t="n">
        <f aca="true" t="array" ref="B25:B25">SUM(IF((DelPoint="artesia")*IF((DType="firm")+(DType="econ")&gt;0,1,0)*(OFFSET(DelPoint,0,3,ROWS(DelPoint),24)&gt;0),DPrice*OFFSET(DelPoint,0,3,ROWS(DelPoint),24),0))</f>
        <v>0</v>
      </c>
      <c r="C25" s="558"/>
      <c r="D25" s="558" t="n">
        <f aca="false">C25+B25</f>
        <v>0</v>
      </c>
      <c r="E25" s="551" t="n">
        <f aca="false">SUM(Preschedule!B37:Y37)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237</v>
      </c>
      <c r="I26" s="574" t="s">
        <v>238</v>
      </c>
    </row>
    <row r="27" customFormat="false" ht="12" hidden="false" customHeight="false" outlineLevel="0" collapsed="false">
      <c r="A27" s="568" t="s">
        <v>239</v>
      </c>
      <c r="B27" s="558"/>
      <c r="C27" s="558"/>
      <c r="D27" s="558"/>
      <c r="E27" s="551"/>
      <c r="F27" s="558"/>
      <c r="G27" s="559"/>
      <c r="H27" s="575" t="s">
        <v>240</v>
      </c>
      <c r="I27" s="576" t="s">
        <v>241</v>
      </c>
    </row>
    <row r="28" customFormat="false" ht="12" hidden="false" customHeight="false" outlineLevel="0" collapsed="false">
      <c r="A28" s="568" t="s">
        <v>242</v>
      </c>
      <c r="B28" s="558" t="n">
        <f aca="false">-F28*E28</f>
        <v>-6981.98592</v>
      </c>
      <c r="C28" s="558"/>
      <c r="D28" s="558" t="n">
        <f aca="false">C28+B28</f>
        <v>-6981.98592</v>
      </c>
      <c r="E28" s="551" t="n">
        <f aca="false">SUM(Preschedule!B56:Y56)</f>
        <v>534</v>
      </c>
      <c r="F28" s="558" t="n">
        <f aca="false">H28*I28</f>
        <v>13.07488</v>
      </c>
      <c r="G28" s="559" t="n">
        <f aca="false">-IF(E28=0,0,D28/E28)</f>
        <v>13.07488</v>
      </c>
      <c r="H28" s="577" t="n">
        <v>10.0576</v>
      </c>
      <c r="I28" s="578" t="n">
        <v>1.3</v>
      </c>
    </row>
    <row r="29" customFormat="false" ht="12" hidden="false" customHeight="false" outlineLevel="0" collapsed="false">
      <c r="A29" s="568" t="s">
        <v>243</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244</v>
      </c>
      <c r="B30" s="558" t="n">
        <f aca="false">-F30*E30</f>
        <v>-19293.84</v>
      </c>
      <c r="C30" s="558"/>
      <c r="D30" s="558" t="n">
        <f aca="false">C30+B30</f>
        <v>-19293.84</v>
      </c>
      <c r="E30" s="551" t="n">
        <f aca="false">SUM(Preschedule!B53:Y53)</f>
        <v>3165</v>
      </c>
      <c r="F30" s="558" t="n">
        <f aca="false">H30*I30</f>
        <v>6.096</v>
      </c>
      <c r="G30" s="559" t="n">
        <f aca="false">-IF(E30=0,0,D30/E30)</f>
        <v>6.096</v>
      </c>
      <c r="H30" s="577" t="n">
        <v>10.16</v>
      </c>
      <c r="I30" s="578" t="n">
        <v>0.6</v>
      </c>
    </row>
    <row r="31" customFormat="false" ht="12" hidden="false" customHeight="false" outlineLevel="0" collapsed="false">
      <c r="A31" s="568" t="s">
        <v>245</v>
      </c>
      <c r="B31" s="558" t="n">
        <f aca="false">-F31*E31</f>
        <v>-19287.744</v>
      </c>
      <c r="C31" s="558"/>
      <c r="D31" s="558" t="n">
        <f aca="false">C31+B31</f>
        <v>-19287.744</v>
      </c>
      <c r="E31" s="551" t="n">
        <f aca="false">SUM(Preschedule!B54:Y54)</f>
        <v>3164</v>
      </c>
      <c r="F31" s="558" t="n">
        <f aca="false">H31*I31</f>
        <v>6.096</v>
      </c>
      <c r="G31" s="559" t="n">
        <f aca="false">-IF(E31=0,0,D31/E31)</f>
        <v>6.096</v>
      </c>
      <c r="H31" s="577" t="n">
        <v>10.16</v>
      </c>
      <c r="I31" s="578" t="n">
        <v>0.6</v>
      </c>
    </row>
    <row r="32" customFormat="false" ht="12" hidden="false" customHeight="false" outlineLevel="0" collapsed="false">
      <c r="A32" s="568" t="s">
        <v>246</v>
      </c>
      <c r="B32" s="558" t="n">
        <f aca="false">-F32*E32</f>
        <v>-19293.84</v>
      </c>
      <c r="C32" s="558"/>
      <c r="D32" s="558" t="n">
        <f aca="false">C32+B32</f>
        <v>-19293.84</v>
      </c>
      <c r="E32" s="551" t="n">
        <f aca="false">SUM(Preschedule!B55:Y55)</f>
        <v>3165</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197</v>
      </c>
      <c r="B34" s="558" t="e">
        <f aca="true">Gencost(Preschedule!B41:Y41,OFFSET(HeatRateStart,1,MATCH(A34,HeatRateNames,0)-1,250,1),I34)</f>
        <v>#VALUE!</v>
      </c>
      <c r="C34" s="558"/>
      <c r="D34" s="558" t="e">
        <f aca="false">IF(ISTEXT(B34),0,C34+B34)</f>
        <v>#VALUE!</v>
      </c>
      <c r="E34" s="551" t="n">
        <f aca="false">SUM(Preschedule!B41:Y41)</f>
        <v>1250</v>
      </c>
      <c r="F34" s="558" t="e">
        <f aca="false">-IF(OR(ISTEXT(B34),E34=0),0,B34/E34)</f>
        <v>#VALUE!</v>
      </c>
      <c r="G34" s="559" t="e">
        <f aca="false">-IF(E34=0,0,D34/E34)</f>
        <v>#VALUE!</v>
      </c>
      <c r="H34" s="579"/>
      <c r="I34" s="578" t="n">
        <f aca="false">INDEX(FuelPriceTable,MATCH(A34,FuelNames,0),5)</f>
        <v>1.96</v>
      </c>
    </row>
    <row r="35" customFormat="false" ht="12" hidden="false" customHeight="false" outlineLevel="0" collapsed="false">
      <c r="A35" s="568" t="s">
        <v>196</v>
      </c>
      <c r="B35" s="558" t="e">
        <f aca="true">Gencost(Preschedule!B42:Y42,OFFSET(HeatRateStart,1,MATCH(A35,HeatRateNames,0)-1,250,1),I35)</f>
        <v>#VALUE!</v>
      </c>
      <c r="C35" s="558"/>
      <c r="D35" s="558" t="e">
        <f aca="false">IF(ISTEXT(B35),0,C35+B35)</f>
        <v>#VALUE!</v>
      </c>
      <c r="E35" s="551" t="n">
        <f aca="false">SUM(Preschedule!B42:Y42)</f>
        <v>1624</v>
      </c>
      <c r="F35" s="558" t="e">
        <f aca="false">-IF(OR(ISTEXT(B35),E35=0),0,B35/E35)</f>
        <v>#VALUE!</v>
      </c>
      <c r="G35" s="559" t="e">
        <f aca="false">-IF(E35=0,0,D35/E35)</f>
        <v>#VALUE!</v>
      </c>
      <c r="H35" s="579"/>
      <c r="I35" s="578" t="n">
        <f aca="false">INDEX(FuelPriceTable,MATCH(A35,FuelNames,0),5)</f>
        <v>1.96</v>
      </c>
    </row>
    <row r="36" customFormat="false" ht="12" hidden="false" customHeight="false" outlineLevel="0" collapsed="false">
      <c r="A36" s="568" t="s">
        <v>195</v>
      </c>
      <c r="B36" s="558" t="e">
        <f aca="true">Gencost(Preschedule!B43:Y43,OFFSET(HeatRateStart,1,MATCH(A36,HeatRateNames,0)-1,250,1),I36)</f>
        <v>#VALUE!</v>
      </c>
      <c r="C36" s="558"/>
      <c r="D36" s="558" t="e">
        <f aca="false">IF(ISTEXT(B36),0,C36+B36)</f>
        <v>#VALUE!</v>
      </c>
      <c r="E36" s="551" t="n">
        <f aca="false">SUM(Preschedule!B43:Y43)</f>
        <v>2239</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39</v>
      </c>
      <c r="B37" s="558" t="e">
        <f aca="true">Gencost(Preschedule!B44:Y44,OFFSET(HeatRateStart,1,MATCH(A37,HeatRateNames,0)-1,250,1),I37)</f>
        <v>#VALUE!</v>
      </c>
      <c r="C37" s="558"/>
      <c r="D37" s="558" t="e">
        <f aca="false">IF(ISTEXT(B37),0,C37+B37)</f>
        <v>#VALUE!</v>
      </c>
      <c r="E37" s="551" t="n">
        <f aca="false">SUM(Preschedule!B44:Y44)</f>
        <v>0</v>
      </c>
      <c r="F37" s="558" t="n">
        <f aca="false">-IF(OR(ISTEXT(B37),E37=0),0,B37/E37)</f>
        <v>-0</v>
      </c>
      <c r="G37" s="559" t="n">
        <f aca="false">-IF(E37=0,0,D37/E37)</f>
        <v>-0</v>
      </c>
      <c r="H37" s="579"/>
      <c r="I37" s="578" t="n">
        <f aca="false">INDEX(FuelPriceTable,MATCH(A37,FuelNames,0),5)</f>
        <v>1.96</v>
      </c>
    </row>
    <row r="38" customFormat="false" ht="12" hidden="false" customHeight="false" outlineLevel="0" collapsed="false">
      <c r="A38" s="568" t="s">
        <v>40</v>
      </c>
      <c r="B38" s="558" t="e">
        <f aca="true">Gencost(Preschedule!B45:Y45,OFFSET(HeatRateStart,1,MATCH(A38,HeatRateNames,0)-1,250,1),I38)</f>
        <v>#VALUE!</v>
      </c>
      <c r="C38" s="558"/>
      <c r="D38" s="558" t="e">
        <f aca="false">IF(ISTEXT(B38),0,C38+B38)</f>
        <v>#VALUE!</v>
      </c>
      <c r="E38" s="551" t="n">
        <f aca="false">SUM(Preschedule!B45:Y45)</f>
        <v>0</v>
      </c>
      <c r="F38" s="558" t="n">
        <f aca="false">-IF(OR(ISTEXT(B38),E38=0),0,B38/E38)</f>
        <v>-0</v>
      </c>
      <c r="G38" s="559" t="n">
        <f aca="false">-IF(E38=0,0,D38/E38)</f>
        <v>-0</v>
      </c>
      <c r="H38" s="579"/>
      <c r="I38" s="578" t="n">
        <f aca="false">INDEX(FuelPriceTable,MATCH(A38,FuelNames,0),5)</f>
        <v>1.96</v>
      </c>
    </row>
    <row r="39" customFormat="false" ht="12" hidden="false" customHeight="false" outlineLevel="0" collapsed="false">
      <c r="A39" s="568" t="s">
        <v>41</v>
      </c>
      <c r="B39" s="558" t="e">
        <f aca="true">Gencost(Preschedule!B46:Y46,OFFSET(HeatRateStart,1,MATCH(A39,HeatRateNames,0)-1,250,1),I39)</f>
        <v>#VALUE!</v>
      </c>
      <c r="C39" s="558"/>
      <c r="D39" s="558" t="e">
        <f aca="false">IF(ISTEXT(B39),0,C39+B39)</f>
        <v>#VALUE!</v>
      </c>
      <c r="E39" s="551" t="n">
        <f aca="false">SUM(Preschedule!B46:Y46)</f>
        <v>0</v>
      </c>
      <c r="F39" s="558" t="n">
        <f aca="false">-IF(OR(ISTEXT(B39),E39=0),0,B39/E39)</f>
        <v>-0</v>
      </c>
      <c r="G39" s="559" t="n">
        <f aca="false">-IF(E39=0,0,D39/E39)</f>
        <v>-0</v>
      </c>
      <c r="H39" s="579"/>
      <c r="I39" s="578" t="n">
        <f aca="false">INDEX(FuelPriceTable,MATCH(A39,FuelNames,0),5)</f>
        <v>1.96</v>
      </c>
    </row>
    <row r="40" customFormat="false" ht="12" hidden="false" customHeight="false" outlineLevel="0" collapsed="false">
      <c r="A40" s="568" t="s">
        <v>42</v>
      </c>
      <c r="B40" s="558" t="e">
        <f aca="true">Gencost(Preschedule!B47:Y47,OFFSET(HeatRateStart,1,MATCH(A40,HeatRateNames,0)-1,250,1),I40)</f>
        <v>#VALUE!</v>
      </c>
      <c r="C40" s="558"/>
      <c r="D40" s="558" t="e">
        <f aca="false">IF(ISTEXT(B40),0,C40+B40)</f>
        <v>#VALUE!</v>
      </c>
      <c r="E40" s="551" t="n">
        <f aca="false">SUM(Preschedule!B47:Y47)</f>
        <v>0</v>
      </c>
      <c r="F40" s="558" t="n">
        <f aca="false">-IF(OR(ISTEXT(B40),E40=0),0,B40/E40)</f>
        <v>-0</v>
      </c>
      <c r="G40" s="559" t="n">
        <f aca="false">-IF(E40=0,0,D40/E40)</f>
        <v>-0</v>
      </c>
      <c r="H40" s="579"/>
      <c r="I40" s="578" t="n">
        <f aca="false">INDEX(FuelPriceTable,MATCH(A40,FuelNames,0),5)</f>
        <v>1.96</v>
      </c>
    </row>
    <row r="41" customFormat="false" ht="12" hidden="false" customHeight="false" outlineLevel="0" collapsed="false">
      <c r="A41" s="568" t="s">
        <v>194</v>
      </c>
      <c r="B41" s="558" t="e">
        <f aca="true">Gencost(Preschedule!B48:Y48,OFFSET(HeatRateStart,1,MATCH(A41,HeatRateNames,0)-1,250,1),I41)</f>
        <v>#VALUE!</v>
      </c>
      <c r="C41" s="558"/>
      <c r="D41" s="558" t="e">
        <f aca="false">IF(ISTEXT(B41),0,C41+B41)</f>
        <v>#VALUE!</v>
      </c>
      <c r="E41" s="551" t="n">
        <f aca="false">SUM(Preschedule!B48:Y48)</f>
        <v>4918</v>
      </c>
      <c r="F41" s="558" t="e">
        <f aca="false">-IF(OR(ISTEXT(B41),E41=0),0,B41/E41)</f>
        <v>#VALUE!</v>
      </c>
      <c r="G41" s="559" t="e">
        <f aca="false">-IF(E41=0,0,D41/E41)</f>
        <v>#VALUE!</v>
      </c>
      <c r="H41" s="579"/>
      <c r="I41" s="578" t="n">
        <v>1.96</v>
      </c>
    </row>
    <row r="42" customFormat="false" ht="12" hidden="false" customHeight="false" outlineLevel="0" collapsed="false">
      <c r="A42" s="568" t="s">
        <v>189</v>
      </c>
      <c r="B42" s="558" t="e">
        <f aca="true">Gencost(Preschedule!B49:Y49,OFFSET(HeatRateStart,1,MATCH(A42,HeatRateNames,0)-1,250,1),I42)</f>
        <v>#VALUE!</v>
      </c>
      <c r="C42" s="558"/>
      <c r="D42" s="558" t="e">
        <f aca="false">IF(ISTEXT(B42),0,C42+B42)</f>
        <v>#VALUE!</v>
      </c>
      <c r="E42" s="551" t="n">
        <f aca="false">SUM(Preschedule!B49:Y49)</f>
        <v>984</v>
      </c>
      <c r="F42" s="558" t="e">
        <f aca="false">-IF(OR(ISTEXT(B42),E42=0),0,B42/E42)</f>
        <v>#VALUE!</v>
      </c>
      <c r="G42" s="559" t="e">
        <f aca="false">-IF(E42=0,0,D42/E42)</f>
        <v>#VALUE!</v>
      </c>
      <c r="H42" s="579"/>
      <c r="I42" s="578" t="n">
        <f aca="false">INDEX(FuelPriceTable,MATCH(A42,FuelNames,0),5)</f>
        <v>1.96</v>
      </c>
    </row>
    <row r="43" customFormat="false" ht="12" hidden="false" customHeight="false" outlineLevel="0" collapsed="false">
      <c r="A43" s="568" t="s">
        <v>187</v>
      </c>
      <c r="B43" s="558" t="e">
        <f aca="true">Gencost(Preschedule!B50:Y50,OFFSET(HeatRateStart,1,MATCH(A43,HeatRateNames,0)-1,250,1),I43)</f>
        <v>#VALUE!</v>
      </c>
      <c r="C43" s="558"/>
      <c r="D43" s="558" t="e">
        <f aca="false">IF(ISTEXT(B43),0,C43+B43)</f>
        <v>#VALUE!</v>
      </c>
      <c r="E43" s="551" t="n">
        <f aca="false">SUM(Preschedule!B50:Y50)</f>
        <v>802</v>
      </c>
      <c r="F43" s="558" t="e">
        <f aca="false">-IF(OR(ISTEXT(B43),E43=0),0,B43/E43)</f>
        <v>#VALUE!</v>
      </c>
      <c r="G43" s="559" t="e">
        <f aca="false">-IF(E43=0,0,D43/E43)</f>
        <v>#VALUE!</v>
      </c>
      <c r="H43" s="579"/>
      <c r="I43" s="578" t="n">
        <f aca="false">INDEX(FuelPriceTable,MATCH(A43,FuelNames,0),5)</f>
        <v>2.09</v>
      </c>
    </row>
    <row r="44" customFormat="false" ht="12" hidden="false" customHeight="false" outlineLevel="0" collapsed="false">
      <c r="A44" s="568" t="s">
        <v>186</v>
      </c>
      <c r="B44" s="558" t="e">
        <f aca="true">Gencost(Preschedule!B51:Y51,OFFSET(HeatRateStart,1,MATCH(A44,HeatRateNames,0)-1,250,1),I44)</f>
        <v>#VALUE!</v>
      </c>
      <c r="C44" s="558"/>
      <c r="D44" s="558" t="e">
        <f aca="false">IF(ISTEXT(B44),0,C44+B44)</f>
        <v>#VALUE!</v>
      </c>
      <c r="E44" s="551" t="n">
        <f aca="false">SUM(Preschedule!B51:Y51)</f>
        <v>0</v>
      </c>
      <c r="F44" s="558" t="n">
        <f aca="false">-IF(OR(ISTEXT(B44),E44=0),0,B44/E44)</f>
        <v>-0</v>
      </c>
      <c r="G44" s="559" t="n">
        <f aca="false">-IF(E44=0,0,D44/E44)</f>
        <v>-0</v>
      </c>
      <c r="H44" s="579"/>
      <c r="I44" s="578" t="n">
        <f aca="false">INDEX(FuelPriceTable,MATCH(A44,FuelNames,0),5)</f>
        <v>2.09</v>
      </c>
    </row>
    <row r="45" customFormat="false" ht="12.75" hidden="false" customHeight="false" outlineLevel="0" collapsed="false">
      <c r="A45" s="568" t="s">
        <v>185</v>
      </c>
      <c r="B45" s="558" t="e">
        <f aca="true">Gencost(Preschedule!B52:Y52,OFFSET(HeatRateStart,1,MATCH(A45,HeatRateNames,0)-1,250,1),I45)</f>
        <v>#VALUE!</v>
      </c>
      <c r="C45" s="558"/>
      <c r="D45" s="558" t="e">
        <f aca="false">IF(ISTEXT(B45),0,C45+B45)</f>
        <v>#VALUE!</v>
      </c>
      <c r="E45" s="551" t="n">
        <f aca="false">SUM(Preschedule!B52:Y52)</f>
        <v>1425</v>
      </c>
      <c r="F45" s="558" t="e">
        <f aca="false">-IF(OR(ISTEXT(B45),E45=0),0,B45/E45)</f>
        <v>#VALUE!</v>
      </c>
      <c r="G45" s="559" t="e">
        <f aca="false">-IF(E45=0,0,D45/E45)</f>
        <v>#VALUE!</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60</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7" t="s">
        <v>247</v>
      </c>
      <c r="B1" s="587"/>
      <c r="C1" s="587"/>
      <c r="D1" s="587"/>
      <c r="E1" s="587"/>
      <c r="F1" s="587"/>
      <c r="G1" s="587"/>
      <c r="H1" s="587"/>
      <c r="I1" s="587"/>
      <c r="J1" s="587"/>
      <c r="K1" s="587"/>
      <c r="L1" s="587"/>
      <c r="N1" s="588" t="s">
        <v>248</v>
      </c>
      <c r="O1" s="588"/>
      <c r="P1" s="588"/>
      <c r="Q1" s="588"/>
      <c r="R1" s="588"/>
    </row>
    <row r="2" customFormat="false" ht="15" hidden="false" customHeight="false" outlineLevel="0" collapsed="false">
      <c r="A2" s="589" t="s">
        <v>249</v>
      </c>
      <c r="B2" s="590"/>
      <c r="C2" s="591"/>
      <c r="D2" s="592"/>
      <c r="E2" s="593" t="s">
        <v>136</v>
      </c>
      <c r="F2" s="594"/>
      <c r="G2" s="594"/>
      <c r="H2" s="595"/>
      <c r="I2" s="596" t="s">
        <v>250</v>
      </c>
      <c r="J2" s="597"/>
      <c r="K2" s="597"/>
      <c r="L2" s="598"/>
      <c r="N2" s="599"/>
      <c r="O2" s="594" t="s">
        <v>251</v>
      </c>
      <c r="P2" s="594"/>
      <c r="Q2" s="594"/>
      <c r="R2" s="600" t="s">
        <v>252</v>
      </c>
    </row>
    <row r="3" customFormat="false" ht="15.75" hidden="false" customHeight="true" outlineLevel="0" collapsed="false">
      <c r="A3" s="601" t="s">
        <v>155</v>
      </c>
      <c r="B3" s="602" t="s">
        <v>203</v>
      </c>
      <c r="C3" s="602" t="s">
        <v>127</v>
      </c>
      <c r="D3" s="603" t="s">
        <v>53</v>
      </c>
      <c r="E3" s="604" t="s">
        <v>155</v>
      </c>
      <c r="F3" s="605" t="s">
        <v>203</v>
      </c>
      <c r="G3" s="605" t="s">
        <v>127</v>
      </c>
      <c r="H3" s="606" t="s">
        <v>53</v>
      </c>
      <c r="I3" s="607" t="s">
        <v>155</v>
      </c>
      <c r="J3" s="608" t="s">
        <v>203</v>
      </c>
      <c r="K3" s="608" t="s">
        <v>127</v>
      </c>
      <c r="L3" s="609" t="s">
        <v>53</v>
      </c>
      <c r="N3" s="610" t="s">
        <v>155</v>
      </c>
      <c r="O3" s="611" t="s">
        <v>253</v>
      </c>
      <c r="P3" s="611" t="s">
        <v>254</v>
      </c>
      <c r="Q3" s="611" t="s">
        <v>255</v>
      </c>
      <c r="R3" s="612" t="s">
        <v>256</v>
      </c>
    </row>
    <row r="4" customFormat="false" ht="12.75" hidden="false" customHeight="false" outlineLevel="0" collapsed="false">
      <c r="A4" s="613" t="n">
        <v>1</v>
      </c>
      <c r="B4" s="614"/>
      <c r="C4" s="615"/>
      <c r="D4" s="616" t="n">
        <f aca="false">C4*B4</f>
        <v>0</v>
      </c>
      <c r="E4" s="617" t="n">
        <v>1</v>
      </c>
      <c r="F4" s="618"/>
      <c r="G4" s="619"/>
      <c r="H4" s="620" t="n">
        <f aca="false">G4*F4</f>
        <v>0</v>
      </c>
      <c r="I4" s="621" t="n">
        <v>1</v>
      </c>
      <c r="J4" s="622"/>
      <c r="K4" s="623"/>
      <c r="L4" s="624" t="n">
        <f aca="false">K4*J4</f>
        <v>0</v>
      </c>
      <c r="N4" s="625" t="n">
        <v>1</v>
      </c>
      <c r="O4" s="626" t="n">
        <v>593.893180105911</v>
      </c>
      <c r="P4" s="627"/>
      <c r="Q4" s="628" t="n">
        <f aca="false">P4+O4</f>
        <v>593.893180105911</v>
      </c>
      <c r="R4" s="629"/>
    </row>
    <row r="5" customFormat="false" ht="12.75" hidden="false" customHeight="false" outlineLevel="0" collapsed="false">
      <c r="A5" s="613" t="n">
        <v>2</v>
      </c>
      <c r="B5" s="630"/>
      <c r="C5" s="631"/>
      <c r="D5" s="616" t="n">
        <f aca="false">C5*B5</f>
        <v>0</v>
      </c>
      <c r="E5" s="617" t="n">
        <v>2</v>
      </c>
      <c r="F5" s="632"/>
      <c r="G5" s="633"/>
      <c r="H5" s="620" t="n">
        <f aca="false">G5*F5</f>
        <v>0</v>
      </c>
      <c r="I5" s="621" t="n">
        <v>2</v>
      </c>
      <c r="J5" s="634"/>
      <c r="K5" s="635"/>
      <c r="L5" s="624" t="n">
        <f aca="false">K5*J5</f>
        <v>0</v>
      </c>
      <c r="N5" s="625" t="n">
        <v>2</v>
      </c>
      <c r="O5" s="636" t="n">
        <v>574.578655933721</v>
      </c>
      <c r="P5" s="637"/>
      <c r="Q5" s="628" t="n">
        <f aca="false">P5+O5</f>
        <v>574.578655933721</v>
      </c>
      <c r="R5" s="629"/>
    </row>
    <row r="6" customFormat="false" ht="12.75" hidden="false" customHeight="false" outlineLevel="0" collapsed="false">
      <c r="A6" s="613" t="n">
        <v>3</v>
      </c>
      <c r="B6" s="630"/>
      <c r="C6" s="631"/>
      <c r="D6" s="616" t="n">
        <f aca="false">C6*B6</f>
        <v>0</v>
      </c>
      <c r="E6" s="617" t="n">
        <v>3</v>
      </c>
      <c r="F6" s="632"/>
      <c r="G6" s="633"/>
      <c r="H6" s="620" t="n">
        <f aca="false">G6*F6</f>
        <v>0</v>
      </c>
      <c r="I6" s="621" t="n">
        <v>3</v>
      </c>
      <c r="J6" s="634"/>
      <c r="K6" s="635"/>
      <c r="L6" s="624" t="n">
        <f aca="false">K6*J6</f>
        <v>0</v>
      </c>
      <c r="N6" s="625" t="n">
        <v>3</v>
      </c>
      <c r="O6" s="636" t="n">
        <v>564.026926847557</v>
      </c>
      <c r="P6" s="637"/>
      <c r="Q6" s="628" t="n">
        <f aca="false">P6+O6</f>
        <v>564.026926847557</v>
      </c>
      <c r="R6" s="629"/>
    </row>
    <row r="7" customFormat="false" ht="12.75" hidden="false" customHeight="false" outlineLevel="0" collapsed="false">
      <c r="A7" s="613" t="n">
        <v>4</v>
      </c>
      <c r="B7" s="630"/>
      <c r="C7" s="631"/>
      <c r="D7" s="616" t="n">
        <f aca="false">C7*B7</f>
        <v>0</v>
      </c>
      <c r="E7" s="617" t="n">
        <v>4</v>
      </c>
      <c r="F7" s="632"/>
      <c r="G7" s="633"/>
      <c r="H7" s="620" t="n">
        <f aca="false">G7*F7</f>
        <v>0</v>
      </c>
      <c r="I7" s="621" t="n">
        <v>4</v>
      </c>
      <c r="J7" s="634"/>
      <c r="K7" s="635"/>
      <c r="L7" s="624" t="n">
        <f aca="false">K7*J7</f>
        <v>0</v>
      </c>
      <c r="N7" s="625" t="n">
        <v>4</v>
      </c>
      <c r="O7" s="636" t="n">
        <v>562.625502951551</v>
      </c>
      <c r="P7" s="637"/>
      <c r="Q7" s="628" t="n">
        <f aca="false">P7+O7</f>
        <v>562.625502951551</v>
      </c>
      <c r="R7" s="629"/>
    </row>
    <row r="8" customFormat="false" ht="12.75" hidden="false" customHeight="false" outlineLevel="0" collapsed="false">
      <c r="A8" s="613" t="n">
        <v>5</v>
      </c>
      <c r="B8" s="630"/>
      <c r="C8" s="631"/>
      <c r="D8" s="616" t="n">
        <f aca="false">C8*B8</f>
        <v>0</v>
      </c>
      <c r="E8" s="617" t="n">
        <v>5</v>
      </c>
      <c r="F8" s="632"/>
      <c r="G8" s="633"/>
      <c r="H8" s="620" t="n">
        <f aca="false">G8*F8</f>
        <v>0</v>
      </c>
      <c r="I8" s="621" t="n">
        <v>5</v>
      </c>
      <c r="J8" s="634"/>
      <c r="K8" s="635"/>
      <c r="L8" s="624" t="n">
        <f aca="false">K8*J8</f>
        <v>0</v>
      </c>
      <c r="N8" s="625" t="n">
        <v>5</v>
      </c>
      <c r="O8" s="636" t="n">
        <v>575.532005759939</v>
      </c>
      <c r="P8" s="637"/>
      <c r="Q8" s="628" t="n">
        <f aca="false">P8+O8</f>
        <v>575.532005759939</v>
      </c>
      <c r="R8" s="629"/>
    </row>
    <row r="9" customFormat="false" ht="12.75" hidden="false" customHeight="false" outlineLevel="0" collapsed="false">
      <c r="A9" s="613" t="n">
        <v>6</v>
      </c>
      <c r="B9" s="630"/>
      <c r="C9" s="631"/>
      <c r="D9" s="616" t="n">
        <f aca="false">C9*B9</f>
        <v>0</v>
      </c>
      <c r="E9" s="617" t="n">
        <v>6</v>
      </c>
      <c r="F9" s="632"/>
      <c r="G9" s="633"/>
      <c r="H9" s="620" t="n">
        <f aca="false">G9*F9</f>
        <v>0</v>
      </c>
      <c r="I9" s="621" t="n">
        <v>6</v>
      </c>
      <c r="J9" s="634"/>
      <c r="K9" s="635"/>
      <c r="L9" s="624" t="n">
        <f aca="false">K9*J9</f>
        <v>0</v>
      </c>
      <c r="N9" s="625" t="n">
        <v>6</v>
      </c>
      <c r="O9" s="636" t="n">
        <v>629.090253326053</v>
      </c>
      <c r="P9" s="637"/>
      <c r="Q9" s="628" t="n">
        <f aca="false">P9+O9</f>
        <v>629.090253326053</v>
      </c>
      <c r="R9" s="629"/>
    </row>
    <row r="10" customFormat="false" ht="12.75" hidden="false" customHeight="false" outlineLevel="0" collapsed="false">
      <c r="A10" s="613" t="n">
        <v>7</v>
      </c>
      <c r="B10" s="630"/>
      <c r="C10" s="631"/>
      <c r="D10" s="616" t="n">
        <f aca="false">C10*B10</f>
        <v>0</v>
      </c>
      <c r="E10" s="617" t="n">
        <v>7</v>
      </c>
      <c r="F10" s="632"/>
      <c r="G10" s="633"/>
      <c r="H10" s="620" t="n">
        <f aca="false">G10*F10</f>
        <v>0</v>
      </c>
      <c r="I10" s="621" t="n">
        <v>7</v>
      </c>
      <c r="J10" s="634"/>
      <c r="K10" s="635"/>
      <c r="L10" s="624" t="n">
        <f aca="false">K10*J10</f>
        <v>0</v>
      </c>
      <c r="N10" s="625" t="n">
        <v>7</v>
      </c>
      <c r="O10" s="636" t="n">
        <v>718.6739438519</v>
      </c>
      <c r="P10" s="637"/>
      <c r="Q10" s="628" t="n">
        <f aca="false">P10+O10</f>
        <v>718.6739438519</v>
      </c>
      <c r="R10" s="629"/>
    </row>
    <row r="11" customFormat="false" ht="12.75" hidden="false" customHeight="false" outlineLevel="0" collapsed="false">
      <c r="A11" s="613" t="n">
        <v>8</v>
      </c>
      <c r="B11" s="630"/>
      <c r="C11" s="631"/>
      <c r="D11" s="616" t="n">
        <f aca="false">C11*B11</f>
        <v>0</v>
      </c>
      <c r="E11" s="617" t="n">
        <v>8</v>
      </c>
      <c r="F11" s="632"/>
      <c r="G11" s="633"/>
      <c r="H11" s="620" t="n">
        <f aca="false">G11*F11</f>
        <v>0</v>
      </c>
      <c r="I11" s="621" t="n">
        <v>8</v>
      </c>
      <c r="J11" s="634"/>
      <c r="K11" s="635"/>
      <c r="L11" s="624" t="n">
        <f aca="false">K11*J11</f>
        <v>0</v>
      </c>
      <c r="N11" s="625" t="n">
        <v>8</v>
      </c>
      <c r="O11" s="636" t="n">
        <v>786.7930624403</v>
      </c>
      <c r="P11" s="637"/>
      <c r="Q11" s="628" t="n">
        <f aca="false">P11+O11</f>
        <v>786.7930624403</v>
      </c>
      <c r="R11" s="629"/>
    </row>
    <row r="12" customFormat="false" ht="12.75" hidden="false" customHeight="false" outlineLevel="0" collapsed="false">
      <c r="A12" s="613" t="n">
        <v>9</v>
      </c>
      <c r="B12" s="630"/>
      <c r="C12" s="631"/>
      <c r="D12" s="616"/>
      <c r="E12" s="617" t="n">
        <v>9</v>
      </c>
      <c r="F12" s="632"/>
      <c r="G12" s="633"/>
      <c r="H12" s="620" t="n">
        <f aca="false">G12*F12</f>
        <v>0</v>
      </c>
      <c r="I12" s="621" t="n">
        <v>9</v>
      </c>
      <c r="J12" s="634"/>
      <c r="K12" s="635"/>
      <c r="L12" s="624" t="n">
        <f aca="false">K12*J12</f>
        <v>0</v>
      </c>
      <c r="N12" s="625" t="n">
        <v>9</v>
      </c>
      <c r="O12" s="636" t="n">
        <v>824.485573728655</v>
      </c>
      <c r="P12" s="637"/>
      <c r="Q12" s="628" t="n">
        <f aca="false">P12+O12</f>
        <v>824.485573728655</v>
      </c>
      <c r="R12" s="629"/>
    </row>
    <row r="13" customFormat="false" ht="12.75" hidden="false" customHeight="false" outlineLevel="0" collapsed="false">
      <c r="A13" s="613" t="n">
        <v>10</v>
      </c>
      <c r="B13" s="630"/>
      <c r="C13" s="631"/>
      <c r="D13" s="616"/>
      <c r="E13" s="617" t="n">
        <v>10</v>
      </c>
      <c r="F13" s="632"/>
      <c r="G13" s="633"/>
      <c r="H13" s="620" t="n">
        <f aca="false">G13*F13</f>
        <v>0</v>
      </c>
      <c r="I13" s="621" t="n">
        <v>10</v>
      </c>
      <c r="J13" s="634"/>
      <c r="K13" s="635"/>
      <c r="L13" s="624" t="n">
        <f aca="false">K13*J13</f>
        <v>0</v>
      </c>
      <c r="N13" s="625" t="n">
        <v>10</v>
      </c>
      <c r="O13" s="636" t="n">
        <v>846.242317457065</v>
      </c>
      <c r="P13" s="637"/>
      <c r="Q13" s="628" t="n">
        <f aca="false">P13+O13</f>
        <v>846.242317457065</v>
      </c>
      <c r="R13" s="629"/>
    </row>
    <row r="14" customFormat="false" ht="12.75" hidden="false" customHeight="false" outlineLevel="0" collapsed="false">
      <c r="A14" s="613" t="n">
        <v>11</v>
      </c>
      <c r="B14" s="630"/>
      <c r="C14" s="631"/>
      <c r="D14" s="616"/>
      <c r="E14" s="617" t="n">
        <v>11</v>
      </c>
      <c r="F14" s="632"/>
      <c r="G14" s="633"/>
      <c r="H14" s="620" t="n">
        <f aca="false">G14*F14</f>
        <v>0</v>
      </c>
      <c r="I14" s="621" t="n">
        <v>11</v>
      </c>
      <c r="J14" s="634"/>
      <c r="K14" s="635"/>
      <c r="L14" s="624" t="n">
        <f aca="false">K14*J14</f>
        <v>0</v>
      </c>
      <c r="N14" s="625" t="n">
        <v>11</v>
      </c>
      <c r="O14" s="636" t="n">
        <v>860.717818501047</v>
      </c>
      <c r="P14" s="637"/>
      <c r="Q14" s="628" t="n">
        <f aca="false">P14+O14</f>
        <v>860.717818501047</v>
      </c>
      <c r="R14" s="629"/>
    </row>
    <row r="15" customFormat="false" ht="12.75" hidden="false" customHeight="false" outlineLevel="0" collapsed="false">
      <c r="A15" s="613" t="n">
        <v>12</v>
      </c>
      <c r="B15" s="630"/>
      <c r="C15" s="631"/>
      <c r="D15" s="616"/>
      <c r="E15" s="617" t="n">
        <v>12</v>
      </c>
      <c r="F15" s="632"/>
      <c r="G15" s="633"/>
      <c r="H15" s="620" t="n">
        <f aca="false">G15*F15</f>
        <v>0</v>
      </c>
      <c r="I15" s="621" t="n">
        <v>12</v>
      </c>
      <c r="J15" s="634"/>
      <c r="K15" s="635"/>
      <c r="L15" s="624" t="n">
        <f aca="false">K15*J15</f>
        <v>0</v>
      </c>
      <c r="N15" s="625" t="n">
        <v>12</v>
      </c>
      <c r="O15" s="636" t="n">
        <v>860.748812497332</v>
      </c>
      <c r="P15" s="637"/>
      <c r="Q15" s="628" t="n">
        <f aca="false">P15+O15</f>
        <v>860.748812497332</v>
      </c>
      <c r="R15" s="629"/>
    </row>
    <row r="16" customFormat="false" ht="12.75" hidden="false" customHeight="false" outlineLevel="0" collapsed="false">
      <c r="A16" s="613" t="n">
        <v>13</v>
      </c>
      <c r="B16" s="630"/>
      <c r="C16" s="631"/>
      <c r="D16" s="616"/>
      <c r="E16" s="617" t="n">
        <v>13</v>
      </c>
      <c r="F16" s="632"/>
      <c r="G16" s="633"/>
      <c r="H16" s="620" t="n">
        <f aca="false">G16*F16</f>
        <v>0</v>
      </c>
      <c r="I16" s="621" t="n">
        <v>13</v>
      </c>
      <c r="J16" s="634"/>
      <c r="K16" s="635"/>
      <c r="L16" s="624" t="n">
        <f aca="false">K16*J16</f>
        <v>0</v>
      </c>
      <c r="N16" s="625" t="n">
        <v>13</v>
      </c>
      <c r="O16" s="636" t="n">
        <v>857.479586820673</v>
      </c>
      <c r="P16" s="637"/>
      <c r="Q16" s="628" t="n">
        <f aca="false">P16+O16</f>
        <v>857.479586820673</v>
      </c>
      <c r="R16" s="629"/>
    </row>
    <row r="17" customFormat="false" ht="12.75" hidden="false" customHeight="false" outlineLevel="0" collapsed="false">
      <c r="A17" s="613" t="n">
        <v>14</v>
      </c>
      <c r="B17" s="630"/>
      <c r="C17" s="631"/>
      <c r="D17" s="616"/>
      <c r="E17" s="617" t="n">
        <v>14</v>
      </c>
      <c r="F17" s="632"/>
      <c r="G17" s="633"/>
      <c r="H17" s="620" t="n">
        <f aca="false">G17*F17</f>
        <v>0</v>
      </c>
      <c r="I17" s="621" t="n">
        <v>14</v>
      </c>
      <c r="J17" s="634"/>
      <c r="K17" s="635"/>
      <c r="L17" s="624" t="n">
        <f aca="false">K17*J17</f>
        <v>0</v>
      </c>
      <c r="N17" s="625" t="n">
        <v>14</v>
      </c>
      <c r="O17" s="636" t="n">
        <v>858.396616032294</v>
      </c>
      <c r="P17" s="637"/>
      <c r="Q17" s="628" t="n">
        <f aca="false">P17+O17</f>
        <v>858.396616032294</v>
      </c>
      <c r="R17" s="629"/>
    </row>
    <row r="18" customFormat="false" ht="12.75" hidden="false" customHeight="false" outlineLevel="0" collapsed="false">
      <c r="A18" s="613" t="n">
        <v>15</v>
      </c>
      <c r="B18" s="630"/>
      <c r="C18" s="631"/>
      <c r="D18" s="616"/>
      <c r="E18" s="617" t="n">
        <v>15</v>
      </c>
      <c r="F18" s="632"/>
      <c r="G18" s="633"/>
      <c r="H18" s="620" t="n">
        <f aca="false">G18*F18</f>
        <v>0</v>
      </c>
      <c r="I18" s="621" t="n">
        <v>15</v>
      </c>
      <c r="J18" s="634"/>
      <c r="K18" s="635"/>
      <c r="L18" s="624" t="n">
        <f aca="false">K18*J18</f>
        <v>0</v>
      </c>
      <c r="N18" s="625" t="n">
        <v>15</v>
      </c>
      <c r="O18" s="636" t="n">
        <v>852.076091769202</v>
      </c>
      <c r="P18" s="637"/>
      <c r="Q18" s="628" t="n">
        <f aca="false">P18+O18</f>
        <v>852.076091769202</v>
      </c>
      <c r="R18" s="629"/>
    </row>
    <row r="19" customFormat="false" ht="12.75" hidden="false" customHeight="false" outlineLevel="0" collapsed="false">
      <c r="A19" s="613" t="n">
        <v>16</v>
      </c>
      <c r="B19" s="630"/>
      <c r="C19" s="631"/>
      <c r="D19" s="616"/>
      <c r="E19" s="617" t="n">
        <v>16</v>
      </c>
      <c r="F19" s="632"/>
      <c r="G19" s="633"/>
      <c r="H19" s="620" t="n">
        <f aca="false">G19*F19</f>
        <v>0</v>
      </c>
      <c r="I19" s="621" t="n">
        <v>16</v>
      </c>
      <c r="J19" s="634"/>
      <c r="K19" s="635"/>
      <c r="L19" s="624" t="n">
        <f aca="false">K19*J19</f>
        <v>0</v>
      </c>
      <c r="N19" s="625" t="n">
        <v>16</v>
      </c>
      <c r="O19" s="636" t="n">
        <v>839.570615726883</v>
      </c>
      <c r="P19" s="637"/>
      <c r="Q19" s="628" t="n">
        <f aca="false">P19+O19</f>
        <v>839.570615726883</v>
      </c>
      <c r="R19" s="629"/>
    </row>
    <row r="20" customFormat="false" ht="12.75" hidden="false" customHeight="false" outlineLevel="0" collapsed="false">
      <c r="A20" s="613" t="n">
        <v>17</v>
      </c>
      <c r="B20" s="630"/>
      <c r="C20" s="631"/>
      <c r="D20" s="616"/>
      <c r="E20" s="617" t="n">
        <v>17</v>
      </c>
      <c r="F20" s="632"/>
      <c r="G20" s="633"/>
      <c r="H20" s="620" t="n">
        <f aca="false">G20*F20</f>
        <v>0</v>
      </c>
      <c r="I20" s="621" t="n">
        <v>17</v>
      </c>
      <c r="J20" s="634"/>
      <c r="K20" s="635"/>
      <c r="L20" s="624" t="n">
        <f aca="false">K20*J20</f>
        <v>0</v>
      </c>
      <c r="N20" s="625" t="n">
        <v>17</v>
      </c>
      <c r="O20" s="636" t="n">
        <v>817.917013800289</v>
      </c>
      <c r="P20" s="637"/>
      <c r="Q20" s="628" t="n">
        <f aca="false">P20+O20</f>
        <v>817.917013800289</v>
      </c>
      <c r="R20" s="629"/>
    </row>
    <row r="21" customFormat="false" ht="12.75" hidden="false" customHeight="false" outlineLevel="0" collapsed="false">
      <c r="A21" s="613" t="n">
        <v>18</v>
      </c>
      <c r="B21" s="630"/>
      <c r="C21" s="631"/>
      <c r="D21" s="616"/>
      <c r="E21" s="617" t="n">
        <v>18</v>
      </c>
      <c r="F21" s="632"/>
      <c r="G21" s="633"/>
      <c r="H21" s="620" t="n">
        <f aca="false">G21*F21</f>
        <v>0</v>
      </c>
      <c r="I21" s="621" t="n">
        <v>18</v>
      </c>
      <c r="J21" s="634"/>
      <c r="K21" s="635"/>
      <c r="L21" s="624" t="n">
        <f aca="false">K21*J21</f>
        <v>0</v>
      </c>
      <c r="N21" s="625" t="n">
        <v>18</v>
      </c>
      <c r="O21" s="636" t="n">
        <v>801.874168458768</v>
      </c>
      <c r="P21" s="637"/>
      <c r="Q21" s="628" t="n">
        <f aca="false">P21+O21</f>
        <v>801.874168458768</v>
      </c>
      <c r="R21" s="629"/>
    </row>
    <row r="22" customFormat="false" ht="12.75" hidden="false" customHeight="false" outlineLevel="0" collapsed="false">
      <c r="A22" s="613" t="n">
        <v>19</v>
      </c>
      <c r="B22" s="630"/>
      <c r="C22" s="631"/>
      <c r="D22" s="616"/>
      <c r="E22" s="617" t="n">
        <v>19</v>
      </c>
      <c r="F22" s="632"/>
      <c r="G22" s="633"/>
      <c r="H22" s="620" t="n">
        <f aca="false">G22*F22</f>
        <v>0</v>
      </c>
      <c r="I22" s="621" t="n">
        <v>19</v>
      </c>
      <c r="J22" s="634"/>
      <c r="K22" s="635"/>
      <c r="L22" s="624" t="n">
        <f aca="false">K22*J22</f>
        <v>0</v>
      </c>
      <c r="N22" s="625" t="n">
        <v>19</v>
      </c>
      <c r="O22" s="636" t="n">
        <v>851.808786247838</v>
      </c>
      <c r="P22" s="637"/>
      <c r="Q22" s="628" t="n">
        <f aca="false">P22+O22</f>
        <v>851.808786247838</v>
      </c>
      <c r="R22" s="629"/>
    </row>
    <row r="23" customFormat="false" ht="12.75" hidden="false" customHeight="false" outlineLevel="0" collapsed="false">
      <c r="A23" s="613" t="n">
        <v>20</v>
      </c>
      <c r="B23" s="630"/>
      <c r="C23" s="631"/>
      <c r="D23" s="616"/>
      <c r="E23" s="617" t="n">
        <v>20</v>
      </c>
      <c r="F23" s="632"/>
      <c r="G23" s="633"/>
      <c r="H23" s="620" t="n">
        <f aca="false">G23*F23</f>
        <v>0</v>
      </c>
      <c r="I23" s="621" t="n">
        <v>20</v>
      </c>
      <c r="J23" s="634"/>
      <c r="K23" s="635"/>
      <c r="L23" s="624" t="n">
        <f aca="false">K23*J23</f>
        <v>0</v>
      </c>
      <c r="N23" s="625" t="n">
        <v>20</v>
      </c>
      <c r="O23" s="636" t="n">
        <v>878.839208635787</v>
      </c>
      <c r="P23" s="637"/>
      <c r="Q23" s="628" t="n">
        <f aca="false">P23+O23</f>
        <v>878.839208635787</v>
      </c>
      <c r="R23" s="629"/>
    </row>
    <row r="24" customFormat="false" ht="12.75" hidden="false" customHeight="false" outlineLevel="0" collapsed="false">
      <c r="A24" s="613" t="n">
        <v>21</v>
      </c>
      <c r="B24" s="630"/>
      <c r="C24" s="631"/>
      <c r="D24" s="616"/>
      <c r="E24" s="617" t="n">
        <v>21</v>
      </c>
      <c r="F24" s="632"/>
      <c r="G24" s="633"/>
      <c r="H24" s="620" t="n">
        <f aca="false">G24*F24</f>
        <v>0</v>
      </c>
      <c r="I24" s="621" t="n">
        <v>21</v>
      </c>
      <c r="J24" s="634"/>
      <c r="K24" s="635"/>
      <c r="L24" s="624" t="n">
        <f aca="false">K24*J24</f>
        <v>0</v>
      </c>
      <c r="N24" s="625" t="n">
        <v>21</v>
      </c>
      <c r="O24" s="636" t="n">
        <v>854.477321175531</v>
      </c>
      <c r="P24" s="637"/>
      <c r="Q24" s="628" t="n">
        <f aca="false">P24+O24</f>
        <v>854.477321175531</v>
      </c>
      <c r="R24" s="629"/>
    </row>
    <row r="25" customFormat="false" ht="12.75" hidden="false" customHeight="false" outlineLevel="0" collapsed="false">
      <c r="A25" s="613" t="n">
        <v>22</v>
      </c>
      <c r="B25" s="630"/>
      <c r="C25" s="631"/>
      <c r="D25" s="616"/>
      <c r="E25" s="617" t="n">
        <v>22</v>
      </c>
      <c r="F25" s="632"/>
      <c r="G25" s="633"/>
      <c r="H25" s="620" t="n">
        <f aca="false">G25*F25</f>
        <v>0</v>
      </c>
      <c r="I25" s="621" t="n">
        <v>22</v>
      </c>
      <c r="J25" s="634"/>
      <c r="K25" s="635"/>
      <c r="L25" s="624" t="n">
        <f aca="false">K25*J25</f>
        <v>0</v>
      </c>
      <c r="N25" s="625" t="n">
        <v>22</v>
      </c>
      <c r="O25" s="636" t="n">
        <v>801.459256674956</v>
      </c>
      <c r="P25" s="637"/>
      <c r="Q25" s="628" t="n">
        <f aca="false">P25+O25</f>
        <v>801.459256674956</v>
      </c>
      <c r="R25" s="629"/>
    </row>
    <row r="26" customFormat="false" ht="12.75" hidden="false" customHeight="false" outlineLevel="0" collapsed="false">
      <c r="A26" s="613" t="n">
        <v>23</v>
      </c>
      <c r="B26" s="630"/>
      <c r="C26" s="631"/>
      <c r="D26" s="616"/>
      <c r="E26" s="617" t="n">
        <v>23</v>
      </c>
      <c r="F26" s="632"/>
      <c r="G26" s="633"/>
      <c r="H26" s="620" t="n">
        <f aca="false">G26*F26</f>
        <v>0</v>
      </c>
      <c r="I26" s="621" t="n">
        <v>23</v>
      </c>
      <c r="J26" s="634"/>
      <c r="K26" s="635"/>
      <c r="L26" s="624" t="n">
        <f aca="false">K26*J26</f>
        <v>0</v>
      </c>
      <c r="N26" s="625" t="n">
        <v>23</v>
      </c>
      <c r="O26" s="636" t="n">
        <v>721.080747928474</v>
      </c>
      <c r="P26" s="637"/>
      <c r="Q26" s="628" t="n">
        <f aca="false">P26+O26</f>
        <v>721.080747928474</v>
      </c>
      <c r="R26" s="629"/>
    </row>
    <row r="27" customFormat="false" ht="12.75" hidden="false" customHeight="false" outlineLevel="0" collapsed="false">
      <c r="A27" s="613" t="n">
        <v>24</v>
      </c>
      <c r="B27" s="638"/>
      <c r="C27" s="639"/>
      <c r="D27" s="616"/>
      <c r="E27" s="617" t="n">
        <v>24</v>
      </c>
      <c r="F27" s="640"/>
      <c r="G27" s="641"/>
      <c r="H27" s="620" t="n">
        <f aca="false">G27*F27</f>
        <v>0</v>
      </c>
      <c r="I27" s="621" t="n">
        <v>24</v>
      </c>
      <c r="J27" s="642"/>
      <c r="K27" s="643"/>
      <c r="L27" s="624" t="n">
        <f aca="false">K27*J27</f>
        <v>0</v>
      </c>
      <c r="N27" s="625" t="n">
        <v>24</v>
      </c>
      <c r="O27" s="644" t="n">
        <v>645.289446579562</v>
      </c>
      <c r="P27" s="645"/>
      <c r="Q27" s="628" t="n">
        <f aca="false">P27+O27</f>
        <v>645.289446579562</v>
      </c>
      <c r="R27" s="629"/>
    </row>
    <row r="28" customFormat="false" ht="13.5" hidden="false" customHeight="false" outlineLevel="0" collapsed="false">
      <c r="A28" s="613"/>
      <c r="B28" s="646"/>
      <c r="C28" s="646"/>
      <c r="D28" s="616"/>
      <c r="E28" s="617"/>
      <c r="F28" s="628"/>
      <c r="G28" s="628"/>
      <c r="H28" s="620"/>
      <c r="I28" s="621"/>
      <c r="J28" s="647"/>
      <c r="K28" s="647"/>
      <c r="L28" s="624"/>
      <c r="N28" s="648"/>
      <c r="O28" s="649" t="s">
        <v>123</v>
      </c>
      <c r="P28" s="649"/>
      <c r="Q28" s="649"/>
      <c r="R28" s="650"/>
    </row>
    <row r="29" customFormat="false" ht="13.5" hidden="false" customHeight="false" outlineLevel="0" collapsed="false">
      <c r="A29" s="651" t="s">
        <v>257</v>
      </c>
      <c r="B29" s="646" t="n">
        <f aca="false">SUMIF(B4:B27,"&lt;0")</f>
        <v>0</v>
      </c>
      <c r="C29" s="646"/>
      <c r="D29" s="616" t="n">
        <f aca="false">SUMIF(D4:D27,"&lt;0")</f>
        <v>0</v>
      </c>
      <c r="E29" s="652" t="s">
        <v>257</v>
      </c>
      <c r="F29" s="628" t="n">
        <f aca="false">SUMIF(F4:F27,"&lt;0")</f>
        <v>0</v>
      </c>
      <c r="G29" s="628"/>
      <c r="H29" s="620" t="n">
        <f aca="false">SUMIF(H4:H27,"&lt;0")</f>
        <v>0</v>
      </c>
      <c r="I29" s="653" t="s">
        <v>257</v>
      </c>
      <c r="J29" s="647" t="n">
        <f aca="false">SUMIF(J4:J27,"&lt;0")</f>
        <v>0</v>
      </c>
      <c r="K29" s="647"/>
      <c r="L29" s="624" t="n">
        <f aca="false">SUMIF(L4:L27,"&lt;0")</f>
        <v>0</v>
      </c>
    </row>
    <row r="30" customFormat="false" ht="12.75" hidden="false" customHeight="false" outlineLevel="0" collapsed="false">
      <c r="A30" s="651" t="s">
        <v>258</v>
      </c>
      <c r="B30" s="646" t="n">
        <f aca="false">SUMIF(B4:B27,"&gt;0")</f>
        <v>0</v>
      </c>
      <c r="C30" s="646"/>
      <c r="D30" s="616" t="n">
        <f aca="false">SUMIF(D4:D27,"&gt;0")</f>
        <v>0</v>
      </c>
      <c r="E30" s="652" t="s">
        <v>258</v>
      </c>
      <c r="F30" s="628" t="n">
        <f aca="false">SUMIF(F4:F27,"&gt;0")</f>
        <v>0</v>
      </c>
      <c r="G30" s="628"/>
      <c r="H30" s="620" t="n">
        <f aca="false">SUMIF(H4:H27,"&gt;0")</f>
        <v>0</v>
      </c>
      <c r="I30" s="653" t="s">
        <v>258</v>
      </c>
      <c r="J30" s="647" t="n">
        <f aca="false">SUMIF(J4:J27,"&gt;0")</f>
        <v>0</v>
      </c>
      <c r="K30" s="647"/>
      <c r="L30" s="624" t="n">
        <f aca="false">SUMIF(L4:L27,"&gt;0")</f>
        <v>0</v>
      </c>
    </row>
    <row r="31" customFormat="false" ht="13.5" hidden="false" customHeight="false" outlineLevel="0" collapsed="false">
      <c r="A31" s="654" t="s">
        <v>60</v>
      </c>
      <c r="B31" s="655" t="n">
        <f aca="false">SUM(B4:B27)</f>
        <v>0</v>
      </c>
      <c r="C31" s="655"/>
      <c r="D31" s="656" t="n">
        <f aca="false">SUM(D4:D27)</f>
        <v>0</v>
      </c>
      <c r="E31" s="657" t="s">
        <v>60</v>
      </c>
      <c r="F31" s="649" t="n">
        <f aca="false">SUM(F4:F27)</f>
        <v>0</v>
      </c>
      <c r="G31" s="649"/>
      <c r="H31" s="658" t="n">
        <f aca="false">SUM(H4:H27)</f>
        <v>0</v>
      </c>
      <c r="I31" s="659" t="s">
        <v>60</v>
      </c>
      <c r="J31" s="660" t="n">
        <f aca="false">SUM(J4:J27)</f>
        <v>0</v>
      </c>
      <c r="K31" s="660"/>
      <c r="L31" s="66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62" t="s">
        <v>261</v>
      </c>
      <c r="B4" s="662" t="s">
        <v>262</v>
      </c>
      <c r="C4" s="663" t="s">
        <v>263</v>
      </c>
      <c r="D4" s="663" t="s">
        <v>264</v>
      </c>
    </row>
    <row r="5" customFormat="false" ht="12.75" hidden="false" customHeight="false" outlineLevel="0" collapsed="false">
      <c r="A5" s="664"/>
      <c r="B5" s="665"/>
      <c r="C5" s="666"/>
      <c r="D5" s="666"/>
    </row>
    <row r="6" customFormat="false" ht="12.75" hidden="false" customHeight="false" outlineLevel="0" collapsed="false">
      <c r="A6" s="664" t="n">
        <v>36592</v>
      </c>
      <c r="B6" s="667" t="s">
        <v>265</v>
      </c>
      <c r="C6" s="666" t="s">
        <v>266</v>
      </c>
      <c r="D6" s="666" t="s">
        <v>267</v>
      </c>
    </row>
    <row r="7" customFormat="false" ht="12.75" hidden="false" customHeight="false" outlineLevel="0" collapsed="false">
      <c r="A7" s="668"/>
      <c r="B7" s="667" t="s">
        <v>268</v>
      </c>
      <c r="C7" s="666"/>
      <c r="D7" s="666" t="s">
        <v>269</v>
      </c>
    </row>
    <row r="8" customFormat="false" ht="12.75" hidden="false" customHeight="false" outlineLevel="0" collapsed="false">
      <c r="A8" s="669"/>
      <c r="B8" s="667"/>
      <c r="C8" s="666"/>
      <c r="D8" s="666" t="s">
        <v>270</v>
      </c>
    </row>
    <row r="9" customFormat="false" ht="12.75" hidden="false" customHeight="false" outlineLevel="0" collapsed="false">
      <c r="A9" s="668"/>
      <c r="B9" s="667"/>
      <c r="C9" s="666"/>
      <c r="D9" s="666"/>
    </row>
    <row r="10" customFormat="false" ht="12.75" hidden="false" customHeight="false" outlineLevel="0" collapsed="false">
      <c r="A10" s="664" t="n">
        <v>36603</v>
      </c>
      <c r="B10" s="667" t="s">
        <v>271</v>
      </c>
      <c r="C10" s="666" t="s">
        <v>272</v>
      </c>
      <c r="D10" s="666" t="s">
        <v>273</v>
      </c>
    </row>
    <row r="11" customFormat="false" ht="12.75" hidden="false" customHeight="false" outlineLevel="0" collapsed="false">
      <c r="A11" s="668"/>
      <c r="B11" s="667" t="s">
        <v>274</v>
      </c>
      <c r="C11" s="666"/>
      <c r="D11" s="666" t="s">
        <v>275</v>
      </c>
    </row>
    <row r="12" customFormat="false" ht="12.75" hidden="false" customHeight="false" outlineLevel="0" collapsed="false">
      <c r="A12" s="668"/>
      <c r="B12" s="667"/>
      <c r="C12" s="666"/>
      <c r="D12" s="666" t="s">
        <v>276</v>
      </c>
    </row>
    <row r="13" customFormat="false" ht="12.75" hidden="false" customHeight="false" outlineLevel="0" collapsed="false">
      <c r="A13" s="668"/>
      <c r="B13" s="667"/>
      <c r="C13" s="666"/>
      <c r="D13" s="666" t="s">
        <v>277</v>
      </c>
    </row>
    <row r="14" customFormat="false" ht="12.75" hidden="false" customHeight="false" outlineLevel="0" collapsed="false">
      <c r="A14" s="668"/>
      <c r="B14" s="667"/>
      <c r="C14" s="666"/>
      <c r="D14" s="666"/>
    </row>
    <row r="15" customFormat="false" ht="12.75" hidden="false" customHeight="false" outlineLevel="0" collapsed="false">
      <c r="A15" s="664" t="n">
        <v>36603</v>
      </c>
      <c r="B15" s="667" t="s">
        <v>278</v>
      </c>
      <c r="C15" s="666" t="s">
        <v>272</v>
      </c>
      <c r="D15" s="666" t="s">
        <v>279</v>
      </c>
    </row>
    <row r="16" customFormat="false" ht="12.75" hidden="false" customHeight="false" outlineLevel="0" collapsed="false">
      <c r="A16" s="668"/>
      <c r="B16" s="667" t="s">
        <v>280</v>
      </c>
      <c r="C16" s="666"/>
      <c r="D16" s="666" t="s">
        <v>281</v>
      </c>
    </row>
    <row r="17" customFormat="false" ht="12.75" hidden="false" customHeight="false" outlineLevel="0" collapsed="false">
      <c r="A17" s="669"/>
      <c r="B17" s="667"/>
      <c r="C17" s="666"/>
      <c r="D17" s="666" t="s">
        <v>282</v>
      </c>
    </row>
    <row r="18" customFormat="false" ht="12.75" hidden="false" customHeight="false" outlineLevel="0" collapsed="false">
      <c r="A18" s="668"/>
      <c r="B18" s="667"/>
      <c r="C18" s="666"/>
      <c r="D18" s="666" t="s">
        <v>283</v>
      </c>
    </row>
    <row r="19" customFormat="false" ht="12.75" hidden="false" customHeight="false" outlineLevel="0" collapsed="false">
      <c r="A19" s="668"/>
      <c r="B19" s="667"/>
      <c r="C19" s="666"/>
      <c r="D19" s="666" t="s">
        <v>284</v>
      </c>
    </row>
    <row r="20" customFormat="false" ht="12.75" hidden="false" customHeight="false" outlineLevel="0" collapsed="false">
      <c r="A20" s="664" t="n">
        <v>36644</v>
      </c>
      <c r="B20" s="667" t="s">
        <v>285</v>
      </c>
      <c r="C20" s="666" t="s">
        <v>286</v>
      </c>
      <c r="D20" s="666" t="s">
        <v>287</v>
      </c>
    </row>
    <row r="21" customFormat="false" ht="12.75" hidden="false" customHeight="false" outlineLevel="0" collapsed="false">
      <c r="A21" s="664"/>
      <c r="B21" s="667"/>
      <c r="C21" s="666"/>
      <c r="D21" s="666"/>
    </row>
    <row r="22" customFormat="false" ht="12.75" hidden="false" customHeight="false" outlineLevel="0" collapsed="false">
      <c r="A22" s="664" t="n">
        <v>36730</v>
      </c>
      <c r="B22" s="667" t="s">
        <v>288</v>
      </c>
      <c r="C22" s="666" t="s">
        <v>289</v>
      </c>
      <c r="D22" s="666" t="s">
        <v>290</v>
      </c>
    </row>
    <row r="23" customFormat="false" ht="12.75" hidden="false" customHeight="false" outlineLevel="0" collapsed="false">
      <c r="A23" s="668"/>
      <c r="B23" s="667"/>
      <c r="C23" s="666"/>
      <c r="D23" s="666"/>
    </row>
    <row r="24" customFormat="false" ht="12.75" hidden="false" customHeight="false" outlineLevel="0" collapsed="false">
      <c r="A24" s="664" t="n">
        <v>36733</v>
      </c>
      <c r="B24" s="667" t="s">
        <v>291</v>
      </c>
      <c r="C24" s="666" t="s">
        <v>292</v>
      </c>
      <c r="D24" s="666" t="s">
        <v>293</v>
      </c>
    </row>
    <row r="25" customFormat="false" ht="12.75" hidden="false" customHeight="false" outlineLevel="0" collapsed="false">
      <c r="A25" s="668"/>
      <c r="B25" s="667"/>
      <c r="C25" s="666"/>
      <c r="D25" s="666"/>
    </row>
    <row r="26" customFormat="false" ht="12.75" hidden="false" customHeight="false" outlineLevel="0" collapsed="false">
      <c r="A26" s="664" t="n">
        <v>36733</v>
      </c>
      <c r="B26" s="667" t="s">
        <v>294</v>
      </c>
      <c r="C26" s="666" t="s">
        <v>292</v>
      </c>
      <c r="D26" s="666" t="s">
        <v>295</v>
      </c>
    </row>
    <row r="27" customFormat="false" ht="12.75" hidden="false" customHeight="false" outlineLevel="0" collapsed="false">
      <c r="A27" s="668"/>
      <c r="B27" s="667"/>
      <c r="C27" s="666"/>
      <c r="D27" s="666"/>
    </row>
    <row r="28" customFormat="false" ht="12.75" hidden="false" customHeight="false" outlineLevel="0" collapsed="false">
      <c r="A28" s="664" t="n">
        <v>36734</v>
      </c>
      <c r="B28" s="667" t="s">
        <v>296</v>
      </c>
      <c r="C28" s="666" t="s">
        <v>292</v>
      </c>
      <c r="D28" s="666" t="s">
        <v>297</v>
      </c>
    </row>
    <row r="29" customFormat="false" ht="12.75" hidden="false" customHeight="false" outlineLevel="0" collapsed="false">
      <c r="A29" s="668"/>
      <c r="B29" s="667"/>
      <c r="C29" s="666"/>
      <c r="D29" s="666"/>
    </row>
    <row r="30" customFormat="false" ht="12.75" hidden="false" customHeight="false" outlineLevel="0" collapsed="false">
      <c r="A30" s="664" t="n">
        <v>36734</v>
      </c>
      <c r="B30" s="667" t="s">
        <v>298</v>
      </c>
      <c r="C30" s="666"/>
      <c r="D30" s="666" t="s">
        <v>299</v>
      </c>
    </row>
    <row r="31" customFormat="false" ht="12.75" hidden="false" customHeight="false" outlineLevel="0" collapsed="false">
      <c r="A31" s="668"/>
      <c r="B31" s="667"/>
      <c r="C31" s="666"/>
      <c r="D31" s="666"/>
    </row>
    <row r="32" customFormat="false" ht="12.75" hidden="false" customHeight="false" outlineLevel="0" collapsed="false">
      <c r="A32" s="664" t="n">
        <v>36778</v>
      </c>
      <c r="B32" s="667" t="s">
        <v>300</v>
      </c>
      <c r="C32" s="666" t="s">
        <v>301</v>
      </c>
      <c r="D32" s="666" t="s">
        <v>302</v>
      </c>
    </row>
    <row r="33" customFormat="false" ht="12.75" hidden="false" customHeight="false" outlineLevel="0" collapsed="false">
      <c r="A33" s="668"/>
      <c r="B33" s="667"/>
      <c r="C33" s="666"/>
      <c r="D33" s="666"/>
    </row>
    <row r="34" customFormat="false" ht="12.75" hidden="false" customHeight="false" outlineLevel="0" collapsed="false">
      <c r="A34" s="664" t="n">
        <v>36778</v>
      </c>
      <c r="B34" s="667" t="s">
        <v>303</v>
      </c>
      <c r="C34" s="666" t="s">
        <v>304</v>
      </c>
      <c r="D34" s="666" t="s">
        <v>305</v>
      </c>
    </row>
    <row r="35" customFormat="false" ht="12.75" hidden="false" customHeight="false" outlineLevel="0" collapsed="false">
      <c r="A35" s="668"/>
      <c r="B35" s="667"/>
      <c r="C35" s="666"/>
      <c r="D35" s="666"/>
    </row>
    <row r="36" customFormat="false" ht="12.75" hidden="false" customHeight="false" outlineLevel="0" collapsed="false">
      <c r="A36" s="664" t="n">
        <v>36779</v>
      </c>
      <c r="B36" s="667" t="s">
        <v>306</v>
      </c>
      <c r="C36" s="666" t="s">
        <v>307</v>
      </c>
      <c r="D36" s="666" t="s">
        <v>308</v>
      </c>
    </row>
    <row r="37" customFormat="false" ht="12.75" hidden="false" customHeight="false" outlineLevel="0" collapsed="false">
      <c r="A37" s="668"/>
      <c r="B37" s="667"/>
      <c r="C37" s="666"/>
      <c r="D37" s="666"/>
    </row>
    <row r="38" customFormat="false" ht="12.75" hidden="false" customHeight="false" outlineLevel="0" collapsed="false">
      <c r="A38" s="664" t="n">
        <v>36779</v>
      </c>
      <c r="B38" s="667" t="s">
        <v>309</v>
      </c>
      <c r="C38" s="666" t="s">
        <v>307</v>
      </c>
      <c r="D38" s="666" t="s">
        <v>310</v>
      </c>
    </row>
    <row r="39" customFormat="false" ht="12.75" hidden="false" customHeight="false" outlineLevel="0" collapsed="false">
      <c r="A39" s="668"/>
      <c r="B39" s="667"/>
      <c r="C39" s="666"/>
      <c r="D39" s="666"/>
    </row>
    <row r="40" customFormat="false" ht="12.75" hidden="false" customHeight="false" outlineLevel="0" collapsed="false">
      <c r="A40" s="664" t="n">
        <v>36803</v>
      </c>
      <c r="B40" s="667" t="s">
        <v>311</v>
      </c>
      <c r="C40" s="666" t="s">
        <v>312</v>
      </c>
      <c r="D40" s="666" t="s">
        <v>313</v>
      </c>
    </row>
    <row r="41" customFormat="false" ht="12.75" hidden="false" customHeight="false" outlineLevel="0" collapsed="false">
      <c r="A41" s="668"/>
      <c r="B41" s="667"/>
      <c r="C41" s="666"/>
      <c r="D41" s="666"/>
    </row>
    <row r="42" customFormat="false" ht="12.75" hidden="false" customHeight="false" outlineLevel="0" collapsed="false">
      <c r="A42" s="664" t="n">
        <v>36839</v>
      </c>
      <c r="B42" s="667" t="s">
        <v>314</v>
      </c>
      <c r="C42" s="666"/>
      <c r="D42" s="666" t="s">
        <v>315</v>
      </c>
    </row>
    <row r="43" customFormat="false" ht="12.75" hidden="false" customHeight="false" outlineLevel="0" collapsed="false">
      <c r="A43" s="668"/>
      <c r="B43" s="667"/>
      <c r="C43" s="666"/>
      <c r="D43" s="666"/>
    </row>
    <row r="44" customFormat="false" ht="12.75" hidden="false" customHeight="false" outlineLevel="0" collapsed="false">
      <c r="A44" s="664" t="n">
        <v>36847</v>
      </c>
      <c r="B44" s="667" t="s">
        <v>316</v>
      </c>
      <c r="C44" s="666" t="s">
        <v>317</v>
      </c>
      <c r="D44" s="666" t="s">
        <v>318</v>
      </c>
    </row>
    <row r="45" customFormat="false" ht="12.75" hidden="false" customHeight="false" outlineLevel="0" collapsed="false">
      <c r="A45" s="668"/>
      <c r="B45" s="667"/>
      <c r="C45" s="666"/>
      <c r="D45" s="666"/>
    </row>
    <row r="46" customFormat="false" ht="12.75" hidden="false" customHeight="false" outlineLevel="0" collapsed="false">
      <c r="A46" s="664" t="n">
        <v>36886</v>
      </c>
      <c r="B46" s="667" t="s">
        <v>319</v>
      </c>
      <c r="C46" s="666" t="s">
        <v>320</v>
      </c>
      <c r="D46" s="666" t="s">
        <v>321</v>
      </c>
    </row>
    <row r="47" customFormat="false" ht="12.75" hidden="false" customHeight="false" outlineLevel="0" collapsed="false">
      <c r="A47" s="668"/>
      <c r="B47" s="667"/>
      <c r="C47" s="666"/>
      <c r="D47" s="666"/>
    </row>
    <row r="48" customFormat="false" ht="12.75" hidden="false" customHeight="false" outlineLevel="0" collapsed="false">
      <c r="A48" s="668"/>
      <c r="B48" s="667"/>
      <c r="C48" s="666"/>
      <c r="D48" s="666"/>
    </row>
    <row r="49" customFormat="false" ht="12.75" hidden="false" customHeight="false" outlineLevel="0" collapsed="false">
      <c r="A49" s="668"/>
      <c r="B49" s="667"/>
      <c r="C49" s="666"/>
      <c r="D49" s="666"/>
    </row>
    <row r="50" customFormat="false" ht="12.75" hidden="false" customHeight="false" outlineLevel="0" collapsed="false">
      <c r="A50" s="668"/>
      <c r="B50" s="667"/>
      <c r="C50" s="666"/>
      <c r="D50" s="666"/>
    </row>
    <row r="51" customFormat="false" ht="12.75" hidden="false" customHeight="false" outlineLevel="0" collapsed="false">
      <c r="A51" s="668"/>
      <c r="B51" s="667"/>
      <c r="C51" s="666"/>
      <c r="D51" s="666"/>
    </row>
    <row r="52" customFormat="false" ht="12.75" hidden="false" customHeight="false" outlineLevel="0" collapsed="false">
      <c r="A52" s="668"/>
      <c r="B52" s="667"/>
      <c r="C52" s="666"/>
      <c r="D52" s="666"/>
    </row>
    <row r="53" customFormat="false" ht="12.75" hidden="false" customHeight="false" outlineLevel="0" collapsed="false">
      <c r="A53" s="668"/>
      <c r="B53" s="667"/>
      <c r="C53" s="666"/>
      <c r="D53" s="666"/>
    </row>
    <row r="54" customFormat="false" ht="12.75" hidden="false" customHeight="false" outlineLevel="0" collapsed="false">
      <c r="A54" s="668"/>
      <c r="B54" s="667"/>
      <c r="C54" s="666"/>
      <c r="D54" s="666"/>
    </row>
    <row r="55" customFormat="false" ht="12.75" hidden="false" customHeight="false" outlineLevel="0" collapsed="false">
      <c r="A55" s="668"/>
      <c r="B55" s="667"/>
      <c r="C55" s="666"/>
      <c r="D55" s="666"/>
    </row>
    <row r="56" customFormat="false" ht="12.75" hidden="false" customHeight="false" outlineLevel="0" collapsed="false">
      <c r="A56" s="668"/>
      <c r="B56" s="667"/>
      <c r="C56" s="666"/>
      <c r="D56" s="666"/>
    </row>
    <row r="57" customFormat="false" ht="12.75" hidden="false" customHeight="false" outlineLevel="0" collapsed="false">
      <c r="A57" s="668"/>
      <c r="B57" s="667"/>
      <c r="C57" s="666"/>
      <c r="D57" s="666"/>
    </row>
    <row r="58" customFormat="false" ht="12.75" hidden="false" customHeight="false" outlineLevel="0" collapsed="false">
      <c r="A58" s="668"/>
      <c r="B58" s="667"/>
      <c r="C58" s="666"/>
      <c r="D58" s="666"/>
    </row>
    <row r="59" customFormat="false" ht="12.75" hidden="false" customHeight="false" outlineLevel="0" collapsed="false">
      <c r="A59" s="668"/>
      <c r="B59" s="667"/>
      <c r="C59" s="666"/>
      <c r="D59" s="666"/>
    </row>
    <row r="60" customFormat="false" ht="12.75" hidden="false" customHeight="false" outlineLevel="0" collapsed="false">
      <c r="A60" s="668"/>
      <c r="B60" s="667"/>
      <c r="C60" s="666"/>
      <c r="D60" s="666"/>
    </row>
    <row r="61" customFormat="false" ht="12.75" hidden="false" customHeight="false" outlineLevel="0" collapsed="false">
      <c r="A61" s="668"/>
      <c r="B61" s="667"/>
      <c r="C61" s="666"/>
      <c r="D61" s="666"/>
    </row>
    <row r="62" customFormat="false" ht="12.75" hidden="false" customHeight="false" outlineLevel="0" collapsed="false">
      <c r="A62" s="668"/>
      <c r="B62" s="667"/>
      <c r="C62" s="666"/>
      <c r="D62" s="666"/>
    </row>
    <row r="63" customFormat="false" ht="12.75" hidden="false" customHeight="false" outlineLevel="0" collapsed="false">
      <c r="A63" s="668"/>
      <c r="B63" s="667"/>
      <c r="C63" s="666"/>
      <c r="D63" s="666"/>
    </row>
    <row r="64" customFormat="false" ht="12.75" hidden="false" customHeight="false" outlineLevel="0" collapsed="false">
      <c r="A64" s="668"/>
      <c r="B64" s="667"/>
      <c r="C64" s="666"/>
      <c r="D64" s="666"/>
    </row>
    <row r="65" customFormat="false" ht="12.75" hidden="false" customHeight="false" outlineLevel="0" collapsed="false">
      <c r="A65" s="668"/>
      <c r="B65" s="667"/>
      <c r="C65" s="666"/>
      <c r="D65" s="666"/>
    </row>
    <row r="66" customFormat="false" ht="12.75" hidden="false" customHeight="false" outlineLevel="0" collapsed="false">
      <c r="A66" s="668"/>
      <c r="B66" s="667"/>
      <c r="C66" s="666"/>
      <c r="D66" s="666"/>
    </row>
    <row r="67" customFormat="false" ht="12.75" hidden="false" customHeight="false" outlineLevel="0" collapsed="false">
      <c r="A67" s="668"/>
      <c r="B67" s="667"/>
      <c r="C67" s="666"/>
      <c r="D67" s="666"/>
    </row>
    <row r="68" customFormat="false" ht="12.75" hidden="false" customHeight="false" outlineLevel="0" collapsed="false">
      <c r="A68" s="668"/>
      <c r="B68" s="667"/>
      <c r="C68" s="666"/>
      <c r="D68" s="666"/>
    </row>
    <row r="69" customFormat="false" ht="12.75" hidden="false" customHeight="false" outlineLevel="0" collapsed="false">
      <c r="A69" s="668"/>
      <c r="B69" s="667"/>
      <c r="C69" s="666"/>
      <c r="D69" s="666"/>
    </row>
    <row r="70" customFormat="false" ht="12.75" hidden="false" customHeight="false" outlineLevel="0" collapsed="false">
      <c r="A70" s="668"/>
      <c r="B70" s="667"/>
      <c r="C70" s="666"/>
      <c r="D70" s="666"/>
    </row>
    <row r="71" customFormat="false" ht="12.75" hidden="false" customHeight="false" outlineLevel="0" collapsed="false">
      <c r="A71" s="668"/>
      <c r="B71" s="667"/>
      <c r="C71" s="666"/>
      <c r="D71" s="666"/>
    </row>
    <row r="72" customFormat="false" ht="12.75" hidden="false" customHeight="false" outlineLevel="0" collapsed="false">
      <c r="A72" s="668"/>
      <c r="B72" s="667"/>
      <c r="C72" s="666"/>
      <c r="D72" s="666"/>
    </row>
    <row r="73" customFormat="false" ht="12.75" hidden="false" customHeight="false" outlineLevel="0" collapsed="false">
      <c r="A73" s="668"/>
      <c r="B73" s="667"/>
      <c r="C73" s="666"/>
      <c r="D73" s="666"/>
    </row>
    <row r="74" customFormat="false" ht="12.75" hidden="false" customHeight="false" outlineLevel="0" collapsed="false">
      <c r="A74" s="668"/>
      <c r="B74" s="667"/>
      <c r="C74" s="666"/>
      <c r="D74" s="666"/>
    </row>
    <row r="75" customFormat="false" ht="12.75" hidden="false" customHeight="false" outlineLevel="0" collapsed="false">
      <c r="A75" s="668"/>
      <c r="B75" s="667"/>
      <c r="C75" s="666"/>
      <c r="D75" s="666"/>
    </row>
    <row r="76" customFormat="false" ht="12.75" hidden="false" customHeight="false" outlineLevel="0" collapsed="false">
      <c r="A76" s="668"/>
      <c r="B76" s="667"/>
      <c r="C76" s="666"/>
      <c r="D76" s="666"/>
    </row>
    <row r="77" customFormat="false" ht="12.75" hidden="false" customHeight="false" outlineLevel="0" collapsed="false">
      <c r="A77" s="668"/>
      <c r="B77" s="667"/>
      <c r="C77" s="666"/>
      <c r="D77" s="666"/>
    </row>
    <row r="78" customFormat="false" ht="12.75" hidden="false" customHeight="false" outlineLevel="0" collapsed="false">
      <c r="A78" s="668"/>
      <c r="B78" s="667"/>
      <c r="C78" s="666"/>
      <c r="D78" s="666"/>
    </row>
    <row r="79" customFormat="false" ht="12.75" hidden="false" customHeight="false" outlineLevel="0" collapsed="false">
      <c r="A79" s="668"/>
      <c r="B79" s="667"/>
      <c r="C79" s="666"/>
      <c r="D79" s="666"/>
    </row>
    <row r="80" customFormat="false" ht="12.75" hidden="false" customHeight="false" outlineLevel="0" collapsed="false">
      <c r="A80" s="668"/>
      <c r="B80" s="667"/>
      <c r="C80" s="666"/>
      <c r="D80" s="666"/>
    </row>
    <row r="81" customFormat="false" ht="12.75" hidden="false" customHeight="false" outlineLevel="0" collapsed="false">
      <c r="A81" s="668"/>
      <c r="B81" s="667"/>
      <c r="C81" s="666"/>
      <c r="D81" s="666"/>
    </row>
    <row r="82" customFormat="false" ht="12.75" hidden="false" customHeight="false" outlineLevel="0" collapsed="false">
      <c r="A82" s="668"/>
      <c r="B82" s="667"/>
      <c r="C82" s="666"/>
      <c r="D82" s="666"/>
    </row>
    <row r="83" customFormat="false" ht="12.75" hidden="false" customHeight="false" outlineLevel="0" collapsed="false">
      <c r="A83" s="668"/>
      <c r="B83" s="667"/>
      <c r="C83" s="666"/>
      <c r="D83" s="666"/>
    </row>
    <row r="84" customFormat="false" ht="12.75" hidden="false" customHeight="false" outlineLevel="0" collapsed="false">
      <c r="A84" s="668"/>
      <c r="B84" s="667"/>
      <c r="C84" s="666"/>
      <c r="D84" s="666"/>
    </row>
    <row r="85" customFormat="false" ht="12.75" hidden="false" customHeight="false" outlineLevel="0" collapsed="false">
      <c r="A85" s="668"/>
      <c r="B85" s="667"/>
      <c r="C85" s="666"/>
      <c r="D85" s="666"/>
    </row>
    <row r="86" customFormat="false" ht="12.75" hidden="false" customHeight="false" outlineLevel="0" collapsed="false">
      <c r="A86" s="668"/>
      <c r="B86" s="667"/>
      <c r="C86" s="666"/>
      <c r="D86" s="666"/>
    </row>
    <row r="87" customFormat="false" ht="12.75" hidden="false" customHeight="false" outlineLevel="0" collapsed="false">
      <c r="A87" s="668"/>
      <c r="B87" s="667"/>
      <c r="C87" s="666"/>
      <c r="D87" s="666"/>
    </row>
    <row r="88" customFormat="false" ht="12.75" hidden="false" customHeight="false" outlineLevel="0" collapsed="false">
      <c r="A88" s="668"/>
      <c r="B88" s="667"/>
      <c r="C88" s="666"/>
      <c r="D88" s="666"/>
    </row>
    <row r="89" customFormat="false" ht="12.75" hidden="false" customHeight="false" outlineLevel="0" collapsed="false">
      <c r="A89" s="668"/>
      <c r="B89" s="667"/>
      <c r="C89" s="666"/>
      <c r="D89" s="666"/>
    </row>
    <row r="90" customFormat="false" ht="12.75" hidden="false" customHeight="false" outlineLevel="0" collapsed="false">
      <c r="A90" s="668"/>
      <c r="B90" s="667"/>
      <c r="C90" s="666"/>
      <c r="D90" s="666"/>
    </row>
    <row r="91" customFormat="false" ht="12.75" hidden="false" customHeight="false" outlineLevel="0" collapsed="false">
      <c r="A91" s="668"/>
      <c r="B91" s="667"/>
      <c r="C91" s="666"/>
      <c r="D91" s="666"/>
    </row>
    <row r="92" customFormat="false" ht="12.75" hidden="false" customHeight="false" outlineLevel="0" collapsed="false">
      <c r="A92" s="668"/>
      <c r="B92" s="667"/>
      <c r="C92" s="666"/>
      <c r="D92" s="666"/>
    </row>
    <row r="93" customFormat="false" ht="12.75" hidden="false" customHeight="false" outlineLevel="0" collapsed="false">
      <c r="A93" s="668"/>
      <c r="B93" s="667"/>
      <c r="C93" s="666"/>
      <c r="D93" s="666"/>
    </row>
    <row r="94" customFormat="false" ht="12.75" hidden="false" customHeight="false" outlineLevel="0" collapsed="false">
      <c r="A94" s="668"/>
      <c r="B94" s="667"/>
      <c r="C94" s="666"/>
      <c r="D94" s="666"/>
    </row>
    <row r="95" customFormat="false" ht="12.75" hidden="false" customHeight="false" outlineLevel="0" collapsed="false">
      <c r="A95" s="668"/>
      <c r="B95" s="667"/>
      <c r="C95" s="666"/>
      <c r="D95" s="666"/>
    </row>
    <row r="96" customFormat="false" ht="12.75" hidden="false" customHeight="false" outlineLevel="0" collapsed="false">
      <c r="A96" s="668"/>
      <c r="B96" s="667"/>
      <c r="C96" s="666"/>
      <c r="D96" s="666"/>
    </row>
    <row r="97" customFormat="false" ht="12.75" hidden="false" customHeight="false" outlineLevel="0" collapsed="false">
      <c r="A97" s="668"/>
      <c r="B97" s="667"/>
      <c r="C97" s="666"/>
      <c r="D97" s="666"/>
    </row>
    <row r="98" customFormat="false" ht="12.75" hidden="false" customHeight="false" outlineLevel="0" collapsed="false">
      <c r="A98" s="668"/>
      <c r="B98" s="667"/>
      <c r="C98" s="666"/>
      <c r="D98" s="666"/>
    </row>
    <row r="99" customFormat="false" ht="12.75" hidden="false" customHeight="false" outlineLevel="0" collapsed="false">
      <c r="A99" s="668"/>
      <c r="B99" s="667"/>
      <c r="C99" s="666"/>
      <c r="D99" s="666"/>
    </row>
    <row r="100" customFormat="false" ht="12.75" hidden="false" customHeight="false" outlineLevel="0" collapsed="false">
      <c r="A100" s="668"/>
      <c r="B100" s="667"/>
      <c r="C100" s="666"/>
      <c r="D100" s="666"/>
    </row>
    <row r="101" customFormat="false" ht="12.75" hidden="false" customHeight="false" outlineLevel="0" collapsed="false">
      <c r="A101" s="668"/>
      <c r="B101" s="667"/>
      <c r="C101" s="666"/>
      <c r="D101" s="666"/>
    </row>
    <row r="102" customFormat="false" ht="12.75" hidden="false" customHeight="false" outlineLevel="0" collapsed="false">
      <c r="A102" s="668"/>
      <c r="B102" s="667"/>
      <c r="C102" s="666"/>
      <c r="D102" s="666"/>
    </row>
    <row r="103" customFormat="false" ht="12.75" hidden="false" customHeight="false" outlineLevel="0" collapsed="false">
      <c r="A103" s="668"/>
      <c r="B103" s="667"/>
      <c r="C103" s="666"/>
      <c r="D103" s="666"/>
    </row>
    <row r="104" customFormat="false" ht="12.75" hidden="false" customHeight="false" outlineLevel="0" collapsed="false">
      <c r="A104" s="668"/>
      <c r="B104" s="667"/>
      <c r="C104" s="666"/>
      <c r="D104" s="666"/>
    </row>
    <row r="105" customFormat="false" ht="12.75" hidden="false" customHeight="false" outlineLevel="0" collapsed="false">
      <c r="A105" s="668"/>
      <c r="B105" s="667"/>
      <c r="C105" s="666"/>
      <c r="D105" s="666"/>
    </row>
    <row r="106" customFormat="false" ht="12.75" hidden="false" customHeight="false" outlineLevel="0" collapsed="false">
      <c r="A106" s="668"/>
      <c r="B106" s="667"/>
      <c r="C106" s="666"/>
      <c r="D106" s="666"/>
    </row>
    <row r="107" customFormat="false" ht="12.75" hidden="false" customHeight="false" outlineLevel="0" collapsed="false">
      <c r="A107" s="668"/>
      <c r="B107" s="667"/>
      <c r="C107" s="666"/>
      <c r="D107" s="666"/>
    </row>
    <row r="108" customFormat="false" ht="12.75" hidden="false" customHeight="false" outlineLevel="0" collapsed="false">
      <c r="A108" s="668"/>
      <c r="B108" s="667"/>
      <c r="C108" s="666"/>
      <c r="D108" s="666"/>
    </row>
    <row r="109" customFormat="false" ht="12.75" hidden="false" customHeight="false" outlineLevel="0" collapsed="false">
      <c r="A109" s="668"/>
      <c r="B109" s="667"/>
      <c r="C109" s="666"/>
      <c r="D109" s="666"/>
    </row>
    <row r="110" customFormat="false" ht="12.75" hidden="false" customHeight="false" outlineLevel="0" collapsed="false">
      <c r="A110" s="668"/>
      <c r="B110" s="667"/>
      <c r="C110" s="666"/>
      <c r="D110" s="666"/>
    </row>
    <row r="111" customFormat="false" ht="12.75" hidden="false" customHeight="false" outlineLevel="0" collapsed="false">
      <c r="A111" s="668"/>
      <c r="B111" s="667"/>
      <c r="C111" s="666"/>
      <c r="D111" s="666"/>
    </row>
    <row r="112" customFormat="false" ht="12.75" hidden="false" customHeight="false" outlineLevel="0" collapsed="false">
      <c r="A112" s="668"/>
      <c r="B112" s="667"/>
      <c r="C112" s="666"/>
      <c r="D112" s="666"/>
    </row>
    <row r="113" customFormat="false" ht="12.75" hidden="false" customHeight="false" outlineLevel="0" collapsed="false">
      <c r="A113" s="668"/>
      <c r="B113" s="667"/>
      <c r="C113" s="666"/>
      <c r="D113" s="666"/>
    </row>
    <row r="114" customFormat="false" ht="12.75" hidden="false" customHeight="false" outlineLevel="0" collapsed="false">
      <c r="A114" s="668"/>
      <c r="B114" s="667"/>
      <c r="C114" s="666"/>
      <c r="D114" s="666"/>
    </row>
    <row r="115" customFormat="false" ht="12.75" hidden="false" customHeight="false" outlineLevel="0" collapsed="false">
      <c r="A115" s="668"/>
      <c r="B115" s="667"/>
      <c r="C115" s="666"/>
      <c r="D115" s="666"/>
    </row>
    <row r="116" customFormat="false" ht="12.75" hidden="false" customHeight="false" outlineLevel="0" collapsed="false">
      <c r="A116" s="668"/>
      <c r="B116" s="667"/>
      <c r="C116" s="666"/>
      <c r="D116" s="666"/>
    </row>
    <row r="117" customFormat="false" ht="12.75" hidden="false" customHeight="false" outlineLevel="0" collapsed="false">
      <c r="A117" s="668"/>
      <c r="B117" s="667"/>
      <c r="C117" s="666"/>
      <c r="D117" s="666"/>
    </row>
    <row r="118" customFormat="false" ht="12.75" hidden="false" customHeight="false" outlineLevel="0" collapsed="false">
      <c r="A118" s="668"/>
      <c r="B118" s="667"/>
      <c r="C118" s="666"/>
      <c r="D118" s="666"/>
    </row>
    <row r="119" customFormat="false" ht="12.75" hidden="false" customHeight="false" outlineLevel="0" collapsed="false">
      <c r="A119" s="668"/>
      <c r="B119" s="667"/>
      <c r="C119" s="666"/>
      <c r="D119" s="666"/>
    </row>
    <row r="120" customFormat="false" ht="12.75" hidden="false" customHeight="false" outlineLevel="0" collapsed="false">
      <c r="A120" s="668"/>
      <c r="B120" s="667"/>
      <c r="C120" s="666"/>
      <c r="D120" s="666"/>
    </row>
    <row r="121" customFormat="false" ht="12.75" hidden="false" customHeight="false" outlineLevel="0" collapsed="false">
      <c r="A121" s="668"/>
      <c r="B121" s="667"/>
      <c r="C121" s="666"/>
      <c r="D121" s="666"/>
    </row>
    <row r="122" customFormat="false" ht="12.75" hidden="false" customHeight="false" outlineLevel="0" collapsed="false">
      <c r="A122" s="668"/>
      <c r="B122" s="667"/>
      <c r="C122" s="666"/>
      <c r="D122" s="666"/>
    </row>
    <row r="123" customFormat="false" ht="12.75" hidden="false" customHeight="false" outlineLevel="0" collapsed="false">
      <c r="A123" s="668"/>
      <c r="B123" s="667"/>
      <c r="C123" s="666"/>
      <c r="D123" s="666"/>
    </row>
    <row r="124" customFormat="false" ht="12.75" hidden="false" customHeight="false" outlineLevel="0" collapsed="false">
      <c r="A124" s="668"/>
      <c r="B124" s="667"/>
      <c r="C124" s="666"/>
      <c r="D124" s="666"/>
    </row>
    <row r="125" customFormat="false" ht="12.75" hidden="false" customHeight="false" outlineLevel="0" collapsed="false">
      <c r="A125" s="668"/>
      <c r="B125" s="667"/>
      <c r="C125" s="666"/>
      <c r="D125" s="666"/>
    </row>
    <row r="126" customFormat="false" ht="12.75" hidden="false" customHeight="false" outlineLevel="0" collapsed="false">
      <c r="A126" s="668"/>
      <c r="B126" s="667"/>
      <c r="C126" s="666"/>
      <c r="D126" s="666"/>
    </row>
    <row r="127" customFormat="false" ht="12.75" hidden="false" customHeight="false" outlineLevel="0" collapsed="false">
      <c r="A127" s="668"/>
      <c r="B127" s="667"/>
      <c r="C127" s="666"/>
      <c r="D127" s="666"/>
    </row>
    <row r="128" customFormat="false" ht="12.75" hidden="false" customHeight="false" outlineLevel="0" collapsed="false">
      <c r="A128" s="668"/>
      <c r="B128" s="667"/>
      <c r="C128" s="666"/>
      <c r="D128" s="666"/>
    </row>
    <row r="129" customFormat="false" ht="12.75" hidden="false" customHeight="false" outlineLevel="0" collapsed="false">
      <c r="A129" s="668"/>
      <c r="B129" s="667"/>
      <c r="C129" s="666"/>
      <c r="D129" s="666"/>
    </row>
    <row r="130" customFormat="false" ht="12.75" hidden="false" customHeight="false" outlineLevel="0" collapsed="false">
      <c r="A130" s="668"/>
      <c r="B130" s="667"/>
      <c r="C130" s="666"/>
      <c r="D130" s="666"/>
    </row>
    <row r="131" customFormat="false" ht="12.75" hidden="false" customHeight="false" outlineLevel="0" collapsed="false">
      <c r="A131" s="668"/>
      <c r="B131" s="667"/>
      <c r="C131" s="666"/>
      <c r="D131" s="666"/>
    </row>
    <row r="132" customFormat="false" ht="12.75" hidden="false" customHeight="false" outlineLevel="0" collapsed="false">
      <c r="A132" s="668"/>
      <c r="B132" s="667"/>
      <c r="C132" s="666"/>
      <c r="D132" s="666"/>
    </row>
    <row r="133" customFormat="false" ht="12.75" hidden="false" customHeight="false" outlineLevel="0" collapsed="false">
      <c r="A133" s="668"/>
      <c r="B133" s="667"/>
      <c r="C133" s="666"/>
      <c r="D133" s="666"/>
    </row>
    <row r="134" customFormat="false" ht="12.75" hidden="false" customHeight="false" outlineLevel="0" collapsed="false">
      <c r="A134" s="668"/>
      <c r="B134" s="667"/>
      <c r="C134" s="666"/>
      <c r="D134" s="666"/>
    </row>
    <row r="135" customFormat="false" ht="12.75" hidden="false" customHeight="false" outlineLevel="0" collapsed="false">
      <c r="A135" s="668"/>
      <c r="B135" s="667"/>
      <c r="C135" s="666"/>
      <c r="D135" s="666"/>
    </row>
    <row r="136" customFormat="false" ht="12.75" hidden="false" customHeight="false" outlineLevel="0" collapsed="false">
      <c r="A136" s="668"/>
      <c r="B136" s="667"/>
      <c r="C136" s="666"/>
      <c r="D136" s="666"/>
    </row>
    <row r="137" customFormat="false" ht="12.75" hidden="false" customHeight="false" outlineLevel="0" collapsed="false">
      <c r="A137" s="668"/>
      <c r="B137" s="667"/>
      <c r="C137" s="666"/>
      <c r="D137" s="666"/>
    </row>
    <row r="138" customFormat="false" ht="12.75" hidden="false" customHeight="false" outlineLevel="0" collapsed="false">
      <c r="A138" s="668"/>
      <c r="B138" s="667"/>
      <c r="C138" s="666"/>
      <c r="D138" s="666"/>
    </row>
    <row r="139" customFormat="false" ht="12.75" hidden="false" customHeight="false" outlineLevel="0" collapsed="false">
      <c r="A139" s="668"/>
      <c r="B139" s="667"/>
      <c r="C139" s="666"/>
      <c r="D139" s="666"/>
    </row>
    <row r="140" customFormat="false" ht="12.75" hidden="false" customHeight="false" outlineLevel="0" collapsed="false">
      <c r="A140" s="668"/>
      <c r="B140" s="667"/>
      <c r="C140" s="666"/>
      <c r="D140" s="666"/>
    </row>
    <row r="141" customFormat="false" ht="12.75" hidden="false" customHeight="false" outlineLevel="0" collapsed="false">
      <c r="A141" s="668"/>
      <c r="B141" s="667"/>
      <c r="C141" s="666"/>
      <c r="D141" s="666"/>
    </row>
    <row r="142" customFormat="false" ht="12.75" hidden="false" customHeight="false" outlineLevel="0" collapsed="false">
      <c r="A142" s="668"/>
      <c r="B142" s="667"/>
      <c r="C142" s="666"/>
      <c r="D142" s="666"/>
    </row>
    <row r="143" customFormat="false" ht="12.75" hidden="false" customHeight="false" outlineLevel="0" collapsed="false">
      <c r="A143" s="668"/>
      <c r="B143" s="667"/>
      <c r="C143" s="666"/>
      <c r="D143" s="666"/>
    </row>
    <row r="144" customFormat="false" ht="12.75" hidden="false" customHeight="false" outlineLevel="0" collapsed="false">
      <c r="A144" s="668"/>
      <c r="B144" s="667"/>
      <c r="C144" s="666"/>
      <c r="D144" s="666"/>
    </row>
    <row r="145" customFormat="false" ht="12.75" hidden="false" customHeight="false" outlineLevel="0" collapsed="false">
      <c r="A145" s="668"/>
      <c r="B145" s="667"/>
      <c r="C145" s="666"/>
      <c r="D145" s="666"/>
    </row>
    <row r="146" customFormat="false" ht="12.75" hidden="false" customHeight="false" outlineLevel="0" collapsed="false">
      <c r="A146" s="668"/>
      <c r="B146" s="667"/>
      <c r="C146" s="666"/>
      <c r="D146" s="666"/>
    </row>
    <row r="147" customFormat="false" ht="12.75" hidden="false" customHeight="false" outlineLevel="0" collapsed="false">
      <c r="A147" s="668"/>
      <c r="B147" s="667"/>
      <c r="C147" s="666"/>
      <c r="D147" s="666"/>
    </row>
    <row r="148" customFormat="false" ht="12.75" hidden="false" customHeight="false" outlineLevel="0" collapsed="false">
      <c r="A148" s="668"/>
      <c r="B148" s="667"/>
      <c r="C148" s="666"/>
      <c r="D148" s="666"/>
    </row>
    <row r="149" customFormat="false" ht="12.75" hidden="false" customHeight="false" outlineLevel="0" collapsed="false">
      <c r="A149" s="668"/>
      <c r="B149" s="667"/>
      <c r="C149" s="666"/>
      <c r="D149" s="666"/>
    </row>
    <row r="150" customFormat="false" ht="12.75" hidden="false" customHeight="false" outlineLevel="0" collapsed="false">
      <c r="A150" s="668"/>
      <c r="B150" s="667"/>
      <c r="C150" s="666"/>
      <c r="D150" s="666"/>
    </row>
    <row r="151" customFormat="false" ht="12.75" hidden="false" customHeight="false" outlineLevel="0" collapsed="false">
      <c r="A151" s="668"/>
      <c r="B151" s="667"/>
      <c r="C151" s="666"/>
      <c r="D151" s="666"/>
    </row>
    <row r="152" customFormat="false" ht="12.75" hidden="false" customHeight="false" outlineLevel="0" collapsed="false">
      <c r="A152" s="668"/>
      <c r="B152" s="667"/>
      <c r="C152" s="666"/>
      <c r="D152" s="666"/>
    </row>
    <row r="153" customFormat="false" ht="12.75" hidden="false" customHeight="false" outlineLevel="0" collapsed="false">
      <c r="A153" s="668"/>
      <c r="B153" s="667"/>
      <c r="C153" s="666"/>
      <c r="D153" s="666"/>
    </row>
    <row r="154" customFormat="false" ht="12.75" hidden="false" customHeight="false" outlineLevel="0" collapsed="false">
      <c r="A154" s="668"/>
      <c r="B154" s="667"/>
      <c r="C154" s="666"/>
      <c r="D154" s="666"/>
    </row>
    <row r="155" customFormat="false" ht="12.75" hidden="false" customHeight="false" outlineLevel="0" collapsed="false">
      <c r="A155" s="668"/>
      <c r="B155" s="667"/>
      <c r="C155" s="666"/>
      <c r="D155" s="666"/>
    </row>
    <row r="156" customFormat="false" ht="12.75" hidden="false" customHeight="false" outlineLevel="0" collapsed="false">
      <c r="A156" s="668"/>
      <c r="B156" s="667"/>
      <c r="C156" s="666"/>
      <c r="D156" s="666"/>
    </row>
    <row r="157" customFormat="false" ht="12.75" hidden="false" customHeight="false" outlineLevel="0" collapsed="false">
      <c r="A157" s="668"/>
      <c r="B157" s="667"/>
      <c r="C157" s="666"/>
      <c r="D157" s="666"/>
    </row>
    <row r="158" customFormat="false" ht="12.75" hidden="false" customHeight="false" outlineLevel="0" collapsed="false">
      <c r="A158" s="668"/>
      <c r="B158" s="667"/>
      <c r="C158" s="666"/>
      <c r="D158" s="666"/>
    </row>
    <row r="159" customFormat="false" ht="12.75" hidden="false" customHeight="false" outlineLevel="0" collapsed="false">
      <c r="A159" s="668"/>
      <c r="B159" s="667"/>
      <c r="C159" s="666"/>
      <c r="D159" s="666"/>
    </row>
    <row r="160" customFormat="false" ht="12.75" hidden="false" customHeight="false" outlineLevel="0" collapsed="false">
      <c r="A160" s="668"/>
      <c r="B160" s="667"/>
      <c r="C160" s="666"/>
      <c r="D160" s="666"/>
    </row>
    <row r="161" customFormat="false" ht="12.75" hidden="false" customHeight="false" outlineLevel="0" collapsed="false">
      <c r="A161" s="668"/>
      <c r="B161" s="667"/>
      <c r="C161" s="666"/>
      <c r="D161" s="666"/>
    </row>
    <row r="162" customFormat="false" ht="12.75" hidden="false" customHeight="false" outlineLevel="0" collapsed="false">
      <c r="A162" s="668"/>
      <c r="B162" s="667"/>
      <c r="C162" s="666"/>
      <c r="D162" s="666"/>
    </row>
    <row r="163" customFormat="false" ht="12.75" hidden="false" customHeight="false" outlineLevel="0" collapsed="false">
      <c r="A163" s="668"/>
      <c r="B163" s="667"/>
      <c r="C163" s="666"/>
      <c r="D163" s="666"/>
    </row>
    <row r="164" customFormat="false" ht="12.75" hidden="false" customHeight="false" outlineLevel="0" collapsed="false">
      <c r="A164" s="668"/>
      <c r="B164" s="667"/>
      <c r="C164" s="666"/>
      <c r="D164" s="666"/>
    </row>
    <row r="165" customFormat="false" ht="12.75" hidden="false" customHeight="false" outlineLevel="0" collapsed="false">
      <c r="A165" s="668"/>
      <c r="B165" s="667"/>
      <c r="C165" s="666"/>
      <c r="D165" s="666"/>
    </row>
    <row r="166" customFormat="false" ht="12.75" hidden="false" customHeight="false" outlineLevel="0" collapsed="false">
      <c r="A166" s="668"/>
      <c r="B166" s="667"/>
      <c r="C166" s="666"/>
      <c r="D166" s="666"/>
    </row>
    <row r="167" customFormat="false" ht="12.75" hidden="false" customHeight="false" outlineLevel="0" collapsed="false">
      <c r="A167" s="668"/>
      <c r="B167" s="667"/>
      <c r="C167" s="666"/>
      <c r="D167" s="666"/>
    </row>
    <row r="168" customFormat="false" ht="12.75" hidden="false" customHeight="false" outlineLevel="0" collapsed="false">
      <c r="A168" s="668"/>
      <c r="B168" s="667"/>
      <c r="C168" s="666"/>
      <c r="D168" s="666"/>
    </row>
    <row r="169" customFormat="false" ht="12.75" hidden="false" customHeight="false" outlineLevel="0" collapsed="false">
      <c r="A169" s="668"/>
      <c r="B169" s="667"/>
      <c r="C169" s="666"/>
      <c r="D169" s="666"/>
    </row>
    <row r="170" customFormat="false" ht="12.75" hidden="false" customHeight="false" outlineLevel="0" collapsed="false">
      <c r="A170" s="668"/>
      <c r="B170" s="667"/>
      <c r="C170" s="666"/>
      <c r="D170" s="666"/>
    </row>
    <row r="171" customFormat="false" ht="12.75" hidden="false" customHeight="false" outlineLevel="0" collapsed="false">
      <c r="A171" s="668"/>
      <c r="B171" s="667"/>
      <c r="C171" s="666"/>
      <c r="D171" s="666"/>
    </row>
    <row r="172" customFormat="false" ht="12.75" hidden="false" customHeight="false" outlineLevel="0" collapsed="false">
      <c r="A172" s="668"/>
      <c r="B172" s="667"/>
      <c r="C172" s="666"/>
      <c r="D172" s="666"/>
    </row>
    <row r="173" customFormat="false" ht="12.75" hidden="false" customHeight="false" outlineLevel="0" collapsed="false">
      <c r="A173" s="668"/>
      <c r="B173" s="667"/>
      <c r="C173" s="666"/>
      <c r="D173" s="666"/>
    </row>
    <row r="174" customFormat="false" ht="12.75" hidden="false" customHeight="false" outlineLevel="0" collapsed="false">
      <c r="A174" s="668"/>
      <c r="B174" s="667"/>
      <c r="C174" s="666"/>
      <c r="D174" s="666"/>
    </row>
    <row r="175" customFormat="false" ht="12.75" hidden="false" customHeight="false" outlineLevel="0" collapsed="false">
      <c r="A175" s="668"/>
      <c r="B175" s="667"/>
      <c r="C175" s="666"/>
      <c r="D175" s="666"/>
    </row>
    <row r="176" customFormat="false" ht="12.75" hidden="false" customHeight="false" outlineLevel="0" collapsed="false">
      <c r="A176" s="668"/>
      <c r="B176" s="667"/>
      <c r="C176" s="666"/>
      <c r="D176" s="666"/>
    </row>
    <row r="177" customFormat="false" ht="12.75" hidden="false" customHeight="false" outlineLevel="0" collapsed="false">
      <c r="A177" s="668"/>
      <c r="B177" s="667"/>
      <c r="C177" s="666"/>
      <c r="D177" s="666"/>
    </row>
    <row r="178" customFormat="false" ht="12.75" hidden="false" customHeight="false" outlineLevel="0" collapsed="false">
      <c r="A178" s="668"/>
      <c r="B178" s="667"/>
      <c r="C178" s="666"/>
      <c r="D178" s="666"/>
    </row>
    <row r="179" customFormat="false" ht="12.75" hidden="false" customHeight="false" outlineLevel="0" collapsed="false">
      <c r="A179" s="668"/>
      <c r="B179" s="667"/>
      <c r="C179" s="666"/>
      <c r="D179" s="666"/>
    </row>
    <row r="180" customFormat="false" ht="12.75" hidden="false" customHeight="false" outlineLevel="0" collapsed="false">
      <c r="A180" s="668"/>
      <c r="B180" s="667"/>
      <c r="C180" s="666"/>
      <c r="D180" s="666"/>
    </row>
    <row r="181" customFormat="false" ht="12.75" hidden="false" customHeight="false" outlineLevel="0" collapsed="false">
      <c r="A181" s="668"/>
      <c r="B181" s="667"/>
      <c r="C181" s="666"/>
      <c r="D181" s="666"/>
    </row>
    <row r="182" customFormat="false" ht="12.75" hidden="false" customHeight="false" outlineLevel="0" collapsed="false">
      <c r="A182" s="668"/>
      <c r="B182" s="667"/>
      <c r="C182" s="666"/>
      <c r="D182" s="666"/>
    </row>
    <row r="183" customFormat="false" ht="12.75" hidden="false" customHeight="false" outlineLevel="0" collapsed="false">
      <c r="A183" s="668"/>
      <c r="B183" s="667"/>
      <c r="C183" s="666"/>
      <c r="D183" s="666"/>
    </row>
    <row r="184" customFormat="false" ht="12.75" hidden="false" customHeight="false" outlineLevel="0" collapsed="false">
      <c r="A184" s="668"/>
      <c r="B184" s="667"/>
      <c r="C184" s="666"/>
      <c r="D184" s="666"/>
    </row>
    <row r="185" customFormat="false" ht="12.75" hidden="false" customHeight="false" outlineLevel="0" collapsed="false">
      <c r="A185" s="668"/>
      <c r="B185" s="667"/>
      <c r="C185" s="666"/>
      <c r="D185" s="666"/>
    </row>
    <row r="186" customFormat="false" ht="12.75" hidden="false" customHeight="false" outlineLevel="0" collapsed="false">
      <c r="A186" s="668"/>
      <c r="B186" s="667"/>
      <c r="C186" s="666"/>
      <c r="D186" s="666"/>
    </row>
    <row r="187" customFormat="false" ht="12.75" hidden="false" customHeight="false" outlineLevel="0" collapsed="false">
      <c r="A187" s="668"/>
      <c r="B187" s="667"/>
      <c r="C187" s="666"/>
      <c r="D187" s="666"/>
    </row>
    <row r="188" customFormat="false" ht="12.75" hidden="false" customHeight="false" outlineLevel="0" collapsed="false">
      <c r="A188" s="668"/>
      <c r="B188" s="667"/>
      <c r="C188" s="666"/>
      <c r="D188" s="666"/>
    </row>
    <row r="189" customFormat="false" ht="12.75" hidden="false" customHeight="false" outlineLevel="0" collapsed="false">
      <c r="A189" s="668"/>
      <c r="B189" s="667"/>
      <c r="C189" s="666"/>
      <c r="D189" s="666"/>
    </row>
    <row r="190" customFormat="false" ht="12.75" hidden="false" customHeight="false" outlineLevel="0" collapsed="false">
      <c r="A190" s="668"/>
      <c r="B190" s="667"/>
      <c r="C190" s="666"/>
      <c r="D190" s="666"/>
    </row>
    <row r="191" customFormat="false" ht="12.75" hidden="false" customHeight="false" outlineLevel="0" collapsed="false">
      <c r="A191" s="668"/>
      <c r="B191" s="667"/>
      <c r="C191" s="666"/>
      <c r="D191" s="666"/>
    </row>
    <row r="192" customFormat="false" ht="12.75" hidden="false" customHeight="false" outlineLevel="0" collapsed="false">
      <c r="A192" s="668"/>
      <c r="B192" s="667"/>
      <c r="C192" s="666"/>
      <c r="D192" s="666"/>
    </row>
    <row r="193" customFormat="false" ht="12.75" hidden="false" customHeight="false" outlineLevel="0" collapsed="false">
      <c r="A193" s="668"/>
      <c r="B193" s="667"/>
      <c r="C193" s="666"/>
      <c r="D193" s="666"/>
    </row>
    <row r="194" customFormat="false" ht="12.75" hidden="false" customHeight="false" outlineLevel="0" collapsed="false">
      <c r="A194" s="668"/>
      <c r="B194" s="667"/>
      <c r="C194" s="666"/>
      <c r="D194" s="666"/>
    </row>
    <row r="195" customFormat="false" ht="12.75" hidden="false" customHeight="false" outlineLevel="0" collapsed="false">
      <c r="A195" s="668"/>
      <c r="B195" s="667"/>
      <c r="C195" s="666"/>
      <c r="D195" s="666"/>
    </row>
    <row r="196" customFormat="false" ht="12.75" hidden="false" customHeight="false" outlineLevel="0" collapsed="false">
      <c r="A196" s="668"/>
      <c r="B196" s="667"/>
      <c r="C196" s="666"/>
      <c r="D196" s="666"/>
    </row>
    <row r="197" customFormat="false" ht="12.75" hidden="false" customHeight="false" outlineLevel="0" collapsed="false">
      <c r="A197" s="668"/>
      <c r="B197" s="667"/>
      <c r="C197" s="666"/>
      <c r="D197" s="666"/>
    </row>
    <row r="198" customFormat="false" ht="12.75" hidden="false" customHeight="false" outlineLevel="0" collapsed="false">
      <c r="A198" s="668"/>
      <c r="B198" s="667"/>
      <c r="C198" s="666"/>
      <c r="D198" s="666"/>
    </row>
    <row r="199" customFormat="false" ht="12.75" hidden="false" customHeight="false" outlineLevel="0" collapsed="false">
      <c r="A199" s="668"/>
      <c r="B199" s="667"/>
      <c r="C199" s="666"/>
      <c r="D199" s="666"/>
    </row>
    <row r="200" customFormat="false" ht="12.75" hidden="false" customHeight="false" outlineLevel="0" collapsed="false">
      <c r="A200" s="668"/>
      <c r="B200" s="667"/>
      <c r="C200" s="666"/>
      <c r="D200" s="666"/>
    </row>
    <row r="201" customFormat="false" ht="12.75" hidden="false" customHeight="false" outlineLevel="0" collapsed="false">
      <c r="A201" s="668"/>
      <c r="B201" s="667"/>
      <c r="C201" s="666"/>
      <c r="D201" s="666"/>
    </row>
    <row r="202" customFormat="false" ht="12.75" hidden="false" customHeight="false" outlineLevel="0" collapsed="false">
      <c r="A202" s="668"/>
      <c r="B202" s="667"/>
      <c r="C202" s="666"/>
      <c r="D202" s="666"/>
    </row>
    <row r="203" customFormat="false" ht="12.75" hidden="false" customHeight="false" outlineLevel="0" collapsed="false">
      <c r="A203" s="668"/>
      <c r="B203" s="667"/>
      <c r="C203" s="666"/>
      <c r="D203" s="666"/>
    </row>
    <row r="204" customFormat="false" ht="12.75" hidden="false" customHeight="false" outlineLevel="0" collapsed="false">
      <c r="A204" s="668"/>
      <c r="B204" s="667"/>
      <c r="C204" s="666"/>
      <c r="D204" s="666"/>
    </row>
    <row r="205" customFormat="false" ht="12.75" hidden="false" customHeight="false" outlineLevel="0" collapsed="false">
      <c r="A205" s="668"/>
      <c r="B205" s="667"/>
      <c r="C205" s="666"/>
      <c r="D205" s="666"/>
    </row>
    <row r="206" customFormat="false" ht="12.75" hidden="false" customHeight="false" outlineLevel="0" collapsed="false">
      <c r="A206" s="668"/>
      <c r="B206" s="667"/>
      <c r="C206" s="666"/>
      <c r="D206" s="666"/>
    </row>
    <row r="207" customFormat="false" ht="12.75" hidden="false" customHeight="false" outlineLevel="0" collapsed="false">
      <c r="A207" s="668"/>
      <c r="B207" s="667"/>
      <c r="C207" s="666"/>
      <c r="D207" s="666"/>
    </row>
    <row r="208" customFormat="false" ht="12.75" hidden="false" customHeight="false" outlineLevel="0" collapsed="false">
      <c r="A208" s="668"/>
      <c r="B208" s="667"/>
      <c r="C208" s="666"/>
      <c r="D208" s="666"/>
    </row>
    <row r="209" customFormat="false" ht="12.75" hidden="false" customHeight="false" outlineLevel="0" collapsed="false">
      <c r="A209" s="668"/>
      <c r="B209" s="667"/>
      <c r="C209" s="666"/>
      <c r="D209" s="666"/>
    </row>
    <row r="210" customFormat="false" ht="12.75" hidden="false" customHeight="false" outlineLevel="0" collapsed="false">
      <c r="A210" s="668"/>
      <c r="B210" s="667"/>
      <c r="C210" s="666"/>
      <c r="D210" s="666"/>
    </row>
    <row r="211" customFormat="false" ht="12.75" hidden="false" customHeight="false" outlineLevel="0" collapsed="false">
      <c r="A211" s="668"/>
      <c r="B211" s="667"/>
      <c r="C211" s="666"/>
      <c r="D211" s="666"/>
    </row>
    <row r="212" customFormat="false" ht="12.75" hidden="false" customHeight="false" outlineLevel="0" collapsed="false">
      <c r="A212" s="668"/>
      <c r="B212" s="667"/>
      <c r="C212" s="666"/>
      <c r="D212" s="666"/>
    </row>
    <row r="213" customFormat="false" ht="12.75" hidden="false" customHeight="false" outlineLevel="0" collapsed="false">
      <c r="A213" s="668"/>
      <c r="B213" s="667"/>
      <c r="C213" s="666"/>
      <c r="D213" s="666"/>
    </row>
    <row r="214" customFormat="false" ht="12.75" hidden="false" customHeight="false" outlineLevel="0" collapsed="false">
      <c r="A214" s="668"/>
      <c r="B214" s="667"/>
      <c r="C214" s="666"/>
      <c r="D214" s="666"/>
    </row>
    <row r="215" customFormat="false" ht="12.75" hidden="false" customHeight="false" outlineLevel="0" collapsed="false">
      <c r="A215" s="668"/>
      <c r="B215" s="667"/>
      <c r="C215" s="666"/>
      <c r="D215" s="666"/>
    </row>
    <row r="216" customFormat="false" ht="12.75" hidden="false" customHeight="false" outlineLevel="0" collapsed="false">
      <c r="A216" s="668"/>
      <c r="B216" s="667"/>
      <c r="C216" s="666"/>
      <c r="D216" s="666"/>
    </row>
    <row r="217" customFormat="false" ht="12.75" hidden="false" customHeight="false" outlineLevel="0" collapsed="false">
      <c r="A217" s="668"/>
      <c r="B217" s="667"/>
      <c r="C217" s="666"/>
      <c r="D217" s="666"/>
    </row>
    <row r="218" customFormat="false" ht="12.75" hidden="false" customHeight="false" outlineLevel="0" collapsed="false">
      <c r="A218" s="668"/>
      <c r="B218" s="667"/>
      <c r="C218" s="666"/>
      <c r="D218" s="666"/>
    </row>
    <row r="219" customFormat="false" ht="12.75" hidden="false" customHeight="false" outlineLevel="0" collapsed="false">
      <c r="A219" s="668"/>
      <c r="B219" s="667"/>
      <c r="C219" s="666"/>
      <c r="D219" s="666"/>
    </row>
    <row r="220" customFormat="false" ht="12.75" hidden="false" customHeight="false" outlineLevel="0" collapsed="false">
      <c r="A220" s="668"/>
      <c r="B220" s="667"/>
      <c r="C220" s="666"/>
      <c r="D220" s="666"/>
    </row>
    <row r="221" customFormat="false" ht="12.75" hidden="false" customHeight="false" outlineLevel="0" collapsed="false">
      <c r="A221" s="668"/>
      <c r="B221" s="667"/>
      <c r="C221" s="666"/>
      <c r="D221" s="666"/>
    </row>
    <row r="222" customFormat="false" ht="12.75" hidden="false" customHeight="false" outlineLevel="0" collapsed="false">
      <c r="A222" s="668"/>
      <c r="B222" s="667"/>
      <c r="C222" s="666"/>
      <c r="D222" s="666"/>
    </row>
    <row r="223" customFormat="false" ht="12.75" hidden="false" customHeight="false" outlineLevel="0" collapsed="false">
      <c r="A223" s="668"/>
      <c r="B223" s="667"/>
      <c r="C223" s="666"/>
      <c r="D223" s="666"/>
    </row>
    <row r="224" customFormat="false" ht="12.75" hidden="false" customHeight="false" outlineLevel="0" collapsed="false">
      <c r="A224" s="668"/>
      <c r="B224" s="667"/>
      <c r="C224" s="666"/>
      <c r="D224" s="666"/>
    </row>
    <row r="225" customFormat="false" ht="12.75" hidden="false" customHeight="false" outlineLevel="0" collapsed="false">
      <c r="A225" s="668"/>
      <c r="B225" s="667"/>
      <c r="C225" s="666"/>
      <c r="D225" s="666"/>
    </row>
    <row r="226" customFormat="false" ht="12.75" hidden="false" customHeight="false" outlineLevel="0" collapsed="false">
      <c r="A226" s="668"/>
      <c r="B226" s="667"/>
      <c r="C226" s="666"/>
      <c r="D226" s="666"/>
    </row>
    <row r="227" customFormat="false" ht="12.75" hidden="false" customHeight="false" outlineLevel="0" collapsed="false">
      <c r="A227" s="668"/>
      <c r="B227" s="667"/>
      <c r="C227" s="666"/>
      <c r="D227" s="666"/>
    </row>
    <row r="228" customFormat="false" ht="12.75" hidden="false" customHeight="false" outlineLevel="0" collapsed="false">
      <c r="A228" s="668"/>
      <c r="B228" s="667"/>
      <c r="C228" s="666"/>
      <c r="D228" s="666"/>
    </row>
    <row r="229" customFormat="false" ht="12.75" hidden="false" customHeight="false" outlineLevel="0" collapsed="false">
      <c r="A229" s="668"/>
      <c r="B229" s="667"/>
      <c r="C229" s="666"/>
      <c r="D229" s="666"/>
    </row>
    <row r="230" customFormat="false" ht="12.75" hidden="false" customHeight="false" outlineLevel="0" collapsed="false">
      <c r="A230" s="668"/>
      <c r="B230" s="667"/>
      <c r="C230" s="666"/>
      <c r="D230" s="666"/>
    </row>
    <row r="231" customFormat="false" ht="12.75" hidden="false" customHeight="false" outlineLevel="0" collapsed="false">
      <c r="A231" s="668"/>
      <c r="B231" s="667"/>
      <c r="C231" s="666"/>
      <c r="D231" s="666"/>
    </row>
    <row r="232" customFormat="false" ht="12.75" hidden="false" customHeight="false" outlineLevel="0" collapsed="false">
      <c r="A232" s="668"/>
      <c r="B232" s="667"/>
      <c r="C232" s="666"/>
      <c r="D232" s="666"/>
    </row>
    <row r="233" customFormat="false" ht="12.75" hidden="false" customHeight="false" outlineLevel="0" collapsed="false">
      <c r="A233" s="668"/>
      <c r="B233" s="667"/>
      <c r="C233" s="666"/>
      <c r="D233" s="666"/>
    </row>
    <row r="234" customFormat="false" ht="12.75" hidden="false" customHeight="false" outlineLevel="0" collapsed="false">
      <c r="A234" s="668"/>
      <c r="B234" s="667"/>
      <c r="C234" s="666"/>
      <c r="D234" s="666"/>
    </row>
    <row r="235" customFormat="false" ht="12.75" hidden="false" customHeight="false" outlineLevel="0" collapsed="false">
      <c r="A235" s="668"/>
      <c r="B235" s="667"/>
      <c r="C235" s="666"/>
      <c r="D235" s="666"/>
    </row>
    <row r="236" customFormat="false" ht="12.75" hidden="false" customHeight="false" outlineLevel="0" collapsed="false">
      <c r="A236" s="668"/>
      <c r="B236" s="667"/>
      <c r="C236" s="666"/>
      <c r="D236" s="666"/>
    </row>
    <row r="237" customFormat="false" ht="12.75" hidden="false" customHeight="false" outlineLevel="0" collapsed="false">
      <c r="A237" s="668"/>
      <c r="B237" s="667"/>
      <c r="C237" s="666"/>
      <c r="D237" s="666"/>
    </row>
    <row r="238" customFormat="false" ht="12.75" hidden="false" customHeight="false" outlineLevel="0" collapsed="false">
      <c r="A238" s="668"/>
      <c r="B238" s="667"/>
      <c r="C238" s="666"/>
      <c r="D238" s="666"/>
    </row>
    <row r="239" customFormat="false" ht="12.75" hidden="false" customHeight="false" outlineLevel="0" collapsed="false">
      <c r="A239" s="668"/>
      <c r="B239" s="667"/>
      <c r="C239" s="666"/>
      <c r="D239" s="666"/>
    </row>
    <row r="240" customFormat="false" ht="12.75" hidden="false" customHeight="false" outlineLevel="0" collapsed="false">
      <c r="A240" s="668"/>
      <c r="B240" s="667"/>
      <c r="C240" s="666"/>
      <c r="D240" s="666"/>
    </row>
    <row r="241" customFormat="false" ht="12.75" hidden="false" customHeight="false" outlineLevel="0" collapsed="false">
      <c r="A241" s="668"/>
      <c r="B241" s="667"/>
      <c r="C241" s="666"/>
      <c r="D241" s="666"/>
    </row>
    <row r="242" customFormat="false" ht="12.75" hidden="false" customHeight="false" outlineLevel="0" collapsed="false">
      <c r="A242" s="668"/>
      <c r="B242" s="667"/>
      <c r="C242" s="666"/>
      <c r="D242" s="666"/>
    </row>
    <row r="243" customFormat="false" ht="12.75" hidden="false" customHeight="false" outlineLevel="0" collapsed="false">
      <c r="A243" s="668"/>
      <c r="B243" s="667"/>
      <c r="C243" s="666"/>
      <c r="D243" s="666"/>
    </row>
    <row r="244" customFormat="false" ht="12.75" hidden="false" customHeight="false" outlineLevel="0" collapsed="false">
      <c r="A244" s="668"/>
      <c r="B244" s="667"/>
      <c r="C244" s="666"/>
      <c r="D244" s="666"/>
    </row>
    <row r="245" customFormat="false" ht="12.75" hidden="false" customHeight="false" outlineLevel="0" collapsed="false">
      <c r="A245" s="668"/>
      <c r="B245" s="667"/>
      <c r="C245" s="666"/>
      <c r="D245" s="666"/>
    </row>
    <row r="246" customFormat="false" ht="12.75" hidden="false" customHeight="false" outlineLevel="0" collapsed="false">
      <c r="A246" s="668"/>
      <c r="B246" s="667"/>
      <c r="C246" s="666"/>
      <c r="D246" s="666"/>
    </row>
    <row r="247" customFormat="false" ht="12.75" hidden="false" customHeight="false" outlineLevel="0" collapsed="false">
      <c r="A247" s="668"/>
      <c r="B247" s="667"/>
      <c r="C247" s="666"/>
      <c r="D247" s="666"/>
    </row>
    <row r="248" customFormat="false" ht="12.75" hidden="false" customHeight="false" outlineLevel="0" collapsed="false">
      <c r="A248" s="668"/>
      <c r="B248" s="667"/>
      <c r="C248" s="666"/>
      <c r="D248" s="666"/>
    </row>
    <row r="249" customFormat="false" ht="12.75" hidden="false" customHeight="false" outlineLevel="0" collapsed="false">
      <c r="A249" s="668"/>
      <c r="B249" s="667"/>
      <c r="C249" s="666"/>
      <c r="D249" s="666"/>
    </row>
    <row r="250" customFormat="false" ht="12.75" hidden="false" customHeight="false" outlineLevel="0" collapsed="false">
      <c r="A250" s="668"/>
      <c r="B250" s="667"/>
      <c r="C250" s="666"/>
      <c r="D250" s="666"/>
    </row>
    <row r="251" customFormat="false" ht="12.75" hidden="false" customHeight="false" outlineLevel="0" collapsed="false">
      <c r="A251" s="668"/>
      <c r="B251" s="667"/>
      <c r="C251" s="666"/>
      <c r="D251" s="666"/>
    </row>
    <row r="252" customFormat="false" ht="12.75" hidden="false" customHeight="false" outlineLevel="0" collapsed="false">
      <c r="A252" s="668"/>
      <c r="B252" s="667"/>
      <c r="C252" s="666"/>
      <c r="D252" s="666"/>
    </row>
    <row r="253" customFormat="false" ht="12.75" hidden="false" customHeight="false" outlineLevel="0" collapsed="false">
      <c r="A253" s="668"/>
      <c r="B253" s="667"/>
      <c r="C253" s="666"/>
      <c r="D253" s="666"/>
    </row>
    <row r="254" customFormat="false" ht="12.75" hidden="false" customHeight="false" outlineLevel="0" collapsed="false">
      <c r="A254" s="668"/>
      <c r="B254" s="667"/>
      <c r="C254" s="666"/>
      <c r="D254" s="666"/>
    </row>
    <row r="255" customFormat="false" ht="12.75" hidden="false" customHeight="false" outlineLevel="0" collapsed="false">
      <c r="A255" s="668"/>
      <c r="B255" s="667"/>
      <c r="C255" s="666"/>
      <c r="D255" s="666"/>
    </row>
    <row r="256" customFormat="false" ht="12.75" hidden="false" customHeight="false" outlineLevel="0" collapsed="false">
      <c r="A256" s="668"/>
      <c r="B256" s="667"/>
      <c r="C256" s="666"/>
      <c r="D256" s="666"/>
    </row>
    <row r="257" customFormat="false" ht="12.75" hidden="false" customHeight="false" outlineLevel="0" collapsed="false">
      <c r="A257" s="668"/>
      <c r="B257" s="667"/>
      <c r="C257" s="666"/>
      <c r="D257" s="666"/>
    </row>
    <row r="258" customFormat="false" ht="12.75" hidden="false" customHeight="false" outlineLevel="0" collapsed="false">
      <c r="A258" s="668"/>
      <c r="B258" s="667"/>
      <c r="C258" s="666"/>
      <c r="D258" s="666"/>
    </row>
    <row r="259" customFormat="false" ht="12.75" hidden="false" customHeight="false" outlineLevel="0" collapsed="false">
      <c r="A259" s="668"/>
      <c r="B259" s="667"/>
      <c r="C259" s="666"/>
      <c r="D259" s="666"/>
    </row>
    <row r="260" customFormat="false" ht="12.75" hidden="false" customHeight="false" outlineLevel="0" collapsed="false">
      <c r="A260" s="668"/>
      <c r="B260" s="667"/>
      <c r="C260" s="666"/>
      <c r="D260" s="666"/>
    </row>
    <row r="261" customFormat="false" ht="12.75" hidden="false" customHeight="false" outlineLevel="0" collapsed="false">
      <c r="A261" s="668"/>
      <c r="B261" s="667"/>
      <c r="C261" s="666"/>
      <c r="D261" s="666"/>
    </row>
    <row r="262" customFormat="false" ht="12.75" hidden="false" customHeight="false" outlineLevel="0" collapsed="false">
      <c r="A262" s="668"/>
      <c r="B262" s="667"/>
      <c r="C262" s="666"/>
      <c r="D262" s="666"/>
    </row>
    <row r="263" customFormat="false" ht="12.75" hidden="false" customHeight="false" outlineLevel="0" collapsed="false">
      <c r="A263" s="668"/>
      <c r="B263" s="667"/>
      <c r="C263" s="666"/>
      <c r="D263" s="666"/>
    </row>
    <row r="264" customFormat="false" ht="12.75" hidden="false" customHeight="false" outlineLevel="0" collapsed="false">
      <c r="A264" s="668"/>
      <c r="B264" s="667"/>
      <c r="C264" s="666"/>
      <c r="D264" s="666"/>
    </row>
    <row r="265" customFormat="false" ht="12.75" hidden="false" customHeight="false" outlineLevel="0" collapsed="false">
      <c r="A265" s="668"/>
      <c r="B265" s="667"/>
      <c r="C265" s="666"/>
      <c r="D265" s="666"/>
    </row>
    <row r="266" customFormat="false" ht="12.75" hidden="false" customHeight="false" outlineLevel="0" collapsed="false">
      <c r="A266" s="668"/>
      <c r="B266" s="667"/>
      <c r="C266" s="666"/>
      <c r="D266" s="666"/>
    </row>
    <row r="267" customFormat="false" ht="12.75" hidden="false" customHeight="false" outlineLevel="0" collapsed="false">
      <c r="A267" s="668"/>
      <c r="B267" s="667"/>
      <c r="C267" s="666"/>
      <c r="D267" s="666"/>
    </row>
    <row r="268" customFormat="false" ht="12.75" hidden="false" customHeight="false" outlineLevel="0" collapsed="false">
      <c r="A268" s="668"/>
      <c r="B268" s="667"/>
      <c r="C268" s="666"/>
      <c r="D268" s="666"/>
    </row>
    <row r="269" customFormat="false" ht="12.75" hidden="false" customHeight="false" outlineLevel="0" collapsed="false">
      <c r="A269" s="668"/>
      <c r="B269" s="667"/>
      <c r="C269" s="666"/>
      <c r="D269" s="666"/>
    </row>
    <row r="270" customFormat="false" ht="12.75" hidden="false" customHeight="false" outlineLevel="0" collapsed="false">
      <c r="A270" s="668"/>
      <c r="B270" s="667"/>
      <c r="C270" s="666"/>
      <c r="D270" s="666"/>
    </row>
    <row r="271" customFormat="false" ht="12.75" hidden="false" customHeight="false" outlineLevel="0" collapsed="false">
      <c r="A271" s="668"/>
      <c r="B271" s="667"/>
      <c r="C271" s="666"/>
      <c r="D271" s="666"/>
    </row>
    <row r="272" customFormat="false" ht="12.75" hidden="false" customHeight="false" outlineLevel="0" collapsed="false">
      <c r="A272" s="668"/>
      <c r="B272" s="667"/>
      <c r="C272" s="666"/>
      <c r="D272" s="666"/>
    </row>
    <row r="273" customFormat="false" ht="12.75" hidden="false" customHeight="false" outlineLevel="0" collapsed="false">
      <c r="A273" s="668"/>
      <c r="B273" s="667"/>
      <c r="C273" s="666"/>
      <c r="D273" s="666"/>
    </row>
    <row r="274" customFormat="false" ht="12.75" hidden="false" customHeight="false" outlineLevel="0" collapsed="false">
      <c r="A274" s="668"/>
      <c r="B274" s="667"/>
      <c r="C274" s="666"/>
      <c r="D274" s="666"/>
    </row>
    <row r="275" customFormat="false" ht="12.75" hidden="false" customHeight="false" outlineLevel="0" collapsed="false">
      <c r="A275" s="668"/>
      <c r="B275" s="667"/>
      <c r="C275" s="666"/>
      <c r="D275" s="666"/>
    </row>
    <row r="276" customFormat="false" ht="12.75" hidden="false" customHeight="false" outlineLevel="0" collapsed="false">
      <c r="A276" s="668"/>
      <c r="B276" s="667"/>
      <c r="C276" s="666"/>
      <c r="D276" s="666"/>
    </row>
    <row r="277" customFormat="false" ht="12.75" hidden="false" customHeight="false" outlineLevel="0" collapsed="false">
      <c r="A277" s="668"/>
      <c r="B277" s="667"/>
      <c r="C277" s="666"/>
      <c r="D277" s="666"/>
    </row>
    <row r="278" customFormat="false" ht="12.75" hidden="false" customHeight="false" outlineLevel="0" collapsed="false">
      <c r="A278" s="668"/>
      <c r="B278" s="667"/>
      <c r="C278" s="666"/>
      <c r="D278" s="666"/>
    </row>
    <row r="279" customFormat="false" ht="12.75" hidden="false" customHeight="false" outlineLevel="0" collapsed="false">
      <c r="A279" s="668"/>
      <c r="B279" s="667"/>
      <c r="C279" s="666"/>
      <c r="D279" s="666"/>
    </row>
    <row r="280" customFormat="false" ht="12.75" hidden="false" customHeight="false" outlineLevel="0" collapsed="false">
      <c r="A280" s="668"/>
      <c r="B280" s="667"/>
      <c r="C280" s="666"/>
      <c r="D280" s="666"/>
    </row>
    <row r="281" customFormat="false" ht="12.75" hidden="false" customHeight="false" outlineLevel="0" collapsed="false">
      <c r="A281" s="668"/>
      <c r="B281" s="667"/>
      <c r="C281" s="666"/>
      <c r="D281" s="666"/>
    </row>
    <row r="282" customFormat="false" ht="12.75" hidden="false" customHeight="false" outlineLevel="0" collapsed="false">
      <c r="A282" s="668"/>
      <c r="B282" s="667"/>
      <c r="C282" s="666"/>
      <c r="D282" s="666"/>
    </row>
    <row r="283" customFormat="false" ht="12.75" hidden="false" customHeight="false" outlineLevel="0" collapsed="false">
      <c r="A283" s="668"/>
      <c r="B283" s="667"/>
      <c r="C283" s="666"/>
      <c r="D283" s="666"/>
    </row>
    <row r="284" customFormat="false" ht="12.75" hidden="false" customHeight="false" outlineLevel="0" collapsed="false">
      <c r="A284" s="668"/>
      <c r="B284" s="667"/>
      <c r="C284" s="666"/>
      <c r="D284" s="666"/>
    </row>
    <row r="285" customFormat="false" ht="12.75" hidden="false" customHeight="false" outlineLevel="0" collapsed="false">
      <c r="A285" s="668"/>
      <c r="B285" s="667"/>
      <c r="C285" s="666"/>
      <c r="D285" s="666"/>
    </row>
    <row r="286" customFormat="false" ht="12.75" hidden="false" customHeight="false" outlineLevel="0" collapsed="false">
      <c r="A286" s="668"/>
      <c r="B286" s="667"/>
      <c r="C286" s="666"/>
      <c r="D286" s="666"/>
    </row>
    <row r="287" customFormat="false" ht="12.75" hidden="false" customHeight="false" outlineLevel="0" collapsed="false">
      <c r="A287" s="668"/>
      <c r="B287" s="667"/>
      <c r="C287" s="666"/>
      <c r="D287" s="666"/>
    </row>
    <row r="288" customFormat="false" ht="12.75" hidden="false" customHeight="false" outlineLevel="0" collapsed="false">
      <c r="A288" s="668"/>
      <c r="B288" s="667"/>
      <c r="C288" s="666"/>
      <c r="D288" s="666"/>
    </row>
    <row r="289" customFormat="false" ht="12.75" hidden="false" customHeight="false" outlineLevel="0" collapsed="false">
      <c r="A289" s="668"/>
      <c r="B289" s="667"/>
      <c r="C289" s="666"/>
      <c r="D289" s="666"/>
    </row>
    <row r="290" customFormat="false" ht="12.75" hidden="false" customHeight="false" outlineLevel="0" collapsed="false">
      <c r="A290" s="668"/>
      <c r="B290" s="667"/>
      <c r="C290" s="666"/>
      <c r="D290" s="666"/>
    </row>
    <row r="291" customFormat="false" ht="12.75" hidden="false" customHeight="false" outlineLevel="0" collapsed="false">
      <c r="A291" s="668"/>
      <c r="B291" s="667"/>
      <c r="C291" s="666"/>
      <c r="D291" s="666"/>
    </row>
    <row r="292" customFormat="false" ht="12.75" hidden="false" customHeight="false" outlineLevel="0" collapsed="false">
      <c r="A292" s="668"/>
      <c r="B292" s="667"/>
      <c r="C292" s="666"/>
      <c r="D292" s="666"/>
    </row>
    <row r="293" customFormat="false" ht="12.75" hidden="false" customHeight="false" outlineLevel="0" collapsed="false">
      <c r="A293" s="668"/>
      <c r="B293" s="667"/>
      <c r="C293" s="666"/>
      <c r="D293" s="666"/>
    </row>
    <row r="294" customFormat="false" ht="12.75" hidden="false" customHeight="false" outlineLevel="0" collapsed="false">
      <c r="A294" s="668"/>
      <c r="B294" s="667"/>
      <c r="C294" s="666"/>
      <c r="D294" s="666"/>
    </row>
    <row r="295" customFormat="false" ht="12.75" hidden="false" customHeight="false" outlineLevel="0" collapsed="false">
      <c r="A295" s="668"/>
      <c r="B295" s="667"/>
      <c r="C295" s="666"/>
      <c r="D295" s="666"/>
    </row>
    <row r="296" customFormat="false" ht="12.75" hidden="false" customHeight="false" outlineLevel="0" collapsed="false">
      <c r="A296" s="668"/>
      <c r="B296" s="667"/>
      <c r="C296" s="666"/>
      <c r="D296" s="666"/>
    </row>
    <row r="297" customFormat="false" ht="12.75" hidden="false" customHeight="false" outlineLevel="0" collapsed="false">
      <c r="A297" s="668"/>
      <c r="B297" s="667"/>
      <c r="C297" s="666"/>
      <c r="D297" s="666"/>
    </row>
    <row r="298" customFormat="false" ht="12.75" hidden="false" customHeight="false" outlineLevel="0" collapsed="false">
      <c r="A298" s="668"/>
      <c r="B298" s="667"/>
      <c r="C298" s="666"/>
      <c r="D298" s="666"/>
    </row>
    <row r="299" customFormat="false" ht="12.75" hidden="false" customHeight="false" outlineLevel="0" collapsed="false">
      <c r="A299" s="668"/>
      <c r="B299" s="667"/>
      <c r="C299" s="666"/>
      <c r="D299" s="666"/>
    </row>
    <row r="300" customFormat="false" ht="12.75" hidden="false" customHeight="false" outlineLevel="0" collapsed="false">
      <c r="A300" s="668"/>
      <c r="B300" s="667"/>
      <c r="C300" s="666"/>
      <c r="D300" s="666"/>
    </row>
    <row r="301" customFormat="false" ht="12.75" hidden="false" customHeight="false" outlineLevel="0" collapsed="false">
      <c r="A301" s="668"/>
      <c r="B301" s="667"/>
      <c r="C301" s="666"/>
      <c r="D301" s="666"/>
    </row>
    <row r="302" customFormat="false" ht="12.75" hidden="false" customHeight="false" outlineLevel="0" collapsed="false">
      <c r="A302" s="668"/>
      <c r="B302" s="667"/>
      <c r="C302" s="666"/>
      <c r="D302" s="666"/>
    </row>
    <row r="303" customFormat="false" ht="12.75" hidden="false" customHeight="false" outlineLevel="0" collapsed="false">
      <c r="A303" s="668"/>
      <c r="B303" s="667"/>
      <c r="C303" s="666"/>
      <c r="D303" s="666"/>
    </row>
    <row r="304" customFormat="false" ht="12.75" hidden="false" customHeight="false" outlineLevel="0" collapsed="false">
      <c r="A304" s="668"/>
      <c r="B304" s="667"/>
      <c r="C304" s="666"/>
      <c r="D304" s="666"/>
    </row>
    <row r="305" customFormat="false" ht="12.75" hidden="false" customHeight="false" outlineLevel="0" collapsed="false">
      <c r="A305" s="668"/>
      <c r="B305" s="667"/>
      <c r="C305" s="666"/>
      <c r="D305" s="666"/>
    </row>
    <row r="306" customFormat="false" ht="12.75" hidden="false" customHeight="false" outlineLevel="0" collapsed="false">
      <c r="A306" s="668"/>
      <c r="B306" s="667"/>
      <c r="C306" s="666"/>
      <c r="D306" s="666"/>
    </row>
    <row r="307" customFormat="false" ht="12.75" hidden="false" customHeight="false" outlineLevel="0" collapsed="false">
      <c r="A307" s="668"/>
      <c r="B307" s="667"/>
      <c r="C307" s="666"/>
      <c r="D307" s="666"/>
    </row>
    <row r="308" customFormat="false" ht="12.75" hidden="false" customHeight="false" outlineLevel="0" collapsed="false">
      <c r="A308" s="668"/>
      <c r="B308" s="667"/>
      <c r="C308" s="666"/>
      <c r="D308" s="666"/>
    </row>
    <row r="309" customFormat="false" ht="12.75" hidden="false" customHeight="false" outlineLevel="0" collapsed="false">
      <c r="A309" s="668"/>
      <c r="B309" s="667"/>
      <c r="C309" s="666"/>
      <c r="D309" s="666"/>
    </row>
    <row r="310" customFormat="false" ht="12.75" hidden="false" customHeight="false" outlineLevel="0" collapsed="false">
      <c r="A310" s="668"/>
      <c r="B310" s="667"/>
      <c r="C310" s="666"/>
      <c r="D310" s="666"/>
    </row>
    <row r="311" customFormat="false" ht="12.75" hidden="false" customHeight="false" outlineLevel="0" collapsed="false">
      <c r="A311" s="668"/>
      <c r="B311" s="667"/>
      <c r="C311" s="666"/>
      <c r="D311" s="666"/>
    </row>
    <row r="312" customFormat="false" ht="12.75" hidden="false" customHeight="false" outlineLevel="0" collapsed="false">
      <c r="A312" s="668"/>
      <c r="B312" s="667"/>
      <c r="C312" s="666"/>
      <c r="D312" s="666"/>
    </row>
    <row r="313" customFormat="false" ht="12.75" hidden="false" customHeight="false" outlineLevel="0" collapsed="false">
      <c r="A313" s="668"/>
      <c r="B313" s="667"/>
      <c r="C313" s="666"/>
      <c r="D313" s="666"/>
    </row>
    <row r="314" customFormat="false" ht="12.75" hidden="false" customHeight="false" outlineLevel="0" collapsed="false">
      <c r="A314" s="668"/>
      <c r="B314" s="667"/>
      <c r="C314" s="666"/>
      <c r="D314" s="666"/>
    </row>
    <row r="315" customFormat="false" ht="12.75" hidden="false" customHeight="false" outlineLevel="0" collapsed="false">
      <c r="A315" s="668"/>
      <c r="B315" s="667"/>
      <c r="C315" s="666"/>
      <c r="D315" s="666"/>
    </row>
    <row r="316" customFormat="false" ht="12.75" hidden="false" customHeight="false" outlineLevel="0" collapsed="false">
      <c r="A316" s="668"/>
      <c r="B316" s="667"/>
      <c r="C316" s="666"/>
      <c r="D316" s="666"/>
    </row>
    <row r="317" customFormat="false" ht="12.75" hidden="false" customHeight="false" outlineLevel="0" collapsed="false">
      <c r="A317" s="668"/>
      <c r="B317" s="667"/>
      <c r="C317" s="666"/>
      <c r="D317" s="666"/>
    </row>
    <row r="318" customFormat="false" ht="12.75" hidden="false" customHeight="false" outlineLevel="0" collapsed="false">
      <c r="A318" s="668"/>
      <c r="B318" s="667"/>
      <c r="C318" s="666"/>
      <c r="D318" s="666"/>
    </row>
    <row r="319" customFormat="false" ht="12.75" hidden="false" customHeight="false" outlineLevel="0" collapsed="false">
      <c r="A319" s="668"/>
      <c r="B319" s="667"/>
      <c r="C319" s="666"/>
      <c r="D319" s="666"/>
    </row>
    <row r="320" customFormat="false" ht="12.75" hidden="false" customHeight="false" outlineLevel="0" collapsed="false">
      <c r="A320" s="668"/>
      <c r="B320" s="667"/>
      <c r="C320" s="666"/>
      <c r="D320" s="666"/>
    </row>
    <row r="321" customFormat="false" ht="12.75" hidden="false" customHeight="false" outlineLevel="0" collapsed="false">
      <c r="A321" s="668"/>
      <c r="B321" s="667"/>
      <c r="C321" s="666"/>
      <c r="D321" s="666"/>
    </row>
    <row r="322" customFormat="false" ht="12.75" hidden="false" customHeight="false" outlineLevel="0" collapsed="false">
      <c r="A322" s="668"/>
      <c r="B322" s="667"/>
      <c r="C322" s="666"/>
      <c r="D322" s="666"/>
    </row>
    <row r="323" customFormat="false" ht="12.75" hidden="false" customHeight="false" outlineLevel="0" collapsed="false">
      <c r="A323" s="668"/>
      <c r="B323" s="667"/>
      <c r="C323" s="666"/>
      <c r="D323" s="666"/>
    </row>
    <row r="324" customFormat="false" ht="12.75" hidden="false" customHeight="false" outlineLevel="0" collapsed="false">
      <c r="A324" s="668"/>
      <c r="B324" s="667"/>
      <c r="C324" s="666"/>
      <c r="D324" s="666"/>
    </row>
    <row r="325" customFormat="false" ht="12.75" hidden="false" customHeight="false" outlineLevel="0" collapsed="false">
      <c r="A325" s="668"/>
      <c r="B325" s="667"/>
      <c r="C325" s="666"/>
      <c r="D325" s="666"/>
    </row>
    <row r="326" customFormat="false" ht="12.75" hidden="false" customHeight="false" outlineLevel="0" collapsed="false">
      <c r="A326" s="668"/>
      <c r="B326" s="667"/>
      <c r="C326" s="666"/>
      <c r="D326" s="666"/>
    </row>
    <row r="327" customFormat="false" ht="12.75" hidden="false" customHeight="false" outlineLevel="0" collapsed="false">
      <c r="A327" s="668"/>
      <c r="B327" s="667"/>
      <c r="C327" s="666"/>
      <c r="D327" s="666"/>
    </row>
    <row r="328" customFormat="false" ht="12.75" hidden="false" customHeight="false" outlineLevel="0" collapsed="false">
      <c r="A328" s="668"/>
      <c r="B328" s="667"/>
      <c r="C328" s="666"/>
      <c r="D328" s="666"/>
    </row>
    <row r="329" customFormat="false" ht="12.75" hidden="false" customHeight="false" outlineLevel="0" collapsed="false">
      <c r="A329" s="668"/>
      <c r="B329" s="667"/>
      <c r="C329" s="666"/>
      <c r="D329" s="666"/>
    </row>
    <row r="330" customFormat="false" ht="12.75" hidden="false" customHeight="false" outlineLevel="0" collapsed="false">
      <c r="A330" s="668"/>
      <c r="B330" s="667"/>
      <c r="C330" s="666"/>
      <c r="D330" s="666"/>
    </row>
    <row r="331" customFormat="false" ht="12.75" hidden="false" customHeight="false" outlineLevel="0" collapsed="false">
      <c r="A331" s="668"/>
      <c r="B331" s="667"/>
      <c r="C331" s="666"/>
      <c r="D331" s="666"/>
    </row>
    <row r="332" customFormat="false" ht="12.75" hidden="false" customHeight="false" outlineLevel="0" collapsed="false">
      <c r="A332" s="668"/>
      <c r="B332" s="667"/>
      <c r="C332" s="666"/>
      <c r="D332" s="666"/>
    </row>
    <row r="333" customFormat="false" ht="12.75" hidden="false" customHeight="false" outlineLevel="0" collapsed="false">
      <c r="A333" s="668"/>
      <c r="B333" s="667"/>
      <c r="C333" s="666"/>
      <c r="D333" s="666"/>
    </row>
    <row r="334" customFormat="false" ht="12.75" hidden="false" customHeight="false" outlineLevel="0" collapsed="false">
      <c r="A334" s="668"/>
      <c r="B334" s="667"/>
      <c r="C334" s="666"/>
      <c r="D334" s="666"/>
    </row>
    <row r="335" customFormat="false" ht="12.75" hidden="false" customHeight="false" outlineLevel="0" collapsed="false">
      <c r="A335" s="668"/>
      <c r="B335" s="667"/>
      <c r="C335" s="666"/>
      <c r="D335" s="666"/>
    </row>
    <row r="336" customFormat="false" ht="12.75" hidden="false" customHeight="false" outlineLevel="0" collapsed="false">
      <c r="A336" s="668"/>
      <c r="B336" s="667"/>
      <c r="C336" s="666"/>
      <c r="D336" s="666"/>
    </row>
    <row r="337" customFormat="false" ht="12.75" hidden="false" customHeight="false" outlineLevel="0" collapsed="false">
      <c r="A337" s="668"/>
      <c r="B337" s="667"/>
      <c r="C337" s="666"/>
      <c r="D337" s="666"/>
    </row>
    <row r="338" customFormat="false" ht="12.75" hidden="false" customHeight="false" outlineLevel="0" collapsed="false">
      <c r="A338" s="668"/>
      <c r="B338" s="667"/>
      <c r="C338" s="666"/>
      <c r="D338" s="666"/>
    </row>
    <row r="339" customFormat="false" ht="12.75" hidden="false" customHeight="false" outlineLevel="0" collapsed="false">
      <c r="A339" s="668"/>
      <c r="B339" s="667"/>
      <c r="C339" s="666"/>
      <c r="D339" s="666"/>
    </row>
    <row r="340" customFormat="false" ht="12.75" hidden="false" customHeight="false" outlineLevel="0" collapsed="false">
      <c r="A340" s="668"/>
      <c r="B340" s="667"/>
      <c r="C340" s="666"/>
      <c r="D340" s="666"/>
    </row>
    <row r="341" customFormat="false" ht="12.75" hidden="false" customHeight="false" outlineLevel="0" collapsed="false">
      <c r="A341" s="668"/>
      <c r="B341" s="667"/>
      <c r="C341" s="666"/>
      <c r="D341" s="666"/>
    </row>
    <row r="342" customFormat="false" ht="12.75" hidden="false" customHeight="false" outlineLevel="0" collapsed="false">
      <c r="A342" s="668"/>
      <c r="B342" s="667"/>
      <c r="C342" s="666"/>
      <c r="D342" s="666"/>
    </row>
    <row r="343" customFormat="false" ht="12.75" hidden="false" customHeight="false" outlineLevel="0" collapsed="false">
      <c r="A343" s="668"/>
      <c r="B343" s="667"/>
      <c r="C343" s="666"/>
      <c r="D343" s="666"/>
    </row>
    <row r="344" customFormat="false" ht="12.75" hidden="false" customHeight="false" outlineLevel="0" collapsed="false">
      <c r="A344" s="668"/>
      <c r="B344" s="667"/>
      <c r="C344" s="666"/>
      <c r="D344" s="666"/>
    </row>
    <row r="345" customFormat="false" ht="12.75" hidden="false" customHeight="false" outlineLevel="0" collapsed="false">
      <c r="A345" s="668"/>
      <c r="B345" s="667"/>
      <c r="C345" s="666"/>
      <c r="D345" s="666"/>
    </row>
    <row r="346" customFormat="false" ht="12.75" hidden="false" customHeight="false" outlineLevel="0" collapsed="false">
      <c r="A346" s="668"/>
      <c r="B346" s="667"/>
      <c r="C346" s="666"/>
      <c r="D346" s="666"/>
    </row>
    <row r="347" customFormat="false" ht="12.75" hidden="false" customHeight="false" outlineLevel="0" collapsed="false">
      <c r="A347" s="668"/>
      <c r="B347" s="667"/>
      <c r="C347" s="666"/>
      <c r="D347" s="666"/>
    </row>
    <row r="348" customFormat="false" ht="12.75" hidden="false" customHeight="false" outlineLevel="0" collapsed="false">
      <c r="A348" s="668"/>
      <c r="B348" s="667"/>
      <c r="C348" s="666"/>
      <c r="D348" s="666"/>
    </row>
    <row r="349" customFormat="false" ht="12.75" hidden="false" customHeight="false" outlineLevel="0" collapsed="false">
      <c r="A349" s="668"/>
      <c r="B349" s="667"/>
      <c r="C349" s="666"/>
      <c r="D349" s="666"/>
    </row>
    <row r="350" customFormat="false" ht="12.75" hidden="false" customHeight="false" outlineLevel="0" collapsed="false">
      <c r="A350" s="668"/>
      <c r="B350" s="667"/>
      <c r="C350" s="666"/>
      <c r="D350" s="666"/>
    </row>
    <row r="351" customFormat="false" ht="12.75" hidden="false" customHeight="false" outlineLevel="0" collapsed="false">
      <c r="A351" s="668"/>
      <c r="B351" s="667"/>
      <c r="C351" s="666"/>
      <c r="D351" s="666"/>
    </row>
    <row r="352" customFormat="false" ht="12.75" hidden="false" customHeight="false" outlineLevel="0" collapsed="false">
      <c r="A352" s="668"/>
      <c r="B352" s="667"/>
      <c r="C352" s="666"/>
      <c r="D352" s="666"/>
    </row>
    <row r="353" customFormat="false" ht="12.75" hidden="false" customHeight="false" outlineLevel="0" collapsed="false">
      <c r="A353" s="668"/>
      <c r="B353" s="667"/>
      <c r="C353" s="666"/>
      <c r="D353" s="666"/>
    </row>
    <row r="354" customFormat="false" ht="12.75" hidden="false" customHeight="false" outlineLevel="0" collapsed="false">
      <c r="A354" s="668"/>
      <c r="B354" s="667"/>
      <c r="C354" s="666"/>
      <c r="D354" s="666"/>
    </row>
    <row r="355" customFormat="false" ht="12.75" hidden="false" customHeight="false" outlineLevel="0" collapsed="false">
      <c r="A355" s="668"/>
      <c r="B355" s="667"/>
      <c r="C355" s="666"/>
      <c r="D355" s="666"/>
    </row>
    <row r="356" customFormat="false" ht="12.75" hidden="false" customHeight="false" outlineLevel="0" collapsed="false">
      <c r="A356" s="668"/>
      <c r="B356" s="667"/>
      <c r="C356" s="666"/>
      <c r="D356" s="666"/>
    </row>
    <row r="357" customFormat="false" ht="12.75" hidden="false" customHeight="false" outlineLevel="0" collapsed="false">
      <c r="A357" s="668"/>
      <c r="B357" s="667"/>
      <c r="C357" s="666"/>
      <c r="D357" s="666"/>
    </row>
    <row r="358" customFormat="false" ht="12.75" hidden="false" customHeight="false" outlineLevel="0" collapsed="false">
      <c r="A358" s="668"/>
      <c r="B358" s="667"/>
      <c r="C358" s="666"/>
      <c r="D358" s="666"/>
    </row>
    <row r="359" customFormat="false" ht="12.75" hidden="false" customHeight="false" outlineLevel="0" collapsed="false">
      <c r="A359" s="668"/>
      <c r="B359" s="667"/>
      <c r="C359" s="666"/>
      <c r="D359" s="666"/>
    </row>
    <row r="360" customFormat="false" ht="12.75" hidden="false" customHeight="false" outlineLevel="0" collapsed="false">
      <c r="A360" s="668"/>
      <c r="B360" s="667"/>
      <c r="C360" s="666"/>
      <c r="D360" s="666"/>
    </row>
    <row r="361" customFormat="false" ht="12.75" hidden="false" customHeight="false" outlineLevel="0" collapsed="false">
      <c r="A361" s="668"/>
      <c r="B361" s="667"/>
      <c r="C361" s="666"/>
      <c r="D361" s="666"/>
    </row>
    <row r="362" customFormat="false" ht="12.75" hidden="false" customHeight="false" outlineLevel="0" collapsed="false">
      <c r="A362" s="668"/>
      <c r="B362" s="667"/>
      <c r="C362" s="666"/>
      <c r="D362" s="666"/>
    </row>
    <row r="363" customFormat="false" ht="12.75" hidden="false" customHeight="false" outlineLevel="0" collapsed="false">
      <c r="A363" s="668"/>
      <c r="B363" s="667"/>
      <c r="C363" s="666"/>
      <c r="D363" s="666"/>
    </row>
    <row r="364" customFormat="false" ht="12.75" hidden="false" customHeight="false" outlineLevel="0" collapsed="false">
      <c r="A364" s="668"/>
      <c r="B364" s="667"/>
      <c r="C364" s="666"/>
      <c r="D364" s="666"/>
    </row>
    <row r="365" customFormat="false" ht="12.75" hidden="false" customHeight="false" outlineLevel="0" collapsed="false">
      <c r="A365" s="668"/>
      <c r="B365" s="667"/>
      <c r="C365" s="666"/>
      <c r="D365" s="666"/>
    </row>
    <row r="366" customFormat="false" ht="12.75" hidden="false" customHeight="false" outlineLevel="0" collapsed="false">
      <c r="A366" s="668"/>
      <c r="B366" s="667"/>
      <c r="C366" s="666"/>
      <c r="D366" s="666"/>
    </row>
    <row r="367" customFormat="false" ht="12.75" hidden="false" customHeight="false" outlineLevel="0" collapsed="false">
      <c r="A367" s="668"/>
      <c r="B367" s="667"/>
      <c r="C367" s="666"/>
      <c r="D367" s="666"/>
    </row>
    <row r="368" customFormat="false" ht="12.75" hidden="false" customHeight="false" outlineLevel="0" collapsed="false">
      <c r="A368" s="668"/>
      <c r="B368" s="667"/>
      <c r="C368" s="666"/>
      <c r="D368" s="666"/>
    </row>
    <row r="369" customFormat="false" ht="12.75" hidden="false" customHeight="false" outlineLevel="0" collapsed="false">
      <c r="A369" s="668"/>
      <c r="B369" s="667"/>
      <c r="C369" s="666"/>
      <c r="D369" s="666"/>
    </row>
    <row r="370" customFormat="false" ht="12.75" hidden="false" customHeight="false" outlineLevel="0" collapsed="false">
      <c r="A370" s="668"/>
      <c r="B370" s="667"/>
      <c r="C370" s="666"/>
      <c r="D370" s="666"/>
    </row>
    <row r="371" customFormat="false" ht="12.75" hidden="false" customHeight="false" outlineLevel="0" collapsed="false">
      <c r="A371" s="668"/>
      <c r="B371" s="667"/>
      <c r="C371" s="666"/>
      <c r="D371" s="666"/>
    </row>
    <row r="372" customFormat="false" ht="12.75" hidden="false" customHeight="false" outlineLevel="0" collapsed="false">
      <c r="A372" s="668"/>
      <c r="B372" s="667"/>
      <c r="C372" s="666"/>
      <c r="D372" s="666"/>
    </row>
    <row r="373" customFormat="false" ht="12.75" hidden="false" customHeight="false" outlineLevel="0" collapsed="false">
      <c r="A373" s="668"/>
      <c r="B373" s="667"/>
      <c r="C373" s="666"/>
      <c r="D373" s="666"/>
    </row>
    <row r="374" customFormat="false" ht="12.75" hidden="false" customHeight="false" outlineLevel="0" collapsed="false">
      <c r="A374" s="668"/>
      <c r="B374" s="667"/>
      <c r="C374" s="666"/>
      <c r="D374" s="666"/>
    </row>
    <row r="375" customFormat="false" ht="12.75" hidden="false" customHeight="false" outlineLevel="0" collapsed="false">
      <c r="A375" s="668"/>
      <c r="B375" s="667"/>
      <c r="C375" s="666"/>
      <c r="D375" s="666"/>
    </row>
    <row r="376" customFormat="false" ht="12.75" hidden="false" customHeight="false" outlineLevel="0" collapsed="false">
      <c r="A376" s="668"/>
      <c r="B376" s="667"/>
      <c r="C376" s="666"/>
      <c r="D376" s="666"/>
    </row>
    <row r="377" customFormat="false" ht="12.75" hidden="false" customHeight="false" outlineLevel="0" collapsed="false">
      <c r="A377" s="668"/>
      <c r="B377" s="667"/>
      <c r="C377" s="666"/>
      <c r="D377" s="666"/>
    </row>
    <row r="378" customFormat="false" ht="12.75" hidden="false" customHeight="false" outlineLevel="0" collapsed="false">
      <c r="A378" s="668"/>
      <c r="B378" s="667"/>
      <c r="C378" s="666"/>
      <c r="D378" s="666"/>
    </row>
    <row r="379" customFormat="false" ht="12.75" hidden="false" customHeight="false" outlineLevel="0" collapsed="false">
      <c r="A379" s="668"/>
      <c r="B379" s="667"/>
      <c r="C379" s="666"/>
      <c r="D379" s="666"/>
    </row>
    <row r="380" customFormat="false" ht="12.75" hidden="false" customHeight="false" outlineLevel="0" collapsed="false">
      <c r="A380" s="668"/>
      <c r="B380" s="667"/>
      <c r="C380" s="666"/>
      <c r="D380" s="666"/>
    </row>
    <row r="381" customFormat="false" ht="12.75" hidden="false" customHeight="false" outlineLevel="0" collapsed="false">
      <c r="A381" s="666"/>
      <c r="B381" s="667"/>
      <c r="C381" s="666"/>
      <c r="D381" s="666"/>
    </row>
    <row r="382" customFormat="false" ht="12.75" hidden="false" customHeight="false" outlineLevel="0" collapsed="false">
      <c r="A382" s="666"/>
      <c r="B382" s="667"/>
      <c r="C382" s="666"/>
      <c r="D382" s="666"/>
    </row>
    <row r="383" customFormat="false" ht="12.75" hidden="false" customHeight="false" outlineLevel="0" collapsed="false">
      <c r="A383" s="666"/>
      <c r="B383" s="667"/>
      <c r="C383" s="666"/>
      <c r="D383" s="666"/>
    </row>
    <row r="384" customFormat="false" ht="12.75" hidden="false" customHeight="false" outlineLevel="0" collapsed="false">
      <c r="A384" s="666"/>
      <c r="B384" s="667"/>
      <c r="C384" s="666"/>
      <c r="D384" s="666"/>
    </row>
    <row r="385" customFormat="false" ht="12.75" hidden="false" customHeight="false" outlineLevel="0" collapsed="false">
      <c r="A385" s="666"/>
      <c r="B385" s="667"/>
      <c r="C385" s="666"/>
      <c r="D385" s="666"/>
    </row>
    <row r="386" customFormat="false" ht="12.75" hidden="false" customHeight="false" outlineLevel="0" collapsed="false">
      <c r="A386" s="666"/>
      <c r="B386" s="667"/>
      <c r="C386" s="666"/>
      <c r="D386" s="666"/>
    </row>
    <row r="387" customFormat="false" ht="12.75" hidden="false" customHeight="false" outlineLevel="0" collapsed="false">
      <c r="A387" s="666"/>
      <c r="B387" s="667"/>
      <c r="C387" s="666"/>
      <c r="D387" s="666"/>
    </row>
    <row r="388" customFormat="false" ht="12.75" hidden="false" customHeight="false" outlineLevel="0" collapsed="false">
      <c r="A388" s="666"/>
      <c r="B388" s="667"/>
      <c r="C388" s="666"/>
      <c r="D388" s="666"/>
    </row>
    <row r="389" customFormat="false" ht="12.75" hidden="false" customHeight="false" outlineLevel="0" collapsed="false">
      <c r="A389" s="666"/>
      <c r="B389" s="667"/>
      <c r="C389" s="666"/>
      <c r="D389" s="666"/>
    </row>
    <row r="390" customFormat="false" ht="12.75" hidden="false" customHeight="false" outlineLevel="0" collapsed="false">
      <c r="A390" s="666"/>
      <c r="B390" s="667"/>
      <c r="C390" s="666"/>
      <c r="D390" s="666"/>
    </row>
    <row r="391" customFormat="false" ht="12.75" hidden="false" customHeight="false" outlineLevel="0" collapsed="false">
      <c r="A391" s="666"/>
      <c r="B391" s="667"/>
      <c r="C391" s="666"/>
      <c r="D391" s="666"/>
    </row>
    <row r="392" customFormat="false" ht="12.75" hidden="false" customHeight="false" outlineLevel="0" collapsed="false">
      <c r="A392" s="666"/>
      <c r="B392" s="667"/>
      <c r="C392" s="666"/>
      <c r="D392" s="666"/>
    </row>
    <row r="393" customFormat="false" ht="12.75" hidden="false" customHeight="false" outlineLevel="0" collapsed="false">
      <c r="A393" s="666"/>
      <c r="B393" s="667"/>
      <c r="C393" s="666"/>
      <c r="D393" s="666"/>
    </row>
    <row r="394" customFormat="false" ht="12.75" hidden="false" customHeight="false" outlineLevel="0" collapsed="false">
      <c r="A394" s="666"/>
      <c r="B394" s="667"/>
      <c r="C394" s="666"/>
      <c r="D394" s="666"/>
    </row>
    <row r="395" customFormat="false" ht="12.75" hidden="false" customHeight="false" outlineLevel="0" collapsed="false">
      <c r="A395" s="666"/>
      <c r="B395" s="667"/>
      <c r="C395" s="666"/>
      <c r="D395" s="666"/>
    </row>
    <row r="396" customFormat="false" ht="12.75" hidden="false" customHeight="false" outlineLevel="0" collapsed="false">
      <c r="A396" s="666"/>
      <c r="B396" s="667"/>
      <c r="C396" s="666"/>
      <c r="D396" s="666"/>
    </row>
    <row r="397" customFormat="false" ht="12.75" hidden="false" customHeight="false" outlineLevel="0" collapsed="false">
      <c r="A397" s="666"/>
      <c r="B397" s="667"/>
      <c r="C397" s="666"/>
      <c r="D397" s="666"/>
    </row>
    <row r="398" customFormat="false" ht="12.75" hidden="false" customHeight="false" outlineLevel="0" collapsed="false">
      <c r="A398" s="666"/>
      <c r="B398" s="667"/>
      <c r="C398" s="666"/>
      <c r="D398" s="666"/>
    </row>
    <row r="399" customFormat="false" ht="12.75" hidden="false" customHeight="false" outlineLevel="0" collapsed="false">
      <c r="A399" s="666"/>
      <c r="B399" s="667"/>
      <c r="C399" s="666"/>
      <c r="D399" s="666"/>
    </row>
    <row r="400" customFormat="false" ht="12.75" hidden="false" customHeight="false" outlineLevel="0" collapsed="false">
      <c r="A400" s="666"/>
      <c r="B400" s="667"/>
      <c r="C400" s="666"/>
      <c r="D400" s="666"/>
    </row>
    <row r="401" customFormat="false" ht="12.75" hidden="false" customHeight="false" outlineLevel="0" collapsed="false">
      <c r="A401" s="666"/>
      <c r="B401" s="667"/>
      <c r="C401" s="666"/>
      <c r="D401" s="666"/>
    </row>
    <row r="402" customFormat="false" ht="12.75" hidden="false" customHeight="false" outlineLevel="0" collapsed="false">
      <c r="A402" s="666"/>
      <c r="B402" s="667"/>
      <c r="C402" s="666"/>
      <c r="D402" s="666"/>
    </row>
    <row r="403" customFormat="false" ht="12.75" hidden="false" customHeight="false" outlineLevel="0" collapsed="false">
      <c r="A403" s="666"/>
      <c r="B403" s="667"/>
      <c r="C403" s="666"/>
      <c r="D403" s="666"/>
    </row>
    <row r="404" customFormat="false" ht="12.75" hidden="false" customHeight="false" outlineLevel="0" collapsed="false">
      <c r="A404" s="666"/>
      <c r="B404" s="667"/>
      <c r="C404" s="666"/>
      <c r="D404" s="666"/>
    </row>
    <row r="405" customFormat="false" ht="12.75" hidden="false" customHeight="false" outlineLevel="0" collapsed="false">
      <c r="A405" s="666"/>
      <c r="B405" s="667"/>
      <c r="C405" s="666"/>
      <c r="D405" s="666"/>
    </row>
    <row r="406" customFormat="false" ht="12.75" hidden="false" customHeight="false" outlineLevel="0" collapsed="false">
      <c r="A406" s="666"/>
      <c r="B406" s="667"/>
      <c r="C406" s="666"/>
      <c r="D406" s="666"/>
    </row>
    <row r="407" customFormat="false" ht="12.75" hidden="false" customHeight="false" outlineLevel="0" collapsed="false">
      <c r="A407" s="666"/>
      <c r="B407" s="667"/>
      <c r="C407" s="666"/>
      <c r="D407" s="666"/>
    </row>
    <row r="408" customFormat="false" ht="12.75" hidden="false" customHeight="false" outlineLevel="0" collapsed="false">
      <c r="A408" s="666"/>
      <c r="B408" s="667"/>
      <c r="C408" s="666"/>
      <c r="D408" s="666"/>
    </row>
    <row r="409" customFormat="false" ht="12.75" hidden="false" customHeight="false" outlineLevel="0" collapsed="false">
      <c r="A409" s="666"/>
      <c r="B409" s="667"/>
      <c r="C409" s="666"/>
      <c r="D409" s="666"/>
    </row>
    <row r="410" customFormat="false" ht="12.75" hidden="false" customHeight="false" outlineLevel="0" collapsed="false">
      <c r="A410" s="666"/>
      <c r="B410" s="667"/>
      <c r="C410" s="666"/>
      <c r="D410" s="666"/>
    </row>
    <row r="411" customFormat="false" ht="12.75" hidden="false" customHeight="false" outlineLevel="0" collapsed="false">
      <c r="A411" s="666"/>
      <c r="B411" s="667"/>
      <c r="C411" s="666"/>
      <c r="D411" s="666"/>
    </row>
    <row r="412" customFormat="false" ht="12.75" hidden="false" customHeight="false" outlineLevel="0" collapsed="false">
      <c r="A412" s="666"/>
      <c r="B412" s="667"/>
      <c r="C412" s="666"/>
      <c r="D412" s="666"/>
    </row>
    <row r="413" customFormat="false" ht="12.75" hidden="false" customHeight="false" outlineLevel="0" collapsed="false">
      <c r="A413" s="666"/>
      <c r="B413" s="667"/>
      <c r="C413" s="666"/>
      <c r="D413" s="666"/>
    </row>
    <row r="414" customFormat="false" ht="12.75" hidden="false" customHeight="false" outlineLevel="0" collapsed="false">
      <c r="A414" s="666"/>
      <c r="B414" s="667"/>
      <c r="C414" s="666"/>
      <c r="D414" s="666"/>
    </row>
    <row r="415" customFormat="false" ht="12.75" hidden="false" customHeight="false" outlineLevel="0" collapsed="false">
      <c r="A415" s="666"/>
      <c r="B415" s="667"/>
      <c r="C415" s="666"/>
      <c r="D415" s="666"/>
    </row>
    <row r="416" customFormat="false" ht="12.75" hidden="false" customHeight="false" outlineLevel="0" collapsed="false">
      <c r="A416" s="666"/>
      <c r="B416" s="667"/>
      <c r="C416" s="666"/>
      <c r="D416" s="666"/>
    </row>
    <row r="417" customFormat="false" ht="12.75" hidden="false" customHeight="false" outlineLevel="0" collapsed="false">
      <c r="A417" s="666"/>
      <c r="B417" s="667"/>
      <c r="C417" s="666"/>
      <c r="D417" s="666"/>
    </row>
    <row r="418" customFormat="false" ht="12.75" hidden="false" customHeight="false" outlineLevel="0" collapsed="false">
      <c r="A418" s="666"/>
      <c r="B418" s="667"/>
      <c r="C418" s="666"/>
      <c r="D418" s="666"/>
    </row>
    <row r="419" customFormat="false" ht="12.75" hidden="false" customHeight="false" outlineLevel="0" collapsed="false">
      <c r="A419" s="666"/>
      <c r="B419" s="667"/>
      <c r="C419" s="666"/>
      <c r="D419" s="666"/>
    </row>
    <row r="420" customFormat="false" ht="12.75" hidden="false" customHeight="false" outlineLevel="0" collapsed="false">
      <c r="A420" s="666"/>
      <c r="B420" s="667"/>
      <c r="C420" s="666"/>
      <c r="D420" s="666"/>
    </row>
    <row r="421" customFormat="false" ht="12.75" hidden="false" customHeight="false" outlineLevel="0" collapsed="false">
      <c r="A421" s="666"/>
      <c r="B421" s="667"/>
      <c r="C421" s="666"/>
      <c r="D421" s="666"/>
    </row>
    <row r="422" customFormat="false" ht="12.75" hidden="false" customHeight="false" outlineLevel="0" collapsed="false">
      <c r="A422" s="666"/>
      <c r="B422" s="667"/>
      <c r="C422" s="666"/>
      <c r="D422" s="666"/>
    </row>
    <row r="423" customFormat="false" ht="12.75" hidden="false" customHeight="false" outlineLevel="0" collapsed="false">
      <c r="A423" s="666"/>
      <c r="B423" s="667"/>
      <c r="C423" s="666"/>
      <c r="D423" s="666"/>
    </row>
    <row r="424" customFormat="false" ht="12.75" hidden="false" customHeight="false" outlineLevel="0" collapsed="false">
      <c r="A424" s="666"/>
      <c r="B424" s="667"/>
      <c r="C424" s="666"/>
      <c r="D424" s="666"/>
    </row>
    <row r="425" customFormat="false" ht="12.75" hidden="false" customHeight="false" outlineLevel="0" collapsed="false">
      <c r="A425" s="666"/>
      <c r="B425" s="667"/>
      <c r="C425" s="666"/>
      <c r="D425" s="666"/>
    </row>
    <row r="426" customFormat="false" ht="12.75" hidden="false" customHeight="false" outlineLevel="0" collapsed="false">
      <c r="A426" s="666"/>
      <c r="B426" s="667"/>
      <c r="C426" s="666"/>
      <c r="D426" s="666"/>
    </row>
    <row r="427" customFormat="false" ht="12.75" hidden="false" customHeight="false" outlineLevel="0" collapsed="false">
      <c r="A427" s="666"/>
      <c r="B427" s="667"/>
      <c r="C427" s="666"/>
      <c r="D427" s="666"/>
    </row>
    <row r="428" customFormat="false" ht="12.75" hidden="false" customHeight="false" outlineLevel="0" collapsed="false">
      <c r="A428" s="666"/>
      <c r="B428" s="667"/>
      <c r="C428" s="666"/>
      <c r="D428" s="666"/>
    </row>
    <row r="429" customFormat="false" ht="12.75" hidden="false" customHeight="false" outlineLevel="0" collapsed="false">
      <c r="A429" s="666"/>
      <c r="B429" s="667"/>
      <c r="C429" s="666"/>
      <c r="D429" s="666"/>
    </row>
    <row r="430" customFormat="false" ht="12.75" hidden="false" customHeight="false" outlineLevel="0" collapsed="false">
      <c r="A430" s="666"/>
      <c r="B430" s="667"/>
      <c r="C430" s="666"/>
      <c r="D430" s="666"/>
    </row>
    <row r="431" customFormat="false" ht="12.75" hidden="false" customHeight="false" outlineLevel="0" collapsed="false">
      <c r="A431" s="666"/>
      <c r="B431" s="667"/>
      <c r="C431" s="666"/>
      <c r="D431" s="666"/>
    </row>
    <row r="432" customFormat="false" ht="12.75" hidden="false" customHeight="false" outlineLevel="0" collapsed="false">
      <c r="A432" s="666"/>
      <c r="B432" s="667"/>
      <c r="C432" s="666"/>
      <c r="D432" s="666"/>
    </row>
    <row r="433" customFormat="false" ht="12.75" hidden="false" customHeight="false" outlineLevel="0" collapsed="false">
      <c r="A433" s="666"/>
      <c r="B433" s="667"/>
      <c r="C433" s="666"/>
      <c r="D433" s="666"/>
    </row>
    <row r="434" customFormat="false" ht="12.75" hidden="false" customHeight="false" outlineLevel="0" collapsed="false">
      <c r="A434" s="666"/>
      <c r="B434" s="667"/>
      <c r="C434" s="666"/>
      <c r="D434" s="666"/>
    </row>
    <row r="435" customFormat="false" ht="12.75" hidden="false" customHeight="false" outlineLevel="0" collapsed="false">
      <c r="A435" s="666"/>
      <c r="B435" s="667"/>
      <c r="C435" s="666"/>
      <c r="D435" s="666"/>
    </row>
    <row r="436" customFormat="false" ht="12.75" hidden="false" customHeight="false" outlineLevel="0" collapsed="false">
      <c r="A436" s="666"/>
      <c r="B436" s="667"/>
      <c r="C436" s="666"/>
      <c r="D436" s="666"/>
    </row>
    <row r="437" customFormat="false" ht="12.75" hidden="false" customHeight="false" outlineLevel="0" collapsed="false">
      <c r="A437" s="666"/>
      <c r="B437" s="667"/>
      <c r="C437" s="666"/>
      <c r="D437" s="666"/>
    </row>
    <row r="438" customFormat="false" ht="12.75" hidden="false" customHeight="false" outlineLevel="0" collapsed="false">
      <c r="A438" s="666"/>
      <c r="B438" s="667"/>
      <c r="C438" s="666"/>
      <c r="D438" s="666"/>
    </row>
    <row r="439" customFormat="false" ht="12.75" hidden="false" customHeight="false" outlineLevel="0" collapsed="false">
      <c r="A439" s="666"/>
      <c r="B439" s="667"/>
      <c r="C439" s="666"/>
      <c r="D439" s="666"/>
    </row>
    <row r="440" customFormat="false" ht="12.75" hidden="false" customHeight="false" outlineLevel="0" collapsed="false">
      <c r="A440" s="666"/>
      <c r="B440" s="667"/>
      <c r="C440" s="666"/>
      <c r="D440" s="666"/>
    </row>
    <row r="441" customFormat="false" ht="12.75" hidden="false" customHeight="false" outlineLevel="0" collapsed="false">
      <c r="A441" s="666"/>
      <c r="B441" s="667"/>
      <c r="C441" s="666"/>
      <c r="D441" s="666"/>
    </row>
    <row r="442" customFormat="false" ht="12.75" hidden="false" customHeight="false" outlineLevel="0" collapsed="false">
      <c r="A442" s="666"/>
      <c r="B442" s="667"/>
      <c r="C442" s="666"/>
      <c r="D442" s="666"/>
    </row>
    <row r="443" customFormat="false" ht="12.75" hidden="false" customHeight="false" outlineLevel="0" collapsed="false">
      <c r="A443" s="666"/>
      <c r="B443" s="667"/>
      <c r="C443" s="666"/>
      <c r="D443" s="666"/>
    </row>
    <row r="444" customFormat="false" ht="12.75" hidden="false" customHeight="false" outlineLevel="0" collapsed="false">
      <c r="A444" s="666"/>
      <c r="B444" s="667"/>
      <c r="C444" s="666"/>
      <c r="D444" s="666"/>
    </row>
    <row r="445" customFormat="false" ht="12.75" hidden="false" customHeight="false" outlineLevel="0" collapsed="false">
      <c r="A445" s="666"/>
      <c r="B445" s="667"/>
      <c r="C445" s="666"/>
      <c r="D445" s="666"/>
    </row>
    <row r="446" customFormat="false" ht="12.75" hidden="false" customHeight="false" outlineLevel="0" collapsed="false">
      <c r="A446" s="666"/>
      <c r="B446" s="667"/>
      <c r="C446" s="666"/>
      <c r="D446" s="666"/>
    </row>
    <row r="447" customFormat="false" ht="12.75" hidden="false" customHeight="false" outlineLevel="0" collapsed="false">
      <c r="A447" s="666"/>
      <c r="B447" s="667"/>
      <c r="C447" s="666"/>
      <c r="D447" s="666"/>
    </row>
    <row r="448" customFormat="false" ht="12.75" hidden="false" customHeight="false" outlineLevel="0" collapsed="false">
      <c r="A448" s="666"/>
      <c r="B448" s="667"/>
      <c r="C448" s="666"/>
      <c r="D448" s="666"/>
    </row>
    <row r="449" customFormat="false" ht="12.75" hidden="false" customHeight="false" outlineLevel="0" collapsed="false">
      <c r="A449" s="666"/>
      <c r="B449" s="667"/>
      <c r="C449" s="666"/>
      <c r="D449" s="666"/>
    </row>
    <row r="450" customFormat="false" ht="12.75" hidden="false" customHeight="false" outlineLevel="0" collapsed="false">
      <c r="A450" s="666"/>
      <c r="B450" s="667"/>
      <c r="C450" s="666"/>
      <c r="D450" s="666"/>
    </row>
    <row r="451" customFormat="false" ht="12.75" hidden="false" customHeight="false" outlineLevel="0" collapsed="false">
      <c r="A451" s="666"/>
      <c r="B451" s="667"/>
      <c r="C451" s="666"/>
      <c r="D451" s="666"/>
    </row>
    <row r="452" customFormat="false" ht="12.75" hidden="false" customHeight="false" outlineLevel="0" collapsed="false">
      <c r="A452" s="666"/>
      <c r="B452" s="667"/>
      <c r="C452" s="666"/>
      <c r="D452" s="666"/>
    </row>
    <row r="453" customFormat="false" ht="12.75" hidden="false" customHeight="false" outlineLevel="0" collapsed="false">
      <c r="A453" s="666"/>
      <c r="B453" s="667"/>
      <c r="C453" s="666"/>
      <c r="D453" s="666"/>
    </row>
    <row r="454" customFormat="false" ht="12.75" hidden="false" customHeight="false" outlineLevel="0" collapsed="false">
      <c r="A454" s="666"/>
      <c r="B454" s="667"/>
      <c r="C454" s="666"/>
      <c r="D454" s="666"/>
    </row>
    <row r="455" customFormat="false" ht="12.75" hidden="false" customHeight="false" outlineLevel="0" collapsed="false">
      <c r="A455" s="666"/>
      <c r="B455" s="667"/>
      <c r="C455" s="666"/>
      <c r="D455" s="666"/>
    </row>
    <row r="456" customFormat="false" ht="12.75" hidden="false" customHeight="false" outlineLevel="0" collapsed="false">
      <c r="A456" s="666"/>
      <c r="B456" s="667"/>
      <c r="C456" s="666"/>
      <c r="D456" s="666"/>
    </row>
    <row r="457" customFormat="false" ht="12.75" hidden="false" customHeight="false" outlineLevel="0" collapsed="false">
      <c r="A457" s="666"/>
      <c r="B457" s="667"/>
      <c r="C457" s="666"/>
      <c r="D457" s="666"/>
    </row>
    <row r="458" customFormat="false" ht="12.75" hidden="false" customHeight="false" outlineLevel="0" collapsed="false">
      <c r="A458" s="666"/>
      <c r="B458" s="667"/>
      <c r="C458" s="666"/>
      <c r="D458" s="666"/>
    </row>
    <row r="459" customFormat="false" ht="12.75" hidden="false" customHeight="false" outlineLevel="0" collapsed="false">
      <c r="A459" s="666"/>
      <c r="B459" s="667"/>
      <c r="C459" s="666"/>
      <c r="D459" s="666"/>
    </row>
    <row r="460" customFormat="false" ht="12.75" hidden="false" customHeight="false" outlineLevel="0" collapsed="false">
      <c r="A460" s="666"/>
      <c r="B460" s="667"/>
      <c r="C460" s="666"/>
      <c r="D460" s="666"/>
    </row>
    <row r="461" customFormat="false" ht="12.75" hidden="false" customHeight="false" outlineLevel="0" collapsed="false">
      <c r="A461" s="666"/>
      <c r="B461" s="667"/>
      <c r="C461" s="666"/>
      <c r="D461" s="666"/>
    </row>
    <row r="462" customFormat="false" ht="12.75" hidden="false" customHeight="false" outlineLevel="0" collapsed="false">
      <c r="A462" s="666"/>
      <c r="B462" s="667"/>
      <c r="C462" s="666"/>
      <c r="D462" s="666"/>
    </row>
    <row r="463" customFormat="false" ht="12.75" hidden="false" customHeight="false" outlineLevel="0" collapsed="false">
      <c r="A463" s="666"/>
      <c r="B463" s="667"/>
      <c r="C463" s="666"/>
      <c r="D463" s="666"/>
    </row>
    <row r="464" customFormat="false" ht="12.75" hidden="false" customHeight="false" outlineLevel="0" collapsed="false">
      <c r="A464" s="666"/>
      <c r="B464" s="667"/>
      <c r="C464" s="666"/>
      <c r="D464" s="666"/>
    </row>
    <row r="465" customFormat="false" ht="12.75" hidden="false" customHeight="false" outlineLevel="0" collapsed="false">
      <c r="A465" s="666"/>
      <c r="B465" s="667"/>
      <c r="C465" s="666"/>
      <c r="D465" s="666"/>
    </row>
    <row r="466" customFormat="false" ht="12.75" hidden="false" customHeight="false" outlineLevel="0" collapsed="false">
      <c r="A466" s="666"/>
      <c r="B466" s="667"/>
      <c r="C466" s="666"/>
      <c r="D466" s="666"/>
    </row>
    <row r="467" customFormat="false" ht="12.75" hidden="false" customHeight="false" outlineLevel="0" collapsed="false">
      <c r="A467" s="666"/>
      <c r="B467" s="667"/>
      <c r="C467" s="666"/>
      <c r="D467" s="666"/>
    </row>
    <row r="468" customFormat="false" ht="12.75" hidden="false" customHeight="false" outlineLevel="0" collapsed="false">
      <c r="A468" s="666"/>
      <c r="B468" s="667"/>
      <c r="C468" s="666"/>
      <c r="D468" s="666"/>
    </row>
    <row r="469" customFormat="false" ht="12.75" hidden="false" customHeight="false" outlineLevel="0" collapsed="false">
      <c r="A469" s="666"/>
      <c r="B469" s="667"/>
      <c r="C469" s="666"/>
      <c r="D469" s="666"/>
    </row>
    <row r="470" customFormat="false" ht="12.75" hidden="false" customHeight="false" outlineLevel="0" collapsed="false">
      <c r="A470" s="666"/>
      <c r="B470" s="667"/>
      <c r="C470" s="666"/>
      <c r="D470" s="666"/>
    </row>
    <row r="471" customFormat="false" ht="12.75" hidden="false" customHeight="false" outlineLevel="0" collapsed="false">
      <c r="A471" s="666"/>
      <c r="B471" s="667"/>
      <c r="C471" s="666"/>
      <c r="D471" s="666"/>
    </row>
    <row r="472" customFormat="false" ht="12.75" hidden="false" customHeight="false" outlineLevel="0" collapsed="false">
      <c r="A472" s="666"/>
      <c r="B472" s="667"/>
      <c r="C472" s="666"/>
      <c r="D472" s="666"/>
    </row>
    <row r="473" customFormat="false" ht="12.75" hidden="false" customHeight="false" outlineLevel="0" collapsed="false">
      <c r="A473" s="666"/>
      <c r="B473" s="667"/>
      <c r="C473" s="666"/>
      <c r="D473" s="666"/>
    </row>
    <row r="474" customFormat="false" ht="12.75" hidden="false" customHeight="false" outlineLevel="0" collapsed="false">
      <c r="A474" s="666"/>
      <c r="B474" s="667"/>
      <c r="C474" s="666"/>
      <c r="D474" s="666"/>
    </row>
    <row r="475" customFormat="false" ht="12.75" hidden="false" customHeight="false" outlineLevel="0" collapsed="false">
      <c r="A475" s="666"/>
      <c r="B475" s="667"/>
      <c r="C475" s="666"/>
      <c r="D475" s="666"/>
    </row>
    <row r="476" customFormat="false" ht="12.75" hidden="false" customHeight="false" outlineLevel="0" collapsed="false">
      <c r="A476" s="666"/>
      <c r="B476" s="667"/>
      <c r="C476" s="666"/>
      <c r="D476" s="666"/>
    </row>
    <row r="477" customFormat="false" ht="12.75" hidden="false" customHeight="false" outlineLevel="0" collapsed="false">
      <c r="A477" s="666"/>
      <c r="B477" s="667"/>
      <c r="C477" s="666"/>
      <c r="D477" s="666"/>
    </row>
    <row r="478" customFormat="false" ht="12.75" hidden="false" customHeight="false" outlineLevel="0" collapsed="false">
      <c r="A478" s="666"/>
      <c r="B478" s="667"/>
      <c r="C478" s="666"/>
      <c r="D478" s="666"/>
    </row>
    <row r="479" customFormat="false" ht="12.75" hidden="false" customHeight="false" outlineLevel="0" collapsed="false">
      <c r="A479" s="666"/>
      <c r="B479" s="667"/>
      <c r="C479" s="666"/>
      <c r="D479" s="666"/>
    </row>
    <row r="480" customFormat="false" ht="12.75" hidden="false" customHeight="false" outlineLevel="0" collapsed="false">
      <c r="A480" s="666"/>
      <c r="B480" s="667"/>
      <c r="C480" s="666"/>
      <c r="D480" s="666"/>
    </row>
    <row r="481" customFormat="false" ht="12.75" hidden="false" customHeight="false" outlineLevel="0" collapsed="false">
      <c r="A481" s="666"/>
      <c r="B481" s="667"/>
      <c r="C481" s="666"/>
      <c r="D481" s="666"/>
    </row>
    <row r="482" customFormat="false" ht="12.75" hidden="false" customHeight="false" outlineLevel="0" collapsed="false">
      <c r="A482" s="666"/>
      <c r="B482" s="667"/>
      <c r="C482" s="666"/>
      <c r="D482" s="666"/>
    </row>
    <row r="483" customFormat="false" ht="12.75" hidden="false" customHeight="false" outlineLevel="0" collapsed="false">
      <c r="A483" s="666"/>
      <c r="B483" s="667"/>
      <c r="C483" s="666"/>
      <c r="D483" s="666"/>
    </row>
    <row r="484" customFormat="false" ht="12.75" hidden="false" customHeight="false" outlineLevel="0" collapsed="false">
      <c r="A484" s="666"/>
      <c r="B484" s="667"/>
      <c r="C484" s="666"/>
      <c r="D484" s="666"/>
    </row>
    <row r="485" customFormat="false" ht="12.75" hidden="false" customHeight="false" outlineLevel="0" collapsed="false">
      <c r="A485" s="666"/>
      <c r="B485" s="667"/>
      <c r="C485" s="666"/>
      <c r="D485" s="666"/>
    </row>
    <row r="486" customFormat="false" ht="12.75" hidden="false" customHeight="false" outlineLevel="0" collapsed="false">
      <c r="A486" s="666"/>
      <c r="B486" s="667"/>
      <c r="C486" s="666"/>
      <c r="D486" s="666"/>
    </row>
    <row r="487" customFormat="false" ht="12.75" hidden="false" customHeight="false" outlineLevel="0" collapsed="false">
      <c r="A487" s="666"/>
      <c r="B487" s="667"/>
      <c r="C487" s="666"/>
      <c r="D487" s="666"/>
    </row>
    <row r="488" customFormat="false" ht="12.75" hidden="false" customHeight="false" outlineLevel="0" collapsed="false">
      <c r="A488" s="666"/>
      <c r="B488" s="667"/>
      <c r="C488" s="666"/>
      <c r="D488" s="666"/>
    </row>
    <row r="489" customFormat="false" ht="12.75" hidden="false" customHeight="false" outlineLevel="0" collapsed="false">
      <c r="A489" s="666"/>
      <c r="B489" s="667"/>
      <c r="C489" s="666"/>
      <c r="D489" s="666"/>
    </row>
    <row r="490" customFormat="false" ht="12.75" hidden="false" customHeight="false" outlineLevel="0" collapsed="false">
      <c r="A490" s="666"/>
      <c r="B490" s="667"/>
      <c r="C490" s="666"/>
      <c r="D490" s="6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239</v>
      </c>
      <c r="B2" s="0" t="s">
        <v>326</v>
      </c>
      <c r="C2" s="0" t="s">
        <v>327</v>
      </c>
      <c r="D2" s="0" t="s">
        <v>328</v>
      </c>
      <c r="E2" s="670" t="n">
        <v>0.5</v>
      </c>
      <c r="F2" s="670" t="n">
        <v>1</v>
      </c>
    </row>
    <row r="3" customFormat="false" ht="12.75" hidden="false" customHeight="false" outlineLevel="0" collapsed="false">
      <c r="A3" s="0" t="s">
        <v>242</v>
      </c>
      <c r="E3" s="671" t="n">
        <v>10.0576</v>
      </c>
      <c r="F3" s="671" t="n">
        <v>10.0576</v>
      </c>
    </row>
    <row r="4" customFormat="false" ht="12.75" hidden="false" customHeight="false" outlineLevel="0" collapsed="false">
      <c r="A4" s="0" t="s">
        <v>243</v>
      </c>
      <c r="E4" s="671" t="n">
        <v>10.0576</v>
      </c>
      <c r="F4" s="671" t="n">
        <v>10.0576</v>
      </c>
    </row>
    <row r="5" customFormat="false" ht="12.75" hidden="false" customHeight="false" outlineLevel="0" collapsed="false">
      <c r="A5" s="0" t="s">
        <v>244</v>
      </c>
      <c r="E5" s="671" t="n">
        <v>10.16</v>
      </c>
      <c r="F5" s="671" t="n">
        <v>10.16</v>
      </c>
    </row>
    <row r="6" customFormat="false" ht="12.75" hidden="false" customHeight="false" outlineLevel="0" collapsed="false">
      <c r="A6" s="0" t="s">
        <v>245</v>
      </c>
      <c r="E6" s="671" t="n">
        <v>10.16</v>
      </c>
      <c r="F6" s="671" t="n">
        <v>10.16</v>
      </c>
    </row>
    <row r="7" customFormat="false" ht="12.75" hidden="false" customHeight="false" outlineLevel="0" collapsed="false">
      <c r="A7" s="0" t="s">
        <v>246</v>
      </c>
      <c r="E7" s="671" t="n">
        <v>10.16</v>
      </c>
      <c r="F7" s="671" t="n">
        <v>10.16</v>
      </c>
    </row>
    <row r="8" customFormat="false" ht="12.75" hidden="false" customHeight="false" outlineLevel="0" collapsed="false">
      <c r="A8" s="0" t="s">
        <v>329</v>
      </c>
      <c r="E8" s="671"/>
      <c r="F8" s="671"/>
    </row>
    <row r="9" customFormat="false" ht="12.75" hidden="false" customHeight="false" outlineLevel="0" collapsed="false">
      <c r="A9" s="0" t="s">
        <v>330</v>
      </c>
      <c r="C9" s="0" t="n">
        <v>8</v>
      </c>
      <c r="D9" s="0" t="n">
        <v>8</v>
      </c>
      <c r="E9" s="671" t="n">
        <v>10.557</v>
      </c>
      <c r="F9" s="671" t="n">
        <v>9.168</v>
      </c>
    </row>
    <row r="10" customFormat="false" ht="12.75" hidden="false" customHeight="false" outlineLevel="0" collapsed="false">
      <c r="A10" s="0" t="s">
        <v>331</v>
      </c>
      <c r="B10" s="0" t="n">
        <v>657</v>
      </c>
      <c r="C10" s="0" t="n">
        <v>8</v>
      </c>
      <c r="D10" s="0" t="n">
        <v>8</v>
      </c>
      <c r="E10" s="671" t="n">
        <v>10.887</v>
      </c>
      <c r="F10" s="671" t="n">
        <v>9.212</v>
      </c>
    </row>
    <row r="11" customFormat="false" ht="12.75" hidden="false" customHeight="false" outlineLevel="0" collapsed="false">
      <c r="A11" s="0" t="s">
        <v>332</v>
      </c>
      <c r="B11" s="0" t="n">
        <v>657</v>
      </c>
      <c r="C11" s="0" t="n">
        <v>8</v>
      </c>
      <c r="D11" s="0" t="n">
        <v>8</v>
      </c>
      <c r="E11" s="671" t="n">
        <v>10.887</v>
      </c>
      <c r="F11" s="671" t="n">
        <v>9.212</v>
      </c>
    </row>
    <row r="12" customFormat="false" ht="12.75" hidden="false" customHeight="false" outlineLevel="0" collapsed="false">
      <c r="A12" s="0" t="s">
        <v>195</v>
      </c>
      <c r="B12" s="0" t="n">
        <v>562</v>
      </c>
      <c r="C12" s="0" t="n">
        <v>40</v>
      </c>
      <c r="D12" s="0" t="n">
        <v>40</v>
      </c>
      <c r="E12" s="671" t="n">
        <v>10.467</v>
      </c>
      <c r="F12" s="671" t="n">
        <v>10.088</v>
      </c>
    </row>
    <row r="13" customFormat="false" ht="12.75" hidden="false" customHeight="false" outlineLevel="0" collapsed="false">
      <c r="A13" s="0" t="s">
        <v>185</v>
      </c>
      <c r="B13" s="0" t="n">
        <v>1822</v>
      </c>
      <c r="C13" s="0" t="n">
        <v>24</v>
      </c>
      <c r="D13" s="0" t="n">
        <v>36</v>
      </c>
      <c r="E13" s="671" t="n">
        <v>10.253</v>
      </c>
      <c r="F13" s="671" t="n">
        <v>10.691</v>
      </c>
    </row>
    <row r="14" customFormat="false" ht="12.75" hidden="false" customHeight="false" outlineLevel="0" collapsed="false">
      <c r="A14" s="0" t="s">
        <v>196</v>
      </c>
      <c r="B14" s="0" t="n">
        <v>554</v>
      </c>
      <c r="C14" s="0" t="n">
        <v>40</v>
      </c>
      <c r="D14" s="0" t="n">
        <v>40</v>
      </c>
      <c r="E14" s="671" t="n">
        <v>11.168</v>
      </c>
      <c r="F14" s="671" t="n">
        <v>10.784</v>
      </c>
    </row>
    <row r="15" customFormat="false" ht="12.75" hidden="false" customHeight="false" outlineLevel="0" collapsed="false">
      <c r="A15" s="0" t="s">
        <v>186</v>
      </c>
      <c r="B15" s="0" t="n">
        <v>619</v>
      </c>
      <c r="C15" s="0" t="n">
        <v>24</v>
      </c>
      <c r="D15" s="0" t="n">
        <v>36</v>
      </c>
      <c r="E15" s="671" t="n">
        <v>10.948</v>
      </c>
      <c r="F15" s="671" t="n">
        <v>11.016</v>
      </c>
    </row>
    <row r="16" customFormat="false" ht="12.75" hidden="false" customHeight="false" outlineLevel="0" collapsed="false">
      <c r="A16" s="0" t="s">
        <v>197</v>
      </c>
      <c r="B16" s="0" t="n">
        <v>1070</v>
      </c>
      <c r="C16" s="0" t="n">
        <v>40</v>
      </c>
      <c r="D16" s="0" t="n">
        <v>40</v>
      </c>
      <c r="E16" s="671" t="n">
        <v>12.433</v>
      </c>
      <c r="F16" s="671" t="n">
        <v>11.767</v>
      </c>
    </row>
    <row r="17" customFormat="false" ht="12.75" hidden="false" customHeight="false" outlineLevel="0" collapsed="false">
      <c r="A17" s="0" t="s">
        <v>187</v>
      </c>
      <c r="B17" s="0" t="n">
        <v>619</v>
      </c>
      <c r="C17" s="0" t="n">
        <v>24</v>
      </c>
      <c r="D17" s="0" t="n">
        <v>36</v>
      </c>
      <c r="E17" s="671" t="n">
        <v>12.699</v>
      </c>
      <c r="F17" s="671" t="n">
        <v>12.255</v>
      </c>
    </row>
    <row r="18" customFormat="false" ht="12.75" hidden="false" customHeight="false" outlineLevel="0" collapsed="false">
      <c r="A18" s="0" t="s">
        <v>189</v>
      </c>
      <c r="B18" s="0" t="n">
        <v>657</v>
      </c>
      <c r="C18" s="0" t="n">
        <v>2</v>
      </c>
      <c r="D18" s="0" t="n">
        <v>2</v>
      </c>
      <c r="E18" s="671" t="n">
        <v>15.5627</v>
      </c>
      <c r="F18" s="671" t="n">
        <v>12.784</v>
      </c>
    </row>
    <row r="19" customFormat="false" ht="12.75" hidden="false" customHeight="false" outlineLevel="0" collapsed="false">
      <c r="A19" s="0" t="s">
        <v>333</v>
      </c>
      <c r="B19" s="0" t="n">
        <v>657</v>
      </c>
      <c r="C19" s="0" t="n">
        <v>8</v>
      </c>
      <c r="D19" s="0" t="n">
        <v>8</v>
      </c>
      <c r="E19" s="671" t="n">
        <v>14.528</v>
      </c>
      <c r="F19" s="671" t="n">
        <v>12.987</v>
      </c>
    </row>
    <row r="20" customFormat="false" ht="12.75" hidden="false" customHeight="false" outlineLevel="0" collapsed="false">
      <c r="A20" s="0" t="s">
        <v>334</v>
      </c>
      <c r="B20" s="0" t="n">
        <v>657</v>
      </c>
      <c r="C20" s="0" t="n">
        <v>8</v>
      </c>
      <c r="D20" s="0" t="n">
        <v>8</v>
      </c>
      <c r="E20" s="671" t="n">
        <v>14.528</v>
      </c>
      <c r="F20" s="671" t="n">
        <v>12.987</v>
      </c>
    </row>
    <row r="22" customFormat="false" ht="12.75" hidden="false" customHeight="false" outlineLevel="0" collapsed="false">
      <c r="A22" s="0" t="s">
        <v>335</v>
      </c>
    </row>
    <row r="23" customFormat="false" ht="12.75" hidden="false" customHeight="false" outlineLevel="0" collapsed="false">
      <c r="A23" s="0" t="n">
        <v>65535</v>
      </c>
      <c r="B23" s="672" t="s">
        <v>336</v>
      </c>
    </row>
    <row r="24" customFormat="false" ht="12.75" hidden="false" customHeight="false" outlineLevel="0" collapsed="false">
      <c r="A24" s="0" t="s">
        <v>337</v>
      </c>
    </row>
    <row r="25" customFormat="false" ht="12.75" hidden="false" customHeight="false" outlineLevel="0" collapsed="false">
      <c r="A25" s="0" t="s">
        <v>338</v>
      </c>
    </row>
    <row r="26" customFormat="false" ht="12.75" hidden="false" customHeight="false" outlineLevel="0" collapsed="false">
      <c r="A26" s="0" t="s">
        <v>147</v>
      </c>
    </row>
    <row r="27" customFormat="false" ht="12.75" hidden="false" customHeight="false" outlineLevel="0" collapsed="false">
      <c r="A27" s="0" t="s">
        <v>152</v>
      </c>
    </row>
    <row r="28" customFormat="false" ht="12.75" hidden="false" customHeight="false" outlineLevel="0" collapsed="false">
      <c r="A28" s="0" t="s">
        <v>132</v>
      </c>
    </row>
    <row r="29" customFormat="false" ht="12.75" hidden="false" customHeight="false" outlineLevel="0" collapsed="false">
      <c r="A29" s="0" t="s">
        <v>151</v>
      </c>
    </row>
    <row r="30" customFormat="false" ht="12.75" hidden="false" customHeight="false" outlineLevel="0" collapsed="false">
      <c r="A30" s="0" t="s">
        <v>144</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135</v>
      </c>
    </row>
    <row r="34" customFormat="false" ht="12.75" hidden="false" customHeight="false" outlineLevel="0" collapsed="false">
      <c r="A34" s="0" t="s">
        <v>341</v>
      </c>
    </row>
    <row r="35" customFormat="false" ht="12.75" hidden="false" customHeight="false" outlineLevel="0" collapsed="false">
      <c r="A35" s="0" t="s">
        <v>3</v>
      </c>
      <c r="B35" s="672"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343</v>
      </c>
      <c r="J1" s="673" t="s">
        <v>189</v>
      </c>
      <c r="K1" s="673" t="s">
        <v>204</v>
      </c>
    </row>
    <row r="2" customFormat="false" ht="12.75" hidden="false" customHeight="false" outlineLevel="0" collapsed="false">
      <c r="B2" s="0" t="s">
        <v>197</v>
      </c>
      <c r="C2" s="0" t="s">
        <v>196</v>
      </c>
      <c r="D2" s="0" t="s">
        <v>195</v>
      </c>
      <c r="E2" s="0" t="s">
        <v>39</v>
      </c>
      <c r="F2" s="0" t="s">
        <v>40</v>
      </c>
      <c r="G2" s="0" t="s">
        <v>41</v>
      </c>
      <c r="H2" s="0" t="s">
        <v>42</v>
      </c>
      <c r="I2" s="0" t="s">
        <v>194</v>
      </c>
      <c r="J2" s="0" t="s">
        <v>189</v>
      </c>
      <c r="K2" s="0" t="s">
        <v>187</v>
      </c>
      <c r="L2" s="0" t="s">
        <v>186</v>
      </c>
      <c r="M2" s="0" t="s">
        <v>185</v>
      </c>
    </row>
    <row r="3" customFormat="false" ht="12.75" hidden="false" customHeight="false" outlineLevel="0" collapsed="false">
      <c r="A3" s="0" t="s">
        <v>325</v>
      </c>
      <c r="B3" s="673" t="s">
        <v>344</v>
      </c>
      <c r="C3" s="673" t="s">
        <v>345</v>
      </c>
      <c r="D3" s="673" t="s">
        <v>346</v>
      </c>
      <c r="E3" s="673" t="s">
        <v>347</v>
      </c>
      <c r="F3" s="673" t="s">
        <v>348</v>
      </c>
      <c r="G3" s="673" t="s">
        <v>41</v>
      </c>
      <c r="H3" s="673" t="s">
        <v>42</v>
      </c>
      <c r="I3" s="673" t="s">
        <v>349</v>
      </c>
      <c r="J3" s="673" t="s">
        <v>189</v>
      </c>
      <c r="K3" s="673" t="s">
        <v>350</v>
      </c>
      <c r="L3" s="673" t="s">
        <v>351</v>
      </c>
      <c r="M3" s="673" t="s">
        <v>352</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I204" s="673" t="n">
        <v>9.21750529179105</v>
      </c>
    </row>
    <row r="205" customFormat="false" ht="12.75" hidden="false" customHeight="false" outlineLevel="0" collapsed="false">
      <c r="I205" s="673" t="n">
        <v>9.21329571584158</v>
      </c>
    </row>
    <row r="206" customFormat="false" ht="12.75" hidden="false" customHeight="false" outlineLevel="0" collapsed="false">
      <c r="I206" s="673" t="n">
        <v>9.20919957068966</v>
      </c>
    </row>
    <row r="207" customFormat="false" ht="12.75" hidden="false" customHeight="false" outlineLevel="0" collapsed="false">
      <c r="I207" s="673" t="n">
        <v>9.20521518823529</v>
      </c>
    </row>
    <row r="208" customFormat="false" ht="12.75" hidden="false" customHeight="false" outlineLevel="0" collapsed="false">
      <c r="I208" s="673" t="n">
        <v>9.20134093292683</v>
      </c>
    </row>
    <row r="209" customFormat="false" ht="12.75" hidden="false" customHeight="false" outlineLevel="0" collapsed="false">
      <c r="I209" s="673" t="n">
        <v>9.19757520097087</v>
      </c>
    </row>
    <row r="210" customFormat="false" ht="12.75" hidden="false" customHeight="false" outlineLevel="0" collapsed="false">
      <c r="I210" s="673" t="n">
        <v>9.19391641956522</v>
      </c>
    </row>
    <row r="211" customFormat="false" ht="12.75" hidden="false" customHeight="false" outlineLevel="0" collapsed="false">
      <c r="I211" s="673" t="n">
        <v>9.19036304615385</v>
      </c>
    </row>
    <row r="212" customFormat="false" ht="12.75" hidden="false" customHeight="false" outlineLevel="0" collapsed="false">
      <c r="I212" s="673" t="n">
        <v>9.18691356770335</v>
      </c>
    </row>
    <row r="213" customFormat="false" ht="12.75" hidden="false" customHeight="false" outlineLevel="0" collapsed="false">
      <c r="I213" s="673" t="n">
        <v>9.1835665</v>
      </c>
    </row>
    <row r="214" customFormat="false" ht="12.75" hidden="false" customHeight="false" outlineLevel="0" collapsed="false">
      <c r="I214" s="673" t="n">
        <v>9.18032038696683</v>
      </c>
    </row>
    <row r="215" customFormat="false" ht="12.75" hidden="false" customHeight="false" outlineLevel="0" collapsed="false">
      <c r="I215" s="673" t="n">
        <v>9.1771738</v>
      </c>
    </row>
    <row r="216" customFormat="false" ht="12.75" hidden="false" customHeight="false" outlineLevel="0" collapsed="false">
      <c r="I216" s="673" t="n">
        <v>9.17412533732394</v>
      </c>
    </row>
    <row r="217" customFormat="false" ht="12.75" hidden="false" customHeight="false" outlineLevel="0" collapsed="false">
      <c r="I217" s="673" t="n">
        <v>9.17117362336449</v>
      </c>
    </row>
    <row r="218" customFormat="false" ht="12.75" hidden="false" customHeight="false" outlineLevel="0" collapsed="false">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2001-04-28T04:10:42Z</cp:lastPrinted>
  <dcterms:modified xsi:type="dcterms:W3CDTF">2001-04-28T04:17:34Z</dcterms:modified>
  <cp:revision>0</cp:revision>
  <dc:subject/>
  <dc:title/>
</cp:coreProperties>
</file>