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Q YTD" sheetId="1" state="visible" r:id="rId3"/>
    <sheet name="4Q" sheetId="2" state="visible" r:id="rId4"/>
    <sheet name="CRUDE" sheetId="3" state="visible" r:id="rId5"/>
    <sheet name="COAL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<sst xmlns="http://schemas.openxmlformats.org/spreadsheetml/2006/main" count="114" uniqueCount="53">
  <si>
    <t xml:space="preserve">ENRON GLOBAL MARKETS</t>
  </si>
  <si>
    <t xml:space="preserve">Q3, 2001 YTD EARNINGS SUMMARY</t>
  </si>
  <si>
    <t xml:space="preserve">Margin</t>
  </si>
  <si>
    <t xml:space="preserve">Expenses</t>
  </si>
  <si>
    <t xml:space="preserve">EBIT</t>
  </si>
  <si>
    <t xml:space="preserve">Actual</t>
  </si>
  <si>
    <t xml:space="preserve">Plan</t>
  </si>
  <si>
    <t xml:space="preserve">Variance</t>
  </si>
  <si>
    <t xml:space="preserve">Crude &amp; Products</t>
  </si>
  <si>
    <t xml:space="preserve">Coal/Emissions/Vessel Trading</t>
  </si>
  <si>
    <t xml:space="preserve">Weather</t>
  </si>
  <si>
    <t xml:space="preserve">Global Risk Markets</t>
  </si>
  <si>
    <t xml:space="preserve">Financial Trading</t>
  </si>
  <si>
    <t xml:space="preserve">Freight</t>
  </si>
  <si>
    <t xml:space="preserve">LNG</t>
  </si>
  <si>
    <t xml:space="preserve">Japan</t>
  </si>
  <si>
    <t xml:space="preserve">Other/Group Expenses</t>
  </si>
  <si>
    <t xml:space="preserve">Total</t>
  </si>
  <si>
    <t xml:space="preserve">Q4, 2001 EARNINGS SUMMARY</t>
  </si>
  <si>
    <t xml:space="preserve">thru October 12, 2001</t>
  </si>
  <si>
    <t xml:space="preserve">Credit Reserve</t>
  </si>
  <si>
    <t xml:space="preserve">Timber Reserve</t>
  </si>
  <si>
    <t xml:space="preserve">Total EGM Shortfall</t>
  </si>
  <si>
    <t xml:space="preserve">TRANSACTIONS w/ NEGATIVE MTM VALUE</t>
  </si>
  <si>
    <t xml:space="preserve">CRUDE &amp; PRODUCTS</t>
  </si>
  <si>
    <t xml:space="preserve">as of 9/30/01</t>
  </si>
  <si>
    <t xml:space="preserve">COUNTERPARTY</t>
  </si>
  <si>
    <t xml:space="preserve">COMMODITY</t>
  </si>
  <si>
    <t xml:space="preserve">MTM VALUE</t>
  </si>
  <si>
    <t xml:space="preserve">Williams Energy</t>
  </si>
  <si>
    <t xml:space="preserve">Clean Fuels</t>
  </si>
  <si>
    <t xml:space="preserve">J Aron</t>
  </si>
  <si>
    <t xml:space="preserve">Financial Crude</t>
  </si>
  <si>
    <t xml:space="preserve">El Paso</t>
  </si>
  <si>
    <t xml:space="preserve">Morgan Stanley</t>
  </si>
  <si>
    <t xml:space="preserve">Koch Petroleum (P+)</t>
  </si>
  <si>
    <t xml:space="preserve">Physical Crude</t>
  </si>
  <si>
    <t xml:space="preserve">Bank of America</t>
  </si>
  <si>
    <t xml:space="preserve">COAL/EMISSIONS</t>
  </si>
  <si>
    <t xml:space="preserve">Ameren Services Co.</t>
  </si>
  <si>
    <t xml:space="preserve">Coal</t>
  </si>
  <si>
    <t xml:space="preserve">MidAmerican Energy</t>
  </si>
  <si>
    <t xml:space="preserve">FirstEnergy Fuel Marketing</t>
  </si>
  <si>
    <t xml:space="preserve">SCEG</t>
  </si>
  <si>
    <t xml:space="preserve">Primesouth</t>
  </si>
  <si>
    <t xml:space="preserve">Massey Coal</t>
  </si>
  <si>
    <t xml:space="preserve">Peabody Coltrade</t>
  </si>
  <si>
    <t xml:space="preserve">Beco Management</t>
  </si>
  <si>
    <t xml:space="preserve">Emissions</t>
  </si>
  <si>
    <t xml:space="preserve">Arizona Public Service</t>
  </si>
  <si>
    <t xml:space="preserve">Consol Sales Co.</t>
  </si>
  <si>
    <t xml:space="preserve">Diversified Energy</t>
  </si>
  <si>
    <t xml:space="preserve">NiSource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</si>
</sst>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&quot;($&quot;#,##0\)"/>
    <numFmt numFmtId="166" formatCode="[$-409]#,##0_);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5" style="0" width="10.28"/>
    <col collapsed="false" customWidth="true" hidden="false" outlineLevel="0" max="7" min="7" style="0" width="9.85"/>
    <col collapsed="false" customWidth="true" hidden="false" outlineLevel="0" max="8" min="8" style="0" width="4.7"/>
    <col collapsed="false" customWidth="true" hidden="false" outlineLevel="0" max="9" min="9" style="0" width="10.28"/>
    <col collapsed="false" customWidth="true" hidden="false" outlineLevel="0" max="10" min="10" style="0" width="10.99"/>
    <col collapsed="false" customWidth="true" hidden="false" outlineLevel="0" max="11" min="11" style="0" width="9.85"/>
    <col collapsed="false" customWidth="true" hidden="false" outlineLevel="0" max="12" min="12" style="0" width="4.7"/>
    <col collapsed="false" customWidth="true" hidden="false" outlineLevel="0" max="14" min="13" style="0" width="10.28"/>
    <col collapsed="false" customWidth="true" hidden="false" outlineLevel="0" max="15" min="15" style="0" width="9.85"/>
  </cols>
  <sheetData>
    <row r="1" customFormat="false" ht="18" hidden="false" customHeight="true" outlineLevel="0" collapsed="false">
      <c r="A1" s="1" t="s">
        <v>0</v>
      </c>
    </row>
    <row r="2" customFormat="false" ht="18" hidden="false" customHeight="true" outlineLevel="0" collapsed="false">
      <c r="A2" s="1" t="s">
        <v>1</v>
      </c>
    </row>
    <row r="5" customFormat="false" ht="14.2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5" hidden="false" customHeight="false" outlineLevel="0" collapsed="false">
      <c r="A6" s="2"/>
      <c r="B6" s="2"/>
      <c r="C6" s="2"/>
      <c r="D6" s="2"/>
      <c r="E6" s="3"/>
      <c r="F6" s="3" t="s">
        <v>2</v>
      </c>
      <c r="G6" s="3"/>
      <c r="H6" s="4"/>
      <c r="I6" s="3"/>
      <c r="J6" s="3" t="s">
        <v>3</v>
      </c>
      <c r="K6" s="3"/>
      <c r="L6" s="4"/>
      <c r="M6" s="3"/>
      <c r="N6" s="3" t="s">
        <v>4</v>
      </c>
      <c r="O6" s="3"/>
      <c r="P6" s="2"/>
    </row>
    <row r="7" customFormat="false" ht="15" hidden="false" customHeight="false" outlineLevel="0" collapsed="false">
      <c r="A7" s="2"/>
      <c r="B7" s="2"/>
      <c r="C7" s="2"/>
      <c r="D7" s="2"/>
      <c r="E7" s="5" t="s">
        <v>5</v>
      </c>
      <c r="F7" s="5" t="s">
        <v>6</v>
      </c>
      <c r="G7" s="5" t="s">
        <v>7</v>
      </c>
      <c r="H7" s="4"/>
      <c r="I7" s="5" t="s">
        <v>5</v>
      </c>
      <c r="J7" s="5" t="s">
        <v>6</v>
      </c>
      <c r="K7" s="5" t="s">
        <v>7</v>
      </c>
      <c r="L7" s="4"/>
      <c r="M7" s="5" t="s">
        <v>5</v>
      </c>
      <c r="N7" s="5" t="s">
        <v>6</v>
      </c>
      <c r="O7" s="5" t="s">
        <v>7</v>
      </c>
      <c r="P7" s="2"/>
    </row>
    <row r="8" customFormat="false" ht="14.25" hidden="false" customHeight="false" outlineLevel="0" collapsed="false">
      <c r="A8" s="2" t="s">
        <v>8</v>
      </c>
      <c r="B8" s="2"/>
      <c r="C8" s="2"/>
      <c r="D8" s="2"/>
      <c r="E8" s="6" t="n">
        <v>123632</v>
      </c>
      <c r="F8" s="6" t="n">
        <v>105000</v>
      </c>
      <c r="G8" s="6" t="n">
        <f aca="false">E8-F8</f>
        <v>18632</v>
      </c>
      <c r="H8" s="6"/>
      <c r="I8" s="6" t="n">
        <v>45678</v>
      </c>
      <c r="J8" s="6" t="n">
        <v>50592</v>
      </c>
      <c r="K8" s="6" t="n">
        <f aca="false">J8-I8</f>
        <v>4914</v>
      </c>
      <c r="L8" s="6"/>
      <c r="M8" s="6" t="n">
        <f aca="false">E8-I8</f>
        <v>77954</v>
      </c>
      <c r="N8" s="6" t="n">
        <f aca="false">F8-J8</f>
        <v>54408</v>
      </c>
      <c r="O8" s="6" t="n">
        <f aca="false">M8-N8</f>
        <v>23546</v>
      </c>
      <c r="P8" s="2"/>
    </row>
    <row r="9" customFormat="false" ht="14.25" hidden="false" customHeight="false" outlineLevel="0" collapsed="false">
      <c r="A9" s="2" t="s">
        <v>9</v>
      </c>
      <c r="B9" s="2"/>
      <c r="C9" s="2"/>
      <c r="D9" s="2"/>
      <c r="E9" s="7" t="n">
        <f aca="false">62268+10466</f>
        <v>72734</v>
      </c>
      <c r="F9" s="7" t="n">
        <f aca="false">48750+7500</f>
        <v>56250</v>
      </c>
      <c r="G9" s="7" t="n">
        <f aca="false">E9-F9</f>
        <v>16484</v>
      </c>
      <c r="H9" s="7"/>
      <c r="I9" s="7" t="n">
        <f aca="false">25640+1310</f>
        <v>26950</v>
      </c>
      <c r="J9" s="7" t="n">
        <f aca="false">26369+2170</f>
        <v>28539</v>
      </c>
      <c r="K9" s="7" t="n">
        <f aca="false">J9-I9</f>
        <v>1589</v>
      </c>
      <c r="L9" s="7"/>
      <c r="M9" s="7" t="n">
        <f aca="false">E9-I9</f>
        <v>45784</v>
      </c>
      <c r="N9" s="7" t="n">
        <f aca="false">F9-J9</f>
        <v>27711</v>
      </c>
      <c r="O9" s="7" t="n">
        <f aca="false">M9-N9</f>
        <v>18073</v>
      </c>
      <c r="P9" s="2"/>
    </row>
    <row r="10" customFormat="false" ht="14.25" hidden="false" customHeight="false" outlineLevel="0" collapsed="false">
      <c r="A10" s="2" t="s">
        <v>10</v>
      </c>
      <c r="B10" s="2"/>
      <c r="C10" s="2"/>
      <c r="D10" s="2"/>
      <c r="E10" s="7" t="n">
        <v>26512</v>
      </c>
      <c r="F10" s="7" t="n">
        <v>24247</v>
      </c>
      <c r="G10" s="7" t="n">
        <f aca="false">E10-F10</f>
        <v>2265</v>
      </c>
      <c r="H10" s="7"/>
      <c r="I10" s="7" t="n">
        <v>8861</v>
      </c>
      <c r="J10" s="7" t="n">
        <v>10427</v>
      </c>
      <c r="K10" s="7" t="n">
        <f aca="false">J10-I10</f>
        <v>1566</v>
      </c>
      <c r="L10" s="7"/>
      <c r="M10" s="7" t="n">
        <f aca="false">E10-I10</f>
        <v>17651</v>
      </c>
      <c r="N10" s="7" t="n">
        <f aca="false">F10-J10</f>
        <v>13820</v>
      </c>
      <c r="O10" s="7" t="n">
        <f aca="false">M10-N10</f>
        <v>3831</v>
      </c>
      <c r="P10" s="2"/>
    </row>
    <row r="11" customFormat="false" ht="14.25" hidden="false" customHeight="false" outlineLevel="0" collapsed="false">
      <c r="A11" s="2" t="s">
        <v>11</v>
      </c>
      <c r="B11" s="2"/>
      <c r="C11" s="2"/>
      <c r="D11" s="2"/>
      <c r="E11" s="7" t="n">
        <v>5219</v>
      </c>
      <c r="F11" s="7" t="n">
        <v>28625</v>
      </c>
      <c r="G11" s="7" t="n">
        <f aca="false">E11-F11</f>
        <v>-23406</v>
      </c>
      <c r="H11" s="7"/>
      <c r="I11" s="7" t="n">
        <v>5960</v>
      </c>
      <c r="J11" s="7" t="n">
        <v>9490</v>
      </c>
      <c r="K11" s="7" t="n">
        <f aca="false">J11-I11</f>
        <v>3530</v>
      </c>
      <c r="L11" s="7"/>
      <c r="M11" s="7" t="n">
        <f aca="false">E11-I11</f>
        <v>-741</v>
      </c>
      <c r="N11" s="7" t="n">
        <f aca="false">F11-J11</f>
        <v>19135</v>
      </c>
      <c r="O11" s="7" t="n">
        <f aca="false">M11-N11</f>
        <v>-19876</v>
      </c>
      <c r="P11" s="2"/>
    </row>
    <row r="12" customFormat="false" ht="14.25" hidden="false" customHeight="false" outlineLevel="0" collapsed="false">
      <c r="A12" s="2" t="s">
        <v>12</v>
      </c>
      <c r="B12" s="2"/>
      <c r="C12" s="2"/>
      <c r="D12" s="2"/>
      <c r="E12" s="7" t="n">
        <v>36179</v>
      </c>
      <c r="F12" s="7" t="n">
        <v>74870</v>
      </c>
      <c r="G12" s="7" t="n">
        <f aca="false">E12-F12</f>
        <v>-38691</v>
      </c>
      <c r="H12" s="7"/>
      <c r="I12" s="7" t="n">
        <v>12113</v>
      </c>
      <c r="J12" s="7" t="n">
        <v>17221</v>
      </c>
      <c r="K12" s="7" t="n">
        <f aca="false">J12-I12</f>
        <v>5108</v>
      </c>
      <c r="L12" s="7"/>
      <c r="M12" s="7" t="n">
        <f aca="false">E12-I12</f>
        <v>24066</v>
      </c>
      <c r="N12" s="7" t="n">
        <f aca="false">F12-J12</f>
        <v>57649</v>
      </c>
      <c r="O12" s="7" t="n">
        <f aca="false">M12-N12</f>
        <v>-33583</v>
      </c>
      <c r="P12" s="2"/>
    </row>
    <row r="13" customFormat="false" ht="14.25" hidden="false" customHeight="false" outlineLevel="0" collapsed="false">
      <c r="A13" s="2" t="s">
        <v>13</v>
      </c>
      <c r="B13" s="2"/>
      <c r="C13" s="2"/>
      <c r="D13" s="2"/>
      <c r="E13" s="7" t="n">
        <v>2956</v>
      </c>
      <c r="F13" s="7" t="n">
        <v>7516</v>
      </c>
      <c r="G13" s="7" t="n">
        <f aca="false">E13-F13</f>
        <v>-4560</v>
      </c>
      <c r="H13" s="7"/>
      <c r="I13" s="7" t="n">
        <v>12725</v>
      </c>
      <c r="J13" s="7" t="n">
        <v>12137</v>
      </c>
      <c r="K13" s="7" t="n">
        <f aca="false">J13-I13</f>
        <v>-588</v>
      </c>
      <c r="L13" s="7"/>
      <c r="M13" s="7" t="n">
        <f aca="false">E13-I13</f>
        <v>-9769</v>
      </c>
      <c r="N13" s="7" t="n">
        <f aca="false">F13-J13</f>
        <v>-4621</v>
      </c>
      <c r="O13" s="7" t="n">
        <f aca="false">M13-N13</f>
        <v>-5148</v>
      </c>
      <c r="P13" s="2"/>
    </row>
    <row r="14" customFormat="false" ht="14.25" hidden="false" customHeight="false" outlineLevel="0" collapsed="false">
      <c r="A14" s="2" t="s">
        <v>14</v>
      </c>
      <c r="B14" s="2"/>
      <c r="C14" s="2"/>
      <c r="D14" s="2"/>
      <c r="E14" s="7" t="n">
        <v>4020</v>
      </c>
      <c r="F14" s="7" t="n">
        <v>16000</v>
      </c>
      <c r="G14" s="7" t="n">
        <f aca="false">E14-F14</f>
        <v>-11980</v>
      </c>
      <c r="H14" s="7"/>
      <c r="I14" s="7" t="n">
        <v>17827</v>
      </c>
      <c r="J14" s="7" t="n">
        <v>7864</v>
      </c>
      <c r="K14" s="7" t="n">
        <f aca="false">J14-I14</f>
        <v>-9963</v>
      </c>
      <c r="L14" s="7"/>
      <c r="M14" s="7" t="n">
        <f aca="false">E14-I14</f>
        <v>-13807</v>
      </c>
      <c r="N14" s="7" t="n">
        <f aca="false">F14-J14</f>
        <v>8136</v>
      </c>
      <c r="O14" s="7" t="n">
        <f aca="false">M14-N14</f>
        <v>-21943</v>
      </c>
      <c r="P14" s="2"/>
    </row>
    <row r="15" customFormat="false" ht="14.25" hidden="false" customHeight="false" outlineLevel="0" collapsed="false">
      <c r="A15" s="2" t="s">
        <v>15</v>
      </c>
      <c r="B15" s="2"/>
      <c r="C15" s="2"/>
      <c r="D15" s="2"/>
      <c r="E15" s="7" t="n">
        <v>1</v>
      </c>
      <c r="F15" s="7" t="n">
        <v>3750</v>
      </c>
      <c r="G15" s="7" t="n">
        <f aca="false">E15-F15</f>
        <v>-3749</v>
      </c>
      <c r="H15" s="7"/>
      <c r="I15" s="7" t="n">
        <v>2532</v>
      </c>
      <c r="J15" s="7" t="n">
        <v>3366</v>
      </c>
      <c r="K15" s="7" t="n">
        <f aca="false">J15-I15</f>
        <v>834</v>
      </c>
      <c r="L15" s="7"/>
      <c r="M15" s="7" t="n">
        <f aca="false">E15-I15</f>
        <v>-2531</v>
      </c>
      <c r="N15" s="7" t="n">
        <f aca="false">F15-J15</f>
        <v>384</v>
      </c>
      <c r="O15" s="7" t="n">
        <f aca="false">M15-N15</f>
        <v>-2915</v>
      </c>
      <c r="P15" s="2"/>
    </row>
    <row r="16" customFormat="false" ht="14.25" hidden="false" customHeight="false" outlineLevel="0" collapsed="false">
      <c r="A16" s="2" t="s">
        <v>16</v>
      </c>
      <c r="B16" s="2"/>
      <c r="C16" s="2"/>
      <c r="D16" s="2"/>
      <c r="E16" s="8" t="n">
        <f aca="false">169+1108+4503+401</f>
        <v>6181</v>
      </c>
      <c r="F16" s="8" t="n">
        <f aca="false">1413+514+3206+11324</f>
        <v>16457</v>
      </c>
      <c r="G16" s="8" t="n">
        <f aca="false">E16-F16</f>
        <v>-10276</v>
      </c>
      <c r="H16" s="7"/>
      <c r="I16" s="8" t="n">
        <f aca="false">2134+1633+261+1565+2864+1448+91152-57110</f>
        <v>43947</v>
      </c>
      <c r="J16" s="8" t="n">
        <f aca="false">1601+1717+334+2317+3031+86053-68198</f>
        <v>26855</v>
      </c>
      <c r="K16" s="8" t="n">
        <f aca="false">J16-I16</f>
        <v>-17092</v>
      </c>
      <c r="L16" s="7"/>
      <c r="M16" s="8" t="n">
        <f aca="false">E16-I16</f>
        <v>-37766</v>
      </c>
      <c r="N16" s="8" t="n">
        <f aca="false">F16-J16</f>
        <v>-10398</v>
      </c>
      <c r="O16" s="8" t="n">
        <f aca="false">M16-N16</f>
        <v>-27368</v>
      </c>
      <c r="P16" s="2"/>
    </row>
    <row r="17" customFormat="false" ht="14.2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5.75" hidden="false" customHeight="false" outlineLevel="0" collapsed="false">
      <c r="A18" s="2"/>
      <c r="B18" s="9" t="s">
        <v>17</v>
      </c>
      <c r="C18" s="9"/>
      <c r="D18" s="9"/>
      <c r="E18" s="10" t="n">
        <f aca="false">SUM(E8:E17)</f>
        <v>277434</v>
      </c>
      <c r="F18" s="10" t="n">
        <f aca="false">SUM(F8:F17)</f>
        <v>332715</v>
      </c>
      <c r="G18" s="10" t="n">
        <f aca="false">SUM(G8:G17)</f>
        <v>-55281</v>
      </c>
      <c r="H18" s="9"/>
      <c r="I18" s="10" t="n">
        <f aca="false">SUM(I8:I17)</f>
        <v>176593</v>
      </c>
      <c r="J18" s="10" t="n">
        <f aca="false">SUM(J8:J17)</f>
        <v>166491</v>
      </c>
      <c r="K18" s="10" t="n">
        <f aca="false">SUM(K8:K17)</f>
        <v>-10102</v>
      </c>
      <c r="L18" s="9"/>
      <c r="M18" s="10" t="n">
        <f aca="false">E18-I18</f>
        <v>100841</v>
      </c>
      <c r="N18" s="10" t="n">
        <f aca="false">F18-J18</f>
        <v>166224</v>
      </c>
      <c r="O18" s="10" t="n">
        <f aca="false">M18-N18</f>
        <v>-65383</v>
      </c>
      <c r="P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14.2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14.2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14.2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14.2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4.2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5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5" style="0" width="10.28"/>
    <col collapsed="false" customWidth="true" hidden="false" outlineLevel="0" max="7" min="7" style="0" width="10.99"/>
    <col collapsed="false" customWidth="true" hidden="false" outlineLevel="0" max="8" min="8" style="0" width="4.7"/>
    <col collapsed="false" customWidth="true" hidden="false" outlineLevel="0" max="9" min="9" style="0" width="10.28"/>
    <col collapsed="false" customWidth="true" hidden="false" outlineLevel="0" max="10" min="10" style="0" width="10.99"/>
    <col collapsed="false" customWidth="true" hidden="false" outlineLevel="0" max="11" min="11" style="0" width="9.85"/>
    <col collapsed="false" customWidth="true" hidden="false" outlineLevel="0" max="12" min="12" style="0" width="4.7"/>
    <col collapsed="false" customWidth="true" hidden="false" outlineLevel="0" max="13" min="13" style="0" width="10.28"/>
    <col collapsed="false" customWidth="true" hidden="false" outlineLevel="0" max="14" min="14" style="0" width="11.42"/>
    <col collapsed="false" customWidth="true" hidden="false" outlineLevel="0" max="15" min="15" style="0" width="10.99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18</v>
      </c>
    </row>
    <row r="3" customFormat="false" ht="15.75" hidden="false" customHeight="false" outlineLevel="0" collapsed="false">
      <c r="A3" s="11" t="s">
        <v>19</v>
      </c>
    </row>
    <row r="5" customFormat="false" ht="14.2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customFormat="false" ht="15" hidden="false" customHeight="false" outlineLevel="0" collapsed="false">
      <c r="A6" s="2"/>
      <c r="B6" s="2"/>
      <c r="C6" s="2"/>
      <c r="D6" s="2"/>
      <c r="E6" s="3"/>
      <c r="F6" s="3" t="s">
        <v>2</v>
      </c>
      <c r="G6" s="3"/>
      <c r="H6" s="4"/>
      <c r="I6" s="3"/>
      <c r="J6" s="3" t="s">
        <v>3</v>
      </c>
      <c r="K6" s="3"/>
      <c r="L6" s="4"/>
      <c r="M6" s="3"/>
      <c r="N6" s="3" t="s">
        <v>4</v>
      </c>
      <c r="O6" s="3"/>
    </row>
    <row r="7" customFormat="false" ht="15" hidden="false" customHeight="false" outlineLevel="0" collapsed="false">
      <c r="A7" s="2"/>
      <c r="B7" s="2"/>
      <c r="C7" s="2"/>
      <c r="D7" s="2"/>
      <c r="E7" s="5" t="s">
        <v>5</v>
      </c>
      <c r="F7" s="5" t="s">
        <v>6</v>
      </c>
      <c r="G7" s="5" t="s">
        <v>7</v>
      </c>
      <c r="H7" s="4"/>
      <c r="I7" s="5" t="s">
        <v>5</v>
      </c>
      <c r="J7" s="5" t="s">
        <v>6</v>
      </c>
      <c r="K7" s="5" t="s">
        <v>7</v>
      </c>
      <c r="L7" s="4"/>
      <c r="M7" s="5" t="s">
        <v>5</v>
      </c>
      <c r="N7" s="5" t="s">
        <v>6</v>
      </c>
      <c r="O7" s="5" t="s">
        <v>7</v>
      </c>
    </row>
    <row r="8" customFormat="false" ht="14.25" hidden="false" customHeight="false" outlineLevel="0" collapsed="false">
      <c r="A8" s="2" t="s">
        <v>8</v>
      </c>
      <c r="B8" s="2"/>
      <c r="C8" s="2"/>
      <c r="D8" s="2"/>
      <c r="E8" s="6" t="n">
        <v>-4982</v>
      </c>
      <c r="F8" s="6" t="n">
        <v>45000</v>
      </c>
      <c r="G8" s="6" t="n">
        <f aca="false">E8-F8</f>
        <v>-49982</v>
      </c>
      <c r="H8" s="6"/>
      <c r="I8" s="6" t="n">
        <v>16922</v>
      </c>
      <c r="J8" s="6" t="n">
        <v>16922</v>
      </c>
      <c r="K8" s="6" t="n">
        <f aca="false">J8-I8</f>
        <v>0</v>
      </c>
      <c r="L8" s="6"/>
      <c r="M8" s="6" t="n">
        <f aca="false">E8-I8</f>
        <v>-21904</v>
      </c>
      <c r="N8" s="6" t="n">
        <f aca="false">F8-J8</f>
        <v>28078</v>
      </c>
      <c r="O8" s="6" t="n">
        <f aca="false">M8-N8</f>
        <v>-49982</v>
      </c>
    </row>
    <row r="9" customFormat="false" ht="14.25" hidden="false" customHeight="false" outlineLevel="0" collapsed="false">
      <c r="A9" s="2" t="s">
        <v>9</v>
      </c>
      <c r="B9" s="2"/>
      <c r="C9" s="2"/>
      <c r="D9" s="2"/>
      <c r="E9" s="7" t="n">
        <f aca="false">3016-263</f>
        <v>2753</v>
      </c>
      <c r="F9" s="7" t="n">
        <f aca="false">16250+2500</f>
        <v>18750</v>
      </c>
      <c r="G9" s="7" t="n">
        <f aca="false">E9-F9</f>
        <v>-15997</v>
      </c>
      <c r="H9" s="7"/>
      <c r="I9" s="7" t="n">
        <f aca="false">8899+723</f>
        <v>9622</v>
      </c>
      <c r="J9" s="7" t="n">
        <f aca="false">8899+723</f>
        <v>9622</v>
      </c>
      <c r="K9" s="7" t="n">
        <f aca="false">J9-I9</f>
        <v>0</v>
      </c>
      <c r="L9" s="7"/>
      <c r="M9" s="7" t="n">
        <f aca="false">E9-I9</f>
        <v>-6869</v>
      </c>
      <c r="N9" s="7" t="n">
        <f aca="false">F9-J9</f>
        <v>9128</v>
      </c>
      <c r="O9" s="7" t="n">
        <f aca="false">M9-N9</f>
        <v>-15997</v>
      </c>
    </row>
    <row r="10" customFormat="false" ht="14.25" hidden="false" customHeight="false" outlineLevel="0" collapsed="false">
      <c r="A10" s="2" t="s">
        <v>10</v>
      </c>
      <c r="B10" s="2"/>
      <c r="C10" s="2"/>
      <c r="D10" s="2"/>
      <c r="E10" s="7" t="n">
        <v>1367</v>
      </c>
      <c r="F10" s="7" t="n">
        <v>8753</v>
      </c>
      <c r="G10" s="7" t="n">
        <f aca="false">E10-F10</f>
        <v>-7386</v>
      </c>
      <c r="H10" s="7"/>
      <c r="I10" s="7" t="n">
        <v>3637</v>
      </c>
      <c r="J10" s="7" t="n">
        <v>3337</v>
      </c>
      <c r="K10" s="7" t="n">
        <f aca="false">J10-I10</f>
        <v>-300</v>
      </c>
      <c r="L10" s="7"/>
      <c r="M10" s="7" t="n">
        <f aca="false">E10-I10</f>
        <v>-2270</v>
      </c>
      <c r="N10" s="7" t="n">
        <f aca="false">F10-J10</f>
        <v>5416</v>
      </c>
      <c r="O10" s="7" t="n">
        <f aca="false">M10-N10</f>
        <v>-7686</v>
      </c>
    </row>
    <row r="11" customFormat="false" ht="14.25" hidden="false" customHeight="false" outlineLevel="0" collapsed="false">
      <c r="A11" s="2" t="s">
        <v>11</v>
      </c>
      <c r="B11" s="2"/>
      <c r="C11" s="2"/>
      <c r="D11" s="2"/>
      <c r="E11" s="7" t="n">
        <v>34</v>
      </c>
      <c r="F11" s="7" t="n">
        <v>8875</v>
      </c>
      <c r="G11" s="7" t="n">
        <f aca="false">E11-F11</f>
        <v>-8841</v>
      </c>
      <c r="H11" s="7"/>
      <c r="I11" s="7" t="n">
        <v>3470</v>
      </c>
      <c r="J11" s="7" t="n">
        <v>3470</v>
      </c>
      <c r="K11" s="7" t="n">
        <f aca="false">J11-I11</f>
        <v>0</v>
      </c>
      <c r="L11" s="7"/>
      <c r="M11" s="7" t="n">
        <f aca="false">E11-I11</f>
        <v>-3436</v>
      </c>
      <c r="N11" s="7" t="n">
        <f aca="false">F11-J11</f>
        <v>5405</v>
      </c>
      <c r="O11" s="7" t="n">
        <f aca="false">M11-N11</f>
        <v>-8841</v>
      </c>
    </row>
    <row r="12" customFormat="false" ht="14.25" hidden="false" customHeight="false" outlineLevel="0" collapsed="false">
      <c r="A12" s="2" t="s">
        <v>12</v>
      </c>
      <c r="B12" s="2"/>
      <c r="C12" s="2"/>
      <c r="D12" s="2"/>
      <c r="E12" s="7" t="n">
        <v>4228</v>
      </c>
      <c r="F12" s="7" t="n">
        <v>29545</v>
      </c>
      <c r="G12" s="7" t="n">
        <f aca="false">E12-F12</f>
        <v>-25317</v>
      </c>
      <c r="H12" s="7"/>
      <c r="I12" s="7" t="n">
        <v>3131</v>
      </c>
      <c r="J12" s="7" t="n">
        <v>3131</v>
      </c>
      <c r="K12" s="7" t="n">
        <f aca="false">J12-I12</f>
        <v>0</v>
      </c>
      <c r="L12" s="7"/>
      <c r="M12" s="7" t="n">
        <f aca="false">E12-I12</f>
        <v>1097</v>
      </c>
      <c r="N12" s="7" t="n">
        <f aca="false">F12-J12</f>
        <v>26414</v>
      </c>
      <c r="O12" s="7" t="n">
        <f aca="false">M12-N12</f>
        <v>-25317</v>
      </c>
    </row>
    <row r="13" customFormat="false" ht="14.25" hidden="false" customHeight="false" outlineLevel="0" collapsed="false">
      <c r="A13" s="2" t="s">
        <v>13</v>
      </c>
      <c r="B13" s="2"/>
      <c r="C13" s="2"/>
      <c r="D13" s="2"/>
      <c r="E13" s="7" t="n">
        <v>21</v>
      </c>
      <c r="F13" s="7" t="n">
        <v>13306</v>
      </c>
      <c r="G13" s="7" t="n">
        <f aca="false">E13-F13</f>
        <v>-13285</v>
      </c>
      <c r="H13" s="7"/>
      <c r="I13" s="7" t="n">
        <v>8763</v>
      </c>
      <c r="J13" s="7" t="n">
        <v>8763</v>
      </c>
      <c r="K13" s="7" t="n">
        <f aca="false">J13-I13</f>
        <v>0</v>
      </c>
      <c r="L13" s="7"/>
      <c r="M13" s="7" t="n">
        <f aca="false">E13-I13</f>
        <v>-8742</v>
      </c>
      <c r="N13" s="7" t="n">
        <f aca="false">F13-J13</f>
        <v>4543</v>
      </c>
      <c r="O13" s="7" t="n">
        <f aca="false">M13-N13</f>
        <v>-13285</v>
      </c>
    </row>
    <row r="14" customFormat="false" ht="14.25" hidden="false" customHeight="false" outlineLevel="0" collapsed="false">
      <c r="A14" s="2" t="s">
        <v>14</v>
      </c>
      <c r="B14" s="2"/>
      <c r="C14" s="2"/>
      <c r="D14" s="2"/>
      <c r="E14" s="7" t="n">
        <v>271</v>
      </c>
      <c r="F14" s="7" t="n">
        <v>44000</v>
      </c>
      <c r="G14" s="7" t="n">
        <f aca="false">E14-F14</f>
        <v>-43729</v>
      </c>
      <c r="H14" s="7"/>
      <c r="I14" s="7" t="n">
        <v>4459</v>
      </c>
      <c r="J14" s="7" t="n">
        <v>2619</v>
      </c>
      <c r="K14" s="7" t="n">
        <f aca="false">J14-I14</f>
        <v>-1840</v>
      </c>
      <c r="L14" s="7"/>
      <c r="M14" s="7" t="n">
        <f aca="false">E14-I14</f>
        <v>-4188</v>
      </c>
      <c r="N14" s="7" t="n">
        <f aca="false">F14-J14</f>
        <v>41381</v>
      </c>
      <c r="O14" s="7" t="n">
        <f aca="false">M14-N14</f>
        <v>-45569</v>
      </c>
    </row>
    <row r="15" customFormat="false" ht="14.25" hidden="false" customHeight="false" outlineLevel="0" collapsed="false">
      <c r="A15" s="2" t="s">
        <v>15</v>
      </c>
      <c r="B15" s="2"/>
      <c r="C15" s="2"/>
      <c r="D15" s="2"/>
      <c r="E15" s="7" t="n">
        <v>0</v>
      </c>
      <c r="F15" s="7" t="n">
        <v>3750</v>
      </c>
      <c r="G15" s="7" t="n">
        <f aca="false">E15-F15</f>
        <v>-3750</v>
      </c>
      <c r="H15" s="7"/>
      <c r="I15" s="7" t="n">
        <v>3366</v>
      </c>
      <c r="J15" s="7" t="n">
        <v>3366</v>
      </c>
      <c r="K15" s="7" t="n">
        <f aca="false">J15-I15</f>
        <v>0</v>
      </c>
      <c r="L15" s="7"/>
      <c r="M15" s="7" t="n">
        <f aca="false">E15-I15</f>
        <v>-3366</v>
      </c>
      <c r="N15" s="7" t="n">
        <f aca="false">F15-J15</f>
        <v>384</v>
      </c>
      <c r="O15" s="7" t="n">
        <f aca="false">M15-N15</f>
        <v>-3750</v>
      </c>
    </row>
    <row r="16" customFormat="false" ht="14.25" hidden="false" customHeight="false" outlineLevel="0" collapsed="false">
      <c r="A16" s="2" t="s">
        <v>16</v>
      </c>
      <c r="B16" s="2"/>
      <c r="C16" s="2"/>
      <c r="D16" s="2"/>
      <c r="E16" s="8" t="n">
        <v>0</v>
      </c>
      <c r="F16" s="8" t="n">
        <f aca="false">1603+1731</f>
        <v>3334</v>
      </c>
      <c r="G16" s="8" t="n">
        <f aca="false">E16-F16</f>
        <v>-3334</v>
      </c>
      <c r="H16" s="7"/>
      <c r="I16" s="8" t="n">
        <f aca="false">138+766+1013+42642-23192</f>
        <v>21367</v>
      </c>
      <c r="J16" s="8" t="n">
        <f aca="false">138+766+1013+42642-23192</f>
        <v>21367</v>
      </c>
      <c r="K16" s="8" t="n">
        <f aca="false">J16-I16</f>
        <v>0</v>
      </c>
      <c r="L16" s="7"/>
      <c r="M16" s="8" t="n">
        <f aca="false">E16-I16</f>
        <v>-21367</v>
      </c>
      <c r="N16" s="8" t="n">
        <f aca="false">F16-J16</f>
        <v>-18033</v>
      </c>
      <c r="O16" s="8" t="n">
        <f aca="false">M16-N16</f>
        <v>-3334</v>
      </c>
    </row>
    <row r="17" customFormat="false" ht="14.25" hidden="false" customHeight="false" outlineLevel="0" collapsed="false">
      <c r="A17" s="2"/>
      <c r="B17" s="2"/>
      <c r="C17" s="2"/>
      <c r="D17" s="2"/>
      <c r="E17" s="12"/>
      <c r="F17" s="12"/>
      <c r="G17" s="12"/>
      <c r="H17" s="7"/>
      <c r="I17" s="12"/>
      <c r="J17" s="12"/>
      <c r="K17" s="12"/>
      <c r="L17" s="7"/>
      <c r="M17" s="12"/>
      <c r="N17" s="12"/>
      <c r="O17" s="12"/>
    </row>
    <row r="18" customFormat="false" ht="14.2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customFormat="false" ht="15.75" hidden="false" customHeight="false" outlineLevel="0" collapsed="false">
      <c r="A19" s="2"/>
      <c r="B19" s="9" t="s">
        <v>17</v>
      </c>
      <c r="C19" s="9"/>
      <c r="D19" s="9"/>
      <c r="E19" s="10" t="n">
        <f aca="false">SUM(E8:E18)</f>
        <v>3692</v>
      </c>
      <c r="F19" s="10" t="n">
        <f aca="false">SUM(F8:F18)</f>
        <v>175313</v>
      </c>
      <c r="G19" s="10" t="n">
        <f aca="false">SUM(G8:G18)</f>
        <v>-171621</v>
      </c>
      <c r="H19" s="9"/>
      <c r="I19" s="10" t="n">
        <f aca="false">SUM(I8:I18)</f>
        <v>74737</v>
      </c>
      <c r="J19" s="10" t="n">
        <f aca="false">SUM(J8:J18)</f>
        <v>72597</v>
      </c>
      <c r="K19" s="10" t="n">
        <f aca="false">SUM(K8:K18)</f>
        <v>-2140</v>
      </c>
      <c r="L19" s="9"/>
      <c r="M19" s="10" t="n">
        <f aca="false">E19-I19</f>
        <v>-71045</v>
      </c>
      <c r="N19" s="10" t="n">
        <f aca="false">F19-J19</f>
        <v>102716</v>
      </c>
      <c r="O19" s="13" t="n">
        <f aca="false">M19-N19</f>
        <v>-173761</v>
      </c>
    </row>
    <row r="20" customFormat="false" ht="13.5" hidden="false" customHeight="false" outlineLevel="0" collapsed="false"/>
    <row r="21" customFormat="false" ht="14.25" hidden="false" customHeight="false" outlineLevel="0" collapsed="false">
      <c r="M21" s="2" t="s">
        <v>20</v>
      </c>
      <c r="N21" s="2"/>
      <c r="O21" s="7" t="n">
        <v>-50000</v>
      </c>
    </row>
    <row r="22" customFormat="false" ht="14.25" hidden="false" customHeight="false" outlineLevel="0" collapsed="false">
      <c r="M22" s="2" t="s">
        <v>21</v>
      </c>
      <c r="N22" s="2"/>
      <c r="O22" s="8" t="n">
        <v>-20000</v>
      </c>
    </row>
    <row r="23" customFormat="false" ht="14.25" hidden="false" customHeight="false" outlineLevel="0" collapsed="false">
      <c r="M23" s="2"/>
      <c r="N23" s="2"/>
      <c r="O23" s="2"/>
    </row>
    <row r="24" customFormat="false" ht="15.75" hidden="false" customHeight="false" outlineLevel="0" collapsed="false">
      <c r="M24" s="9" t="s">
        <v>22</v>
      </c>
      <c r="N24" s="9"/>
      <c r="O24" s="10" t="n">
        <f aca="false">SUM(O19:O22)</f>
        <v>-243761</v>
      </c>
    </row>
    <row r="2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99"/>
    <col collapsed="false" customWidth="true" hidden="false" outlineLevel="0" max="7" min="7" style="0" width="11.99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23</v>
      </c>
    </row>
    <row r="3" customFormat="false" ht="18" hidden="false" customHeight="false" outlineLevel="0" collapsed="false">
      <c r="A3" s="1" t="s">
        <v>24</v>
      </c>
    </row>
    <row r="4" customFormat="false" ht="15.75" hidden="false" customHeight="false" outlineLevel="0" collapsed="false">
      <c r="A4" s="11" t="s">
        <v>25</v>
      </c>
    </row>
    <row r="9" customFormat="false" ht="12.75" hidden="false" customHeight="false" outlineLevel="0" collapsed="false">
      <c r="A9" s="14"/>
      <c r="B9" s="15" t="s">
        <v>26</v>
      </c>
      <c r="C9" s="14"/>
      <c r="D9" s="16"/>
      <c r="E9" s="15" t="s">
        <v>27</v>
      </c>
      <c r="F9" s="17"/>
      <c r="G9" s="15" t="s">
        <v>28</v>
      </c>
    </row>
    <row r="11" customFormat="false" ht="12.75" hidden="false" customHeight="false" outlineLevel="0" collapsed="false">
      <c r="A11" s="0" t="s">
        <v>29</v>
      </c>
      <c r="E11" s="0" t="s">
        <v>30</v>
      </c>
      <c r="G11" s="18" t="n">
        <v>-9648677</v>
      </c>
    </row>
    <row r="12" customFormat="false" ht="12.75" hidden="false" customHeight="false" outlineLevel="0" collapsed="false">
      <c r="A12" s="0" t="s">
        <v>31</v>
      </c>
      <c r="E12" s="0" t="s">
        <v>32</v>
      </c>
      <c r="G12" s="18" t="n">
        <v>-6295507</v>
      </c>
    </row>
    <row r="13" customFormat="false" ht="12.75" hidden="false" customHeight="false" outlineLevel="0" collapsed="false">
      <c r="A13" s="0" t="s">
        <v>33</v>
      </c>
      <c r="E13" s="0" t="s">
        <v>32</v>
      </c>
      <c r="G13" s="18" t="n">
        <v>-5930191</v>
      </c>
    </row>
    <row r="14" customFormat="false" ht="12.75" hidden="false" customHeight="false" outlineLevel="0" collapsed="false">
      <c r="A14" s="0" t="s">
        <v>31</v>
      </c>
      <c r="E14" s="0" t="s">
        <v>32</v>
      </c>
      <c r="G14" s="18" t="n">
        <v>-5263507</v>
      </c>
    </row>
    <row r="15" customFormat="false" ht="12.75" hidden="false" customHeight="false" outlineLevel="0" collapsed="false">
      <c r="A15" s="0" t="s">
        <v>34</v>
      </c>
      <c r="E15" s="0" t="s">
        <v>32</v>
      </c>
      <c r="G15" s="18" t="n">
        <v>-4963207</v>
      </c>
    </row>
    <row r="16" customFormat="false" ht="12.75" hidden="false" customHeight="false" outlineLevel="0" collapsed="false">
      <c r="A16" s="0" t="s">
        <v>35</v>
      </c>
      <c r="E16" s="0" t="s">
        <v>36</v>
      </c>
      <c r="G16" s="18" t="n">
        <v>-3921000</v>
      </c>
    </row>
    <row r="17" customFormat="false" ht="12.75" hidden="false" customHeight="false" outlineLevel="0" collapsed="false">
      <c r="A17" s="0" t="s">
        <v>35</v>
      </c>
      <c r="E17" s="0" t="s">
        <v>36</v>
      </c>
      <c r="G17" s="18" t="n">
        <v>-3855900</v>
      </c>
    </row>
    <row r="18" customFormat="false" ht="12.75" hidden="false" customHeight="false" outlineLevel="0" collapsed="false">
      <c r="A18" s="0" t="s">
        <v>35</v>
      </c>
      <c r="E18" s="0" t="s">
        <v>36</v>
      </c>
      <c r="G18" s="18" t="n">
        <v>-3828000</v>
      </c>
    </row>
    <row r="19" customFormat="false" ht="12.75" hidden="false" customHeight="false" outlineLevel="0" collapsed="false">
      <c r="A19" s="0" t="s">
        <v>37</v>
      </c>
      <c r="E19" s="0" t="s">
        <v>36</v>
      </c>
      <c r="G19" s="18" t="n">
        <v>-3263493</v>
      </c>
    </row>
    <row r="20" customFormat="false" ht="12.75" hidden="false" customHeight="false" outlineLevel="0" collapsed="false">
      <c r="A20" s="0" t="s">
        <v>29</v>
      </c>
      <c r="E20" s="0" t="s">
        <v>36</v>
      </c>
      <c r="G20" s="18" t="n">
        <v>-3116613</v>
      </c>
    </row>
    <row r="21" customFormat="false" ht="12.75" hidden="false" customHeight="false" outlineLevel="0" collapsed="false">
      <c r="A21" s="0" t="s">
        <v>29</v>
      </c>
      <c r="E21" s="0" t="s">
        <v>36</v>
      </c>
      <c r="G21" s="18" t="n">
        <v>-3098188</v>
      </c>
    </row>
    <row r="22" customFormat="false" ht="12.75" hidden="false" customHeight="false" outlineLevel="0" collapsed="false">
      <c r="A22" s="0" t="s">
        <v>31</v>
      </c>
      <c r="E22" s="0" t="s">
        <v>36</v>
      </c>
      <c r="G22" s="18" t="n">
        <v>-3031155</v>
      </c>
    </row>
    <row r="23" customFormat="false" ht="12.75" hidden="false" customHeight="false" outlineLevel="0" collapsed="false">
      <c r="G23" s="18"/>
    </row>
    <row r="24" customFormat="false" ht="12.75" hidden="false" customHeight="false" outlineLevel="0" collapsed="false">
      <c r="G24" s="18"/>
    </row>
    <row r="25" customFormat="false" ht="12.75" hidden="false" customHeight="false" outlineLevel="0" collapsed="false">
      <c r="G25" s="18"/>
    </row>
    <row r="26" customFormat="false" ht="12.75" hidden="false" customHeight="false" outlineLevel="0" collapsed="false">
      <c r="G26" s="18"/>
    </row>
    <row r="27" customFormat="false" ht="12.75" hidden="false" customHeight="false" outlineLevel="0" collapsed="false">
      <c r="G27" s="18"/>
    </row>
    <row r="28" customFormat="false" ht="12.75" hidden="false" customHeight="false" outlineLevel="0" collapsed="false">
      <c r="G28" s="18"/>
    </row>
    <row r="29" customFormat="false" ht="12.75" hidden="false" customHeight="false" outlineLevel="0" collapsed="false">
      <c r="G29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42"/>
    <col collapsed="false" customWidth="true" hidden="false" outlineLevel="0" max="6" min="6" style="0" width="9.14"/>
    <col collapsed="false" customWidth="true" hidden="false" outlineLevel="0" max="7" min="7" style="0" width="12.28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23</v>
      </c>
    </row>
    <row r="3" customFormat="false" ht="18" hidden="false" customHeight="false" outlineLevel="0" collapsed="false">
      <c r="A3" s="1" t="s">
        <v>38</v>
      </c>
    </row>
    <row r="4" customFormat="false" ht="15.75" hidden="false" customHeight="false" outlineLevel="0" collapsed="false">
      <c r="A4" s="11" t="s">
        <v>25</v>
      </c>
    </row>
    <row r="9" customFormat="false" ht="12.75" hidden="false" customHeight="false" outlineLevel="0" collapsed="false">
      <c r="A9" s="14"/>
      <c r="B9" s="15" t="s">
        <v>26</v>
      </c>
      <c r="C9" s="14"/>
      <c r="D9" s="16"/>
      <c r="E9" s="15" t="s">
        <v>27</v>
      </c>
      <c r="F9" s="17"/>
      <c r="G9" s="15" t="s">
        <v>28</v>
      </c>
    </row>
    <row r="11" customFormat="false" ht="12.75" hidden="false" customHeight="false" outlineLevel="0" collapsed="false">
      <c r="A11" s="0" t="s">
        <v>39</v>
      </c>
      <c r="E11" s="0" t="s">
        <v>40</v>
      </c>
      <c r="G11" s="18" t="n">
        <v>-15860279</v>
      </c>
    </row>
    <row r="12" customFormat="false" ht="12.75" hidden="false" customHeight="false" outlineLevel="0" collapsed="false">
      <c r="A12" s="0" t="s">
        <v>41</v>
      </c>
      <c r="E12" s="0" t="s">
        <v>40</v>
      </c>
      <c r="G12" s="18" t="n">
        <v>-13933926</v>
      </c>
    </row>
    <row r="13" customFormat="false" ht="12.75" hidden="false" customHeight="false" outlineLevel="0" collapsed="false">
      <c r="A13" s="0" t="s">
        <v>42</v>
      </c>
      <c r="E13" s="0" t="s">
        <v>40</v>
      </c>
      <c r="G13" s="18" t="n">
        <v>-10404567</v>
      </c>
    </row>
    <row r="14" customFormat="false" ht="12.75" hidden="false" customHeight="false" outlineLevel="0" collapsed="false">
      <c r="A14" s="0" t="s">
        <v>43</v>
      </c>
      <c r="E14" s="0" t="s">
        <v>40</v>
      </c>
      <c r="G14" s="18" t="n">
        <v>-8250258</v>
      </c>
    </row>
    <row r="15" customFormat="false" ht="12.75" hidden="false" customHeight="false" outlineLevel="0" collapsed="false">
      <c r="A15" s="0" t="s">
        <v>44</v>
      </c>
      <c r="E15" s="0" t="s">
        <v>40</v>
      </c>
      <c r="G15" s="18" t="n">
        <v>-6787327</v>
      </c>
    </row>
    <row r="16" customFormat="false" ht="12.75" hidden="false" customHeight="false" outlineLevel="0" collapsed="false">
      <c r="A16" s="0" t="s">
        <v>45</v>
      </c>
      <c r="E16" s="0" t="s">
        <v>40</v>
      </c>
      <c r="G16" s="18" t="n">
        <v>-4740417</v>
      </c>
    </row>
    <row r="17" customFormat="false" ht="12.75" hidden="false" customHeight="false" outlineLevel="0" collapsed="false">
      <c r="A17" s="0" t="s">
        <v>46</v>
      </c>
      <c r="E17" s="0" t="s">
        <v>40</v>
      </c>
      <c r="G17" s="18" t="n">
        <v>-4500000</v>
      </c>
    </row>
    <row r="18" customFormat="false" ht="12.75" hidden="false" customHeight="false" outlineLevel="0" collapsed="false">
      <c r="A18" s="0" t="s">
        <v>47</v>
      </c>
      <c r="E18" s="0" t="s">
        <v>48</v>
      </c>
      <c r="G18" s="18" t="n">
        <v>-3720846</v>
      </c>
    </row>
    <row r="19" customFormat="false" ht="12.75" hidden="false" customHeight="false" outlineLevel="0" collapsed="false">
      <c r="A19" s="0" t="s">
        <v>49</v>
      </c>
      <c r="E19" s="0" t="s">
        <v>48</v>
      </c>
      <c r="G19" s="18" t="n">
        <v>-3537382</v>
      </c>
    </row>
    <row r="20" customFormat="false" ht="12.75" hidden="false" customHeight="false" outlineLevel="0" collapsed="false">
      <c r="A20" s="0" t="s">
        <v>50</v>
      </c>
      <c r="E20" s="0" t="s">
        <v>40</v>
      </c>
      <c r="G20" s="18" t="n">
        <v>-3156478</v>
      </c>
    </row>
    <row r="21" customFormat="false" ht="12.75" hidden="false" customHeight="false" outlineLevel="0" collapsed="false">
      <c r="A21" s="0" t="s">
        <v>51</v>
      </c>
      <c r="E21" s="0" t="s">
        <v>40</v>
      </c>
      <c r="G21" s="18" t="n">
        <v>-3086324</v>
      </c>
    </row>
    <row r="22" customFormat="false" ht="12.75" hidden="false" customHeight="false" outlineLevel="0" collapsed="false">
      <c r="A22" s="0" t="s">
        <v>52</v>
      </c>
      <c r="E22" s="0" t="s">
        <v>40</v>
      </c>
      <c r="G22" s="18" t="n">
        <v>-3071652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2001-10-16T12:44:26Z</dcterms:created>
  <dc:creator>bprice</dc:creator>
  <dc:description/>
  <dc:language>en-US</dc:language>
  <cp:lastModifiedBy>bprice</cp:lastModifiedBy>
  <cp:lastPrinted>2001-10-16T13:51:33Z</cp:lastPrinted>
  <dcterms:modified xsi:type="dcterms:W3CDTF">2001-10-17T15:41:39Z</dcterms:modified>
  <cp:revision>0</cp:revision>
  <dc:subject/>
  <dc:title/>
</cp:coreProperties>
</file>