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<sst xmlns="http://schemas.openxmlformats.org/spreadsheetml/2006/main" count="50" uniqueCount="40">
  <si>
    <r>
      <rPr>
        <b val="true"/>
        <sz val="10"/>
        <rFont val="Arial"/>
        <family val="2"/>
      </rPr>
      <t xml:space="preserve"> TOKHEIM </t>
    </r>
    <r>
      <rPr>
        <sz val="10"/>
        <rFont val="Arial"/>
        <family val="0"/>
      </rPr>
      <t xml:space="preserve">FUNDING MEMORANDUM </t>
    </r>
  </si>
  <si>
    <t xml:space="preserve">U.S. Dollars</t>
  </si>
  <si>
    <t xml:space="preserve">Pounds</t>
  </si>
  <si>
    <t xml:space="preserve">Term Loan</t>
  </si>
  <si>
    <t xml:space="preserve">Purchase Rate</t>
  </si>
  <si>
    <t xml:space="preserve">Funded USD Rev.</t>
  </si>
  <si>
    <t xml:space="preserve">Funded GBP Rev.</t>
  </si>
  <si>
    <t xml:space="preserve">Minus</t>
  </si>
  <si>
    <t xml:space="preserve">Unfunded Rev.</t>
  </si>
  <si>
    <t xml:space="preserve">Discount rate</t>
  </si>
  <si>
    <t xml:space="preserve">Subtotal</t>
  </si>
  <si>
    <t xml:space="preserve">SUBTOTAL</t>
  </si>
  <si>
    <t xml:space="preserve">Term Loan Prin. Red.</t>
  </si>
  <si>
    <t xml:space="preserve">Discount Rate</t>
  </si>
  <si>
    <t xml:space="preserve">Seller's Delay Comp</t>
  </si>
  <si>
    <t xml:space="preserve">Interest and fees rec'vd since T+20 (6/8)</t>
  </si>
  <si>
    <t xml:space="preserve">Plus</t>
  </si>
  <si>
    <t xml:space="preserve">Buyer's Delay Comp</t>
  </si>
  <si>
    <t xml:space="preserve">1 mo LIBOR </t>
  </si>
  <si>
    <t xml:space="preserve">Per day</t>
  </si>
  <si>
    <t xml:space="preserve">Days</t>
  </si>
  <si>
    <t xml:space="preserve">Close 8/18</t>
  </si>
  <si>
    <t xml:space="preserve">TOTAL</t>
  </si>
  <si>
    <t xml:space="preserve">Assignment Agreement Schedule</t>
  </si>
  <si>
    <t xml:space="preserve">Revolver</t>
  </si>
  <si>
    <t xml:space="preserve">Globals</t>
  </si>
  <si>
    <t xml:space="preserve">Percentage</t>
  </si>
  <si>
    <t xml:space="preserve">Funded</t>
  </si>
  <si>
    <t xml:space="preserve">Commitment</t>
  </si>
  <si>
    <t xml:space="preserve">Commit. %</t>
  </si>
  <si>
    <t xml:space="preserve">Funded %</t>
  </si>
  <si>
    <t xml:space="preserve">USD</t>
  </si>
  <si>
    <t xml:space="preserve">GBP</t>
  </si>
  <si>
    <t xml:space="preserve">GBP in USD</t>
  </si>
  <si>
    <t xml:space="preserve">Total</t>
  </si>
  <si>
    <t xml:space="preserve">Alt Currency Commitment</t>
  </si>
  <si>
    <t xml:space="preserve">GBP exchange rate</t>
  </si>
  <si>
    <t xml:space="preserve">Assigned Share</t>
  </si>
  <si>
    <t xml:space="preserve">Alt. Currency Commitment</t>
  </si>
  <si>
    <t xml:space="preserve">Aggregate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</si>
</sst>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\$* #,##0.00_);_(\$* \(#,##0.00\);_(\$* \-??_);_(@_)"/>
    <numFmt numFmtId="166" formatCode="0.000%"/>
    <numFmt numFmtId="167" formatCode="#,##0.00"/>
    <numFmt numFmtId="168" formatCode="[$£-809]#,##0.00"/>
    <numFmt numFmtId="169" formatCode="\$#,##0.00_);[RED]&quot;($&quot;#,##0.00\)"/>
    <numFmt numFmtId="170" formatCode="0.00000000%"/>
    <numFmt numFmtId="171" formatCode="0.0000000000%"/>
    <numFmt numFmtId="172" formatCode="0.0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1" width="15.41"/>
    <col collapsed="false" customWidth="true" hidden="false" outlineLevel="0" max="4" min="4" style="0" width="9.28"/>
    <col collapsed="false" customWidth="true" hidden="false" outlineLevel="0" max="5" min="5" style="1" width="15.41"/>
    <col collapsed="false" customWidth="true" hidden="false" outlineLevel="0" max="6" min="6" style="0" width="12.28"/>
    <col collapsed="false" customWidth="true" hidden="false" outlineLevel="0" max="7" min="7" style="0" width="11.13"/>
  </cols>
  <sheetData>
    <row r="1" customFormat="false" ht="12.75" hidden="false" customHeight="false" outlineLevel="0" collapsed="false">
      <c r="A1" s="2" t="s">
        <v>0</v>
      </c>
    </row>
    <row r="4" customFormat="false" ht="15" hidden="false" customHeight="false" outlineLevel="0" collapsed="false">
      <c r="E4" s="3" t="s">
        <v>1</v>
      </c>
      <c r="G4" s="4" t="s">
        <v>2</v>
      </c>
    </row>
    <row r="5" customFormat="false" ht="12.75" hidden="false" customHeight="false" outlineLevel="0" collapsed="false">
      <c r="A5" s="0" t="s">
        <v>3</v>
      </c>
      <c r="C5" s="1" t="n">
        <v>1648106.9</v>
      </c>
      <c r="E5" s="3"/>
    </row>
    <row r="6" customFormat="false" ht="12.75" hidden="false" customHeight="false" outlineLevel="0" collapsed="false">
      <c r="A6" s="0" t="s">
        <v>4</v>
      </c>
      <c r="C6" s="5" t="n">
        <v>0.90375</v>
      </c>
      <c r="E6" s="6"/>
    </row>
    <row r="7" customFormat="false" ht="12.75" hidden="false" customHeight="false" outlineLevel="0" collapsed="false">
      <c r="E7" s="1" t="n">
        <f aca="false">C6*C5</f>
        <v>1489476.610875</v>
      </c>
    </row>
    <row r="9" customFormat="false" ht="12.75" hidden="false" customHeight="false" outlineLevel="0" collapsed="false">
      <c r="A9" s="0" t="s">
        <v>5</v>
      </c>
      <c r="C9" s="1" t="n">
        <v>2148469.64</v>
      </c>
    </row>
    <row r="10" customFormat="false" ht="12.75" hidden="false" customHeight="false" outlineLevel="0" collapsed="false">
      <c r="A10" s="0" t="s">
        <v>4</v>
      </c>
      <c r="C10" s="6" t="n">
        <v>0.90375</v>
      </c>
      <c r="E10" s="6"/>
    </row>
    <row r="11" customFormat="false" ht="12.75" hidden="false" customHeight="false" outlineLevel="0" collapsed="false">
      <c r="E11" s="1" t="n">
        <f aca="false">C10*C9</f>
        <v>1941679.43715</v>
      </c>
    </row>
    <row r="12" customFormat="false" ht="12.75" hidden="false" customHeight="false" outlineLevel="0" collapsed="false">
      <c r="A12" s="0" t="s">
        <v>6</v>
      </c>
      <c r="C12" s="7" t="n">
        <f aca="false">Sheet2!E18</f>
        <v>128133.966484442</v>
      </c>
    </row>
    <row r="13" customFormat="false" ht="12.75" hidden="false" customHeight="false" outlineLevel="0" collapsed="false">
      <c r="A13" s="0" t="s">
        <v>4</v>
      </c>
      <c r="C13" s="6" t="n">
        <v>0.90375</v>
      </c>
      <c r="E13" s="6"/>
    </row>
    <row r="14" customFormat="false" ht="12.75" hidden="false" customHeight="false" outlineLevel="0" collapsed="false">
      <c r="G14" s="8" t="n">
        <f aca="false">C13*C12</f>
        <v>115801.072210314</v>
      </c>
    </row>
    <row r="15" customFormat="false" ht="12.75" hidden="false" customHeight="false" outlineLevel="0" collapsed="false">
      <c r="A15" s="9" t="s">
        <v>7</v>
      </c>
    </row>
    <row r="17" customFormat="false" ht="12.75" hidden="false" customHeight="false" outlineLevel="0" collapsed="false">
      <c r="A17" s="0" t="s">
        <v>8</v>
      </c>
      <c r="C17" s="1" t="n">
        <f aca="false">Sheet2!F21-Sheet2!E21</f>
        <v>9364.57210750412</v>
      </c>
    </row>
    <row r="18" customFormat="false" ht="12.75" hidden="false" customHeight="false" outlineLevel="0" collapsed="false">
      <c r="A18" s="0" t="s">
        <v>9</v>
      </c>
      <c r="C18" s="10" t="n">
        <f aca="false">1-$C$13</f>
        <v>0.09625</v>
      </c>
    </row>
    <row r="19" customFormat="false" ht="12.75" hidden="false" customHeight="false" outlineLevel="0" collapsed="false">
      <c r="A19" s="0" t="s">
        <v>10</v>
      </c>
      <c r="E19" s="1" t="n">
        <f aca="false">-C18*C17</f>
        <v>-901.340065347271</v>
      </c>
    </row>
    <row r="21" customFormat="false" ht="12.75" hidden="false" customHeight="false" outlineLevel="0" collapsed="false">
      <c r="A21" s="0" t="s">
        <v>11</v>
      </c>
      <c r="E21" s="1" t="n">
        <f aca="false">SUM(E7:E20)</f>
        <v>3430254.70795965</v>
      </c>
      <c r="G21" s="8" t="e">
        <f aca="false">SUM(G14:G28)</f>
        <v>#VALUE!</v>
      </c>
    </row>
    <row r="22" customFormat="false" ht="12.75" hidden="false" customHeight="false" outlineLevel="0" collapsed="false">
      <c r="E22" s="11" t="n">
        <v>3430254.71</v>
      </c>
      <c r="G22" s="8" t="n">
        <v>115801.07</v>
      </c>
    </row>
    <row r="23" customFormat="false" ht="12.75" hidden="false" customHeight="false" outlineLevel="0" collapsed="false">
      <c r="A23" s="9" t="s">
        <v>7</v>
      </c>
    </row>
    <row r="25" customFormat="false" ht="12.75" hidden="false" customHeight="false" outlineLevel="0" collapsed="false">
      <c r="A25" s="0" t="s">
        <v>12</v>
      </c>
      <c r="C25" s="1" t="n">
        <v>26160.43</v>
      </c>
    </row>
    <row r="26" customFormat="false" ht="12.75" hidden="false" customHeight="false" outlineLevel="0" collapsed="false">
      <c r="A26" s="0" t="s">
        <v>13</v>
      </c>
      <c r="C26" s="10" t="n">
        <v>0.09625</v>
      </c>
    </row>
    <row r="27" customFormat="false" ht="12.75" hidden="false" customHeight="false" outlineLevel="0" collapsed="false">
      <c r="A27" s="0" t="s">
        <v>10</v>
      </c>
      <c r="E27" s="1" t="n">
        <f aca="false">-C26*C25</f>
        <v>-2517.9413875</v>
      </c>
    </row>
    <row r="29" customFormat="false" ht="12.75" hidden="false" customHeight="false" outlineLevel="0" collapsed="false">
      <c r="A29" s="9" t="s">
        <v>7</v>
      </c>
    </row>
    <row r="30" customFormat="false" ht="12.75" hidden="false" customHeight="false" outlineLevel="0" collapsed="false">
      <c r="A30" s="0" t="s">
        <v>14</v>
      </c>
    </row>
    <row r="31" customFormat="false" ht="12.75" hidden="false" customHeight="false" outlineLevel="0" collapsed="false">
      <c r="A31" s="0" t="s">
        <v>15</v>
      </c>
      <c r="E31" s="1" t="n">
        <v>-121360.68</v>
      </c>
      <c r="G31" s="8" t="n">
        <f aca="false">-9154.23</f>
        <v>-9154.23</v>
      </c>
    </row>
    <row r="33" customFormat="false" ht="12.75" hidden="false" customHeight="false" outlineLevel="0" collapsed="false">
      <c r="A33" s="9" t="s">
        <v>16</v>
      </c>
    </row>
    <row r="34" customFormat="false" ht="12.75" hidden="false" customHeight="false" outlineLevel="0" collapsed="false">
      <c r="A34" s="0" t="s">
        <v>17</v>
      </c>
    </row>
    <row r="35" customFormat="false" ht="12.75" hidden="false" customHeight="false" outlineLevel="0" collapsed="false">
      <c r="B35" s="1" t="s">
        <v>18</v>
      </c>
      <c r="C35" s="12" t="n">
        <v>0.06635</v>
      </c>
    </row>
    <row r="36" customFormat="false" ht="12.75" hidden="false" customHeight="false" outlineLevel="0" collapsed="false">
      <c r="A36" s="2"/>
      <c r="B36" s="1" t="s">
        <v>19</v>
      </c>
      <c r="C36" s="0"/>
      <c r="D36" s="1" t="n">
        <f aca="false">(E21*C35)/360</f>
        <v>632.214999647564</v>
      </c>
      <c r="F36" s="8" t="n">
        <f aca="false">(G22*C35)/360</f>
        <v>21.3427805402778</v>
      </c>
    </row>
    <row r="37" customFormat="false" ht="12.75" hidden="false" customHeight="false" outlineLevel="0" collapsed="false">
      <c r="B37" s="1" t="s">
        <v>20</v>
      </c>
      <c r="C37" s="1" t="s">
        <v>21</v>
      </c>
      <c r="D37" s="0" t="n">
        <v>71</v>
      </c>
      <c r="E37" s="1" t="n">
        <f aca="false">D37*D36</f>
        <v>44887.264974977</v>
      </c>
      <c r="F37" s="0" t="n">
        <v>71</v>
      </c>
      <c r="G37" s="8" t="n">
        <f aca="false">F37*F36</f>
        <v>1515.33741835972</v>
      </c>
    </row>
    <row r="39" customFormat="false" ht="12.75" hidden="false" customHeight="false" outlineLevel="0" collapsed="false">
      <c r="A39" s="2" t="s">
        <v>22</v>
      </c>
      <c r="E39" s="13" t="n">
        <f aca="false">SUM(E22:E38)</f>
        <v>3351263.35358748</v>
      </c>
      <c r="G39" s="14" t="n">
        <f aca="false">SUM(G22:G38)</f>
        <v>108162.17741836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4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E27" activeCellId="0" sqref="E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14"/>
    <col collapsed="false" customWidth="true" hidden="false" outlineLevel="0" max="3" min="3" style="0" width="16.42"/>
    <col collapsed="false" customWidth="true" hidden="false" outlineLevel="0" max="4" min="4" style="0" width="14.41"/>
    <col collapsed="false" customWidth="true" hidden="false" outlineLevel="0" max="5" min="5" style="0" width="16.28"/>
    <col collapsed="false" customWidth="true" hidden="false" outlineLevel="0" max="6" min="6" style="0" width="15.7"/>
    <col collapsed="false" customWidth="true" hidden="false" outlineLevel="0" max="7" min="7" style="0" width="16.42"/>
    <col collapsed="false" customWidth="true" hidden="false" outlineLevel="0" max="8" min="8" style="0" width="15.85"/>
  </cols>
  <sheetData>
    <row r="1" customFormat="false" ht="12.75" hidden="false" customHeight="false" outlineLevel="0" collapsed="false">
      <c r="A1" s="0" t="s">
        <v>23</v>
      </c>
    </row>
    <row r="4" customFormat="false" ht="12.75" hidden="false" customHeight="false" outlineLevel="0" collapsed="false">
      <c r="C4" s="4" t="s">
        <v>3</v>
      </c>
      <c r="E4" s="9" t="s">
        <v>24</v>
      </c>
    </row>
    <row r="5" customFormat="false" ht="12.75" hidden="false" customHeight="false" outlineLevel="0" collapsed="false">
      <c r="A5" s="9" t="s">
        <v>25</v>
      </c>
      <c r="D5" s="0" t="s">
        <v>26</v>
      </c>
      <c r="E5" s="0" t="s">
        <v>27</v>
      </c>
      <c r="F5" s="0" t="s">
        <v>28</v>
      </c>
      <c r="G5" s="0" t="s">
        <v>29</v>
      </c>
      <c r="H5" s="0" t="s">
        <v>30</v>
      </c>
    </row>
    <row r="6" customFormat="false" ht="12.75" hidden="false" customHeight="false" outlineLevel="0" collapsed="false">
      <c r="B6" s="0" t="s">
        <v>31</v>
      </c>
      <c r="C6" s="1" t="n">
        <v>113789682.98</v>
      </c>
      <c r="E6" s="15" t="n">
        <v>100485715.07</v>
      </c>
      <c r="F6" s="1"/>
    </row>
    <row r="7" customFormat="false" ht="12.75" hidden="false" customHeight="false" outlineLevel="0" collapsed="false">
      <c r="B7" s="0" t="s">
        <v>32</v>
      </c>
      <c r="C7" s="0" t="n">
        <v>0</v>
      </c>
      <c r="E7" s="7" t="n">
        <v>5992932.38</v>
      </c>
    </row>
    <row r="8" customFormat="false" ht="12.75" hidden="false" customHeight="false" outlineLevel="0" collapsed="false">
      <c r="B8" s="0" t="s">
        <v>33</v>
      </c>
      <c r="E8" s="1" t="n">
        <f aca="false">E7*C13</f>
        <v>9076296.08951</v>
      </c>
      <c r="G8" s="16" t="n">
        <f aca="false">E8/E10</f>
        <v>0.0828416345542976</v>
      </c>
    </row>
    <row r="10" customFormat="false" ht="12.75" hidden="false" customHeight="false" outlineLevel="0" collapsed="false">
      <c r="B10" s="0" t="s">
        <v>34</v>
      </c>
      <c r="C10" s="15" t="n">
        <f aca="false">SUM(C6:C9)</f>
        <v>113789682.98</v>
      </c>
      <c r="E10" s="1" t="n">
        <f aca="false">E6+E8</f>
        <v>109562011.15951</v>
      </c>
      <c r="F10" s="1" t="n">
        <v>110000000</v>
      </c>
      <c r="H10" s="17" t="n">
        <f aca="false">E10/F10</f>
        <v>0.996018283268273</v>
      </c>
    </row>
    <row r="11" customFormat="false" ht="12.75" hidden="false" customHeight="false" outlineLevel="0" collapsed="false">
      <c r="B11" s="0" t="s">
        <v>35</v>
      </c>
      <c r="F11" s="1" t="n">
        <v>20000000</v>
      </c>
      <c r="G11" s="18" t="n">
        <f aca="false">F11/F10</f>
        <v>0.181818181818182</v>
      </c>
    </row>
    <row r="12" customFormat="false" ht="12.75" hidden="false" customHeight="false" outlineLevel="0" collapsed="false">
      <c r="B12" s="0" t="s">
        <v>36</v>
      </c>
    </row>
    <row r="13" customFormat="false" ht="12.75" hidden="false" customHeight="false" outlineLevel="0" collapsed="false">
      <c r="C13" s="0" t="n">
        <v>1.5145</v>
      </c>
    </row>
    <row r="15" customFormat="false" ht="12.75" hidden="false" customHeight="false" outlineLevel="0" collapsed="false">
      <c r="A15" s="9" t="s">
        <v>37</v>
      </c>
    </row>
    <row r="17" customFormat="false" ht="12.75" hidden="false" customHeight="false" outlineLevel="0" collapsed="false">
      <c r="B17" s="0" t="s">
        <v>31</v>
      </c>
      <c r="C17" s="1" t="n">
        <v>1621946.48</v>
      </c>
      <c r="E17" s="1" t="n">
        <f aca="false">E21-E19</f>
        <v>2148469.63565181</v>
      </c>
    </row>
    <row r="18" customFormat="false" ht="12.75" hidden="false" customHeight="false" outlineLevel="0" collapsed="false">
      <c r="B18" s="0" t="s">
        <v>32</v>
      </c>
      <c r="E18" s="7" t="n">
        <f aca="false">E19/C13</f>
        <v>128133.966484442</v>
      </c>
    </row>
    <row r="19" customFormat="false" ht="12.75" hidden="false" customHeight="false" outlineLevel="0" collapsed="false">
      <c r="B19" s="0" t="s">
        <v>33</v>
      </c>
      <c r="C19" s="0" t="n">
        <v>0</v>
      </c>
      <c r="E19" s="1" t="n">
        <f aca="false">E21*G8</f>
        <v>194058.892240687</v>
      </c>
    </row>
    <row r="21" customFormat="false" ht="12.75" hidden="false" customHeight="false" outlineLevel="0" collapsed="false">
      <c r="B21" s="0" t="s">
        <v>34</v>
      </c>
      <c r="C21" s="15" t="n">
        <f aca="false">SUM(C17:C20)</f>
        <v>1621946.48</v>
      </c>
      <c r="D21" s="19" t="n">
        <f aca="false">C21/C6</f>
        <v>0.0142538975197345</v>
      </c>
      <c r="E21" s="15" t="n">
        <f aca="false">F21*H10</f>
        <v>2342528.5278925</v>
      </c>
      <c r="F21" s="1" t="n">
        <v>2351893.1</v>
      </c>
      <c r="G21" s="17" t="n">
        <f aca="false">F21/F10</f>
        <v>0.0213808463636364</v>
      </c>
      <c r="H21" s="19" t="n">
        <f aca="false">E21/E10</f>
        <v>0.0213808463636364</v>
      </c>
    </row>
    <row r="22" customFormat="false" ht="12.75" hidden="false" customHeight="false" outlineLevel="0" collapsed="false">
      <c r="B22" s="0" t="s">
        <v>38</v>
      </c>
      <c r="F22" s="15" t="n">
        <f aca="false">G11*E21</f>
        <v>425914.277798636</v>
      </c>
      <c r="G22" s="18"/>
    </row>
    <row r="24" customFormat="false" ht="12.75" hidden="false" customHeight="false" outlineLevel="0" collapsed="false">
      <c r="B24" s="0" t="s">
        <v>39</v>
      </c>
      <c r="E24" s="15" t="n">
        <f aca="false">C21+E21</f>
        <v>3964475.0078925</v>
      </c>
      <c r="F24" s="15" t="n">
        <f aca="false">C21+F21</f>
        <v>3973839.58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2000-08-11T14:29:16Z</dcterms:created>
  <dc:creator>Ben Bedell</dc:creator>
  <dc:description/>
  <dc:language>en-US</dc:language>
  <cp:lastModifiedBy>Ben Bedell</cp:lastModifiedBy>
  <cp:lastPrinted>2000-08-14T14:27:38Z</cp:lastPrinted>
  <dcterms:modified xsi:type="dcterms:W3CDTF">2000-08-14T15:38:08Z</dcterms:modified>
  <cp:revision>0</cp:revision>
  <dc:subject/>
  <dc:title/>
</cp:coreProperties>
</file>