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" sheetId="1" state="visible" r:id="rId3"/>
    <sheet name="Mar" sheetId="2" state="visible" r:id="rId4"/>
    <sheet name="Apr" sheetId="3" state="visible" r:id="rId5"/>
    <sheet name="May" sheetId="4" state="visible" r:id="rId6"/>
    <sheet name="June" sheetId="5" state="visible" r:id="rId7"/>
    <sheet name="July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<sst xmlns="http://schemas.openxmlformats.org/spreadsheetml/2006/main" count="195" uniqueCount="38">
  <si>
    <t xml:space="preserve">Enron Energy Services</t>
  </si>
  <si>
    <t xml:space="preserve">MTM Summary</t>
  </si>
  <si>
    <t xml:space="preserve">Company 20Q</t>
  </si>
  <si>
    <t xml:space="preserve">Beginning</t>
  </si>
  <si>
    <t xml:space="preserve">Ending </t>
  </si>
  <si>
    <t xml:space="preserve">Date</t>
  </si>
  <si>
    <t xml:space="preserve">Account MSA/SAP</t>
  </si>
  <si>
    <t xml:space="preserve">Balance</t>
  </si>
  <si>
    <t xml:space="preserve">Change</t>
  </si>
  <si>
    <t xml:space="preserve">2/00</t>
  </si>
  <si>
    <t xml:space="preserve">2106-0000 Asset-C</t>
  </si>
  <si>
    <t xml:space="preserve">3030-0000 Liab-C</t>
  </si>
  <si>
    <t xml:space="preserve">2510-0200 Prudency</t>
  </si>
  <si>
    <t xml:space="preserve">2510-0300 Prudency</t>
  </si>
  <si>
    <t xml:space="preserve">2510-0000 Asset-NC</t>
  </si>
  <si>
    <t xml:space="preserve">3310-0000 Liab-NC</t>
  </si>
  <si>
    <t xml:space="preserve">2003-2500 Liquidation</t>
  </si>
  <si>
    <t xml:space="preserve">Account</t>
  </si>
  <si>
    <t xml:space="preserve">4200-0000 MTM Rev</t>
  </si>
  <si>
    <t xml:space="preserve">Difference</t>
  </si>
  <si>
    <t xml:space="preserve">3/00</t>
  </si>
  <si>
    <t xml:space="preserve">4/00</t>
  </si>
  <si>
    <t xml:space="preserve">5/01</t>
  </si>
  <si>
    <t xml:space="preserve">21060000 Asset-C</t>
  </si>
  <si>
    <t xml:space="preserve">30300000 Liab-C</t>
  </si>
  <si>
    <t xml:space="preserve">25100200 Prudency</t>
  </si>
  <si>
    <t xml:space="preserve">25100300 Prudency</t>
  </si>
  <si>
    <t xml:space="preserve">25100000 Asset-NC</t>
  </si>
  <si>
    <t xml:space="preserve">33100000 Liab-NC</t>
  </si>
  <si>
    <t xml:space="preserve">20032500 Liquidation</t>
  </si>
  <si>
    <t xml:space="preserve">42000000 MTM Rev</t>
  </si>
  <si>
    <t xml:space="preserve">6/01</t>
  </si>
  <si>
    <t xml:space="preserve">25100100 Credit Rreserve</t>
  </si>
  <si>
    <t xml:space="preserve">Transfer of MTM Asset - C to 1572</t>
  </si>
  <si>
    <t xml:space="preserve">Incorrect booking by Accounting - corrected </t>
  </si>
  <si>
    <t xml:space="preserve">next month</t>
  </si>
  <si>
    <t xml:space="preserve">7/01</t>
  </si>
  <si>
    <t xml:space="preserve">Assets held on company #1572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</si>
</sst>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* #,##0_);_(* \(#,##0\);_(* \-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10" min="9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9</v>
      </c>
      <c r="C10" s="9" t="s">
        <v>10</v>
      </c>
      <c r="E10" s="10" t="n">
        <v>1277047002</v>
      </c>
      <c r="F10" s="10"/>
      <c r="G10" s="10" t="n">
        <f aca="false">I10-E10</f>
        <v>-1177625784</v>
      </c>
      <c r="H10" s="10"/>
      <c r="I10" s="10" t="n">
        <v>99421218</v>
      </c>
    </row>
    <row r="11" customFormat="false" ht="12.75" hidden="false" customHeight="false" outlineLevel="0" collapsed="false">
      <c r="A11" s="8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8" t="s">
        <v>9</v>
      </c>
      <c r="C12" s="9" t="s">
        <v>11</v>
      </c>
      <c r="E12" s="10" t="n">
        <v>-1247510983</v>
      </c>
      <c r="F12" s="10"/>
      <c r="G12" s="10" t="n">
        <f aca="false">I12-E12</f>
        <v>1183349390</v>
      </c>
      <c r="H12" s="10"/>
      <c r="I12" s="10" t="n">
        <v>-64161593</v>
      </c>
    </row>
    <row r="13" customFormat="false" ht="12.75" hidden="false" customHeight="false" outlineLevel="0" collapsed="false">
      <c r="A13" s="8"/>
      <c r="E13" s="10"/>
      <c r="F13" s="10"/>
      <c r="G13" s="10"/>
      <c r="H13" s="10"/>
      <c r="I13" s="10"/>
      <c r="J13" s="11" t="n">
        <f aca="false">SUM(G10:G12)</f>
        <v>5723606</v>
      </c>
    </row>
    <row r="14" customFormat="false" ht="12.75" hidden="false" customHeight="false" outlineLevel="0" collapsed="false">
      <c r="A14" s="8" t="s">
        <v>9</v>
      </c>
      <c r="C14" s="9" t="s">
        <v>12</v>
      </c>
      <c r="E14" s="10" t="n">
        <v>12033165</v>
      </c>
      <c r="F14" s="10"/>
      <c r="G14" s="10" t="n">
        <f aca="false">I14-E14</f>
        <v>-3837761</v>
      </c>
      <c r="H14" s="10"/>
      <c r="I14" s="10" t="n">
        <v>8195404</v>
      </c>
    </row>
    <row r="15" customFormat="false" ht="12.75" hidden="false" customHeight="false" outlineLevel="0" collapsed="false">
      <c r="A15" s="8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8" t="s">
        <v>9</v>
      </c>
      <c r="C16" s="9" t="s">
        <v>13</v>
      </c>
      <c r="E16" s="10" t="n">
        <v>0</v>
      </c>
      <c r="F16" s="10"/>
      <c r="G16" s="10" t="n">
        <f aca="false">I16-E16</f>
        <v>322510</v>
      </c>
      <c r="H16" s="10"/>
      <c r="I16" s="10" t="n">
        <v>322510</v>
      </c>
    </row>
    <row r="17" customFormat="false" ht="12.75" hidden="false" customHeight="false" outlineLevel="0" collapsed="false">
      <c r="A17" s="12"/>
      <c r="E17" s="10"/>
      <c r="F17" s="10"/>
      <c r="G17" s="10"/>
      <c r="H17" s="10"/>
      <c r="I17" s="10"/>
      <c r="J17" s="11" t="n">
        <f aca="false">SUM(G14:G16)</f>
        <v>-3515251</v>
      </c>
    </row>
    <row r="18" customFormat="false" ht="12.75" hidden="false" customHeight="false" outlineLevel="0" collapsed="false">
      <c r="A18" s="8" t="s">
        <v>9</v>
      </c>
      <c r="C18" s="9" t="s">
        <v>14</v>
      </c>
      <c r="E18" s="10" t="n">
        <v>196011309</v>
      </c>
      <c r="F18" s="10"/>
      <c r="G18" s="10" t="n">
        <f aca="false">I18-E18</f>
        <v>-81370959</v>
      </c>
      <c r="H18" s="10"/>
      <c r="I18" s="10" t="n">
        <v>114640350</v>
      </c>
    </row>
    <row r="19" customFormat="false" ht="12.75" hidden="false" customHeight="false" outlineLevel="0" collapsed="false">
      <c r="A19" s="8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8" t="s">
        <v>9</v>
      </c>
      <c r="C20" s="9" t="s">
        <v>15</v>
      </c>
      <c r="E20" s="10" t="n">
        <v>-155003635</v>
      </c>
      <c r="F20" s="10"/>
      <c r="G20" s="10" t="n">
        <f aca="false">I20-E20</f>
        <v>103827387</v>
      </c>
      <c r="H20" s="10"/>
      <c r="I20" s="10" t="n">
        <v>-51176248</v>
      </c>
    </row>
    <row r="21" customFormat="false" ht="12.75" hidden="false" customHeight="false" outlineLevel="0" collapsed="false">
      <c r="A21" s="8"/>
      <c r="E21" s="10"/>
      <c r="F21" s="10"/>
      <c r="G21" s="10"/>
      <c r="H21" s="10"/>
      <c r="I21" s="10"/>
      <c r="J21" s="11" t="n">
        <f aca="false">SUM(G18:G20)</f>
        <v>22456428</v>
      </c>
    </row>
    <row r="22" customFormat="false" ht="12.75" hidden="false" customHeight="false" outlineLevel="0" collapsed="false">
      <c r="A22" s="8" t="s">
        <v>9</v>
      </c>
      <c r="C22" s="9" t="s">
        <v>16</v>
      </c>
      <c r="E22" s="10" t="n">
        <v>0</v>
      </c>
      <c r="F22" s="10"/>
      <c r="G22" s="10" t="n">
        <f aca="false">I22-E22</f>
        <v>0</v>
      </c>
      <c r="H22" s="10"/>
      <c r="I22" s="10" t="n">
        <v>0</v>
      </c>
    </row>
    <row r="23" customFormat="false" ht="12.75" hidden="false" customHeight="false" outlineLevel="0" collapsed="false">
      <c r="A23" s="12"/>
      <c r="J23" s="11" t="n">
        <f aca="false">SUM(G22)</f>
        <v>0</v>
      </c>
    </row>
    <row r="24" customFormat="false" ht="12.75" hidden="false" customHeight="false" outlineLevel="0" collapsed="false">
      <c r="A24" s="12"/>
      <c r="J24" s="11"/>
    </row>
    <row r="25" customFormat="false" ht="13.5" hidden="false" customHeight="false" outlineLevel="0" collapsed="false">
      <c r="E25" s="13" t="n">
        <f aca="false">SUM(E10:E23)</f>
        <v>82576858</v>
      </c>
      <c r="F25" s="9"/>
      <c r="G25" s="14" t="n">
        <f aca="false">SUM(G10:G23)</f>
        <v>24664783</v>
      </c>
      <c r="H25" s="9"/>
      <c r="I25" s="13" t="n">
        <f aca="false">SUM(I10:I23)</f>
        <v>107241641</v>
      </c>
      <c r="J25" s="13" t="n">
        <f aca="false">SUM(J10:J23)</f>
        <v>24664783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17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8"/>
      <c r="C32" s="15"/>
      <c r="E32" s="10"/>
      <c r="F32" s="10"/>
      <c r="G32" s="10" t="n">
        <f aca="false">I32-E32</f>
        <v>0</v>
      </c>
      <c r="H32" s="16"/>
    </row>
    <row r="33" customFormat="false" ht="12.75" hidden="false" customHeight="false" outlineLevel="0" collapsed="false">
      <c r="A33" s="8" t="s">
        <v>9</v>
      </c>
      <c r="C33" s="17" t="s">
        <v>18</v>
      </c>
      <c r="E33" s="10"/>
      <c r="F33" s="10"/>
      <c r="G33" s="10" t="n">
        <v>-34699065</v>
      </c>
      <c r="H33" s="16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18" t="n">
        <f aca="false">SUM(G33)</f>
        <v>-34699065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9" t="s">
        <v>19</v>
      </c>
      <c r="E38" s="10"/>
      <c r="F38" s="10"/>
      <c r="G38" s="19" t="n">
        <f aca="false">G25+G35</f>
        <v>-10034282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B42" s="9"/>
      <c r="C42" s="9"/>
      <c r="G42" s="11"/>
    </row>
    <row r="43" customFormat="false" ht="12.75" hidden="false" customHeight="false" outlineLevel="0" collapsed="false">
      <c r="I43" s="9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XML/filtered-attachments/xls/20Q_MTM_Summary.xls'#$Feb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2" activeCellId="0" sqref="A2: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20</v>
      </c>
      <c r="C10" s="9" t="s">
        <v>10</v>
      </c>
      <c r="E10" s="20" t="n">
        <v>1277047002</v>
      </c>
      <c r="F10" s="10"/>
      <c r="G10" s="20" t="n">
        <f aca="false">I10-E10</f>
        <v>-1150083458</v>
      </c>
      <c r="H10" s="10"/>
      <c r="I10" s="20" t="n">
        <v>126963544</v>
      </c>
    </row>
    <row r="11" customFormat="false" ht="12.75" hidden="false" customHeight="false" outlineLevel="0" collapsed="false">
      <c r="A11" s="8"/>
      <c r="E11" s="20"/>
      <c r="F11" s="10"/>
      <c r="G11" s="20"/>
      <c r="H11" s="10"/>
      <c r="I11" s="20"/>
    </row>
    <row r="12" customFormat="false" ht="12.75" hidden="false" customHeight="false" outlineLevel="0" collapsed="false">
      <c r="A12" s="8" t="s">
        <v>20</v>
      </c>
      <c r="C12" s="9" t="s">
        <v>11</v>
      </c>
      <c r="E12" s="20" t="n">
        <v>-1247510983</v>
      </c>
      <c r="F12" s="10"/>
      <c r="G12" s="20" t="n">
        <f aca="false">I12-E12</f>
        <v>1166603971</v>
      </c>
      <c r="H12" s="10"/>
      <c r="I12" s="20" t="n">
        <v>-80907012</v>
      </c>
    </row>
    <row r="13" customFormat="false" ht="12.75" hidden="false" customHeight="false" outlineLevel="0" collapsed="false">
      <c r="A13" s="8"/>
      <c r="E13" s="20"/>
      <c r="F13" s="10"/>
      <c r="G13" s="20"/>
      <c r="H13" s="10"/>
      <c r="I13" s="20"/>
      <c r="J13" s="21" t="n">
        <f aca="false">SUM(G10:G12)</f>
        <v>16520513</v>
      </c>
    </row>
    <row r="14" customFormat="false" ht="12.75" hidden="false" customHeight="false" outlineLevel="0" collapsed="false">
      <c r="A14" s="8" t="s">
        <v>20</v>
      </c>
      <c r="C14" s="9" t="s">
        <v>12</v>
      </c>
      <c r="E14" s="20" t="n">
        <v>12033165</v>
      </c>
      <c r="F14" s="10"/>
      <c r="G14" s="20" t="n">
        <f aca="false">I14-E14</f>
        <v>-12033165</v>
      </c>
      <c r="H14" s="10"/>
      <c r="I14" s="20" t="n">
        <v>0</v>
      </c>
    </row>
    <row r="15" customFormat="false" ht="12.75" hidden="false" customHeight="false" outlineLevel="0" collapsed="false">
      <c r="A15" s="8"/>
      <c r="E15" s="20"/>
      <c r="F15" s="10"/>
      <c r="G15" s="20"/>
      <c r="H15" s="10"/>
      <c r="I15" s="20"/>
    </row>
    <row r="16" customFormat="false" ht="12.75" hidden="false" customHeight="false" outlineLevel="0" collapsed="false">
      <c r="A16" s="8" t="s">
        <v>20</v>
      </c>
      <c r="C16" s="9" t="s">
        <v>13</v>
      </c>
      <c r="E16" s="20" t="n">
        <v>0</v>
      </c>
      <c r="F16" s="10"/>
      <c r="G16" s="20" t="n">
        <f aca="false">I16-E16</f>
        <v>-1839018</v>
      </c>
      <c r="H16" s="10"/>
      <c r="I16" s="20" t="n">
        <v>-1839018</v>
      </c>
    </row>
    <row r="17" customFormat="false" ht="12.75" hidden="false" customHeight="false" outlineLevel="0" collapsed="false">
      <c r="A17" s="12"/>
      <c r="E17" s="20"/>
      <c r="F17" s="10"/>
      <c r="G17" s="20"/>
      <c r="H17" s="10"/>
      <c r="I17" s="20"/>
      <c r="J17" s="21" t="n">
        <f aca="false">SUM(G14:G16)</f>
        <v>-13872183</v>
      </c>
    </row>
    <row r="18" customFormat="false" ht="12.75" hidden="false" customHeight="false" outlineLevel="0" collapsed="false">
      <c r="A18" s="8" t="s">
        <v>20</v>
      </c>
      <c r="C18" s="9" t="s">
        <v>14</v>
      </c>
      <c r="E18" s="20" t="n">
        <v>196011309</v>
      </c>
      <c r="F18" s="10"/>
      <c r="G18" s="20" t="n">
        <f aca="false">I18-E18</f>
        <v>-90072843</v>
      </c>
      <c r="H18" s="10"/>
      <c r="I18" s="20" t="n">
        <v>105938466</v>
      </c>
    </row>
    <row r="19" customFormat="false" ht="12.75" hidden="false" customHeight="false" outlineLevel="0" collapsed="false">
      <c r="A19" s="8"/>
      <c r="E19" s="20"/>
      <c r="F19" s="10"/>
      <c r="G19" s="20"/>
      <c r="H19" s="10"/>
      <c r="I19" s="20"/>
    </row>
    <row r="20" customFormat="false" ht="12.75" hidden="false" customHeight="false" outlineLevel="0" collapsed="false">
      <c r="A20" s="8" t="s">
        <v>20</v>
      </c>
      <c r="C20" s="9" t="s">
        <v>15</v>
      </c>
      <c r="E20" s="20" t="n">
        <v>-155003635</v>
      </c>
      <c r="F20" s="10"/>
      <c r="G20" s="20" t="n">
        <f aca="false">I20-E20</f>
        <v>126264350</v>
      </c>
      <c r="H20" s="10"/>
      <c r="I20" s="20" t="n">
        <v>-28739285</v>
      </c>
    </row>
    <row r="21" customFormat="false" ht="12.75" hidden="false" customHeight="false" outlineLevel="0" collapsed="false">
      <c r="A21" s="8"/>
      <c r="E21" s="20"/>
      <c r="F21" s="10"/>
      <c r="G21" s="20"/>
      <c r="H21" s="10"/>
      <c r="I21" s="20"/>
      <c r="J21" s="21" t="n">
        <f aca="false">SUM(G18:G20)</f>
        <v>36191507</v>
      </c>
    </row>
    <row r="22" customFormat="false" ht="12.75" hidden="false" customHeight="false" outlineLevel="0" collapsed="false">
      <c r="A22" s="8" t="s">
        <v>20</v>
      </c>
      <c r="C22" s="9" t="s">
        <v>16</v>
      </c>
      <c r="E22" s="20" t="n">
        <v>0</v>
      </c>
      <c r="F22" s="10"/>
      <c r="G22" s="20" t="n">
        <f aca="false">I22-E22</f>
        <v>0</v>
      </c>
      <c r="H22" s="10"/>
      <c r="I22" s="20" t="n">
        <v>0</v>
      </c>
    </row>
    <row r="23" customFormat="false" ht="12.75" hidden="false" customHeight="false" outlineLevel="0" collapsed="false">
      <c r="A23" s="12"/>
      <c r="G23" s="21"/>
      <c r="I23" s="21"/>
      <c r="J23" s="11" t="n">
        <f aca="false">SUM(G22)</f>
        <v>0</v>
      </c>
    </row>
    <row r="24" customFormat="false" ht="12.75" hidden="false" customHeight="false" outlineLevel="0" collapsed="false">
      <c r="A24" s="12"/>
      <c r="J24" s="11"/>
    </row>
    <row r="25" customFormat="false" ht="13.5" hidden="false" customHeight="false" outlineLevel="0" collapsed="false">
      <c r="E25" s="22" t="n">
        <f aca="false">SUM(E10:E23)</f>
        <v>82576858</v>
      </c>
      <c r="F25" s="9"/>
      <c r="G25" s="23" t="n">
        <f aca="false">SUM(G10:G23)</f>
        <v>38839837</v>
      </c>
      <c r="H25" s="9"/>
      <c r="I25" s="22" t="n">
        <f aca="false">SUM(I10:I23)</f>
        <v>121416695</v>
      </c>
      <c r="J25" s="22" t="n">
        <f aca="false">SUM(J10:J23)</f>
        <v>38839837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17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8"/>
      <c r="C32" s="15"/>
      <c r="E32" s="10"/>
      <c r="F32" s="10"/>
      <c r="G32" s="20" t="n">
        <f aca="false">I32-E32</f>
        <v>0</v>
      </c>
      <c r="H32" s="16"/>
    </row>
    <row r="33" customFormat="false" ht="12.75" hidden="false" customHeight="false" outlineLevel="0" collapsed="false">
      <c r="A33" s="8" t="s">
        <v>20</v>
      </c>
      <c r="C33" s="17" t="s">
        <v>18</v>
      </c>
      <c r="E33" s="10"/>
      <c r="F33" s="10"/>
      <c r="G33" s="20" t="n">
        <v>-47512901</v>
      </c>
      <c r="H33" s="16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4" t="n">
        <f aca="false">SUM(G33)</f>
        <v>-47512901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9" t="s">
        <v>19</v>
      </c>
      <c r="E38" s="10"/>
      <c r="F38" s="10"/>
      <c r="G38" s="25" t="n">
        <f aca="false">G25+G35</f>
        <v>-8673064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B42" s="9"/>
      <c r="C42" s="9"/>
      <c r="G42" s="11"/>
    </row>
    <row r="43" customFormat="false" ht="12.75" hidden="false" customHeight="false" outlineLevel="0" collapsed="false">
      <c r="I43" s="9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XML/filtered-attachments/xls/20Q_MTM_Summary.xls'#$Mar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21</v>
      </c>
      <c r="C10" s="9" t="s">
        <v>10</v>
      </c>
      <c r="E10" s="20" t="n">
        <v>1277047002</v>
      </c>
      <c r="F10" s="10"/>
      <c r="G10" s="20" t="n">
        <f aca="false">I10-E10</f>
        <v>-1161992873</v>
      </c>
      <c r="H10" s="10"/>
      <c r="I10" s="20" t="n">
        <v>115054129</v>
      </c>
    </row>
    <row r="11" customFormat="false" ht="12.75" hidden="false" customHeight="false" outlineLevel="0" collapsed="false">
      <c r="A11" s="8"/>
      <c r="E11" s="20"/>
      <c r="F11" s="10"/>
      <c r="G11" s="20"/>
      <c r="H11" s="10"/>
      <c r="I11" s="20"/>
    </row>
    <row r="12" customFormat="false" ht="12.75" hidden="false" customHeight="false" outlineLevel="0" collapsed="false">
      <c r="A12" s="8" t="s">
        <v>21</v>
      </c>
      <c r="C12" s="9" t="s">
        <v>11</v>
      </c>
      <c r="E12" s="20" t="n">
        <v>-1247510983</v>
      </c>
      <c r="F12" s="10"/>
      <c r="G12" s="20" t="n">
        <f aca="false">I12-E12</f>
        <v>1165551950</v>
      </c>
      <c r="H12" s="10"/>
      <c r="I12" s="20" t="n">
        <v>-81959033</v>
      </c>
    </row>
    <row r="13" customFormat="false" ht="12.75" hidden="false" customHeight="false" outlineLevel="0" collapsed="false">
      <c r="A13" s="8"/>
      <c r="E13" s="20"/>
      <c r="F13" s="10"/>
      <c r="G13" s="20"/>
      <c r="H13" s="10"/>
      <c r="I13" s="20"/>
      <c r="J13" s="21" t="n">
        <f aca="false">SUM(G10:G12)</f>
        <v>3559077</v>
      </c>
    </row>
    <row r="14" customFormat="false" ht="12.75" hidden="false" customHeight="false" outlineLevel="0" collapsed="false">
      <c r="A14" s="8" t="s">
        <v>21</v>
      </c>
      <c r="C14" s="9" t="s">
        <v>12</v>
      </c>
      <c r="E14" s="20" t="n">
        <v>12033165</v>
      </c>
      <c r="F14" s="10"/>
      <c r="G14" s="20" t="n">
        <f aca="false">I14-E14</f>
        <v>-12033165</v>
      </c>
      <c r="H14" s="10"/>
      <c r="I14" s="20" t="n">
        <v>0</v>
      </c>
    </row>
    <row r="15" customFormat="false" ht="12.75" hidden="false" customHeight="false" outlineLevel="0" collapsed="false">
      <c r="A15" s="8"/>
      <c r="E15" s="20"/>
      <c r="F15" s="10"/>
      <c r="G15" s="20"/>
      <c r="H15" s="10"/>
      <c r="I15" s="20"/>
    </row>
    <row r="16" customFormat="false" ht="12.75" hidden="false" customHeight="false" outlineLevel="0" collapsed="false">
      <c r="A16" s="8" t="s">
        <v>21</v>
      </c>
      <c r="C16" s="9" t="s">
        <v>13</v>
      </c>
      <c r="E16" s="20" t="n">
        <v>0</v>
      </c>
      <c r="F16" s="10"/>
      <c r="G16" s="20" t="n">
        <f aca="false">I16-E16</f>
        <v>-5219756</v>
      </c>
      <c r="H16" s="10"/>
      <c r="I16" s="20" t="n">
        <v>-5219756</v>
      </c>
    </row>
    <row r="17" customFormat="false" ht="12.75" hidden="false" customHeight="false" outlineLevel="0" collapsed="false">
      <c r="A17" s="12"/>
      <c r="E17" s="20"/>
      <c r="F17" s="10"/>
      <c r="G17" s="20"/>
      <c r="H17" s="10"/>
      <c r="I17" s="20"/>
      <c r="J17" s="21" t="n">
        <f aca="false">SUM(G14:G16)</f>
        <v>-17252921</v>
      </c>
    </row>
    <row r="18" customFormat="false" ht="12.75" hidden="false" customHeight="false" outlineLevel="0" collapsed="false">
      <c r="A18" s="8" t="s">
        <v>21</v>
      </c>
      <c r="C18" s="9" t="s">
        <v>14</v>
      </c>
      <c r="E18" s="20" t="n">
        <v>196011309</v>
      </c>
      <c r="F18" s="10"/>
      <c r="G18" s="20" t="n">
        <f aca="false">I18-E18</f>
        <v>-57716466</v>
      </c>
      <c r="H18" s="10"/>
      <c r="I18" s="20" t="n">
        <v>138294843</v>
      </c>
    </row>
    <row r="19" customFormat="false" ht="12.75" hidden="false" customHeight="false" outlineLevel="0" collapsed="false">
      <c r="A19" s="8"/>
      <c r="E19" s="20"/>
      <c r="F19" s="10"/>
      <c r="G19" s="20"/>
      <c r="H19" s="10"/>
      <c r="I19" s="20"/>
    </row>
    <row r="20" customFormat="false" ht="12.75" hidden="false" customHeight="false" outlineLevel="0" collapsed="false">
      <c r="A20" s="8" t="s">
        <v>21</v>
      </c>
      <c r="C20" s="9" t="s">
        <v>15</v>
      </c>
      <c r="E20" s="20" t="n">
        <v>-155003635</v>
      </c>
      <c r="F20" s="10"/>
      <c r="G20" s="20" t="n">
        <f aca="false">I20-E20</f>
        <v>120075899</v>
      </c>
      <c r="H20" s="10"/>
      <c r="I20" s="20" t="n">
        <v>-34927736</v>
      </c>
    </row>
    <row r="21" customFormat="false" ht="12.75" hidden="false" customHeight="false" outlineLevel="0" collapsed="false">
      <c r="A21" s="8"/>
      <c r="E21" s="20"/>
      <c r="F21" s="10"/>
      <c r="G21" s="20"/>
      <c r="H21" s="10"/>
      <c r="I21" s="20"/>
      <c r="J21" s="21" t="n">
        <f aca="false">SUM(G18:G20)</f>
        <v>62359433</v>
      </c>
    </row>
    <row r="22" customFormat="false" ht="12.75" hidden="false" customHeight="false" outlineLevel="0" collapsed="false">
      <c r="A22" s="8" t="s">
        <v>21</v>
      </c>
      <c r="C22" s="9" t="s">
        <v>16</v>
      </c>
      <c r="E22" s="20" t="n">
        <v>0</v>
      </c>
      <c r="F22" s="10"/>
      <c r="G22" s="20" t="n">
        <f aca="false">I22-E22</f>
        <v>0</v>
      </c>
      <c r="H22" s="10"/>
      <c r="I22" s="20" t="n">
        <v>0</v>
      </c>
    </row>
    <row r="23" customFormat="false" ht="12.75" hidden="false" customHeight="false" outlineLevel="0" collapsed="false">
      <c r="A23" s="12"/>
      <c r="G23" s="21"/>
      <c r="I23" s="21"/>
      <c r="J23" s="11" t="n">
        <f aca="false">SUM(G22)</f>
        <v>0</v>
      </c>
    </row>
    <row r="24" customFormat="false" ht="12.75" hidden="false" customHeight="false" outlineLevel="0" collapsed="false">
      <c r="A24" s="12"/>
      <c r="J24" s="11"/>
    </row>
    <row r="25" customFormat="false" ht="13.5" hidden="false" customHeight="false" outlineLevel="0" collapsed="false">
      <c r="E25" s="22" t="n">
        <f aca="false">SUM(E10:E23)</f>
        <v>82576858</v>
      </c>
      <c r="F25" s="9"/>
      <c r="G25" s="23" t="n">
        <f aca="false">SUM(G10:G23)</f>
        <v>48665589</v>
      </c>
      <c r="H25" s="9"/>
      <c r="I25" s="22" t="n">
        <f aca="false">SUM(I10:I23)</f>
        <v>131242447</v>
      </c>
      <c r="J25" s="22" t="n">
        <f aca="false">SUM(J10:J23)</f>
        <v>48665589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17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8"/>
      <c r="C32" s="15"/>
      <c r="E32" s="10"/>
      <c r="F32" s="10"/>
      <c r="G32" s="20" t="n">
        <f aca="false">I32-E32</f>
        <v>0</v>
      </c>
      <c r="H32" s="16"/>
    </row>
    <row r="33" customFormat="false" ht="12.75" hidden="false" customHeight="false" outlineLevel="0" collapsed="false">
      <c r="A33" s="8" t="s">
        <v>21</v>
      </c>
      <c r="C33" s="17" t="s">
        <v>18</v>
      </c>
      <c r="E33" s="10"/>
      <c r="F33" s="10"/>
      <c r="G33" s="20" t="n">
        <v>-57338653</v>
      </c>
      <c r="H33" s="16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4" t="n">
        <f aca="false">SUM(G33)</f>
        <v>-57338653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9" t="s">
        <v>19</v>
      </c>
      <c r="E38" s="10"/>
      <c r="F38" s="10"/>
      <c r="G38" s="25" t="n">
        <f aca="false">G25+G35</f>
        <v>-8673064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B42" s="9"/>
      <c r="C42" s="9"/>
      <c r="G42" s="11"/>
    </row>
    <row r="43" customFormat="false" ht="12.75" hidden="false" customHeight="false" outlineLevel="0" collapsed="false">
      <c r="I43" s="9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XML/filtered-attachments/xls/20Q_MTM_Summary.xls'#$Apr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22</v>
      </c>
      <c r="C10" s="9" t="s">
        <v>23</v>
      </c>
      <c r="E10" s="20" t="n">
        <v>1277047002</v>
      </c>
      <c r="F10" s="10"/>
      <c r="G10" s="20" t="n">
        <f aca="false">I10-E10</f>
        <v>-1169665696</v>
      </c>
      <c r="H10" s="10"/>
      <c r="I10" s="20" t="n">
        <v>107381306</v>
      </c>
    </row>
    <row r="11" customFormat="false" ht="12.75" hidden="false" customHeight="false" outlineLevel="0" collapsed="false">
      <c r="A11" s="8"/>
      <c r="E11" s="20"/>
      <c r="F11" s="10"/>
      <c r="G11" s="20"/>
      <c r="H11" s="10"/>
      <c r="I11" s="20"/>
    </row>
    <row r="12" customFormat="false" ht="12.75" hidden="false" customHeight="false" outlineLevel="0" collapsed="false">
      <c r="A12" s="8" t="s">
        <v>22</v>
      </c>
      <c r="C12" s="9" t="s">
        <v>24</v>
      </c>
      <c r="E12" s="20" t="n">
        <v>-1247510983</v>
      </c>
      <c r="F12" s="10"/>
      <c r="G12" s="20" t="n">
        <f aca="false">I12-E12</f>
        <v>1164120161</v>
      </c>
      <c r="H12" s="10"/>
      <c r="I12" s="20" t="n">
        <v>-83390822</v>
      </c>
    </row>
    <row r="13" customFormat="false" ht="12.75" hidden="false" customHeight="false" outlineLevel="0" collapsed="false">
      <c r="A13" s="8"/>
      <c r="E13" s="20"/>
      <c r="F13" s="10"/>
      <c r="G13" s="20"/>
      <c r="H13" s="10"/>
      <c r="I13" s="20"/>
      <c r="J13" s="21" t="n">
        <f aca="false">SUM(G10:G12)</f>
        <v>-5545535</v>
      </c>
    </row>
    <row r="14" customFormat="false" ht="12.75" hidden="false" customHeight="false" outlineLevel="0" collapsed="false">
      <c r="A14" s="8" t="s">
        <v>22</v>
      </c>
      <c r="C14" s="9" t="s">
        <v>25</v>
      </c>
      <c r="E14" s="20" t="n">
        <v>12033165</v>
      </c>
      <c r="F14" s="10"/>
      <c r="G14" s="20" t="n">
        <f aca="false">I14-E14</f>
        <v>-12033165</v>
      </c>
      <c r="H14" s="10"/>
      <c r="I14" s="20" t="n">
        <v>0</v>
      </c>
    </row>
    <row r="15" customFormat="false" ht="12.75" hidden="false" customHeight="false" outlineLevel="0" collapsed="false">
      <c r="E15" s="20"/>
      <c r="F15" s="10"/>
      <c r="G15" s="20"/>
      <c r="H15" s="10"/>
      <c r="I15" s="20"/>
    </row>
    <row r="16" customFormat="false" ht="12.75" hidden="false" customHeight="false" outlineLevel="0" collapsed="false">
      <c r="A16" s="8" t="s">
        <v>22</v>
      </c>
      <c r="C16" s="9" t="s">
        <v>26</v>
      </c>
      <c r="E16" s="20" t="n">
        <v>0</v>
      </c>
      <c r="F16" s="10"/>
      <c r="G16" s="20" t="n">
        <f aca="false">I16-E16</f>
        <v>-16022963</v>
      </c>
      <c r="H16" s="10"/>
      <c r="I16" s="20" t="n">
        <v>-16022963</v>
      </c>
    </row>
    <row r="17" customFormat="false" ht="12.75" hidden="false" customHeight="false" outlineLevel="0" collapsed="false">
      <c r="A17" s="8"/>
      <c r="E17" s="20"/>
      <c r="F17" s="10"/>
      <c r="G17" s="20"/>
      <c r="H17" s="10"/>
      <c r="I17" s="20"/>
      <c r="J17" s="21" t="n">
        <f aca="false">SUM(G14:G16)</f>
        <v>-28056128</v>
      </c>
    </row>
    <row r="18" customFormat="false" ht="12.75" hidden="false" customHeight="false" outlineLevel="0" collapsed="false">
      <c r="A18" s="8" t="s">
        <v>22</v>
      </c>
      <c r="C18" s="9" t="s">
        <v>27</v>
      </c>
      <c r="E18" s="20" t="n">
        <v>196011309</v>
      </c>
      <c r="F18" s="10"/>
      <c r="G18" s="20" t="n">
        <f aca="false">I18-E18</f>
        <v>24110622</v>
      </c>
      <c r="H18" s="10"/>
      <c r="I18" s="20" t="n">
        <v>220121931</v>
      </c>
    </row>
    <row r="19" customFormat="false" ht="12.75" hidden="false" customHeight="false" outlineLevel="0" collapsed="false">
      <c r="A19" s="8"/>
      <c r="E19" s="20"/>
      <c r="F19" s="10"/>
      <c r="G19" s="20"/>
      <c r="H19" s="10"/>
      <c r="I19" s="20"/>
    </row>
    <row r="20" customFormat="false" ht="12.75" hidden="false" customHeight="false" outlineLevel="0" collapsed="false">
      <c r="A20" s="8" t="s">
        <v>22</v>
      </c>
      <c r="C20" s="9" t="s">
        <v>28</v>
      </c>
      <c r="E20" s="20" t="n">
        <v>-155003635</v>
      </c>
      <c r="F20" s="10"/>
      <c r="G20" s="20" t="n">
        <f aca="false">I20-E20</f>
        <v>62595489</v>
      </c>
      <c r="H20" s="10"/>
      <c r="I20" s="20" t="n">
        <v>-92408146</v>
      </c>
    </row>
    <row r="21" customFormat="false" ht="12.75" hidden="false" customHeight="false" outlineLevel="0" collapsed="false">
      <c r="E21" s="20"/>
      <c r="F21" s="10"/>
      <c r="G21" s="20"/>
      <c r="H21" s="10"/>
      <c r="I21" s="20"/>
      <c r="J21" s="21" t="n">
        <f aca="false">SUM(G18:G20)</f>
        <v>86706111</v>
      </c>
    </row>
    <row r="22" customFormat="false" ht="12.75" hidden="false" customHeight="false" outlineLevel="0" collapsed="false">
      <c r="A22" s="8" t="s">
        <v>22</v>
      </c>
      <c r="C22" s="9" t="s">
        <v>29</v>
      </c>
      <c r="E22" s="20" t="n">
        <v>-8673064</v>
      </c>
      <c r="F22" s="10"/>
      <c r="G22" s="20" t="n">
        <f aca="false">I22-E22</f>
        <v>8673064</v>
      </c>
      <c r="H22" s="10"/>
      <c r="I22" s="20" t="n">
        <v>0</v>
      </c>
    </row>
    <row r="23" customFormat="false" ht="12.75" hidden="false" customHeight="false" outlineLevel="0" collapsed="false">
      <c r="A23" s="8"/>
      <c r="G23" s="21"/>
      <c r="I23" s="21"/>
      <c r="J23" s="21" t="n">
        <f aca="false">SUM(G22)</f>
        <v>8673064</v>
      </c>
    </row>
    <row r="24" customFormat="false" ht="12.75" hidden="false" customHeight="false" outlineLevel="0" collapsed="false">
      <c r="A24" s="12"/>
      <c r="J24" s="11"/>
    </row>
    <row r="25" customFormat="false" ht="13.5" hidden="false" customHeight="false" outlineLevel="0" collapsed="false">
      <c r="E25" s="22" t="n">
        <f aca="false">SUM(E10:E23)</f>
        <v>73903794</v>
      </c>
      <c r="F25" s="9"/>
      <c r="G25" s="23" t="n">
        <f aca="false">SUM(G10:G23)</f>
        <v>61777512</v>
      </c>
      <c r="H25" s="9"/>
      <c r="I25" s="22" t="n">
        <f aca="false">SUM(I10:I23)</f>
        <v>135681306</v>
      </c>
      <c r="J25" s="22" t="n">
        <f aca="false">SUM(J10:J23)</f>
        <v>61777512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17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8"/>
      <c r="C32" s="15"/>
      <c r="E32" s="10"/>
      <c r="F32" s="10"/>
      <c r="G32" s="20" t="n">
        <f aca="false">I32-E32</f>
        <v>0</v>
      </c>
      <c r="H32" s="16"/>
    </row>
    <row r="33" customFormat="false" ht="12.75" hidden="false" customHeight="false" outlineLevel="0" collapsed="false">
      <c r="A33" s="8" t="s">
        <v>22</v>
      </c>
      <c r="C33" s="17" t="s">
        <v>30</v>
      </c>
      <c r="E33" s="10"/>
      <c r="F33" s="10"/>
      <c r="G33" s="20" t="n">
        <v>-61777512</v>
      </c>
      <c r="H33" s="16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4" t="n">
        <f aca="false">SUM(G33)</f>
        <v>-61777512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9" t="s">
        <v>19</v>
      </c>
      <c r="E38" s="10"/>
      <c r="F38" s="10"/>
      <c r="G38" s="25" t="n">
        <f aca="false">G25+G35</f>
        <v>0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B42" s="9"/>
      <c r="C42" s="9"/>
      <c r="G42" s="11"/>
    </row>
    <row r="43" customFormat="false" ht="12.75" hidden="false" customHeight="false" outlineLevel="0" collapsed="false">
      <c r="I43" s="9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XML/filtered-attachments/xls/20Q_MTM_Summary.xls'#$May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I43" activeCellId="0" sqref="I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3.56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31</v>
      </c>
      <c r="C10" s="9" t="s">
        <v>23</v>
      </c>
      <c r="E10" s="20" t="n">
        <v>1277047002</v>
      </c>
      <c r="F10" s="10"/>
      <c r="G10" s="20" t="n">
        <f aca="false">I10-E10</f>
        <v>-1060104279</v>
      </c>
      <c r="H10" s="10"/>
      <c r="I10" s="20" t="n">
        <v>216942723</v>
      </c>
    </row>
    <row r="11" customFormat="false" ht="12.75" hidden="false" customHeight="false" outlineLevel="0" collapsed="false">
      <c r="A11" s="8"/>
      <c r="E11" s="20"/>
      <c r="F11" s="10"/>
      <c r="G11" s="20"/>
      <c r="H11" s="10"/>
      <c r="I11" s="20"/>
    </row>
    <row r="12" customFormat="false" ht="12.75" hidden="false" customHeight="false" outlineLevel="0" collapsed="false">
      <c r="A12" s="8" t="s">
        <v>31</v>
      </c>
      <c r="C12" s="9" t="s">
        <v>24</v>
      </c>
      <c r="E12" s="20" t="n">
        <v>-1247510983</v>
      </c>
      <c r="F12" s="10"/>
      <c r="G12" s="20" t="n">
        <f aca="false">I12-E12</f>
        <v>1057245424</v>
      </c>
      <c r="H12" s="10"/>
      <c r="I12" s="20" t="n">
        <v>-190265559</v>
      </c>
    </row>
    <row r="13" customFormat="false" ht="12.75" hidden="false" customHeight="false" outlineLevel="0" collapsed="false">
      <c r="A13" s="8"/>
      <c r="E13" s="20"/>
      <c r="F13" s="10"/>
      <c r="G13" s="20"/>
      <c r="H13" s="10"/>
      <c r="I13" s="20"/>
      <c r="J13" s="21" t="n">
        <f aca="false">SUM(G10:G12)</f>
        <v>-2858855</v>
      </c>
    </row>
    <row r="14" customFormat="false" ht="12.75" hidden="false" customHeight="false" outlineLevel="0" collapsed="false">
      <c r="A14" s="8" t="s">
        <v>31</v>
      </c>
      <c r="C14" s="9" t="s">
        <v>25</v>
      </c>
      <c r="E14" s="20" t="n">
        <v>12033165</v>
      </c>
      <c r="F14" s="10"/>
      <c r="G14" s="20" t="n">
        <f aca="false">I14-E14</f>
        <v>-12033165</v>
      </c>
      <c r="H14" s="10"/>
      <c r="I14" s="20" t="n">
        <v>0</v>
      </c>
    </row>
    <row r="15" customFormat="false" ht="12.75" hidden="false" customHeight="false" outlineLevel="0" collapsed="false">
      <c r="A15" s="8"/>
      <c r="E15" s="20"/>
      <c r="F15" s="10"/>
      <c r="G15" s="20"/>
      <c r="H15" s="10"/>
      <c r="I15" s="20"/>
    </row>
    <row r="16" customFormat="false" ht="12.75" hidden="false" customHeight="false" outlineLevel="0" collapsed="false">
      <c r="A16" s="8" t="s">
        <v>31</v>
      </c>
      <c r="C16" s="9" t="s">
        <v>26</v>
      </c>
      <c r="E16" s="20" t="n">
        <v>0</v>
      </c>
      <c r="F16" s="10"/>
      <c r="G16" s="20" t="n">
        <f aca="false">I16-E16</f>
        <v>-21633621</v>
      </c>
      <c r="H16" s="10"/>
      <c r="I16" s="20" t="n">
        <v>-21633621</v>
      </c>
    </row>
    <row r="17" customFormat="false" ht="12.75" hidden="false" customHeight="false" outlineLevel="0" collapsed="false">
      <c r="A17" s="8"/>
      <c r="E17" s="20"/>
      <c r="F17" s="10"/>
      <c r="G17" s="20"/>
      <c r="H17" s="10"/>
      <c r="I17" s="20"/>
      <c r="J17" s="21" t="n">
        <f aca="false">SUM(G14:G16)</f>
        <v>-33666786</v>
      </c>
    </row>
    <row r="18" customFormat="false" ht="12.75" hidden="false" customHeight="false" outlineLevel="0" collapsed="false">
      <c r="A18" s="8" t="s">
        <v>31</v>
      </c>
      <c r="C18" s="9" t="s">
        <v>27</v>
      </c>
      <c r="E18" s="20" t="n">
        <v>196011309</v>
      </c>
      <c r="F18" s="10"/>
      <c r="G18" s="20" t="n">
        <f aca="false">I18-E18</f>
        <v>22557270</v>
      </c>
      <c r="H18" s="10"/>
      <c r="I18" s="20" t="n">
        <v>218568579</v>
      </c>
    </row>
    <row r="19" customFormat="false" ht="12.75" hidden="false" customHeight="false" outlineLevel="0" collapsed="false">
      <c r="A19" s="8"/>
      <c r="E19" s="20"/>
      <c r="F19" s="10"/>
      <c r="G19" s="20"/>
      <c r="H19" s="10"/>
      <c r="I19" s="20"/>
    </row>
    <row r="20" customFormat="false" ht="12.75" hidden="false" customHeight="false" outlineLevel="0" collapsed="false">
      <c r="A20" s="8" t="s">
        <v>31</v>
      </c>
      <c r="C20" s="9" t="s">
        <v>28</v>
      </c>
      <c r="E20" s="20" t="n">
        <v>-155003635</v>
      </c>
      <c r="F20" s="10"/>
      <c r="G20" s="20" t="n">
        <f aca="false">I20-E20</f>
        <v>26167242</v>
      </c>
      <c r="H20" s="10"/>
      <c r="I20" s="20" t="n">
        <v>-128836393</v>
      </c>
    </row>
    <row r="21" customFormat="false" ht="12.75" hidden="false" customHeight="false" outlineLevel="0" collapsed="false">
      <c r="E21" s="20"/>
      <c r="F21" s="10"/>
      <c r="G21" s="20"/>
      <c r="H21" s="10"/>
      <c r="I21" s="20"/>
      <c r="J21" s="21" t="n">
        <f aca="false">SUM(G18:G20)</f>
        <v>48724512</v>
      </c>
    </row>
    <row r="22" customFormat="false" ht="12.75" hidden="false" customHeight="false" outlineLevel="0" collapsed="false">
      <c r="A22" s="8" t="s">
        <v>31</v>
      </c>
      <c r="C22" s="9" t="s">
        <v>29</v>
      </c>
      <c r="E22" s="20" t="n">
        <v>-8673064</v>
      </c>
      <c r="F22" s="10"/>
      <c r="G22" s="20" t="n">
        <f aca="false">I22-E22</f>
        <v>8673064</v>
      </c>
      <c r="H22" s="10"/>
      <c r="I22" s="20" t="n">
        <v>0</v>
      </c>
    </row>
    <row r="23" customFormat="false" ht="12.75" hidden="false" customHeight="false" outlineLevel="0" collapsed="false">
      <c r="A23" s="8"/>
      <c r="G23" s="21"/>
      <c r="I23" s="21"/>
      <c r="J23" s="21" t="n">
        <f aca="false">SUM(G22)</f>
        <v>8673064</v>
      </c>
    </row>
    <row r="24" customFormat="false" ht="12.75" hidden="false" customHeight="false" outlineLevel="0" collapsed="false">
      <c r="A24" s="8" t="s">
        <v>31</v>
      </c>
      <c r="C24" s="9" t="s">
        <v>32</v>
      </c>
      <c r="E24" s="20" t="n">
        <v>0</v>
      </c>
      <c r="F24" s="10"/>
      <c r="G24" s="20" t="n">
        <f aca="false">I24-E24</f>
        <v>5214108</v>
      </c>
      <c r="H24" s="10"/>
      <c r="I24" s="20" t="n">
        <v>5214108</v>
      </c>
    </row>
    <row r="25" customFormat="false" ht="12.75" hidden="false" customHeight="false" outlineLevel="0" collapsed="false">
      <c r="A25" s="12"/>
      <c r="G25" s="21"/>
      <c r="I25" s="21"/>
      <c r="J25" s="21" t="n">
        <f aca="false">SUM(G24)</f>
        <v>5214108</v>
      </c>
    </row>
    <row r="26" customFormat="false" ht="13.5" hidden="false" customHeight="false" outlineLevel="0" collapsed="false">
      <c r="E26" s="22" t="n">
        <f aca="false">SUM(E10:E23)</f>
        <v>73903794</v>
      </c>
      <c r="F26" s="9"/>
      <c r="G26" s="23" t="n">
        <f aca="false">SUM(G10:G24)</f>
        <v>26086043</v>
      </c>
      <c r="H26" s="9"/>
      <c r="I26" s="22" t="n">
        <f aca="false">SUM(I10:I23)</f>
        <v>94775729</v>
      </c>
      <c r="J26" s="22" t="n">
        <f aca="false">SUM(J10:J25)</f>
        <v>26086043</v>
      </c>
    </row>
    <row r="27" customFormat="false" ht="13.5" hidden="false" customHeight="false" outlineLevel="0" collapsed="false"/>
    <row r="30" customFormat="false" ht="12.75" hidden="false" customHeight="false" outlineLevel="0" collapsed="false">
      <c r="A30" s="2"/>
      <c r="B30" s="3"/>
      <c r="C30" s="3"/>
      <c r="D30" s="3"/>
      <c r="E30" s="3"/>
      <c r="F30" s="3"/>
      <c r="G30" s="4" t="s">
        <v>4</v>
      </c>
      <c r="H30" s="3"/>
      <c r="I30" s="4"/>
    </row>
    <row r="31" customFormat="false" ht="12.75" hidden="false" customHeight="false" outlineLevel="0" collapsed="false">
      <c r="A31" s="5" t="s">
        <v>5</v>
      </c>
      <c r="B31" s="6"/>
      <c r="C31" s="6" t="s">
        <v>17</v>
      </c>
      <c r="D31" s="6"/>
      <c r="E31" s="6"/>
      <c r="F31" s="6"/>
      <c r="G31" s="7" t="s">
        <v>7</v>
      </c>
      <c r="H31" s="6"/>
      <c r="I31" s="7"/>
    </row>
    <row r="33" customFormat="false" ht="12.75" hidden="false" customHeight="false" outlineLevel="0" collapsed="false">
      <c r="A33" s="8"/>
      <c r="C33" s="15"/>
      <c r="E33" s="10"/>
      <c r="F33" s="10"/>
      <c r="G33" s="20" t="n">
        <f aca="false">I33-E33</f>
        <v>0</v>
      </c>
      <c r="H33" s="16"/>
    </row>
    <row r="34" customFormat="false" ht="12.75" hidden="false" customHeight="false" outlineLevel="0" collapsed="false">
      <c r="A34" s="8" t="s">
        <v>31</v>
      </c>
      <c r="C34" s="17" t="s">
        <v>30</v>
      </c>
      <c r="E34" s="10"/>
      <c r="F34" s="10"/>
      <c r="G34" s="20" t="n">
        <v>-53136009</v>
      </c>
      <c r="H34" s="16"/>
    </row>
    <row r="35" customFormat="false" ht="12.75" hidden="false" customHeight="false" outlineLevel="0" collapsed="false">
      <c r="E35" s="10"/>
      <c r="F35" s="10"/>
      <c r="G35" s="10"/>
      <c r="H35" s="10"/>
      <c r="I35" s="10"/>
    </row>
    <row r="36" customFormat="false" ht="13.5" hidden="false" customHeight="false" outlineLevel="0" collapsed="false">
      <c r="E36" s="10"/>
      <c r="F36" s="10"/>
      <c r="G36" s="24" t="n">
        <f aca="false">SUM(G34)</f>
        <v>-53136009</v>
      </c>
      <c r="H36" s="10"/>
      <c r="I36" s="10"/>
    </row>
    <row r="37" customFormat="false" ht="13.5" hidden="false" customHeight="false" outlineLevel="0" collapsed="false">
      <c r="E37" s="10"/>
      <c r="F37" s="10"/>
      <c r="G37" s="10"/>
      <c r="H37" s="10"/>
      <c r="I37" s="10"/>
    </row>
    <row r="38" customFormat="false" ht="12.75" hidden="false" customHeight="false" outlineLevel="0" collapsed="false">
      <c r="E38" s="10"/>
      <c r="F38" s="10"/>
      <c r="G38" s="10"/>
      <c r="H38" s="10"/>
      <c r="I38" s="10"/>
    </row>
    <row r="39" customFormat="false" ht="13.5" hidden="false" customHeight="false" outlineLevel="0" collapsed="false">
      <c r="C39" s="9" t="s">
        <v>19</v>
      </c>
      <c r="E39" s="10"/>
      <c r="F39" s="10"/>
      <c r="G39" s="25" t="n">
        <f aca="false">G26+G36</f>
        <v>-27049966</v>
      </c>
      <c r="H39" s="10"/>
      <c r="I39" s="10"/>
    </row>
    <row r="40" customFormat="false" ht="13.5" hidden="false" customHeight="false" outlineLevel="0" collapsed="false">
      <c r="E40" s="10"/>
      <c r="F40" s="10"/>
      <c r="G40" s="10"/>
      <c r="H40" s="10"/>
      <c r="I40" s="10"/>
    </row>
    <row r="41" customFormat="false" ht="12.75" hidden="false" customHeight="false" outlineLevel="0" collapsed="false">
      <c r="C41" s="9" t="s">
        <v>33</v>
      </c>
      <c r="G41" s="26" t="n">
        <v>25414240</v>
      </c>
    </row>
    <row r="42" customFormat="false" ht="12.75" hidden="false" customHeight="false" outlineLevel="0" collapsed="false">
      <c r="G42" s="27"/>
    </row>
    <row r="43" customFormat="false" ht="13.5" hidden="false" customHeight="false" outlineLevel="0" collapsed="false">
      <c r="B43" s="9"/>
      <c r="C43" s="9" t="s">
        <v>34</v>
      </c>
      <c r="G43" s="28" t="n">
        <v>1635726</v>
      </c>
    </row>
    <row r="44" customFormat="false" ht="13.5" hidden="false" customHeight="false" outlineLevel="0" collapsed="false">
      <c r="C44" s="9" t="s">
        <v>35</v>
      </c>
      <c r="I44" s="9"/>
    </row>
    <row r="46" customFormat="false" ht="12.75" hidden="false" customHeight="false" outlineLevel="0" collapsed="false">
      <c r="C46" s="9" t="s">
        <v>19</v>
      </c>
      <c r="G46" s="11" t="n">
        <f aca="false">G39+G41+G43</f>
        <v>0</v>
      </c>
    </row>
    <row r="48" customFormat="false" ht="12.75" hidden="false" customHeight="false" outlineLevel="0" collapsed="false">
      <c r="A48" s="0" t="str">
        <f aca="true">CELL("filename")</f>
        <v>'file:///mnt/12tb/@roms/datasets/enron/EDRM Enron Email Data Set v2 XML/filtered-attachments/xls/20Q_MTM_Summary.xls'#$June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0" activeCellId="0" sqref="J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3.56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36</v>
      </c>
      <c r="C10" s="9" t="s">
        <v>23</v>
      </c>
      <c r="E10" s="20" t="n">
        <v>1277047002</v>
      </c>
      <c r="F10" s="10"/>
      <c r="G10" s="20" t="n">
        <f aca="false">I10-E10</f>
        <v>-1058568410</v>
      </c>
      <c r="H10" s="10"/>
      <c r="I10" s="20" t="n">
        <v>218478592</v>
      </c>
    </row>
    <row r="11" customFormat="false" ht="12.75" hidden="false" customHeight="false" outlineLevel="0" collapsed="false">
      <c r="A11" s="8"/>
      <c r="E11" s="20"/>
      <c r="F11" s="10"/>
      <c r="G11" s="20"/>
      <c r="H11" s="10"/>
      <c r="I11" s="20"/>
    </row>
    <row r="12" customFormat="false" ht="12.75" hidden="false" customHeight="false" outlineLevel="0" collapsed="false">
      <c r="A12" s="8" t="s">
        <v>36</v>
      </c>
      <c r="C12" s="9" t="s">
        <v>24</v>
      </c>
      <c r="E12" s="20" t="n">
        <v>-1247510983</v>
      </c>
      <c r="F12" s="10"/>
      <c r="G12" s="20" t="n">
        <f aca="false">I12-E12</f>
        <v>1068486445</v>
      </c>
      <c r="H12" s="10"/>
      <c r="I12" s="20" t="n">
        <v>-179024538</v>
      </c>
    </row>
    <row r="13" customFormat="false" ht="12.75" hidden="false" customHeight="false" outlineLevel="0" collapsed="false">
      <c r="A13" s="8"/>
      <c r="E13" s="20"/>
      <c r="F13" s="10"/>
      <c r="G13" s="20"/>
      <c r="H13" s="10"/>
      <c r="I13" s="20"/>
      <c r="J13" s="21" t="n">
        <f aca="false">SUM(G10:G12)</f>
        <v>9918035</v>
      </c>
    </row>
    <row r="14" customFormat="false" ht="12.75" hidden="false" customHeight="false" outlineLevel="0" collapsed="false">
      <c r="A14" s="8" t="s">
        <v>36</v>
      </c>
      <c r="C14" s="9" t="s">
        <v>25</v>
      </c>
      <c r="E14" s="20" t="n">
        <v>12033165</v>
      </c>
      <c r="F14" s="10"/>
      <c r="G14" s="20" t="n">
        <f aca="false">I14-E14</f>
        <v>-15393902</v>
      </c>
      <c r="H14" s="10"/>
      <c r="I14" s="20" t="n">
        <v>-3360737</v>
      </c>
    </row>
    <row r="15" customFormat="false" ht="12.75" hidden="false" customHeight="false" outlineLevel="0" collapsed="false">
      <c r="A15" s="8"/>
      <c r="E15" s="20"/>
      <c r="F15" s="10"/>
      <c r="G15" s="20"/>
      <c r="H15" s="10"/>
      <c r="I15" s="20"/>
    </row>
    <row r="16" customFormat="false" ht="12.75" hidden="false" customHeight="false" outlineLevel="0" collapsed="false">
      <c r="A16" s="8" t="s">
        <v>36</v>
      </c>
      <c r="C16" s="9" t="s">
        <v>26</v>
      </c>
      <c r="E16" s="20" t="n">
        <v>0</v>
      </c>
      <c r="F16" s="10"/>
      <c r="G16" s="20" t="n">
        <f aca="false">I16-E16</f>
        <v>-28818837</v>
      </c>
      <c r="H16" s="10"/>
      <c r="I16" s="20" t="n">
        <v>-28818837</v>
      </c>
    </row>
    <row r="17" customFormat="false" ht="12.75" hidden="false" customHeight="false" outlineLevel="0" collapsed="false">
      <c r="A17" s="8"/>
      <c r="E17" s="20"/>
      <c r="F17" s="10"/>
      <c r="G17" s="20"/>
      <c r="H17" s="10"/>
      <c r="I17" s="20"/>
      <c r="J17" s="21" t="n">
        <f aca="false">SUM(G14:G16)</f>
        <v>-44212739</v>
      </c>
    </row>
    <row r="18" customFormat="false" ht="12.75" hidden="false" customHeight="false" outlineLevel="0" collapsed="false">
      <c r="A18" s="8" t="s">
        <v>36</v>
      </c>
      <c r="C18" s="9" t="s">
        <v>27</v>
      </c>
      <c r="E18" s="20" t="n">
        <v>196011309</v>
      </c>
      <c r="F18" s="10"/>
      <c r="G18" s="20" t="n">
        <f aca="false">I18-E18</f>
        <v>6603351</v>
      </c>
      <c r="H18" s="10"/>
      <c r="I18" s="20" t="n">
        <v>202614660</v>
      </c>
    </row>
    <row r="19" customFormat="false" ht="12.75" hidden="false" customHeight="false" outlineLevel="0" collapsed="false">
      <c r="A19" s="8"/>
      <c r="E19" s="20"/>
      <c r="F19" s="10"/>
      <c r="G19" s="20"/>
      <c r="H19" s="10"/>
      <c r="I19" s="20"/>
    </row>
    <row r="20" customFormat="false" ht="12.75" hidden="false" customHeight="false" outlineLevel="0" collapsed="false">
      <c r="A20" s="8" t="s">
        <v>36</v>
      </c>
      <c r="C20" s="9" t="s">
        <v>28</v>
      </c>
      <c r="E20" s="20" t="n">
        <v>-155003635</v>
      </c>
      <c r="F20" s="10"/>
      <c r="G20" s="20" t="n">
        <f aca="false">I20-E20</f>
        <v>45691007</v>
      </c>
      <c r="H20" s="10"/>
      <c r="I20" s="20" t="n">
        <v>-109312628</v>
      </c>
    </row>
    <row r="21" customFormat="false" ht="12.75" hidden="false" customHeight="false" outlineLevel="0" collapsed="false">
      <c r="E21" s="20"/>
      <c r="F21" s="10"/>
      <c r="G21" s="20"/>
      <c r="H21" s="10"/>
      <c r="I21" s="20"/>
      <c r="J21" s="21" t="n">
        <f aca="false">SUM(G18:G20)</f>
        <v>52294358</v>
      </c>
    </row>
    <row r="22" customFormat="false" ht="12.75" hidden="false" customHeight="false" outlineLevel="0" collapsed="false">
      <c r="A22" s="8" t="s">
        <v>36</v>
      </c>
      <c r="C22" s="9" t="s">
        <v>29</v>
      </c>
      <c r="E22" s="20" t="n">
        <v>-8673064</v>
      </c>
      <c r="F22" s="10"/>
      <c r="G22" s="20" t="n">
        <f aca="false">I22-E22</f>
        <v>21140481</v>
      </c>
      <c r="H22" s="10"/>
      <c r="I22" s="20" t="n">
        <v>12467417</v>
      </c>
    </row>
    <row r="23" customFormat="false" ht="12.75" hidden="false" customHeight="false" outlineLevel="0" collapsed="false">
      <c r="A23" s="8"/>
      <c r="G23" s="21"/>
      <c r="I23" s="21"/>
      <c r="J23" s="21" t="n">
        <f aca="false">SUM(G22)</f>
        <v>21140481</v>
      </c>
    </row>
    <row r="24" customFormat="false" ht="12.75" hidden="false" customHeight="false" outlineLevel="0" collapsed="false">
      <c r="A24" s="8" t="s">
        <v>36</v>
      </c>
      <c r="C24" s="9" t="s">
        <v>32</v>
      </c>
      <c r="E24" s="20" t="n">
        <v>0</v>
      </c>
      <c r="F24" s="10"/>
      <c r="G24" s="20" t="n">
        <f aca="false">I24-E24</f>
        <v>-1762590</v>
      </c>
      <c r="H24" s="10"/>
      <c r="I24" s="20" t="n">
        <v>-1762590</v>
      </c>
    </row>
    <row r="25" customFormat="false" ht="12.75" hidden="false" customHeight="false" outlineLevel="0" collapsed="false">
      <c r="A25" s="12"/>
      <c r="G25" s="20"/>
      <c r="I25" s="21"/>
      <c r="J25" s="21" t="n">
        <f aca="false">SUM(G24)</f>
        <v>-1762590</v>
      </c>
    </row>
    <row r="26" customFormat="false" ht="12.75" hidden="false" customHeight="false" outlineLevel="0" collapsed="false">
      <c r="A26" s="15" t="s">
        <v>37</v>
      </c>
      <c r="E26" s="0" t="n">
        <v>0</v>
      </c>
      <c r="G26" s="20" t="n">
        <f aca="false">I26-E26</f>
        <v>26570503</v>
      </c>
      <c r="I26" s="21" t="n">
        <v>26570503</v>
      </c>
      <c r="J26" s="21"/>
    </row>
    <row r="27" customFormat="false" ht="12.75" hidden="false" customHeight="false" outlineLevel="0" collapsed="false">
      <c r="A27" s="12"/>
      <c r="G27" s="21"/>
      <c r="I27" s="21"/>
      <c r="J27" s="21" t="n">
        <f aca="false">SUM(G26)</f>
        <v>26570503</v>
      </c>
    </row>
    <row r="28" customFormat="false" ht="13.5" hidden="false" customHeight="false" outlineLevel="0" collapsed="false">
      <c r="E28" s="22" t="n">
        <f aca="false">SUM(E10:E27)</f>
        <v>73903794</v>
      </c>
      <c r="F28" s="9"/>
      <c r="G28" s="23" t="n">
        <f aca="false">SUM(G10:G27)</f>
        <v>63948048</v>
      </c>
      <c r="H28" s="9"/>
      <c r="I28" s="22" t="n">
        <f aca="false">SUM(I10:I27)</f>
        <v>137851842</v>
      </c>
      <c r="J28" s="22" t="n">
        <f aca="false">SUM(J10:J27)</f>
        <v>63948048</v>
      </c>
    </row>
    <row r="29" customFormat="false" ht="13.5" hidden="false" customHeight="false" outlineLevel="0" collapsed="false"/>
    <row r="32" customFormat="false" ht="12.75" hidden="false" customHeight="false" outlineLevel="0" collapsed="false">
      <c r="A32" s="2"/>
      <c r="B32" s="3"/>
      <c r="C32" s="3"/>
      <c r="D32" s="3"/>
      <c r="E32" s="3"/>
      <c r="F32" s="3"/>
      <c r="G32" s="4" t="s">
        <v>4</v>
      </c>
      <c r="H32" s="3"/>
      <c r="I32" s="4"/>
    </row>
    <row r="33" customFormat="false" ht="12.75" hidden="false" customHeight="false" outlineLevel="0" collapsed="false">
      <c r="A33" s="5" t="s">
        <v>5</v>
      </c>
      <c r="B33" s="6"/>
      <c r="C33" s="6" t="s">
        <v>17</v>
      </c>
      <c r="D33" s="6"/>
      <c r="E33" s="6"/>
      <c r="F33" s="6"/>
      <c r="G33" s="7" t="s">
        <v>7</v>
      </c>
      <c r="H33" s="6"/>
      <c r="I33" s="7"/>
    </row>
    <row r="35" customFormat="false" ht="12.75" hidden="false" customHeight="false" outlineLevel="0" collapsed="false">
      <c r="A35" s="8"/>
      <c r="C35" s="15"/>
      <c r="E35" s="10"/>
      <c r="F35" s="10"/>
      <c r="G35" s="20" t="n">
        <f aca="false">I35-E35</f>
        <v>0</v>
      </c>
      <c r="H35" s="16"/>
    </row>
    <row r="36" customFormat="false" ht="12.75" hidden="false" customHeight="false" outlineLevel="0" collapsed="false">
      <c r="A36" s="8" t="s">
        <v>31</v>
      </c>
      <c r="C36" s="17" t="s">
        <v>30</v>
      </c>
      <c r="E36" s="10"/>
      <c r="F36" s="10"/>
      <c r="G36" s="20" t="n">
        <v>-58370148</v>
      </c>
      <c r="H36" s="16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E38" s="10"/>
      <c r="F38" s="10"/>
      <c r="G38" s="24" t="n">
        <f aca="false">SUM(G36)</f>
        <v>-58370148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0" customFormat="false" ht="12.75" hidden="false" customHeight="false" outlineLevel="0" collapsed="false">
      <c r="E40" s="10"/>
      <c r="F40" s="10"/>
      <c r="G40" s="10"/>
      <c r="H40" s="10"/>
      <c r="I40" s="10"/>
    </row>
    <row r="41" customFormat="false" ht="13.5" hidden="false" customHeight="false" outlineLevel="0" collapsed="false">
      <c r="C41" s="9" t="s">
        <v>19</v>
      </c>
      <c r="E41" s="10"/>
      <c r="F41" s="10"/>
      <c r="G41" s="25" t="n">
        <f aca="false">G28+G38</f>
        <v>5577900</v>
      </c>
      <c r="H41" s="10"/>
      <c r="I41" s="10"/>
    </row>
    <row r="42" customFormat="false" ht="13.5" hidden="false" customHeight="false" outlineLevel="0" collapsed="false">
      <c r="E42" s="10"/>
      <c r="F42" s="10"/>
      <c r="G42" s="10"/>
      <c r="H42" s="10"/>
      <c r="I42" s="10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XML/filtered-attachments/xls/20Q_MTM_Summary.xls'#$July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2000-12-08T17:09:36Z</dcterms:created>
  <dc:creator>kkirksey</dc:creator>
  <dc:description/>
  <dc:language>en-US</dc:language>
  <cp:lastModifiedBy>Shanna Husser</cp:lastModifiedBy>
  <cp:lastPrinted>2001-08-10T13:00:25Z</cp:lastPrinted>
  <dcterms:modified xsi:type="dcterms:W3CDTF">2001-08-10T13:04:56Z</dcterms:modified>
  <cp:revision>0</cp:revision>
  <dc:subject/>
  <dc:title/>
</cp:coreProperties>
</file>