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Sheet1!$A$45:$G$79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<sst xmlns="http://schemas.openxmlformats.org/spreadsheetml/2006/main" count="65" uniqueCount="37">
  <si>
    <t xml:space="preserve">Market Value Detail</t>
  </si>
  <si>
    <t xml:space="preserve">2002 Plan</t>
  </si>
  <si>
    <t xml:space="preserve">Cap/Vol</t>
  </si>
  <si>
    <t xml:space="preserve">Days</t>
  </si>
  <si>
    <t xml:space="preserve">Plan</t>
  </si>
  <si>
    <t xml:space="preserve">Mkt</t>
  </si>
  <si>
    <t xml:space="preserve">Change</t>
  </si>
  <si>
    <t xml:space="preserve">West</t>
  </si>
  <si>
    <t xml:space="preserve">FT</t>
  </si>
  <si>
    <t xml:space="preserve">per day</t>
  </si>
  <si>
    <t xml:space="preserve">dmd stretch</t>
  </si>
  <si>
    <t xml:space="preserve">stretch</t>
  </si>
  <si>
    <t xml:space="preserve">BL to TH</t>
  </si>
  <si>
    <t xml:space="preserve">IG to BL</t>
  </si>
  <si>
    <t xml:space="preserve">IT</t>
  </si>
  <si>
    <t xml:space="preserve">East</t>
  </si>
  <si>
    <t xml:space="preserve">FT Commodity</t>
  </si>
  <si>
    <t xml:space="preserve">Totals</t>
  </si>
  <si>
    <t xml:space="preserve">TRANSWESTERN PIPELINE COMPANY</t>
  </si>
  <si>
    <t xml:space="preserve">OPEN POSITION MARKET VALUE</t>
  </si>
  <si>
    <t xml:space="preserve">2002 PLAN</t>
  </si>
  <si>
    <t xml:space="preserve">OPEN</t>
  </si>
  <si>
    <t xml:space="preserve">MARKET</t>
  </si>
  <si>
    <t xml:space="preserve">POSITION</t>
  </si>
  <si>
    <t xml:space="preserve">VALUE</t>
  </si>
  <si>
    <t xml:space="preserve">DIFFERENCE</t>
  </si>
  <si>
    <t xml:space="preserve">DEMAND &amp; COMMODITY MARGINS (includes IT)</t>
  </si>
  <si>
    <t xml:space="preserve">Resubscribed West Capacity - average 40,000/d</t>
  </si>
  <si>
    <t xml:space="preserve">/MMBtu</t>
  </si>
  <si>
    <t xml:space="preserve">MM</t>
  </si>
  <si>
    <t xml:space="preserve">Resubscribed Blanco to Thoreau Capacity - average 29,000/d</t>
  </si>
  <si>
    <t xml:space="preserve">Resubscribed Ignacio to Blanco Capacity - average 143,000/d</t>
  </si>
  <si>
    <t xml:space="preserve">Resubscribed East Capacity - average 92,000/d</t>
  </si>
  <si>
    <t xml:space="preserve">Sub-totals</t>
  </si>
  <si>
    <t xml:space="preserve">FUEL</t>
  </si>
  <si>
    <t xml:space="preserve">Unhedged Fuel Volumes - average 10,000/d</t>
  </si>
  <si>
    <t xml:space="preserve">TOTALS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</si>
</sst>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\$#,##0.000"/>
    <numFmt numFmtId="167" formatCode="\$#,##0"/>
    <numFmt numFmtId="168" formatCode="\$#,##0.00"/>
    <numFmt numFmtId="169" formatCode="@"/>
    <numFmt numFmtId="170" formatCode="\$#,##0.0"/>
    <numFmt numFmtId="171" formatCode="\$#,##0.0_);[RED]&quot;($&quot;#,##0.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CCFF"/>
      <name val="Arial"/>
      <family val="2"/>
    </font>
    <font>
      <sz val="10"/>
      <color rgb="FFFF0000"/>
      <name val="Arial"/>
      <family val="2"/>
    </font>
    <font>
      <i val="true"/>
      <sz val="8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8.71"/>
    <col collapsed="false" customWidth="true" hidden="false" outlineLevel="0" max="2" min="2" style="0" width="12.7"/>
    <col collapsed="false" customWidth="true" hidden="false" outlineLevel="0" max="3" min="3" style="0" width="7.42"/>
    <col collapsed="false" customWidth="true" hidden="false" outlineLevel="0" max="4" min="4" style="0" width="12.7"/>
    <col collapsed="false" customWidth="true" hidden="false" outlineLevel="0" max="5" min="5" style="0" width="7.42"/>
    <col collapsed="false" customWidth="true" hidden="false" outlineLevel="0" max="6" min="6" style="0" width="12.7"/>
    <col collapsed="false" customWidth="true" hidden="false" outlineLevel="0" max="7" min="7" style="0" width="7.42"/>
    <col collapsed="false" customWidth="true" hidden="false" outlineLevel="0" max="8" min="8" style="0" width="12.7"/>
    <col collapsed="false" customWidth="true" hidden="false" outlineLevel="0" max="10" min="10" style="0" width="12.14"/>
    <col collapsed="false" customWidth="true" hidden="false" outlineLevel="0" max="11" min="11" style="0" width="10.13"/>
    <col collapsed="false" customWidth="true" hidden="false" outlineLevel="0" max="13" min="13" style="0" width="10.13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4" customFormat="false" ht="12.75" hidden="false" customHeight="false" outlineLevel="0" collapsed="false">
      <c r="C4" s="0" t="s">
        <v>2</v>
      </c>
      <c r="D4" s="2" t="s">
        <v>3</v>
      </c>
      <c r="E4" s="2"/>
      <c r="G4" s="3" t="s">
        <v>4</v>
      </c>
      <c r="H4" s="3"/>
      <c r="I4" s="3" t="s">
        <v>5</v>
      </c>
      <c r="J4" s="3"/>
      <c r="K4" s="2" t="s">
        <v>6</v>
      </c>
    </row>
    <row r="5" customFormat="false" ht="12.75" hidden="false" customHeight="false" outlineLevel="0" collapsed="false">
      <c r="A5" s="4" t="s">
        <v>7</v>
      </c>
      <c r="B5" s="0" t="s">
        <v>8</v>
      </c>
      <c r="C5" s="5" t="n">
        <v>40000</v>
      </c>
      <c r="D5" s="0" t="n">
        <v>61</v>
      </c>
      <c r="F5" s="5" t="n">
        <f aca="false">C5*D5</f>
        <v>2440000</v>
      </c>
      <c r="G5" s="6" t="n">
        <v>0.1</v>
      </c>
      <c r="H5" s="7" t="n">
        <f aca="false">F5*G5</f>
        <v>244000</v>
      </c>
      <c r="I5" s="8" t="n">
        <v>0.05</v>
      </c>
      <c r="J5" s="7" t="n">
        <f aca="false">F5*I5</f>
        <v>122000</v>
      </c>
    </row>
    <row r="6" customFormat="false" ht="12.75" hidden="false" customHeight="false" outlineLevel="0" collapsed="false">
      <c r="B6" s="0" t="s">
        <v>8</v>
      </c>
      <c r="C6" s="5" t="n">
        <v>21000</v>
      </c>
      <c r="D6" s="0" t="n">
        <v>61</v>
      </c>
      <c r="F6" s="5" t="n">
        <f aca="false">C6*D6</f>
        <v>1281000</v>
      </c>
      <c r="G6" s="6" t="n">
        <v>0.2</v>
      </c>
      <c r="H6" s="7" t="n">
        <f aca="false">F6*G6</f>
        <v>256200</v>
      </c>
      <c r="I6" s="8" t="n">
        <v>0.1</v>
      </c>
      <c r="J6" s="7" t="n">
        <f aca="false">F6*I6</f>
        <v>128100</v>
      </c>
    </row>
    <row r="7" customFormat="false" ht="12.75" hidden="false" customHeight="false" outlineLevel="0" collapsed="false">
      <c r="B7" s="0" t="s">
        <v>8</v>
      </c>
      <c r="C7" s="5" t="n">
        <v>10000</v>
      </c>
      <c r="D7" s="0" t="n">
        <v>334</v>
      </c>
      <c r="F7" s="5" t="n">
        <f aca="false">C7*D7</f>
        <v>3340000</v>
      </c>
      <c r="G7" s="6" t="n">
        <v>0.16</v>
      </c>
      <c r="H7" s="7" t="n">
        <f aca="false">F7*G7</f>
        <v>534400</v>
      </c>
      <c r="I7" s="8" t="n">
        <v>0.1</v>
      </c>
      <c r="J7" s="7" t="n">
        <f aca="false">F7*I7</f>
        <v>334000</v>
      </c>
    </row>
    <row r="8" customFormat="false" ht="12.75" hidden="false" customHeight="false" outlineLevel="0" collapsed="false">
      <c r="B8" s="0" t="s">
        <v>8</v>
      </c>
      <c r="C8" s="5" t="n">
        <v>10000</v>
      </c>
      <c r="D8" s="0" t="n">
        <v>334</v>
      </c>
      <c r="F8" s="5" t="n">
        <f aca="false">C8*D8</f>
        <v>3340000</v>
      </c>
      <c r="G8" s="6" t="n">
        <v>0.1</v>
      </c>
      <c r="H8" s="7" t="n">
        <f aca="false">F8*G8</f>
        <v>334000</v>
      </c>
      <c r="I8" s="8" t="n">
        <v>0.05</v>
      </c>
      <c r="J8" s="7" t="n">
        <f aca="false">F8*I8</f>
        <v>167000</v>
      </c>
    </row>
    <row r="9" customFormat="false" ht="12.75" hidden="false" customHeight="false" outlineLevel="0" collapsed="false">
      <c r="B9" s="0" t="s">
        <v>8</v>
      </c>
      <c r="C9" s="5" t="n">
        <v>14000</v>
      </c>
      <c r="D9" s="0" t="n">
        <v>151</v>
      </c>
      <c r="F9" s="5" t="n">
        <f aca="false">C9*D9</f>
        <v>2114000</v>
      </c>
      <c r="G9" s="6" t="n">
        <v>0.08</v>
      </c>
      <c r="H9" s="7" t="n">
        <f aca="false">F9*G9</f>
        <v>169120</v>
      </c>
      <c r="I9" s="8" t="n">
        <v>0.05</v>
      </c>
      <c r="J9" s="7" t="n">
        <f aca="false">F9*I9</f>
        <v>105700</v>
      </c>
    </row>
    <row r="10" customFormat="false" ht="12.75" hidden="false" customHeight="false" outlineLevel="0" collapsed="false">
      <c r="B10" s="0" t="s">
        <v>8</v>
      </c>
      <c r="C10" s="5" t="n">
        <v>13300</v>
      </c>
      <c r="D10" s="0" t="n">
        <v>151</v>
      </c>
      <c r="F10" s="5" t="n">
        <f aca="false">C10*D10</f>
        <v>2008300</v>
      </c>
      <c r="G10" s="6" t="n">
        <v>0.1</v>
      </c>
      <c r="H10" s="7" t="n">
        <f aca="false">F10*G10</f>
        <v>200830</v>
      </c>
      <c r="I10" s="8" t="n">
        <v>0.05</v>
      </c>
      <c r="J10" s="7" t="n">
        <f aca="false">F10*I10</f>
        <v>100415</v>
      </c>
    </row>
    <row r="11" customFormat="false" ht="12.75" hidden="false" customHeight="false" outlineLevel="0" collapsed="false">
      <c r="B11" s="0" t="s">
        <v>8</v>
      </c>
      <c r="C11" s="5" t="n">
        <v>1300</v>
      </c>
      <c r="D11" s="0" t="n">
        <v>214</v>
      </c>
      <c r="F11" s="9" t="n">
        <f aca="false">C11*D11</f>
        <v>278200</v>
      </c>
      <c r="G11" s="6" t="n">
        <v>0.04</v>
      </c>
      <c r="H11" s="10" t="n">
        <f aca="false">F11*G11</f>
        <v>11128</v>
      </c>
      <c r="I11" s="8" t="n">
        <v>0</v>
      </c>
      <c r="J11" s="10" t="n">
        <f aca="false">F11*I11</f>
        <v>0</v>
      </c>
    </row>
    <row r="12" customFormat="false" ht="12.75" hidden="false" customHeight="false" outlineLevel="0" collapsed="false">
      <c r="C12" s="5"/>
      <c r="F12" s="11" t="n">
        <f aca="false">SUM(F5:F11)/365</f>
        <v>40552.0547945206</v>
      </c>
      <c r="G12" s="12" t="s">
        <v>9</v>
      </c>
      <c r="H12" s="7" t="n">
        <f aca="false">SUM(H5:H11)</f>
        <v>1749678</v>
      </c>
      <c r="I12" s="13"/>
      <c r="J12" s="7" t="n">
        <f aca="false">SUM(J5:J11)</f>
        <v>957215</v>
      </c>
      <c r="K12" s="14"/>
      <c r="M12" s="7"/>
    </row>
    <row r="13" customFormat="false" ht="12.75" hidden="false" customHeight="false" outlineLevel="0" collapsed="false">
      <c r="C13" s="5"/>
      <c r="F13" s="5" t="n">
        <f aca="false">SUM(F5:F11)</f>
        <v>14801500</v>
      </c>
      <c r="G13" s="13"/>
      <c r="H13" s="14" t="n">
        <v>701484</v>
      </c>
      <c r="I13" s="15" t="s">
        <v>10</v>
      </c>
      <c r="J13" s="7"/>
      <c r="K13" s="14"/>
    </row>
    <row r="14" customFormat="false" ht="12.75" hidden="false" customHeight="false" outlineLevel="0" collapsed="false">
      <c r="C14" s="5"/>
      <c r="F14" s="5"/>
      <c r="G14" s="13"/>
      <c r="H14" s="10" t="n">
        <v>500000</v>
      </c>
      <c r="I14" s="15" t="s">
        <v>11</v>
      </c>
      <c r="J14" s="10" t="n">
        <v>500000</v>
      </c>
      <c r="K14" s="14"/>
    </row>
    <row r="15" customFormat="false" ht="12.75" hidden="false" customHeight="false" outlineLevel="0" collapsed="false">
      <c r="C15" s="5"/>
      <c r="F15" s="5"/>
      <c r="G15" s="13"/>
      <c r="H15" s="7" t="n">
        <f aca="false">SUM(H12:H14)</f>
        <v>2951162</v>
      </c>
      <c r="I15" s="13"/>
      <c r="J15" s="7" t="n">
        <f aca="false">J12+J14</f>
        <v>1457215</v>
      </c>
      <c r="K15" s="7" t="n">
        <f aca="false">H15-J15</f>
        <v>1493947</v>
      </c>
    </row>
    <row r="16" customFormat="false" ht="12.75" hidden="false" customHeight="false" outlineLevel="0" collapsed="false">
      <c r="C16" s="5"/>
      <c r="F16" s="5"/>
      <c r="G16" s="13"/>
      <c r="H16" s="7"/>
      <c r="I16" s="13"/>
      <c r="J16" s="7"/>
      <c r="K16" s="7"/>
    </row>
    <row r="17" customFormat="false" ht="12.75" hidden="false" customHeight="false" outlineLevel="0" collapsed="false">
      <c r="A17" s="4" t="s">
        <v>12</v>
      </c>
      <c r="B17" s="0" t="s">
        <v>8</v>
      </c>
      <c r="C17" s="5" t="n">
        <v>32500</v>
      </c>
      <c r="D17" s="0" t="n">
        <v>304</v>
      </c>
      <c r="F17" s="5" t="n">
        <f aca="false">C17*D17</f>
        <v>9880000</v>
      </c>
      <c r="G17" s="6" t="n">
        <v>0.05</v>
      </c>
      <c r="H17" s="7" t="n">
        <f aca="false">F17*G17</f>
        <v>494000</v>
      </c>
      <c r="I17" s="8" t="n">
        <v>0.05</v>
      </c>
      <c r="J17" s="7" t="n">
        <f aca="false">I17*F17</f>
        <v>494000</v>
      </c>
    </row>
    <row r="18" customFormat="false" ht="12.75" hidden="false" customHeight="false" outlineLevel="0" collapsed="false">
      <c r="B18" s="0" t="s">
        <v>8</v>
      </c>
      <c r="C18" s="5" t="n">
        <v>11000</v>
      </c>
      <c r="D18" s="0" t="n">
        <v>61</v>
      </c>
      <c r="F18" s="9" t="n">
        <f aca="false">C18*D18</f>
        <v>671000</v>
      </c>
      <c r="G18" s="6" t="n">
        <v>0.05</v>
      </c>
      <c r="H18" s="10" t="n">
        <f aca="false">F18*G18</f>
        <v>33550</v>
      </c>
      <c r="I18" s="8" t="n">
        <v>0.05</v>
      </c>
      <c r="J18" s="10" t="n">
        <f aca="false">I18*F18</f>
        <v>33550</v>
      </c>
    </row>
    <row r="19" customFormat="false" ht="12.75" hidden="false" customHeight="false" outlineLevel="0" collapsed="false">
      <c r="C19" s="5"/>
      <c r="F19" s="11" t="n">
        <f aca="false">SUM(F17:F18)/365</f>
        <v>28906.8493150685</v>
      </c>
      <c r="G19" s="12" t="s">
        <v>9</v>
      </c>
      <c r="H19" s="7" t="n">
        <f aca="false">SUM(H17:H18)</f>
        <v>527550</v>
      </c>
      <c r="I19" s="8"/>
      <c r="J19" s="7" t="n">
        <f aca="false">SUM(J17:J18)</f>
        <v>527550</v>
      </c>
      <c r="K19" s="7" t="n">
        <f aca="false">H19-J19</f>
        <v>0</v>
      </c>
    </row>
    <row r="20" customFormat="false" ht="12.75" hidden="false" customHeight="false" outlineLevel="0" collapsed="false">
      <c r="C20" s="5"/>
      <c r="F20" s="5" t="n">
        <f aca="false">F17+F18</f>
        <v>10551000</v>
      </c>
      <c r="G20" s="13"/>
      <c r="H20" s="7"/>
      <c r="I20" s="8"/>
      <c r="J20" s="7"/>
      <c r="K20" s="7"/>
    </row>
    <row r="21" customFormat="false" ht="12.75" hidden="false" customHeight="false" outlineLevel="0" collapsed="false">
      <c r="C21" s="5"/>
      <c r="F21" s="5"/>
      <c r="G21" s="13"/>
      <c r="H21" s="7"/>
      <c r="I21" s="8"/>
      <c r="J21" s="7"/>
      <c r="K21" s="7"/>
    </row>
    <row r="22" customFormat="false" ht="12.75" hidden="false" customHeight="false" outlineLevel="0" collapsed="false">
      <c r="A22" s="16" t="s">
        <v>13</v>
      </c>
      <c r="B22" s="0" t="s">
        <v>8</v>
      </c>
      <c r="C22" s="5" t="n">
        <v>30000</v>
      </c>
      <c r="D22" s="0" t="n">
        <v>365</v>
      </c>
      <c r="F22" s="5" t="n">
        <f aca="false">C22*D22</f>
        <v>10950000</v>
      </c>
      <c r="G22" s="6" t="n">
        <v>0.102</v>
      </c>
      <c r="H22" s="7" t="n">
        <f aca="false">F22*G22</f>
        <v>1116900</v>
      </c>
      <c r="I22" s="8" t="n">
        <v>0.01</v>
      </c>
      <c r="J22" s="7" t="n">
        <f aca="false">F22*I22</f>
        <v>109500</v>
      </c>
    </row>
    <row r="23" customFormat="false" ht="12.75" hidden="false" customHeight="false" outlineLevel="0" collapsed="false">
      <c r="A23" s="2"/>
      <c r="B23" s="0" t="s">
        <v>8</v>
      </c>
      <c r="C23" s="5" t="n">
        <v>29000</v>
      </c>
      <c r="D23" s="0" t="n">
        <v>92</v>
      </c>
      <c r="F23" s="5" t="n">
        <f aca="false">C23*D23</f>
        <v>2668000</v>
      </c>
      <c r="G23" s="6" t="n">
        <v>0.08</v>
      </c>
      <c r="H23" s="7" t="n">
        <f aca="false">F23*G23</f>
        <v>213440</v>
      </c>
      <c r="I23" s="8" t="n">
        <v>0.01</v>
      </c>
      <c r="J23" s="7" t="n">
        <f aca="false">F23*I23</f>
        <v>26680</v>
      </c>
    </row>
    <row r="24" customFormat="false" ht="12.75" hidden="false" customHeight="false" outlineLevel="0" collapsed="false">
      <c r="A24" s="2"/>
      <c r="B24" s="0" t="s">
        <v>14</v>
      </c>
      <c r="C24" s="5" t="n">
        <v>87500</v>
      </c>
      <c r="D24" s="0" t="n">
        <v>214</v>
      </c>
      <c r="F24" s="5" t="n">
        <f aca="false">C24*D24</f>
        <v>18725000</v>
      </c>
      <c r="G24" s="6" t="n">
        <v>0.05</v>
      </c>
      <c r="H24" s="7" t="n">
        <f aca="false">F24*G24</f>
        <v>936250</v>
      </c>
      <c r="I24" s="8" t="n">
        <v>0.01</v>
      </c>
      <c r="J24" s="7" t="n">
        <f aca="false">F24*I24</f>
        <v>187250</v>
      </c>
    </row>
    <row r="25" customFormat="false" ht="12.75" hidden="false" customHeight="false" outlineLevel="0" collapsed="false">
      <c r="A25" s="2"/>
      <c r="B25" s="0" t="s">
        <v>14</v>
      </c>
      <c r="C25" s="5" t="n">
        <v>87500</v>
      </c>
      <c r="D25" s="0" t="n">
        <v>151</v>
      </c>
      <c r="F25" s="5" t="n">
        <f aca="false">C25*D25</f>
        <v>13212500</v>
      </c>
      <c r="G25" s="6" t="n">
        <v>0.015</v>
      </c>
      <c r="H25" s="7" t="n">
        <f aca="false">F25*G25</f>
        <v>198187.5</v>
      </c>
      <c r="I25" s="8" t="n">
        <v>0.01</v>
      </c>
      <c r="J25" s="7" t="n">
        <f aca="false">F25*I25</f>
        <v>132125</v>
      </c>
    </row>
    <row r="26" customFormat="false" ht="12.75" hidden="false" customHeight="false" outlineLevel="0" collapsed="false">
      <c r="A26" s="2"/>
      <c r="B26" s="0" t="s">
        <v>14</v>
      </c>
      <c r="C26" s="5" t="n">
        <v>17700</v>
      </c>
      <c r="D26" s="0" t="n">
        <v>214</v>
      </c>
      <c r="F26" s="5" t="n">
        <f aca="false">C26*D26</f>
        <v>3787800</v>
      </c>
      <c r="G26" s="6" t="n">
        <v>0.05</v>
      </c>
      <c r="H26" s="7" t="n">
        <f aca="false">F26*G26</f>
        <v>189390</v>
      </c>
      <c r="I26" s="8" t="n">
        <v>0.01</v>
      </c>
      <c r="J26" s="7" t="n">
        <f aca="false">F26*I26</f>
        <v>37878</v>
      </c>
    </row>
    <row r="27" customFormat="false" ht="12.75" hidden="false" customHeight="false" outlineLevel="0" collapsed="false">
      <c r="A27" s="2"/>
      <c r="B27" s="0" t="s">
        <v>14</v>
      </c>
      <c r="C27" s="5" t="n">
        <v>17700</v>
      </c>
      <c r="D27" s="0" t="n">
        <v>151</v>
      </c>
      <c r="F27" s="9" t="n">
        <f aca="false">C27*D27</f>
        <v>2672700</v>
      </c>
      <c r="G27" s="6" t="n">
        <v>0.015</v>
      </c>
      <c r="H27" s="10" t="n">
        <f aca="false">F27*G27</f>
        <v>40090.5</v>
      </c>
      <c r="I27" s="8" t="n">
        <v>0.01</v>
      </c>
      <c r="J27" s="10" t="n">
        <f aca="false">F27*I27</f>
        <v>26727</v>
      </c>
    </row>
    <row r="28" customFormat="false" ht="12.75" hidden="false" customHeight="false" outlineLevel="0" collapsed="false">
      <c r="A28" s="2"/>
      <c r="C28" s="5"/>
      <c r="F28" s="11" t="n">
        <f aca="false">SUM(F22:F27)/365</f>
        <v>142509.589041096</v>
      </c>
      <c r="G28" s="12" t="s">
        <v>9</v>
      </c>
      <c r="H28" s="7" t="n">
        <f aca="false">SUM(H22:H27)</f>
        <v>2694258</v>
      </c>
      <c r="I28" s="8"/>
      <c r="J28" s="7" t="n">
        <f aca="false">SUM(J22:J27)</f>
        <v>520160</v>
      </c>
      <c r="K28" s="7" t="n">
        <f aca="false">H28-J28</f>
        <v>2174098</v>
      </c>
    </row>
    <row r="29" customFormat="false" ht="12.75" hidden="false" customHeight="false" outlineLevel="0" collapsed="false">
      <c r="A29" s="2"/>
      <c r="C29" s="5"/>
      <c r="F29" s="5" t="n">
        <f aca="false">SUM(F22:F27)</f>
        <v>52016000</v>
      </c>
      <c r="G29" s="13"/>
      <c r="H29" s="7"/>
      <c r="I29" s="8"/>
      <c r="J29" s="7"/>
      <c r="K29" s="7"/>
    </row>
    <row r="30" customFormat="false" ht="12.75" hidden="false" customHeight="false" outlineLevel="0" collapsed="false">
      <c r="A30" s="2"/>
      <c r="C30" s="5"/>
      <c r="F30" s="5"/>
      <c r="G30" s="13"/>
      <c r="H30" s="7"/>
      <c r="I30" s="8"/>
      <c r="J30" s="7"/>
      <c r="K30" s="7"/>
    </row>
    <row r="31" customFormat="false" ht="12.75" hidden="false" customHeight="false" outlineLevel="0" collapsed="false">
      <c r="A31" s="4" t="s">
        <v>15</v>
      </c>
      <c r="B31" s="0" t="s">
        <v>8</v>
      </c>
      <c r="C31" s="5" t="n">
        <v>35714</v>
      </c>
      <c r="D31" s="0" t="n">
        <v>122</v>
      </c>
      <c r="F31" s="5" t="n">
        <f aca="false">C31*D31</f>
        <v>4357108</v>
      </c>
      <c r="G31" s="6" t="n">
        <v>0.05</v>
      </c>
      <c r="H31" s="7" t="n">
        <f aca="false">F31*G31</f>
        <v>217855.4</v>
      </c>
      <c r="I31" s="8" t="n">
        <v>0.025</v>
      </c>
      <c r="J31" s="7" t="n">
        <f aca="false">F31*I31</f>
        <v>108927.7</v>
      </c>
    </row>
    <row r="32" customFormat="false" ht="12.75" hidden="false" customHeight="false" outlineLevel="0" collapsed="false">
      <c r="B32" s="0" t="s">
        <v>8</v>
      </c>
      <c r="C32" s="5" t="n">
        <v>23000</v>
      </c>
      <c r="D32" s="0" t="n">
        <v>365</v>
      </c>
      <c r="F32" s="5" t="n">
        <f aca="false">C32*D32</f>
        <v>8395000</v>
      </c>
      <c r="G32" s="6" t="n">
        <v>0.05</v>
      </c>
      <c r="H32" s="7" t="n">
        <f aca="false">F32*G32</f>
        <v>419750</v>
      </c>
      <c r="I32" s="8" t="n">
        <v>0.025</v>
      </c>
      <c r="J32" s="7" t="n">
        <f aca="false">F32*I32</f>
        <v>209875</v>
      </c>
    </row>
    <row r="33" customFormat="false" ht="12.75" hidden="false" customHeight="false" outlineLevel="0" collapsed="false">
      <c r="B33" s="0" t="s">
        <v>8</v>
      </c>
      <c r="C33" s="5" t="n">
        <v>20000</v>
      </c>
      <c r="D33" s="0" t="n">
        <v>153</v>
      </c>
      <c r="F33" s="5" t="n">
        <f aca="false">C33*D33</f>
        <v>3060000</v>
      </c>
      <c r="G33" s="6" t="n">
        <v>0.02</v>
      </c>
      <c r="H33" s="7" t="n">
        <f aca="false">F33*G33</f>
        <v>61200</v>
      </c>
      <c r="I33" s="8" t="n">
        <v>0.025</v>
      </c>
      <c r="J33" s="7" t="n">
        <f aca="false">F33*I33</f>
        <v>76500</v>
      </c>
    </row>
    <row r="34" customFormat="false" ht="12.75" hidden="false" customHeight="false" outlineLevel="0" collapsed="false">
      <c r="B34" s="0" t="s">
        <v>8</v>
      </c>
      <c r="C34" s="5" t="n">
        <v>10000</v>
      </c>
      <c r="D34" s="0" t="n">
        <v>306</v>
      </c>
      <c r="F34" s="5" t="n">
        <f aca="false">C34*D34</f>
        <v>3060000</v>
      </c>
      <c r="G34" s="6" t="n">
        <v>0.02</v>
      </c>
      <c r="H34" s="7" t="n">
        <f aca="false">F34*G34</f>
        <v>61200</v>
      </c>
      <c r="I34" s="8" t="n">
        <v>0.025</v>
      </c>
      <c r="J34" s="7" t="n">
        <f aca="false">F34*I34</f>
        <v>76500</v>
      </c>
    </row>
    <row r="35" customFormat="false" ht="12.75" hidden="false" customHeight="false" outlineLevel="0" collapsed="false">
      <c r="B35" s="0" t="s">
        <v>8</v>
      </c>
      <c r="C35" s="5" t="n">
        <v>20000</v>
      </c>
      <c r="D35" s="0" t="n">
        <v>214</v>
      </c>
      <c r="F35" s="5" t="n">
        <f aca="false">C35*D35</f>
        <v>4280000</v>
      </c>
      <c r="G35" s="6" t="n">
        <v>0.02</v>
      </c>
      <c r="H35" s="7" t="n">
        <f aca="false">F35*G35</f>
        <v>85600</v>
      </c>
      <c r="I35" s="8" t="n">
        <v>0.025</v>
      </c>
      <c r="J35" s="7" t="n">
        <f aca="false">F35*I35</f>
        <v>107000</v>
      </c>
    </row>
    <row r="36" customFormat="false" ht="12.75" hidden="false" customHeight="false" outlineLevel="0" collapsed="false">
      <c r="B36" s="0" t="s">
        <v>14</v>
      </c>
      <c r="C36" s="5" t="n">
        <v>21700</v>
      </c>
      <c r="D36" s="0" t="n">
        <v>365</v>
      </c>
      <c r="F36" s="5" t="n">
        <f aca="false">C36*D36</f>
        <v>7920500</v>
      </c>
      <c r="G36" s="6" t="n">
        <v>0.03</v>
      </c>
      <c r="H36" s="7" t="n">
        <f aca="false">F36*G36</f>
        <v>237615</v>
      </c>
      <c r="I36" s="8" t="n">
        <v>0.025</v>
      </c>
      <c r="J36" s="7" t="n">
        <f aca="false">F36*I36</f>
        <v>198012.5</v>
      </c>
    </row>
    <row r="37" customFormat="false" ht="12.75" hidden="false" customHeight="false" outlineLevel="0" collapsed="false">
      <c r="B37" s="0" t="s">
        <v>14</v>
      </c>
      <c r="C37" s="5" t="n">
        <v>7000</v>
      </c>
      <c r="D37" s="0" t="n">
        <v>365</v>
      </c>
      <c r="F37" s="9" t="n">
        <f aca="false">C37*D37</f>
        <v>2555000</v>
      </c>
      <c r="G37" s="6" t="n">
        <v>0.02</v>
      </c>
      <c r="H37" s="10" t="n">
        <f aca="false">F37*G37</f>
        <v>51100</v>
      </c>
      <c r="I37" s="8" t="n">
        <v>0.01</v>
      </c>
      <c r="J37" s="10" t="n">
        <f aca="false">F37*I37</f>
        <v>25550</v>
      </c>
    </row>
    <row r="38" customFormat="false" ht="12.75" hidden="false" customHeight="false" outlineLevel="0" collapsed="false">
      <c r="F38" s="11" t="n">
        <f aca="false">SUM(F31:F37)/365</f>
        <v>92130.4328767123</v>
      </c>
      <c r="G38" s="17" t="s">
        <v>9</v>
      </c>
      <c r="H38" s="7" t="n">
        <f aca="false">SUM(H31:H37)</f>
        <v>1134320.4</v>
      </c>
      <c r="I38" s="18"/>
      <c r="J38" s="7" t="n">
        <f aca="false">SUM(J31:J37)</f>
        <v>802365.2</v>
      </c>
      <c r="K38" s="7"/>
    </row>
    <row r="39" customFormat="false" ht="12.75" hidden="false" customHeight="false" outlineLevel="0" collapsed="false">
      <c r="F39" s="5" t="n">
        <f aca="false">SUM(F31:F37)</f>
        <v>33627608</v>
      </c>
      <c r="G39" s="19"/>
      <c r="H39" s="10" t="n">
        <v>500000</v>
      </c>
      <c r="I39" s="20" t="s">
        <v>11</v>
      </c>
      <c r="J39" s="10" t="n">
        <v>500000</v>
      </c>
    </row>
    <row r="40" customFormat="false" ht="12.75" hidden="false" customHeight="false" outlineLevel="0" collapsed="false">
      <c r="F40" s="5"/>
      <c r="G40" s="19"/>
      <c r="H40" s="7" t="n">
        <f aca="false">SUM(H38:H39)</f>
        <v>1634320.4</v>
      </c>
      <c r="J40" s="7" t="n">
        <f aca="false">J38+J39</f>
        <v>1302365.2</v>
      </c>
      <c r="K40" s="7" t="n">
        <f aca="false">H40-J40</f>
        <v>331955.2</v>
      </c>
    </row>
    <row r="41" customFormat="false" ht="12.75" hidden="false" customHeight="false" outlineLevel="0" collapsed="false">
      <c r="F41" s="5"/>
      <c r="G41" s="19"/>
      <c r="H41" s="19"/>
    </row>
    <row r="42" customFormat="false" ht="12.75" hidden="false" customHeight="false" outlineLevel="0" collapsed="false">
      <c r="A42" s="4" t="s">
        <v>16</v>
      </c>
      <c r="H42" s="7" t="n">
        <v>5950000</v>
      </c>
      <c r="J42" s="7" t="n">
        <f aca="false">H42</f>
        <v>5950000</v>
      </c>
      <c r="K42" s="14" t="n">
        <f aca="false">H42-J42</f>
        <v>0</v>
      </c>
    </row>
    <row r="43" customFormat="false" ht="12.75" hidden="false" customHeight="false" outlineLevel="0" collapsed="false">
      <c r="K43" s="7"/>
    </row>
    <row r="44" customFormat="false" ht="12.75" hidden="false" customHeight="false" outlineLevel="0" collapsed="false">
      <c r="A44" s="4" t="s">
        <v>17</v>
      </c>
      <c r="B44" s="21"/>
      <c r="C44" s="21"/>
      <c r="D44" s="21"/>
      <c r="E44" s="21"/>
      <c r="H44" s="7" t="n">
        <f aca="false">H15+H19+H28+H40+H42</f>
        <v>13757290.4</v>
      </c>
      <c r="J44" s="7" t="n">
        <f aca="false">J15+J19+J28+J40+J42</f>
        <v>9757290.2</v>
      </c>
      <c r="K44" s="7" t="n">
        <f aca="false">K15+K28+K40</f>
        <v>4000000.2</v>
      </c>
    </row>
    <row r="45" customFormat="false" ht="18" hidden="false" customHeight="false" outlineLevel="0" collapsed="false">
      <c r="A45" s="22" t="s">
        <v>18</v>
      </c>
      <c r="B45" s="22"/>
      <c r="C45" s="22"/>
      <c r="D45" s="22"/>
      <c r="E45" s="22"/>
      <c r="F45" s="22"/>
      <c r="G45" s="22"/>
      <c r="H45" s="7"/>
      <c r="J45" s="7"/>
      <c r="K45" s="7"/>
    </row>
    <row r="46" customFormat="false" ht="15.75" hidden="false" customHeight="false" outlineLevel="0" collapsed="false">
      <c r="A46" s="23" t="s">
        <v>19</v>
      </c>
      <c r="B46" s="23"/>
      <c r="C46" s="23"/>
      <c r="D46" s="23"/>
      <c r="E46" s="23"/>
      <c r="F46" s="23"/>
      <c r="G46" s="23"/>
      <c r="H46" s="7"/>
      <c r="J46" s="7"/>
      <c r="K46" s="7"/>
    </row>
    <row r="47" customFormat="false" ht="15.75" hidden="false" customHeight="false" outlineLevel="0" collapsed="false">
      <c r="A47" s="24"/>
      <c r="B47" s="24"/>
      <c r="C47" s="24"/>
      <c r="D47" s="24"/>
      <c r="E47" s="24"/>
      <c r="F47" s="24"/>
      <c r="G47" s="24"/>
      <c r="H47" s="7"/>
      <c r="J47" s="7"/>
      <c r="K47" s="7"/>
    </row>
    <row r="48" customFormat="false" ht="15.75" hidden="false" customHeight="false" outlineLevel="0" collapsed="false">
      <c r="A48" s="24"/>
      <c r="B48" s="24"/>
      <c r="C48" s="24"/>
      <c r="D48" s="24"/>
      <c r="E48" s="24"/>
      <c r="F48" s="24"/>
      <c r="G48" s="24"/>
      <c r="H48" s="7"/>
      <c r="J48" s="7"/>
      <c r="K48" s="7"/>
    </row>
    <row r="49" customFormat="false" ht="12.75" hidden="false" customHeight="false" outlineLevel="0" collapsed="false">
      <c r="A49" s="4"/>
      <c r="B49" s="21"/>
      <c r="C49" s="21"/>
      <c r="D49" s="21"/>
      <c r="E49" s="21"/>
      <c r="H49" s="7"/>
      <c r="J49" s="7"/>
      <c r="K49" s="7"/>
    </row>
    <row r="50" customFormat="false" ht="12.75" hidden="false" customHeight="false" outlineLevel="0" collapsed="false">
      <c r="B50" s="25" t="s">
        <v>20</v>
      </c>
      <c r="C50" s="25"/>
      <c r="D50" s="25"/>
      <c r="E50" s="25"/>
      <c r="K50" s="7"/>
    </row>
    <row r="51" customFormat="false" ht="12.75" hidden="false" customHeight="false" outlineLevel="0" collapsed="false">
      <c r="B51" s="26" t="s">
        <v>21</v>
      </c>
      <c r="C51" s="26"/>
      <c r="D51" s="26" t="s">
        <v>22</v>
      </c>
      <c r="E51" s="26"/>
      <c r="F51" s="27"/>
      <c r="G51" s="28"/>
      <c r="K51" s="7"/>
    </row>
    <row r="52" customFormat="false" ht="12.75" hidden="false" customHeight="false" outlineLevel="0" collapsed="false">
      <c r="B52" s="29" t="s">
        <v>23</v>
      </c>
      <c r="C52" s="29"/>
      <c r="D52" s="29" t="s">
        <v>24</v>
      </c>
      <c r="E52" s="29"/>
      <c r="F52" s="30" t="s">
        <v>25</v>
      </c>
      <c r="G52" s="30"/>
      <c r="K52" s="7"/>
    </row>
    <row r="53" customFormat="false" ht="12.75" hidden="false" customHeight="false" outlineLevel="0" collapsed="false">
      <c r="B53" s="31"/>
      <c r="C53" s="31"/>
      <c r="D53" s="31"/>
      <c r="E53" s="31"/>
      <c r="F53" s="31"/>
      <c r="G53" s="31"/>
      <c r="K53" s="7"/>
    </row>
    <row r="54" customFormat="false" ht="12.75" hidden="false" customHeight="false" outlineLevel="0" collapsed="false">
      <c r="A54" s="32" t="s">
        <v>26</v>
      </c>
      <c r="B54" s="21"/>
      <c r="C54" s="21"/>
      <c r="D54" s="21"/>
      <c r="E54" s="21"/>
      <c r="K54" s="7"/>
    </row>
    <row r="55" customFormat="false" ht="12.75" hidden="false" customHeight="false" outlineLevel="0" collapsed="false">
      <c r="A55" s="33"/>
      <c r="B55" s="21"/>
      <c r="C55" s="21"/>
      <c r="D55" s="21"/>
      <c r="E55" s="21"/>
      <c r="K55" s="7"/>
    </row>
    <row r="56" customFormat="false" ht="12.75" hidden="false" customHeight="false" outlineLevel="0" collapsed="false">
      <c r="A56" s="34" t="s">
        <v>27</v>
      </c>
      <c r="B56" s="35" t="n">
        <v>0.2</v>
      </c>
      <c r="C56" s="36" t="s">
        <v>28</v>
      </c>
      <c r="D56" s="35" t="n">
        <v>0.1</v>
      </c>
      <c r="E56" s="36" t="s">
        <v>28</v>
      </c>
    </row>
    <row r="57" customFormat="false" ht="12.75" hidden="false" customHeight="false" outlineLevel="0" collapsed="false">
      <c r="A57" s="28"/>
      <c r="B57" s="37" t="n">
        <v>3</v>
      </c>
      <c r="C57" s="36" t="s">
        <v>29</v>
      </c>
      <c r="D57" s="38" t="n">
        <v>1.5</v>
      </c>
      <c r="E57" s="36" t="s">
        <v>29</v>
      </c>
      <c r="F57" s="39" t="n">
        <f aca="false">B57-D57</f>
        <v>1.5</v>
      </c>
      <c r="G57" s="0" t="s">
        <v>29</v>
      </c>
    </row>
    <row r="58" customFormat="false" ht="12.75" hidden="false" customHeight="false" outlineLevel="0" collapsed="false">
      <c r="A58" s="28"/>
      <c r="B58" s="28"/>
      <c r="C58" s="36"/>
      <c r="D58" s="28"/>
      <c r="E58" s="36"/>
    </row>
    <row r="59" customFormat="false" ht="12.75" hidden="false" customHeight="false" outlineLevel="0" collapsed="false">
      <c r="A59" s="34" t="s">
        <v>30</v>
      </c>
      <c r="B59" s="35" t="n">
        <v>0.05</v>
      </c>
      <c r="C59" s="36"/>
      <c r="D59" s="35" t="n">
        <v>0.05</v>
      </c>
      <c r="E59" s="36"/>
    </row>
    <row r="60" customFormat="false" ht="12.75" hidden="false" customHeight="false" outlineLevel="0" collapsed="false">
      <c r="A60" s="28"/>
      <c r="B60" s="37" t="n">
        <v>0.5</v>
      </c>
      <c r="C60" s="36"/>
      <c r="D60" s="37" t="n">
        <v>0.5</v>
      </c>
      <c r="E60" s="36"/>
      <c r="F60" s="39" t="n">
        <f aca="false">B60-D60</f>
        <v>0</v>
      </c>
    </row>
    <row r="61" customFormat="false" ht="12.75" hidden="false" customHeight="false" outlineLevel="0" collapsed="false">
      <c r="A61" s="28"/>
      <c r="B61" s="28"/>
      <c r="C61" s="28"/>
      <c r="D61" s="28"/>
      <c r="E61" s="36"/>
    </row>
    <row r="62" customFormat="false" ht="12.75" hidden="false" customHeight="false" outlineLevel="0" collapsed="false">
      <c r="A62" s="34" t="s">
        <v>31</v>
      </c>
      <c r="B62" s="35" t="n">
        <v>0.05</v>
      </c>
      <c r="C62" s="35"/>
      <c r="D62" s="35" t="n">
        <v>0.01</v>
      </c>
      <c r="E62" s="36"/>
    </row>
    <row r="63" customFormat="false" ht="12.75" hidden="false" customHeight="false" outlineLevel="0" collapsed="false">
      <c r="A63" s="28"/>
      <c r="B63" s="37" t="n">
        <v>2.7</v>
      </c>
      <c r="C63" s="37"/>
      <c r="D63" s="37" t="n">
        <v>0.5</v>
      </c>
      <c r="E63" s="37"/>
      <c r="F63" s="39" t="n">
        <f aca="false">B63-D63</f>
        <v>2.2</v>
      </c>
    </row>
    <row r="64" customFormat="false" ht="12.75" hidden="false" customHeight="false" outlineLevel="0" collapsed="false">
      <c r="A64" s="28"/>
      <c r="B64" s="28"/>
      <c r="C64" s="28"/>
      <c r="D64" s="28"/>
      <c r="E64" s="28"/>
    </row>
    <row r="65" customFormat="false" ht="12.75" hidden="false" customHeight="false" outlineLevel="0" collapsed="false">
      <c r="A65" s="34" t="s">
        <v>32</v>
      </c>
      <c r="B65" s="35" t="n">
        <v>0.05</v>
      </c>
      <c r="C65" s="35"/>
      <c r="D65" s="35" t="n">
        <v>0.04</v>
      </c>
      <c r="E65" s="35"/>
    </row>
    <row r="66" customFormat="false" ht="12.75" hidden="false" customHeight="false" outlineLevel="0" collapsed="false">
      <c r="A66" s="28"/>
      <c r="B66" s="37" t="n">
        <v>1.6</v>
      </c>
      <c r="C66" s="37"/>
      <c r="D66" s="37" t="n">
        <v>1.3</v>
      </c>
      <c r="E66" s="37"/>
      <c r="F66" s="39" t="n">
        <f aca="false">B66-D66</f>
        <v>0.3</v>
      </c>
    </row>
    <row r="67" customFormat="false" ht="12.75" hidden="false" customHeight="false" outlineLevel="0" collapsed="false">
      <c r="A67" s="28"/>
      <c r="B67" s="28"/>
      <c r="C67" s="28"/>
      <c r="D67" s="28"/>
      <c r="E67" s="28"/>
    </row>
    <row r="68" customFormat="false" ht="12.75" hidden="false" customHeight="false" outlineLevel="0" collapsed="false">
      <c r="A68" s="34" t="s">
        <v>16</v>
      </c>
      <c r="B68" s="40" t="n">
        <v>6</v>
      </c>
      <c r="C68" s="40"/>
      <c r="D68" s="40" t="n">
        <v>6</v>
      </c>
      <c r="E68" s="40"/>
      <c r="F68" s="40" t="n">
        <f aca="false">B68-D68</f>
        <v>0</v>
      </c>
      <c r="G68" s="41"/>
    </row>
    <row r="69" customFormat="false" ht="12.75" hidden="false" customHeight="false" outlineLevel="0" collapsed="false">
      <c r="A69" s="34"/>
      <c r="B69" s="37"/>
      <c r="C69" s="37"/>
      <c r="D69" s="37"/>
      <c r="E69" s="37"/>
      <c r="F69" s="39"/>
    </row>
    <row r="70" customFormat="false" ht="12.75" hidden="false" customHeight="false" outlineLevel="0" collapsed="false">
      <c r="A70" s="34" t="s">
        <v>33</v>
      </c>
      <c r="B70" s="37" t="n">
        <f aca="false">B57+B60+B63+B66+B68</f>
        <v>13.8</v>
      </c>
      <c r="C70" s="37"/>
      <c r="D70" s="37" t="n">
        <f aca="false">D57+D60+D63+D66+D68</f>
        <v>9.8</v>
      </c>
      <c r="E70" s="37"/>
      <c r="F70" s="37" t="n">
        <f aca="false">F57+F60+F63+F66+F68</f>
        <v>4</v>
      </c>
    </row>
    <row r="71" customFormat="false" ht="12.75" hidden="false" customHeight="false" outlineLevel="0" collapsed="false">
      <c r="A71" s="28"/>
      <c r="B71" s="28"/>
      <c r="C71" s="28"/>
      <c r="D71" s="28"/>
      <c r="E71" s="28"/>
    </row>
    <row r="72" customFormat="false" ht="12.75" hidden="false" customHeight="false" outlineLevel="0" collapsed="false">
      <c r="A72" s="28"/>
      <c r="B72" s="28"/>
      <c r="C72" s="28"/>
      <c r="D72" s="28"/>
      <c r="E72" s="28"/>
    </row>
    <row r="73" customFormat="false" ht="12.75" hidden="false" customHeight="false" outlineLevel="0" collapsed="false">
      <c r="A73" s="32" t="s">
        <v>34</v>
      </c>
      <c r="B73" s="28"/>
      <c r="C73" s="28"/>
      <c r="D73" s="28"/>
      <c r="E73" s="28"/>
    </row>
    <row r="74" customFormat="false" ht="12.75" hidden="false" customHeight="false" outlineLevel="0" collapsed="false">
      <c r="A74" s="33"/>
      <c r="B74" s="28"/>
      <c r="C74" s="28"/>
      <c r="D74" s="28"/>
      <c r="E74" s="28"/>
    </row>
    <row r="75" customFormat="false" ht="12.75" hidden="false" customHeight="false" outlineLevel="0" collapsed="false">
      <c r="A75" s="34" t="s">
        <v>35</v>
      </c>
      <c r="B75" s="35" t="n">
        <v>2.63</v>
      </c>
      <c r="C75" s="35"/>
      <c r="D75" s="35" t="n">
        <v>2.25</v>
      </c>
      <c r="E75" s="35"/>
    </row>
    <row r="76" customFormat="false" ht="12.75" hidden="false" customHeight="false" outlineLevel="0" collapsed="false">
      <c r="A76" s="28"/>
      <c r="B76" s="37" t="n">
        <v>9.5</v>
      </c>
      <c r="C76" s="37"/>
      <c r="D76" s="37" t="n">
        <v>8</v>
      </c>
      <c r="E76" s="37"/>
      <c r="F76" s="39" t="n">
        <f aca="false">B76-D76</f>
        <v>1.5</v>
      </c>
    </row>
    <row r="79" customFormat="false" ht="12.75" hidden="false" customHeight="false" outlineLevel="0" collapsed="false">
      <c r="A79" s="42" t="s">
        <v>36</v>
      </c>
      <c r="B79" s="43" t="n">
        <f aca="false">B70+B76</f>
        <v>23.3</v>
      </c>
      <c r="C79" s="43"/>
      <c r="D79" s="43" t="n">
        <f aca="false">D70+D76</f>
        <v>17.8</v>
      </c>
      <c r="E79" s="43"/>
      <c r="F79" s="43" t="n">
        <f aca="false">F70+F76</f>
        <v>5.5</v>
      </c>
      <c r="G79" s="44"/>
    </row>
  </sheetData>
  <mergeCells count="10">
    <mergeCell ref="G4:H4"/>
    <mergeCell ref="I4:J4"/>
    <mergeCell ref="A45:G45"/>
    <mergeCell ref="A46:G46"/>
    <mergeCell ref="B50:E50"/>
    <mergeCell ref="B51:C51"/>
    <mergeCell ref="D51:E51"/>
    <mergeCell ref="B52:C52"/>
    <mergeCell ref="D52:E52"/>
    <mergeCell ref="F52:G5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2001-11-05T19:25:59Z</dcterms:created>
  <dc:creator>ldonoho</dc:creator>
  <dc:description/>
  <dc:language>en-US</dc:language>
  <cp:lastModifiedBy>ldonoho</cp:lastModifiedBy>
  <cp:lastPrinted>2001-11-07T13:11:03Z</cp:lastPrinted>
  <dcterms:modified xsi:type="dcterms:W3CDTF">2001-11-07T17:21:06Z</dcterms:modified>
  <cp:revision>0</cp:revision>
  <dc:subject/>
  <dc:title/>
</cp:coreProperties>
</file>