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 Assump 2002 w Stretch" sheetId="1" state="visible" r:id="rId3"/>
    <sheet name="Sheet3" sheetId="2" state="visible" r:id="rId4"/>
  </sheets>
  <definedNames>
    <definedName function="false" hidden="false" localSheetId="0" name="_xlnm.Print_Area" vbProcedure="false">'Rev Assump 2002 w Stretch'!$A$1:$M$148</definedName>
    <definedName function="false" hidden="false" localSheetId="0" name="_xlnm.Print_Titles" vbProcedure="false">'Rev Assump 2002 w Stretch'!$1:$2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jmoore3:
</t>
        </r>
        <r>
          <rPr>
            <sz val="8"/>
            <color rgb="FF000000"/>
            <rFont val="Tahoma"/>
            <family val="2"/>
          </rPr>
          <t xml:space="preserve">Reduced Strip by .16 to get to $31.2 Mil fuel revenues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92</xdr:colOff>
                <xdr:row>3</xdr:row>
                <xdr:rowOff>11</xdr:rowOff>
              </xdr:from>
              <xdr:to>
                <xdr:col>4</xdr:col>
                <xdr:colOff>38</xdr:colOff>
                <xdr:row>7</xdr:row>
                <xdr:rowOff>3</xdr:rowOff>
              </xdr:to>
            </anchor>
          </commentPr>
        </mc:Choice>
        <mc:Fallback/>
      </mc:AlternateContent>
    </commen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jmoore3:
</t>
        </r>
        <r>
          <rPr>
            <sz val="8"/>
            <color rgb="FF000000"/>
            <rFont val="Tahoma"/>
            <family val="2"/>
          </rPr>
          <t xml:space="preserve">Reduced Strip by .16 to get to $31.2 Mil fuel revenues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111</xdr:colOff>
                <xdr:row>3</xdr:row>
                <xdr:rowOff>11</xdr:rowOff>
              </xdr:from>
              <xdr:to>
                <xdr:col>7</xdr:col>
                <xdr:colOff>47</xdr:colOff>
                <xdr:row>7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<sst xmlns="http://schemas.openxmlformats.org/spreadsheetml/2006/main" count="214" uniqueCount="163">
  <si>
    <t xml:space="preserve">TW COMMERCIAL 2002 MARGIN PLAN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</si>
  <si>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</si>
  <si>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Gas Index Prices</t>
  </si>
  <si>
    <t xml:space="preserve">  Plan**</t>
  </si>
  <si>
    <t xml:space="preserve"> 3CE  </t>
  </si>
  <si>
    <t xml:space="preserve">Plan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</si>
  <si>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</si>
  <si>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</si>
  <si>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</si>
  <si>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</si>
  <si>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</si>
  <si>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</si>
  <si>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</si>
  <si>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</si>
  <si>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</si>
  <si>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</si>
  <si>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</si>
  <si>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</si>
  <si>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Average </t>
  </si>
  <si>
    <t xml:space="preserve">Fuel Hedge</t>
  </si>
  <si>
    <t xml:space="preserve">Day</t>
  </si>
  <si>
    <t xml:space="preserve">UAF @  (.06%) - Same as 2001 Plan</t>
  </si>
  <si>
    <t xml:space="preserve">Estimated West Flow (MmBTU/Day)</t>
  </si>
  <si>
    <t xml:space="preserve">Without</t>
  </si>
  <si>
    <t xml:space="preserve">Red Rock</t>
  </si>
  <si>
    <t xml:space="preserve">Red Rock Outage Impact:</t>
  </si>
  <si>
    <t xml:space="preserve">  </t>
  </si>
  <si>
    <t xml:space="preserve">  Plan</t>
  </si>
  <si>
    <t xml:space="preserve"> CE  </t>
  </si>
  <si>
    <t xml:space="preserve">Outage</t>
  </si>
  <si>
    <t xml:space="preserve">6 Days @</t>
  </si>
  <si>
    <t xml:space="preserve">100,000/d</t>
  </si>
  <si>
    <t xml:space="preserve">  80,000/d</t>
  </si>
  <si>
    <t xml:space="preserve">April &amp; May</t>
  </si>
  <si>
    <t xml:space="preserve">61 Days @</t>
  </si>
  <si>
    <t xml:space="preserve">180,000/d</t>
  </si>
  <si>
    <t xml:space="preserve">4 Days @</t>
  </si>
  <si>
    <t xml:space="preserve">January (Possible Outage)</t>
  </si>
  <si>
    <t xml:space="preserve">5 Days @ </t>
  </si>
  <si>
    <t xml:space="preserve">130,000/d</t>
  </si>
  <si>
    <t xml:space="preserve">Avg. Throughput </t>
  </si>
  <si>
    <t xml:space="preserve">  21,000/d avg</t>
  </si>
  <si>
    <t xml:space="preserve">Did not adjust Plan, volume </t>
  </si>
  <si>
    <t xml:space="preserve">Avg. Load Factor</t>
  </si>
  <si>
    <t xml:space="preserve">     already down to 1020</t>
  </si>
  <si>
    <t xml:space="preserve">Assumed IT(Average MmBTU/Day &amp; Rate)</t>
  </si>
  <si>
    <t xml:space="preserve">Stretch</t>
  </si>
  <si>
    <t xml:space="preserve">Non-Contracted</t>
  </si>
  <si>
    <t xml:space="preserve">Rate</t>
  </si>
  <si>
    <t xml:space="preserve">Vol.</t>
  </si>
  <si>
    <t xml:space="preserve">   Rate</t>
  </si>
  <si>
    <t xml:space="preserve">Nov-Mar</t>
  </si>
  <si>
    <t xml:space="preserve">E of Thoreau to E of Thoreau</t>
  </si>
  <si>
    <t xml:space="preserve">San Juan to East</t>
  </si>
  <si>
    <t xml:space="preserve">Ignacio to El Paso Blanco</t>
  </si>
  <si>
    <t xml:space="preserve">Apr - Oct;    .005 Nov - Mar</t>
  </si>
  <si>
    <t xml:space="preserve">Ignacio to Blanco Hub</t>
  </si>
  <si>
    <t xml:space="preserve">IT 2001 Plan:  </t>
  </si>
  <si>
    <t xml:space="preserve">$1.4 mil</t>
  </si>
  <si>
    <t xml:space="preserve">IT 2001 Current Estimate:</t>
  </si>
  <si>
    <t xml:space="preserve">West IT</t>
  </si>
  <si>
    <t xml:space="preserve">$5.4 mil</t>
  </si>
  <si>
    <t xml:space="preserve">Ignacio</t>
  </si>
  <si>
    <t xml:space="preserve">$1.7 mil</t>
  </si>
  <si>
    <t xml:space="preserve">East</t>
  </si>
  <si>
    <t xml:space="preserve">$1    mil</t>
  </si>
  <si>
    <t xml:space="preserve">$8.1 mil</t>
  </si>
  <si>
    <t xml:space="preserve">IT 2002 Plan (Including Capital Revenues):  </t>
  </si>
  <si>
    <t xml:space="preserve">$2.4 mil</t>
  </si>
  <si>
    <t xml:space="preserve">No estimated volumes/revenues for the following</t>
  </si>
  <si>
    <t xml:space="preserve">1)</t>
  </si>
  <si>
    <t xml:space="preserve">USGT flow West</t>
  </si>
  <si>
    <t xml:space="preserve">2)</t>
  </si>
  <si>
    <t xml:space="preserve">West IT from PG&amp;E to Needles, Mojave, etc.</t>
  </si>
  <si>
    <t xml:space="preserve">3)</t>
  </si>
  <si>
    <t xml:space="preserve">PNR</t>
  </si>
  <si>
    <t xml:space="preserve">4)</t>
  </si>
  <si>
    <t xml:space="preserve">No LFT/Daily Firms</t>
  </si>
  <si>
    <t xml:space="preserve">Un-</t>
  </si>
  <si>
    <t xml:space="preserve">Contract </t>
  </si>
  <si>
    <t xml:space="preserve">Shipper</t>
  </si>
  <si>
    <t xml:space="preserve">Start</t>
  </si>
  <si>
    <t xml:space="preserve">End</t>
  </si>
  <si>
    <t xml:space="preserve">Volume</t>
  </si>
  <si>
    <t xml:space="preserve">Current</t>
  </si>
  <si>
    <t xml:space="preserve">Contracted</t>
  </si>
  <si>
    <t xml:space="preserve">Exposure</t>
  </si>
  <si>
    <t xml:space="preserve">#</t>
  </si>
  <si>
    <t xml:space="preserve">Date</t>
  </si>
  <si>
    <t xml:space="preserve">Per Day</t>
  </si>
  <si>
    <t xml:space="preserve">   Rate </t>
  </si>
  <si>
    <t xml:space="preserve">Index to Index Contracts Assumed at Hedge Price</t>
  </si>
  <si>
    <t xml:space="preserve">San Juan to West of Thoreau</t>
  </si>
  <si>
    <t xml:space="preserve">Dynegy</t>
  </si>
  <si>
    <t xml:space="preserve"> </t>
  </si>
  <si>
    <t xml:space="preserve"> 11/01/02  </t>
  </si>
  <si>
    <t xml:space="preserve">Amt. Above Max</t>
  </si>
  <si>
    <t xml:space="preserve">Reliant</t>
  </si>
  <si>
    <t xml:space="preserve">   1/01/02</t>
  </si>
  <si>
    <t xml:space="preserve">Other Index to Index Contracts (Not in 2002)</t>
  </si>
  <si>
    <t xml:space="preserve">Calpine</t>
  </si>
  <si>
    <t xml:space="preserve">unhedged</t>
  </si>
  <si>
    <t xml:space="preserve">West of Thoreau Resubscription Assumptions</t>
  </si>
  <si>
    <t xml:space="preserve">East of Thoreau to West of Thoreau</t>
  </si>
  <si>
    <t xml:space="preserve">Mavrix</t>
  </si>
  <si>
    <t xml:space="preserve">PG&amp;E Trading </t>
  </si>
  <si>
    <t xml:space="preserve">    2/1/00</t>
  </si>
  <si>
    <t xml:space="preserve"> 10/31/02</t>
  </si>
  <si>
    <t xml:space="preserve">PG&amp;E Trading</t>
  </si>
  <si>
    <t xml:space="preserve">  11/1/99</t>
  </si>
  <si>
    <t xml:space="preserve">OneOk</t>
  </si>
  <si>
    <t xml:space="preserve">          </t>
  </si>
  <si>
    <t xml:space="preserve">    2/1/01</t>
  </si>
  <si>
    <t xml:space="preserve">  1/31/02</t>
  </si>
  <si>
    <t xml:space="preserve">Total</t>
  </si>
  <si>
    <t xml:space="preserve">Red Rock Expansion</t>
  </si>
  <si>
    <t xml:space="preserve">Thoreau to West of Thoreau</t>
  </si>
  <si>
    <t xml:space="preserve">North Star Steel</t>
  </si>
  <si>
    <t xml:space="preserve">    5/1/01</t>
  </si>
  <si>
    <t xml:space="preserve">  5/31/02</t>
  </si>
  <si>
    <t xml:space="preserve">Blanco to Thoreau</t>
  </si>
  <si>
    <t xml:space="preserve">East of Thoreau to East of Thoreau</t>
  </si>
  <si>
    <t xml:space="preserve">Sid Richardson (ROFR)</t>
  </si>
  <si>
    <t xml:space="preserve">    6/1/95</t>
  </si>
  <si>
    <t xml:space="preserve"> 5/31/02*</t>
  </si>
  <si>
    <t xml:space="preserve">KN Processing</t>
  </si>
  <si>
    <t xml:space="preserve">    6/1/98</t>
  </si>
  <si>
    <t xml:space="preserve"> Mo./Mo.</t>
  </si>
  <si>
    <t xml:space="preserve">Duke</t>
  </si>
  <si>
    <t xml:space="preserve">    8/1/00</t>
  </si>
  <si>
    <t xml:space="preserve"> 7/31/02</t>
  </si>
  <si>
    <t xml:space="preserve">Agave</t>
  </si>
  <si>
    <t xml:space="preserve">    3/1/01</t>
  </si>
  <si>
    <t xml:space="preserve"> 2/28/02</t>
  </si>
  <si>
    <t xml:space="preserve"> 5/31/02</t>
  </si>
  <si>
    <t xml:space="preserve">*Only resubscribed for 4 of remaining 7 months in the year.</t>
  </si>
  <si>
    <t xml:space="preserve">Ignacio to Blanco</t>
  </si>
  <si>
    <t xml:space="preserve">Sempra</t>
  </si>
  <si>
    <t xml:space="preserve">   1/1/01</t>
  </si>
  <si>
    <t xml:space="preserve"> 12/31/01</t>
  </si>
  <si>
    <t xml:space="preserve">S. Ignacio to Blanco</t>
  </si>
  <si>
    <t xml:space="preserve">Unsubscribed</t>
  </si>
  <si>
    <t xml:space="preserve">Sept</t>
  </si>
  <si>
    <t xml:space="preserve">$.09 to max</t>
  </si>
  <si>
    <t xml:space="preserve">OUTAGES</t>
  </si>
  <si>
    <t xml:space="preserve">No outages other than the Red Rock Expansion and Sta. 4 overhaul are assumed.</t>
  </si>
  <si>
    <t xml:space="preserve">CAPITAL</t>
  </si>
  <si>
    <r>
      <rPr>
        <sz val="12"/>
        <rFont val="Arial"/>
        <family val="2"/>
      </rPr>
      <t xml:space="preserve">Revenues: (Included in EOT to EOT </t>
    </r>
    <r>
      <rPr>
        <b val="true"/>
        <sz val="12"/>
        <rFont val="Arial"/>
        <family val="2"/>
      </rPr>
      <t xml:space="preserve">STRETCH </t>
    </r>
    <r>
      <rPr>
        <sz val="12"/>
        <rFont val="Arial"/>
        <family val="2"/>
      </rPr>
      <t xml:space="preserve">IT)</t>
    </r>
  </si>
  <si>
    <t xml:space="preserve">Discretionary Pool (July - Dec)</t>
  </si>
  <si>
    <t xml:space="preserve">Did not assume other Projects for 2002 besides Red Rock Expansion.</t>
  </si>
  <si>
    <t xml:space="preserve">(millions)</t>
  </si>
  <si>
    <t xml:space="preserve">TransPecos Project</t>
  </si>
  <si>
    <t xml:space="preserve">Southern Trails Project</t>
  </si>
  <si>
    <t xml:space="preserve">Big Sandy</t>
  </si>
  <si>
    <t xml:space="preserve">Misc System enhancements</t>
  </si>
  <si>
    <t xml:space="preserve">Revenue Management-Phase III</t>
  </si>
  <si>
    <t xml:space="preserve">SoCal Rate Dispute</t>
  </si>
  <si>
    <t xml:space="preserve">Assumed we get full SoCal rate in 2002.</t>
  </si>
  <si>
    <t xml:space="preserve">MAXDTQ Reduction Exposures</t>
  </si>
  <si>
    <t xml:space="preserve">BP</t>
  </si>
  <si>
    <t xml:space="preserve">(may reduce by 10,000/d)</t>
  </si>
  <si>
    <t xml:space="preserve">(may reduce by 15,000/d)</t>
  </si>
  <si>
    <t xml:space="preserve">S:\Marketing\TWFIN\MKT_ANLY\TW\TWFIN\2002\Margin Plan\Assumptions in excel.xls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</si>
</sst>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"/>
    <numFmt numFmtId="167" formatCode="\$#,##0.00_);[RED]&quot;($&quot;#,##0.00\)"/>
    <numFmt numFmtId="168" formatCode="[$-409]#,##0.00_);\(#,##0.00\)"/>
    <numFmt numFmtId="169" formatCode="\$#,##0.0000_);[RED]&quot;($&quot;#,##0.0000\)"/>
    <numFmt numFmtId="170" formatCode="0"/>
    <numFmt numFmtId="171" formatCode="0%"/>
    <numFmt numFmtId="172" formatCode="#,##0"/>
    <numFmt numFmtId="173" formatCode="\$#,##0.000_);[RED]&quot;($&quot;#,##0.000\)"/>
    <numFmt numFmtId="174" formatCode="[$-409]d\-mmm"/>
    <numFmt numFmtId="175" formatCode="\$#,##0.0000"/>
    <numFmt numFmtId="176" formatCode="\$#,##0_);[RED]&quot;($&quot;#,##0\)"/>
    <numFmt numFmtId="177" formatCode="\$#,##0.000"/>
    <numFmt numFmtId="178" formatCode="\$#,##0"/>
    <numFmt numFmtId="179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u val="single"/>
      <sz val="12"/>
      <color rgb="FF0000FF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u val="single"/>
      <sz val="11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1"/>
      <name val="Arial"/>
      <family val="2"/>
    </font>
    <font>
      <u val="singl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11.7"/>
    <col collapsed="false" customWidth="true" hidden="false" outlineLevel="0" max="3" min="3" style="0" width="13.7"/>
    <col collapsed="false" customWidth="true" hidden="false" outlineLevel="0" max="5" min="4" style="0" width="11.7"/>
    <col collapsed="false" customWidth="true" hidden="false" outlineLevel="0" max="6" min="6" style="0" width="15.13"/>
    <col collapsed="false" customWidth="true" hidden="false" outlineLevel="0" max="7" min="7" style="0" width="11.7"/>
    <col collapsed="false" customWidth="true" hidden="false" outlineLevel="0" max="8" min="8" style="0" width="13.28"/>
    <col collapsed="false" customWidth="true" hidden="false" outlineLevel="0" max="10" min="9" style="0" width="11.7"/>
    <col collapsed="false" customWidth="true" hidden="false" outlineLevel="0" max="11" min="11" style="0" width="14.7"/>
    <col collapsed="false" customWidth="true" hidden="false" outlineLevel="0" max="13" min="12" style="0" width="11.7"/>
    <col collapsed="false" customWidth="true" hidden="false" outlineLevel="0" max="14" min="14" style="0" width="14.99"/>
    <col collapsed="false" customWidth="true" hidden="false" outlineLevel="0" max="15" min="15" style="0" width="14.56"/>
  </cols>
  <sheetData>
    <row r="1" customFormat="false" ht="18" hidden="false" customHeight="false" outlineLevel="0" collapsed="false">
      <c r="A1" s="1" t="s">
        <v>0</v>
      </c>
      <c r="G1" s="2" t="n">
        <v>37175</v>
      </c>
    </row>
    <row r="2" customFormat="false" ht="18" hidden="false" customHeight="false" outlineLevel="0" collapsed="false">
      <c r="A2" s="1" t="s">
        <v>1</v>
      </c>
    </row>
    <row r="3" customFormat="false" ht="15.75" hidden="false" customHeight="true" outlineLevel="0" collapsed="false">
      <c r="A3" s="3" t="s">
        <v>2</v>
      </c>
      <c r="C3" s="4"/>
      <c r="F3" s="4"/>
    </row>
    <row r="4" customFormat="false" ht="15.75" hidden="false" customHeight="false" outlineLevel="0" collapsed="false">
      <c r="A4" s="5"/>
      <c r="B4" s="5"/>
      <c r="C4" s="4" t="n">
        <v>2002</v>
      </c>
      <c r="D4" s="6"/>
      <c r="E4" s="6" t="n">
        <v>2001</v>
      </c>
      <c r="F4" s="4"/>
      <c r="G4" s="6" t="n">
        <v>2001</v>
      </c>
      <c r="H4" s="6"/>
      <c r="I4" s="5"/>
      <c r="J4" s="7"/>
    </row>
    <row r="5" customFormat="false" ht="15.75" hidden="false" customHeight="false" outlineLevel="0" collapsed="false">
      <c r="A5" s="5"/>
      <c r="B5" s="5"/>
      <c r="C5" s="8" t="s">
        <v>3</v>
      </c>
      <c r="D5" s="9"/>
      <c r="E5" s="9" t="s">
        <v>4</v>
      </c>
      <c r="F5" s="8"/>
      <c r="G5" s="9" t="s">
        <v>5</v>
      </c>
      <c r="H5" s="9"/>
      <c r="I5" s="10"/>
      <c r="J5" s="11"/>
    </row>
    <row r="6" customFormat="false" ht="15" hidden="false" customHeight="false" outlineLevel="0" collapsed="false">
      <c r="A6" s="12" t="s">
        <v>6</v>
      </c>
      <c r="B6" s="12"/>
      <c r="C6" s="13" t="n">
        <v>2.62</v>
      </c>
      <c r="D6" s="14"/>
      <c r="E6" s="14" t="n">
        <v>8.21</v>
      </c>
      <c r="F6" s="13"/>
      <c r="G6" s="14" t="n">
        <v>3.9</v>
      </c>
      <c r="H6" s="14"/>
      <c r="I6" s="15"/>
      <c r="J6" s="16"/>
    </row>
    <row r="7" customFormat="false" ht="15" hidden="false" customHeight="false" outlineLevel="0" collapsed="false">
      <c r="A7" s="12" t="s">
        <v>7</v>
      </c>
      <c r="B7" s="12"/>
      <c r="C7" s="13" t="n">
        <v>2.62</v>
      </c>
      <c r="D7" s="17"/>
      <c r="E7" s="15" t="n">
        <v>5.62</v>
      </c>
      <c r="F7" s="13"/>
      <c r="G7" s="15" t="n">
        <v>3.75</v>
      </c>
      <c r="H7" s="15"/>
      <c r="I7" s="15"/>
      <c r="J7" s="18"/>
    </row>
    <row r="8" customFormat="false" ht="15" hidden="false" customHeight="false" outlineLevel="0" collapsed="false">
      <c r="A8" s="12" t="s">
        <v>8</v>
      </c>
      <c r="B8" s="12"/>
      <c r="C8" s="13" t="n">
        <v>2.561</v>
      </c>
      <c r="D8" s="17"/>
      <c r="E8" s="15" t="n">
        <v>4.98</v>
      </c>
      <c r="F8" s="13"/>
      <c r="G8" s="19" t="n">
        <v>3.6</v>
      </c>
      <c r="H8" s="15"/>
      <c r="I8" s="15"/>
      <c r="J8" s="20"/>
    </row>
    <row r="9" customFormat="false" ht="15" hidden="false" customHeight="false" outlineLevel="0" collapsed="false">
      <c r="A9" s="12" t="s">
        <v>9</v>
      </c>
      <c r="B9" s="12"/>
      <c r="C9" s="13" t="n">
        <v>2.45</v>
      </c>
      <c r="D9" s="17"/>
      <c r="E9" s="15" t="n">
        <v>4.87</v>
      </c>
      <c r="F9" s="13"/>
      <c r="G9" s="15" t="n">
        <v>3.49</v>
      </c>
      <c r="H9" s="15"/>
      <c r="I9" s="15"/>
      <c r="J9" s="18"/>
    </row>
    <row r="10" customFormat="false" ht="15" hidden="false" customHeight="false" outlineLevel="0" collapsed="false">
      <c r="A10" s="12" t="s">
        <v>10</v>
      </c>
      <c r="B10" s="12"/>
      <c r="C10" s="13" t="n">
        <v>2.48</v>
      </c>
      <c r="D10" s="17"/>
      <c r="E10" s="15" t="n">
        <v>3.82</v>
      </c>
      <c r="F10" s="13"/>
      <c r="G10" s="15" t="n">
        <v>3.43</v>
      </c>
      <c r="H10" s="15"/>
      <c r="I10" s="15"/>
      <c r="J10" s="18"/>
    </row>
    <row r="11" customFormat="false" ht="15" hidden="false" customHeight="false" outlineLevel="0" collapsed="false">
      <c r="A11" s="12" t="s">
        <v>11</v>
      </c>
      <c r="B11" s="12"/>
      <c r="C11" s="13" t="n">
        <v>2.53</v>
      </c>
      <c r="D11" s="17"/>
      <c r="E11" s="15" t="n">
        <v>3.19</v>
      </c>
      <c r="F11" s="13"/>
      <c r="G11" s="15" t="n">
        <v>3.42</v>
      </c>
      <c r="H11" s="15"/>
      <c r="I11" s="15"/>
      <c r="J11" s="18"/>
    </row>
    <row r="12" customFormat="false" ht="15" hidden="false" customHeight="false" outlineLevel="0" collapsed="false">
      <c r="A12" s="12" t="s">
        <v>12</v>
      </c>
      <c r="B12" s="12"/>
      <c r="C12" s="13" t="n">
        <v>2.57</v>
      </c>
      <c r="D12" s="17"/>
      <c r="E12" s="15" t="n">
        <v>2.77</v>
      </c>
      <c r="F12" s="13"/>
      <c r="G12" s="15" t="n">
        <v>3.39</v>
      </c>
      <c r="H12" s="15"/>
      <c r="I12" s="15"/>
      <c r="J12" s="18"/>
    </row>
    <row r="13" customFormat="false" ht="15" hidden="false" customHeight="false" outlineLevel="0" collapsed="false">
      <c r="A13" s="12" t="s">
        <v>13</v>
      </c>
      <c r="B13" s="12"/>
      <c r="C13" s="13" t="n">
        <v>2.61</v>
      </c>
      <c r="D13" s="17"/>
      <c r="E13" s="19" t="n">
        <v>2.77</v>
      </c>
      <c r="F13" s="13"/>
      <c r="G13" s="15" t="n">
        <v>3.41</v>
      </c>
      <c r="H13" s="19"/>
      <c r="I13" s="15"/>
      <c r="J13" s="18"/>
    </row>
    <row r="14" customFormat="false" ht="15" hidden="false" customHeight="false" outlineLevel="0" collapsed="false">
      <c r="A14" s="12" t="s">
        <v>14</v>
      </c>
      <c r="B14" s="12"/>
      <c r="C14" s="13" t="n">
        <v>2.61</v>
      </c>
      <c r="D14" s="17"/>
      <c r="E14" s="15" t="n">
        <v>1.95</v>
      </c>
      <c r="F14" s="13"/>
      <c r="G14" s="15" t="n">
        <v>3.39</v>
      </c>
      <c r="H14" s="15"/>
      <c r="I14" s="15"/>
      <c r="J14" s="18"/>
    </row>
    <row r="15" customFormat="false" ht="15" hidden="false" customHeight="false" outlineLevel="0" collapsed="false">
      <c r="A15" s="12" t="s">
        <v>15</v>
      </c>
      <c r="B15" s="12"/>
      <c r="C15" s="13" t="n">
        <v>2.62</v>
      </c>
      <c r="D15" s="17"/>
      <c r="E15" s="15" t="n">
        <v>2.28</v>
      </c>
      <c r="F15" s="13"/>
      <c r="G15" s="15" t="n">
        <v>3.39</v>
      </c>
      <c r="H15" s="15"/>
      <c r="I15" s="15"/>
      <c r="J15" s="18"/>
    </row>
    <row r="16" customFormat="false" ht="15" hidden="false" customHeight="false" outlineLevel="0" collapsed="false">
      <c r="A16" s="12" t="s">
        <v>16</v>
      </c>
      <c r="B16" s="12"/>
      <c r="C16" s="13" t="n">
        <v>2.84</v>
      </c>
      <c r="D16" s="17"/>
      <c r="E16" s="15" t="n">
        <v>2.53</v>
      </c>
      <c r="F16" s="13"/>
      <c r="G16" s="15" t="n">
        <v>3.39</v>
      </c>
      <c r="H16" s="15"/>
      <c r="I16" s="15"/>
      <c r="J16" s="18"/>
    </row>
    <row r="17" customFormat="false" ht="15" hidden="false" customHeight="false" outlineLevel="0" collapsed="false">
      <c r="A17" s="12" t="s">
        <v>17</v>
      </c>
      <c r="B17" s="12"/>
      <c r="C17" s="21" t="n">
        <v>3</v>
      </c>
      <c r="D17" s="22"/>
      <c r="E17" s="23" t="n">
        <v>2.85</v>
      </c>
      <c r="F17" s="24"/>
      <c r="G17" s="23" t="n">
        <v>3.44</v>
      </c>
      <c r="H17" s="18"/>
      <c r="I17" s="15"/>
      <c r="J17" s="18"/>
    </row>
    <row r="18" customFormat="false" ht="15.75" hidden="false" customHeight="false" outlineLevel="0" collapsed="false">
      <c r="A18" s="5" t="s">
        <v>18</v>
      </c>
      <c r="B18" s="5"/>
      <c r="C18" s="25" t="n">
        <f aca="false">AVERAGE(C6:C17)</f>
        <v>2.62591666666667</v>
      </c>
      <c r="D18" s="26"/>
      <c r="E18" s="26" t="n">
        <f aca="false">AVERAGE(E6:E17)</f>
        <v>3.82</v>
      </c>
      <c r="F18" s="25"/>
      <c r="G18" s="26" t="n">
        <f aca="false">AVERAGE(G6:G17)</f>
        <v>3.5</v>
      </c>
      <c r="H18" s="26"/>
      <c r="I18" s="6"/>
      <c r="J18" s="27"/>
    </row>
    <row r="21" customFormat="false" ht="15.75" hidden="false" customHeight="false" outlineLevel="0" collapsed="false">
      <c r="A21" s="5" t="s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customFormat="false" ht="15" hidden="false" customHeight="false" outlineLevel="0" collapsed="false">
      <c r="A22" s="12" t="n">
        <v>5000</v>
      </c>
      <c r="B22" s="12" t="s">
        <v>20</v>
      </c>
      <c r="C22" s="28" t="n">
        <v>5.05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customFormat="false" ht="15" hidden="false" customHeight="false" outlineLevel="0" collapsed="false">
      <c r="A23" s="12" t="n">
        <v>5000</v>
      </c>
      <c r="B23" s="12" t="s">
        <v>20</v>
      </c>
      <c r="C23" s="28" t="n">
        <v>3.46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customFormat="false" ht="15" hidden="false" customHeight="false" outlineLevel="0" collapsed="false">
      <c r="A24" s="12" t="n">
        <v>5000</v>
      </c>
      <c r="B24" s="12" t="s">
        <v>20</v>
      </c>
      <c r="C24" s="29" t="n">
        <v>3.3625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customFormat="false" ht="15.75" hidden="false" customHeight="false" outlineLevel="0" collapsed="false">
      <c r="A25" s="5"/>
      <c r="B25" s="5"/>
      <c r="C25" s="30" t="n">
        <f aca="false">AVERAGE(C22:C24)</f>
        <v>3.9575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customFormat="false" ht="1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customFormat="false" ht="15.75" hidden="false" customHeight="false" outlineLevel="0" collapsed="false">
      <c r="A27" s="5" t="s">
        <v>21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customFormat="false" ht="15.75" hidden="false" customHeight="false" outlineLevel="0" collapsed="false">
      <c r="A28" s="5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customFormat="false" ht="18" hidden="false" customHeight="false" outlineLevel="0" collapsed="false">
      <c r="A29" s="3" t="s">
        <v>22</v>
      </c>
      <c r="B29" s="12"/>
      <c r="C29" s="12"/>
      <c r="D29" s="12"/>
      <c r="E29" s="12"/>
      <c r="F29" s="12"/>
      <c r="G29" s="12"/>
      <c r="H29" s="12"/>
      <c r="I29" s="31" t="n">
        <v>2002</v>
      </c>
      <c r="J29" s="12"/>
      <c r="K29" s="12"/>
      <c r="L29" s="12"/>
      <c r="M29" s="12"/>
    </row>
    <row r="30" customFormat="false" ht="15.75" hidden="false" customHeight="false" outlineLevel="0" collapsed="false">
      <c r="A30" s="10"/>
      <c r="B30" s="12"/>
      <c r="C30" s="12"/>
      <c r="D30" s="12"/>
      <c r="E30" s="12"/>
      <c r="F30" s="12"/>
      <c r="G30" s="12"/>
      <c r="H30" s="12"/>
      <c r="I30" s="31" t="s">
        <v>23</v>
      </c>
      <c r="J30" s="12"/>
      <c r="K30" s="12"/>
      <c r="L30" s="12"/>
      <c r="M30" s="12"/>
    </row>
    <row r="31" customFormat="false" ht="15.75" hidden="false" customHeight="false" outlineLevel="0" collapsed="false">
      <c r="A31" s="12"/>
      <c r="B31" s="12"/>
      <c r="C31" s="32" t="n">
        <v>2002</v>
      </c>
      <c r="D31" s="32"/>
      <c r="E31" s="32" t="n">
        <v>2001</v>
      </c>
      <c r="F31" s="32"/>
      <c r="G31" s="32" t="n">
        <v>2001</v>
      </c>
      <c r="H31" s="32"/>
      <c r="I31" s="31" t="s">
        <v>24</v>
      </c>
      <c r="J31" s="31"/>
      <c r="K31" s="33" t="s">
        <v>25</v>
      </c>
      <c r="L31" s="34"/>
      <c r="M31" s="34"/>
      <c r="N31" s="34"/>
      <c r="O31" s="34"/>
    </row>
    <row r="32" customFormat="false" ht="15.75" hidden="false" customHeight="false" outlineLevel="0" collapsed="false">
      <c r="A32" s="12" t="s">
        <v>26</v>
      </c>
      <c r="B32" s="12"/>
      <c r="C32" s="35" t="s">
        <v>27</v>
      </c>
      <c r="D32" s="35"/>
      <c r="E32" s="35" t="s">
        <v>28</v>
      </c>
      <c r="F32" s="35"/>
      <c r="G32" s="35" t="s">
        <v>5</v>
      </c>
      <c r="H32" s="35"/>
      <c r="I32" s="36" t="s">
        <v>29</v>
      </c>
      <c r="J32" s="31"/>
      <c r="K32" s="37" t="s">
        <v>8</v>
      </c>
      <c r="L32" s="34"/>
      <c r="M32" s="34"/>
      <c r="N32" s="34"/>
      <c r="O32" s="34"/>
    </row>
    <row r="33" customFormat="false" ht="15.75" hidden="false" customHeight="false" outlineLevel="0" collapsed="false">
      <c r="A33" s="12" t="s">
        <v>6</v>
      </c>
      <c r="B33" s="12"/>
      <c r="C33" s="12" t="n">
        <v>1020</v>
      </c>
      <c r="D33" s="12"/>
      <c r="E33" s="12" t="n">
        <v>1109</v>
      </c>
      <c r="F33" s="12"/>
      <c r="G33" s="12" t="n">
        <v>1014</v>
      </c>
      <c r="H33" s="12"/>
      <c r="I33" s="38" t="n">
        <v>1020</v>
      </c>
      <c r="J33" s="31"/>
      <c r="K33" s="34" t="s">
        <v>30</v>
      </c>
      <c r="L33" s="34" t="s">
        <v>31</v>
      </c>
      <c r="M33" s="34"/>
      <c r="N33" s="34"/>
      <c r="O33" s="34"/>
    </row>
    <row r="34" customFormat="false" ht="15.75" hidden="false" customHeight="false" outlineLevel="0" collapsed="false">
      <c r="A34" s="12" t="s">
        <v>7</v>
      </c>
      <c r="B34" s="12"/>
      <c r="C34" s="12" t="n">
        <v>1022</v>
      </c>
      <c r="D34" s="12"/>
      <c r="E34" s="12" t="n">
        <v>1119</v>
      </c>
      <c r="F34" s="12"/>
      <c r="G34" s="12" t="n">
        <v>1018</v>
      </c>
      <c r="H34" s="12"/>
      <c r="I34" s="38" t="n">
        <v>1022</v>
      </c>
      <c r="J34" s="39"/>
      <c r="K34" s="34" t="s">
        <v>30</v>
      </c>
      <c r="L34" s="34" t="s">
        <v>32</v>
      </c>
      <c r="M34" s="34"/>
      <c r="N34" s="34"/>
      <c r="O34" s="34"/>
    </row>
    <row r="35" customFormat="false" ht="15" hidden="false" customHeight="false" outlineLevel="0" collapsed="false">
      <c r="A35" s="12" t="s">
        <v>8</v>
      </c>
      <c r="B35" s="12"/>
      <c r="C35" s="12" t="n">
        <v>998</v>
      </c>
      <c r="D35" s="12"/>
      <c r="E35" s="12" t="n">
        <v>1110</v>
      </c>
      <c r="F35" s="12"/>
      <c r="G35" s="12" t="n">
        <v>967</v>
      </c>
      <c r="H35" s="12"/>
      <c r="I35" s="38" t="n">
        <v>1009</v>
      </c>
      <c r="J35" s="38"/>
      <c r="K35" s="34"/>
      <c r="L35" s="34"/>
      <c r="M35" s="34"/>
      <c r="N35" s="34"/>
      <c r="O35" s="34"/>
    </row>
    <row r="36" customFormat="false" ht="15.75" hidden="false" customHeight="false" outlineLevel="0" collapsed="false">
      <c r="A36" s="12" t="s">
        <v>9</v>
      </c>
      <c r="B36" s="12"/>
      <c r="C36" s="12" t="n">
        <v>910</v>
      </c>
      <c r="D36" s="12"/>
      <c r="E36" s="12" t="n">
        <v>1104</v>
      </c>
      <c r="F36" s="12"/>
      <c r="G36" s="12" t="n">
        <v>949</v>
      </c>
      <c r="H36" s="12"/>
      <c r="I36" s="38" t="n">
        <v>1003</v>
      </c>
      <c r="J36" s="38"/>
      <c r="K36" s="37" t="s">
        <v>33</v>
      </c>
      <c r="L36" s="34"/>
      <c r="M36" s="34"/>
      <c r="N36" s="34"/>
      <c r="O36" s="34"/>
    </row>
    <row r="37" customFormat="false" ht="15" hidden="false" customHeight="false" outlineLevel="0" collapsed="false">
      <c r="A37" s="12" t="s">
        <v>10</v>
      </c>
      <c r="B37" s="12"/>
      <c r="C37" s="12" t="n">
        <v>910</v>
      </c>
      <c r="D37" s="12"/>
      <c r="E37" s="12" t="n">
        <v>1075</v>
      </c>
      <c r="F37" s="12"/>
      <c r="G37" s="12" t="n">
        <v>959</v>
      </c>
      <c r="H37" s="12"/>
      <c r="I37" s="38" t="n">
        <v>1006</v>
      </c>
      <c r="J37" s="38"/>
      <c r="K37" s="34" t="s">
        <v>34</v>
      </c>
      <c r="L37" s="34" t="s">
        <v>35</v>
      </c>
      <c r="M37" s="34"/>
      <c r="N37" s="34"/>
      <c r="O37" s="34"/>
    </row>
    <row r="38" customFormat="false" ht="15" hidden="false" customHeight="false" outlineLevel="0" collapsed="false">
      <c r="A38" s="12" t="s">
        <v>11</v>
      </c>
      <c r="B38" s="12"/>
      <c r="C38" s="12" t="n">
        <v>1072</v>
      </c>
      <c r="D38" s="12"/>
      <c r="E38" s="12" t="n">
        <v>1073</v>
      </c>
      <c r="F38" s="12"/>
      <c r="G38" s="12" t="n">
        <v>891</v>
      </c>
      <c r="H38" s="12"/>
      <c r="I38" s="38" t="n">
        <v>1089</v>
      </c>
      <c r="J38" s="38"/>
      <c r="K38" s="34"/>
      <c r="L38" s="34"/>
      <c r="M38" s="34"/>
      <c r="N38" s="34"/>
      <c r="O38" s="34"/>
    </row>
    <row r="39" customFormat="false" ht="15.75" hidden="false" customHeight="false" outlineLevel="0" collapsed="false">
      <c r="A39" s="12" t="s">
        <v>12</v>
      </c>
      <c r="B39" s="12"/>
      <c r="C39" s="12" t="n">
        <v>1101</v>
      </c>
      <c r="D39" s="12"/>
      <c r="E39" s="12" t="n">
        <v>1090</v>
      </c>
      <c r="F39" s="12"/>
      <c r="G39" s="12" t="n">
        <v>885</v>
      </c>
      <c r="H39" s="12"/>
      <c r="I39" s="38" t="n">
        <v>1101</v>
      </c>
      <c r="J39" s="38"/>
      <c r="K39" s="37" t="s">
        <v>11</v>
      </c>
      <c r="L39" s="34"/>
      <c r="M39" s="34"/>
      <c r="N39" s="34"/>
      <c r="O39" s="34"/>
    </row>
    <row r="40" customFormat="false" ht="15" hidden="false" customHeight="false" outlineLevel="0" collapsed="false">
      <c r="A40" s="12" t="s">
        <v>13</v>
      </c>
      <c r="B40" s="12"/>
      <c r="C40" s="12" t="n">
        <v>1117</v>
      </c>
      <c r="D40" s="12"/>
      <c r="E40" s="12" t="n">
        <v>1082</v>
      </c>
      <c r="F40" s="12"/>
      <c r="G40" s="12" t="n">
        <v>925</v>
      </c>
      <c r="H40" s="12"/>
      <c r="I40" s="38" t="n">
        <v>1117</v>
      </c>
      <c r="J40" s="38"/>
      <c r="K40" s="34" t="s">
        <v>36</v>
      </c>
      <c r="L40" s="34" t="s">
        <v>35</v>
      </c>
      <c r="M40" s="34"/>
      <c r="N40" s="34"/>
      <c r="O40" s="34"/>
    </row>
    <row r="41" customFormat="false" ht="15" hidden="false" customHeight="false" outlineLevel="0" collapsed="false">
      <c r="A41" s="12" t="s">
        <v>14</v>
      </c>
      <c r="B41" s="12"/>
      <c r="C41" s="12" t="n">
        <v>1112</v>
      </c>
      <c r="D41" s="12"/>
      <c r="E41" s="12" t="n">
        <v>1020</v>
      </c>
      <c r="F41" s="12"/>
      <c r="G41" s="12" t="n">
        <v>935</v>
      </c>
      <c r="H41" s="12"/>
      <c r="I41" s="38" t="n">
        <v>1112</v>
      </c>
      <c r="J41" s="38"/>
      <c r="K41" s="34"/>
      <c r="L41" s="34"/>
      <c r="M41" s="34"/>
      <c r="N41" s="34"/>
      <c r="O41" s="34"/>
    </row>
    <row r="42" customFormat="false" ht="15" hidden="false" customHeight="false" outlineLevel="0" collapsed="false">
      <c r="A42" s="12" t="s">
        <v>15</v>
      </c>
      <c r="B42" s="12"/>
      <c r="C42" s="12" t="n">
        <v>1119</v>
      </c>
      <c r="D42" s="12"/>
      <c r="E42" s="12" t="n">
        <v>1000</v>
      </c>
      <c r="F42" s="12"/>
      <c r="G42" s="12" t="n">
        <v>1055</v>
      </c>
      <c r="H42" s="12"/>
      <c r="I42" s="38" t="n">
        <v>1119</v>
      </c>
      <c r="J42" s="38"/>
      <c r="K42" s="34"/>
      <c r="L42" s="34"/>
      <c r="M42" s="34"/>
      <c r="N42" s="34"/>
      <c r="O42" s="34"/>
    </row>
    <row r="43" customFormat="false" ht="15.75" hidden="false" customHeight="false" outlineLevel="0" collapsed="false">
      <c r="A43" s="12" t="s">
        <v>16</v>
      </c>
      <c r="B43" s="12"/>
      <c r="C43" s="12" t="n">
        <v>1075</v>
      </c>
      <c r="D43" s="12"/>
      <c r="E43" s="12" t="n">
        <v>1002</v>
      </c>
      <c r="F43" s="12"/>
      <c r="G43" s="12" t="n">
        <v>1014</v>
      </c>
      <c r="H43" s="12"/>
      <c r="I43" s="38" t="n">
        <v>1075</v>
      </c>
      <c r="J43" s="38"/>
      <c r="K43" s="37" t="s">
        <v>37</v>
      </c>
      <c r="L43" s="34"/>
      <c r="M43" s="34"/>
      <c r="N43" s="34"/>
      <c r="O43" s="34"/>
    </row>
    <row r="44" customFormat="false" ht="15.75" hidden="false" customHeight="false" outlineLevel="0" collapsed="false">
      <c r="A44" s="12" t="s">
        <v>17</v>
      </c>
      <c r="B44" s="12"/>
      <c r="C44" s="12" t="n">
        <v>1072</v>
      </c>
      <c r="D44" s="12"/>
      <c r="E44" s="12" t="n">
        <v>1000</v>
      </c>
      <c r="F44" s="12"/>
      <c r="G44" s="12" t="n">
        <v>965</v>
      </c>
      <c r="H44" s="12"/>
      <c r="I44" s="38" t="n">
        <v>1072</v>
      </c>
      <c r="J44" s="38"/>
      <c r="K44" s="37"/>
      <c r="L44" s="34"/>
      <c r="M44" s="34"/>
      <c r="N44" s="34"/>
      <c r="O44" s="34"/>
    </row>
    <row r="45" customFormat="false" ht="15" hidden="false" customHeight="false" outlineLevel="0" collapsed="false">
      <c r="A45" s="12"/>
      <c r="B45" s="12"/>
      <c r="C45" s="12"/>
      <c r="D45" s="12"/>
      <c r="E45" s="12"/>
      <c r="F45" s="12"/>
      <c r="G45" s="12"/>
      <c r="H45" s="12"/>
      <c r="I45" s="38"/>
      <c r="J45" s="38"/>
      <c r="K45" s="34" t="s">
        <v>38</v>
      </c>
      <c r="L45" s="34" t="s">
        <v>39</v>
      </c>
      <c r="M45" s="34"/>
      <c r="N45" s="34"/>
      <c r="O45" s="34"/>
    </row>
    <row r="46" customFormat="false" ht="15.75" hidden="false" customHeight="false" outlineLevel="0" collapsed="false">
      <c r="A46" s="5" t="s">
        <v>40</v>
      </c>
      <c r="B46" s="5"/>
      <c r="C46" s="40" t="n">
        <f aca="false">AVERAGE(C33:C44)</f>
        <v>1044</v>
      </c>
      <c r="D46" s="40"/>
      <c r="E46" s="40" t="n">
        <f aca="false">AVERAGE(E33:E44)</f>
        <v>1065.33333333333</v>
      </c>
      <c r="F46" s="40"/>
      <c r="G46" s="40" t="n">
        <f aca="false">AVERAGE(G33:G44)</f>
        <v>964.75</v>
      </c>
      <c r="H46" s="40"/>
      <c r="I46" s="41" t="n">
        <f aca="false">AVERAGE(I33:I44)</f>
        <v>1062.08333333333</v>
      </c>
      <c r="J46" s="38"/>
      <c r="K46" s="37"/>
      <c r="L46" s="34" t="s">
        <v>41</v>
      </c>
      <c r="M46" s="34"/>
      <c r="N46" s="34"/>
      <c r="O46" s="34"/>
    </row>
    <row r="47" customFormat="false" ht="15" hidden="false" customHeight="false" outlineLevel="0" collapsed="false">
      <c r="A47" s="12"/>
      <c r="B47" s="12"/>
      <c r="C47" s="12"/>
      <c r="D47" s="12"/>
      <c r="E47" s="12"/>
      <c r="F47" s="12"/>
      <c r="G47" s="12"/>
      <c r="H47" s="12"/>
      <c r="I47" s="38"/>
      <c r="J47" s="38"/>
      <c r="K47" s="34" t="s">
        <v>42</v>
      </c>
      <c r="L47" s="34"/>
      <c r="M47" s="34"/>
      <c r="N47" s="34"/>
      <c r="O47" s="34"/>
    </row>
    <row r="48" customFormat="false" ht="15.75" hidden="false" customHeight="false" outlineLevel="0" collapsed="false">
      <c r="A48" s="5" t="s">
        <v>43</v>
      </c>
      <c r="B48" s="5"/>
      <c r="C48" s="42" t="n">
        <v>0.904</v>
      </c>
      <c r="D48" s="42"/>
      <c r="E48" s="42" t="n">
        <v>0.97</v>
      </c>
      <c r="F48" s="42"/>
      <c r="G48" s="42" t="n">
        <v>0.89</v>
      </c>
      <c r="H48" s="42"/>
      <c r="I48" s="43" t="n">
        <v>0.92</v>
      </c>
      <c r="J48" s="41"/>
      <c r="K48" s="12" t="s">
        <v>44</v>
      </c>
      <c r="L48" s="12"/>
      <c r="M48" s="12"/>
    </row>
    <row r="49" customFormat="false" ht="15" hidden="false" customHeight="false" outlineLevel="0" collapsed="false">
      <c r="A49" s="12"/>
      <c r="B49" s="12"/>
      <c r="C49" s="12"/>
      <c r="D49" s="44"/>
      <c r="E49" s="12"/>
      <c r="F49" s="12"/>
      <c r="G49" s="12"/>
      <c r="H49" s="44"/>
      <c r="I49" s="12"/>
      <c r="J49" s="38"/>
      <c r="K49" s="12"/>
      <c r="L49" s="12"/>
      <c r="M49" s="12"/>
    </row>
    <row r="50" customFormat="false" ht="15" hidden="false" customHeight="false" outlineLevel="0" collapsed="false">
      <c r="A50" s="12"/>
      <c r="B50" s="12"/>
      <c r="C50" s="12"/>
      <c r="D50" s="44"/>
      <c r="E50" s="12"/>
      <c r="F50" s="12"/>
      <c r="G50" s="12"/>
      <c r="H50" s="44"/>
      <c r="I50" s="12"/>
      <c r="J50" s="38"/>
      <c r="K50" s="12"/>
      <c r="L50" s="12"/>
      <c r="M50" s="12"/>
    </row>
    <row r="51" customFormat="false" ht="18" hidden="false" customHeight="false" outlineLevel="0" collapsed="false">
      <c r="A51" s="3" t="s">
        <v>45</v>
      </c>
      <c r="B51" s="12"/>
      <c r="C51" s="12"/>
      <c r="D51" s="32"/>
      <c r="E51" s="12"/>
      <c r="F51" s="12"/>
      <c r="I51" s="4"/>
      <c r="J51" s="45"/>
      <c r="K51" s="12"/>
      <c r="L51" s="32"/>
      <c r="M51" s="12"/>
    </row>
    <row r="52" customFormat="false" ht="15.75" hidden="false" customHeight="false" outlineLevel="0" collapsed="false">
      <c r="A52" s="10"/>
      <c r="B52" s="12"/>
      <c r="C52" s="12"/>
      <c r="D52" s="32" t="n">
        <v>2002</v>
      </c>
      <c r="E52" s="12"/>
      <c r="F52" s="12"/>
      <c r="I52" s="4" t="s">
        <v>46</v>
      </c>
      <c r="J52" s="45"/>
      <c r="K52" s="12"/>
      <c r="L52" s="32" t="n">
        <v>2001</v>
      </c>
      <c r="M52" s="12"/>
    </row>
    <row r="53" customFormat="false" ht="15.75" hidden="false" customHeight="false" outlineLevel="0" collapsed="false">
      <c r="A53" s="12"/>
      <c r="B53" s="12"/>
      <c r="C53" s="12"/>
      <c r="D53" s="35" t="s">
        <v>5</v>
      </c>
      <c r="E53" s="46" t="s">
        <v>47</v>
      </c>
      <c r="F53" s="12"/>
      <c r="H53" s="47" t="s">
        <v>46</v>
      </c>
      <c r="I53" s="4" t="s">
        <v>48</v>
      </c>
      <c r="J53" s="48" t="s">
        <v>48</v>
      </c>
      <c r="K53" s="49" t="s">
        <v>48</v>
      </c>
      <c r="L53" s="35" t="s">
        <v>5</v>
      </c>
      <c r="M53" s="12"/>
    </row>
    <row r="54" customFormat="false" ht="15.75" hidden="false" customHeight="false" outlineLevel="0" collapsed="false">
      <c r="A54" s="12"/>
      <c r="B54" s="12"/>
      <c r="C54" s="12"/>
      <c r="D54" s="32" t="s">
        <v>49</v>
      </c>
      <c r="E54" s="6" t="s">
        <v>50</v>
      </c>
      <c r="F54" s="6"/>
      <c r="G54" s="50"/>
      <c r="H54" s="4" t="s">
        <v>48</v>
      </c>
      <c r="I54" s="51" t="s">
        <v>51</v>
      </c>
      <c r="J54" s="52"/>
      <c r="K54" s="53" t="s">
        <v>51</v>
      </c>
      <c r="L54" s="32" t="s">
        <v>49</v>
      </c>
      <c r="M54" s="6" t="s">
        <v>50</v>
      </c>
    </row>
    <row r="55" customFormat="false" ht="15" hidden="false" customHeight="false" outlineLevel="0" collapsed="false">
      <c r="A55" s="12" t="s">
        <v>52</v>
      </c>
      <c r="B55" s="12"/>
      <c r="C55" s="12"/>
      <c r="D55" s="54" t="n">
        <v>21700</v>
      </c>
      <c r="E55" s="55" t="n">
        <v>0</v>
      </c>
      <c r="F55" s="12"/>
      <c r="H55" s="56" t="n">
        <v>0.03</v>
      </c>
      <c r="J55" s="57" t="n">
        <v>0.03</v>
      </c>
      <c r="K55" s="58"/>
      <c r="L55" s="54" t="n">
        <v>21700</v>
      </c>
      <c r="M55" s="59" t="n">
        <v>0.03</v>
      </c>
    </row>
    <row r="56" customFormat="false" ht="15" hidden="false" customHeight="false" outlineLevel="0" collapsed="false">
      <c r="A56" s="12" t="s">
        <v>53</v>
      </c>
      <c r="B56" s="12"/>
      <c r="C56" s="12"/>
      <c r="D56" s="54" t="n">
        <v>7000</v>
      </c>
      <c r="E56" s="55" t="n">
        <v>0</v>
      </c>
      <c r="F56" s="12"/>
      <c r="H56" s="56" t="n">
        <v>0.02</v>
      </c>
      <c r="J56" s="57" t="n">
        <v>0.02</v>
      </c>
      <c r="K56" s="58"/>
      <c r="L56" s="54" t="n">
        <v>7000</v>
      </c>
      <c r="M56" s="59" t="n">
        <v>0.056</v>
      </c>
    </row>
    <row r="57" customFormat="false" ht="15" hidden="false" customHeight="false" outlineLevel="0" collapsed="false">
      <c r="A57" s="12" t="s">
        <v>54</v>
      </c>
      <c r="B57" s="12"/>
      <c r="C57" s="12"/>
      <c r="D57" s="54" t="n">
        <v>87500</v>
      </c>
      <c r="E57" s="55" t="n">
        <v>0.01</v>
      </c>
      <c r="F57" s="55" t="s">
        <v>55</v>
      </c>
      <c r="H57" s="56" t="n">
        <v>0.04</v>
      </c>
      <c r="I57" s="56" t="n">
        <v>0.01</v>
      </c>
      <c r="J57" s="57" t="n">
        <v>0.05</v>
      </c>
      <c r="K57" s="60" t="n">
        <v>0.015</v>
      </c>
      <c r="L57" s="54" t="n">
        <v>87500</v>
      </c>
      <c r="M57" s="59" t="n">
        <v>0.015</v>
      </c>
    </row>
    <row r="58" customFormat="false" ht="15" hidden="false" customHeight="false" outlineLevel="0" collapsed="false">
      <c r="A58" s="12" t="s">
        <v>56</v>
      </c>
      <c r="B58" s="12"/>
      <c r="C58" s="12"/>
      <c r="D58" s="54" t="n">
        <v>17700</v>
      </c>
      <c r="E58" s="55" t="n">
        <v>0.01</v>
      </c>
      <c r="F58" s="55" t="s">
        <v>55</v>
      </c>
      <c r="H58" s="56" t="n">
        <v>0.04</v>
      </c>
      <c r="I58" s="56" t="n">
        <v>0.01</v>
      </c>
      <c r="J58" s="61" t="n">
        <v>0.05</v>
      </c>
      <c r="K58" s="62" t="n">
        <v>0.015</v>
      </c>
      <c r="L58" s="54" t="n">
        <v>17700</v>
      </c>
      <c r="M58" s="59" t="n">
        <v>0.015</v>
      </c>
    </row>
    <row r="59" customFormat="false" ht="15" hidden="false" customHeight="false" outlineLevel="0" collapsed="false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customFormat="false" ht="15" hidden="false" customHeight="false" outlineLevel="0" collapsed="false">
      <c r="A60" s="12" t="s">
        <v>57</v>
      </c>
      <c r="B60" s="12"/>
      <c r="C60" s="12"/>
      <c r="D60" s="12"/>
      <c r="E60" s="12" t="s">
        <v>58</v>
      </c>
      <c r="F60" s="12"/>
      <c r="G60" s="12"/>
      <c r="H60" s="12"/>
      <c r="I60" s="12"/>
      <c r="J60" s="12"/>
      <c r="K60" s="12"/>
      <c r="L60" s="12"/>
      <c r="M60" s="12"/>
    </row>
    <row r="61" customFormat="false" ht="15" hidden="false" customHeight="false" outlineLevel="0" collapsed="false">
      <c r="A61" s="12" t="s">
        <v>59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customFormat="false" ht="15" hidden="false" customHeight="false" outlineLevel="0" collapsed="false">
      <c r="A62" s="12"/>
      <c r="B62" s="12"/>
      <c r="C62" s="12" t="s">
        <v>60</v>
      </c>
      <c r="D62" s="55" t="s">
        <v>61</v>
      </c>
      <c r="E62" s="55"/>
      <c r="F62" s="12"/>
      <c r="G62" s="12"/>
      <c r="H62" s="12"/>
      <c r="I62" s="12"/>
      <c r="J62" s="12"/>
      <c r="K62" s="12"/>
      <c r="L62" s="12"/>
      <c r="M62" s="12"/>
    </row>
    <row r="63" customFormat="false" ht="15" hidden="false" customHeight="false" outlineLevel="0" collapsed="false">
      <c r="A63" s="12"/>
      <c r="B63" s="12"/>
      <c r="C63" s="12" t="s">
        <v>62</v>
      </c>
      <c r="D63" s="12" t="s">
        <v>63</v>
      </c>
      <c r="E63" s="12"/>
      <c r="F63" s="12"/>
      <c r="G63" s="12"/>
      <c r="H63" s="12"/>
      <c r="I63" s="12"/>
      <c r="J63" s="12"/>
      <c r="K63" s="12"/>
      <c r="L63" s="12"/>
      <c r="M63" s="12"/>
    </row>
    <row r="64" customFormat="false" ht="15" hidden="false" customHeight="false" outlineLevel="0" collapsed="false">
      <c r="A64" s="12"/>
      <c r="B64" s="12"/>
      <c r="C64" s="12" t="s">
        <v>64</v>
      </c>
      <c r="D64" s="63" t="s">
        <v>65</v>
      </c>
      <c r="E64" s="64"/>
      <c r="F64" s="12"/>
      <c r="G64" s="12"/>
      <c r="H64" s="12"/>
      <c r="I64" s="12"/>
      <c r="J64" s="12"/>
      <c r="K64" s="12"/>
      <c r="L64" s="12"/>
      <c r="M64" s="12"/>
    </row>
    <row r="65" customFormat="false" ht="15" hidden="false" customHeight="false" outlineLevel="0" collapsed="false">
      <c r="A65" s="12"/>
      <c r="B65" s="12"/>
      <c r="C65" s="12"/>
      <c r="D65" s="12"/>
      <c r="E65" s="12" t="s">
        <v>66</v>
      </c>
      <c r="F65" s="12"/>
      <c r="G65" s="12"/>
      <c r="H65" s="12"/>
      <c r="I65" s="12"/>
      <c r="J65" s="12"/>
      <c r="K65" s="12"/>
      <c r="L65" s="12"/>
      <c r="M65" s="12"/>
    </row>
    <row r="66" customFormat="false" ht="15" hidden="false" customHeight="false" outlineLevel="0" collapsed="false">
      <c r="A66" s="12" t="s">
        <v>67</v>
      </c>
      <c r="B66" s="12"/>
      <c r="C66" s="12"/>
      <c r="D66" s="12"/>
      <c r="E66" s="12" t="s">
        <v>68</v>
      </c>
      <c r="F66" s="12"/>
      <c r="G66" s="12"/>
      <c r="H66" s="12"/>
      <c r="I66" s="12"/>
      <c r="J66" s="12"/>
      <c r="K66" s="12"/>
      <c r="L66" s="12"/>
      <c r="M66" s="12"/>
    </row>
    <row r="67" customFormat="false" ht="15" hidden="false" customHeight="false" outlineLevel="0" collapsed="false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customFormat="false" ht="15.75" hidden="false" customHeight="false" outlineLevel="0" collapsed="false">
      <c r="A68" s="10" t="s">
        <v>69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customFormat="false" ht="15" hidden="false" customHeight="false" outlineLevel="0" collapsed="false">
      <c r="A69" s="12" t="s">
        <v>70</v>
      </c>
      <c r="B69" s="12" t="s">
        <v>71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customFormat="false" ht="15" hidden="false" customHeight="false" outlineLevel="0" collapsed="false">
      <c r="A70" s="12" t="s">
        <v>72</v>
      </c>
      <c r="B70" s="12" t="s">
        <v>73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customFormat="false" ht="15" hidden="false" customHeight="false" outlineLevel="0" collapsed="false">
      <c r="A71" s="12" t="s">
        <v>74</v>
      </c>
      <c r="B71" s="12" t="s">
        <v>75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customFormat="false" ht="15.75" hidden="false" customHeight="false" outlineLevel="0" collapsed="false">
      <c r="A72" s="12" t="s">
        <v>76</v>
      </c>
      <c r="B72" s="12" t="s">
        <v>77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customFormat="false" ht="15.75" hidden="false" customHeight="false" outlineLevel="0" collapsed="false">
      <c r="A73" s="65"/>
      <c r="B73" s="66"/>
      <c r="C73" s="66"/>
      <c r="D73" s="66"/>
      <c r="E73" s="66"/>
      <c r="F73" s="66"/>
      <c r="G73" s="66"/>
      <c r="H73" s="66"/>
      <c r="I73" s="67" t="s">
        <v>78</v>
      </c>
      <c r="J73" s="66"/>
      <c r="K73" s="66"/>
      <c r="L73" s="68"/>
      <c r="M73" s="69"/>
    </row>
    <row r="74" customFormat="false" ht="15.75" hidden="false" customHeight="false" outlineLevel="0" collapsed="false">
      <c r="A74" s="70" t="s">
        <v>79</v>
      </c>
      <c r="B74" s="7"/>
      <c r="C74" s="7" t="s">
        <v>80</v>
      </c>
      <c r="D74" s="7"/>
      <c r="E74" s="7" t="s">
        <v>81</v>
      </c>
      <c r="F74" s="7" t="s">
        <v>82</v>
      </c>
      <c r="G74" s="7" t="s">
        <v>83</v>
      </c>
      <c r="H74" s="7" t="s">
        <v>84</v>
      </c>
      <c r="I74" s="7" t="s">
        <v>85</v>
      </c>
      <c r="J74" s="71" t="s">
        <v>46</v>
      </c>
      <c r="K74" s="7" t="s">
        <v>86</v>
      </c>
      <c r="L74" s="72"/>
      <c r="M74" s="73"/>
    </row>
    <row r="75" customFormat="false" ht="15.75" hidden="false" customHeight="false" outlineLevel="0" collapsed="false">
      <c r="A75" s="70" t="s">
        <v>87</v>
      </c>
      <c r="B75" s="7"/>
      <c r="C75" s="7"/>
      <c r="D75" s="7"/>
      <c r="E75" s="7" t="s">
        <v>88</v>
      </c>
      <c r="F75" s="7" t="s">
        <v>88</v>
      </c>
      <c r="G75" s="7" t="s">
        <v>89</v>
      </c>
      <c r="H75" s="7" t="s">
        <v>48</v>
      </c>
      <c r="I75" s="7" t="s">
        <v>90</v>
      </c>
      <c r="J75" s="71" t="s">
        <v>48</v>
      </c>
      <c r="K75" s="74"/>
      <c r="L75" s="75"/>
      <c r="M75" s="76"/>
      <c r="N75" s="12"/>
      <c r="O75" s="12"/>
    </row>
    <row r="76" customFormat="false" ht="15.75" hidden="false" customHeight="false" outlineLevel="0" collapsed="false">
      <c r="A76" s="77"/>
      <c r="B76" s="78"/>
      <c r="C76" s="78"/>
      <c r="D76" s="78"/>
      <c r="E76" s="78"/>
      <c r="F76" s="78"/>
      <c r="G76" s="78"/>
      <c r="H76" s="78"/>
      <c r="I76" s="78"/>
      <c r="J76" s="79"/>
      <c r="K76" s="78"/>
      <c r="L76" s="78"/>
      <c r="M76" s="80"/>
    </row>
    <row r="77" customFormat="false" ht="18" hidden="false" customHeight="false" outlineLevel="0" collapsed="false">
      <c r="A77" s="81" t="s">
        <v>91</v>
      </c>
      <c r="B77" s="82"/>
      <c r="C77" s="82"/>
      <c r="D77" s="82"/>
      <c r="E77" s="82"/>
      <c r="F77" s="68"/>
      <c r="G77" s="68"/>
      <c r="H77" s="83"/>
      <c r="I77" s="83"/>
      <c r="J77" s="84"/>
      <c r="K77" s="68"/>
      <c r="L77" s="68"/>
      <c r="M77" s="69"/>
    </row>
    <row r="78" customFormat="false" ht="15" hidden="false" customHeight="false" outlineLevel="0" collapsed="false">
      <c r="A78" s="85" t="s">
        <v>92</v>
      </c>
      <c r="B78" s="86"/>
      <c r="C78" s="86"/>
      <c r="D78" s="86"/>
      <c r="E78" s="86"/>
      <c r="F78" s="72"/>
      <c r="G78" s="72"/>
      <c r="H78" s="87"/>
      <c r="I78" s="87"/>
      <c r="J78" s="88"/>
      <c r="K78" s="72"/>
      <c r="L78" s="72"/>
      <c r="M78" s="73"/>
    </row>
    <row r="79" customFormat="false" ht="12.75" hidden="false" customHeight="false" outlineLevel="0" collapsed="false">
      <c r="A79" s="89"/>
      <c r="B79" s="72"/>
      <c r="C79" s="72"/>
      <c r="D79" s="72"/>
      <c r="E79" s="72"/>
      <c r="F79" s="72"/>
      <c r="G79" s="72"/>
      <c r="H79" s="87"/>
      <c r="I79" s="87"/>
      <c r="J79" s="88"/>
      <c r="K79" s="72"/>
      <c r="L79" s="72"/>
      <c r="M79" s="73"/>
    </row>
    <row r="80" customFormat="false" ht="15" hidden="false" customHeight="false" outlineLevel="0" collapsed="false">
      <c r="A80" s="90" t="n">
        <v>27456</v>
      </c>
      <c r="B80" s="64"/>
      <c r="C80" s="64" t="s">
        <v>93</v>
      </c>
      <c r="D80" s="64" t="s">
        <v>94</v>
      </c>
      <c r="E80" s="64" t="s">
        <v>95</v>
      </c>
      <c r="F80" s="91" t="n">
        <v>37621</v>
      </c>
      <c r="G80" s="92" t="n">
        <v>21500</v>
      </c>
      <c r="H80" s="93" t="n">
        <v>1.03</v>
      </c>
      <c r="I80" s="87"/>
      <c r="J80" s="88"/>
      <c r="K80" s="94" t="n">
        <v>837894</v>
      </c>
      <c r="L80" s="72" t="s">
        <v>96</v>
      </c>
      <c r="M80" s="73"/>
    </row>
    <row r="81" customFormat="false" ht="15" hidden="false" customHeight="false" outlineLevel="0" collapsed="false">
      <c r="A81" s="90" t="n">
        <v>27454</v>
      </c>
      <c r="B81" s="64"/>
      <c r="C81" s="64" t="s">
        <v>97</v>
      </c>
      <c r="D81" s="64"/>
      <c r="E81" s="64" t="s">
        <v>98</v>
      </c>
      <c r="F81" s="91" t="n">
        <v>37621</v>
      </c>
      <c r="G81" s="92" t="n">
        <v>27500</v>
      </c>
      <c r="H81" s="93" t="n">
        <v>1.27</v>
      </c>
      <c r="I81" s="87"/>
      <c r="J81" s="88"/>
      <c r="K81" s="95" t="n">
        <v>8841168</v>
      </c>
      <c r="L81" s="72" t="s">
        <v>96</v>
      </c>
      <c r="M81" s="73"/>
    </row>
    <row r="82" customFormat="false" ht="15" hidden="false" customHeight="false" outlineLevel="0" collapsed="false">
      <c r="A82" s="89"/>
      <c r="B82" s="72"/>
      <c r="C82" s="72"/>
      <c r="D82" s="72"/>
      <c r="E82" s="72"/>
      <c r="F82" s="72"/>
      <c r="G82" s="72"/>
      <c r="H82" s="87"/>
      <c r="I82" s="87"/>
      <c r="J82" s="88"/>
      <c r="K82" s="96" t="n">
        <f aca="false">SUM(K80:K81)</f>
        <v>9679062</v>
      </c>
      <c r="L82" s="72"/>
      <c r="M82" s="73"/>
    </row>
    <row r="83" customFormat="false" ht="15" hidden="false" customHeight="false" outlineLevel="0" collapsed="false">
      <c r="A83" s="85" t="s">
        <v>99</v>
      </c>
      <c r="B83" s="72"/>
      <c r="C83" s="72"/>
      <c r="D83" s="72"/>
      <c r="E83" s="72"/>
      <c r="F83" s="72"/>
      <c r="G83" s="72"/>
      <c r="H83" s="87"/>
      <c r="I83" s="87"/>
      <c r="J83" s="88"/>
      <c r="K83" s="72"/>
      <c r="L83" s="72"/>
      <c r="M83" s="73"/>
    </row>
    <row r="84" customFormat="false" ht="15" hidden="false" customHeight="false" outlineLevel="0" collapsed="false">
      <c r="A84" s="85"/>
      <c r="B84" s="72"/>
      <c r="C84" s="72"/>
      <c r="D84" s="72"/>
      <c r="E84" s="72"/>
      <c r="F84" s="72"/>
      <c r="G84" s="72"/>
      <c r="H84" s="87"/>
      <c r="I84" s="87"/>
      <c r="J84" s="88"/>
      <c r="K84" s="72"/>
      <c r="L84" s="72"/>
      <c r="M84" s="73"/>
    </row>
    <row r="85" customFormat="false" ht="15" hidden="false" customHeight="false" outlineLevel="0" collapsed="false">
      <c r="A85" s="90" t="n">
        <v>27453</v>
      </c>
      <c r="B85" s="64"/>
      <c r="C85" s="64" t="s">
        <v>93</v>
      </c>
      <c r="D85" s="64"/>
      <c r="E85" s="91" t="n">
        <v>37622</v>
      </c>
      <c r="F85" s="91" t="n">
        <v>37986</v>
      </c>
      <c r="G85" s="92" t="n">
        <v>35000</v>
      </c>
      <c r="H85" s="93" t="n">
        <v>1.18</v>
      </c>
      <c r="I85" s="93"/>
      <c r="J85" s="97"/>
      <c r="K85" s="64"/>
      <c r="L85" s="64"/>
      <c r="M85" s="73"/>
    </row>
    <row r="86" customFormat="false" ht="15" hidden="false" customHeight="false" outlineLevel="0" collapsed="false">
      <c r="A86" s="90" t="n">
        <v>27458</v>
      </c>
      <c r="B86" s="64"/>
      <c r="C86" s="64" t="s">
        <v>100</v>
      </c>
      <c r="D86" s="64"/>
      <c r="E86" s="91" t="n">
        <v>37622</v>
      </c>
      <c r="F86" s="91" t="n">
        <v>37986</v>
      </c>
      <c r="G86" s="92" t="n">
        <v>14000</v>
      </c>
      <c r="H86" s="93" t="n">
        <v>1.28</v>
      </c>
      <c r="I86" s="93"/>
      <c r="J86" s="97"/>
      <c r="K86" s="64"/>
      <c r="L86" s="64"/>
      <c r="M86" s="73"/>
    </row>
    <row r="87" customFormat="false" ht="15" hidden="false" customHeight="false" outlineLevel="0" collapsed="false">
      <c r="A87" s="90" t="n">
        <v>27458</v>
      </c>
      <c r="B87" s="64"/>
      <c r="C87" s="64" t="s">
        <v>100</v>
      </c>
      <c r="D87" s="64"/>
      <c r="E87" s="91" t="n">
        <v>37987</v>
      </c>
      <c r="F87" s="91" t="n">
        <v>38717</v>
      </c>
      <c r="G87" s="92" t="n">
        <v>14000</v>
      </c>
      <c r="H87" s="98" t="s">
        <v>101</v>
      </c>
      <c r="I87" s="93"/>
      <c r="J87" s="97"/>
      <c r="K87" s="64"/>
      <c r="L87" s="64"/>
      <c r="M87" s="73"/>
    </row>
    <row r="88" customFormat="false" ht="15.75" hidden="false" customHeight="false" outlineLevel="0" collapsed="false">
      <c r="A88" s="99"/>
      <c r="B88" s="100"/>
      <c r="C88" s="100"/>
      <c r="D88" s="100"/>
      <c r="E88" s="101"/>
      <c r="F88" s="101"/>
      <c r="G88" s="102"/>
      <c r="H88" s="103"/>
      <c r="I88" s="103"/>
      <c r="J88" s="104"/>
      <c r="K88" s="100"/>
      <c r="L88" s="100"/>
      <c r="M88" s="80"/>
    </row>
    <row r="89" customFormat="false" ht="18" hidden="false" customHeight="false" outlineLevel="0" collapsed="false">
      <c r="A89" s="81" t="s">
        <v>102</v>
      </c>
      <c r="B89" s="105"/>
      <c r="C89" s="105"/>
      <c r="D89" s="105"/>
      <c r="E89" s="106"/>
      <c r="F89" s="106"/>
      <c r="G89" s="107"/>
      <c r="H89" s="108"/>
      <c r="I89" s="108"/>
      <c r="J89" s="109"/>
      <c r="K89" s="105"/>
      <c r="L89" s="105"/>
      <c r="M89" s="69"/>
    </row>
    <row r="90" customFormat="false" ht="15.75" hidden="false" customHeight="false" outlineLevel="0" collapsed="false">
      <c r="A90" s="85" t="s">
        <v>103</v>
      </c>
      <c r="B90" s="86"/>
      <c r="C90" s="86"/>
      <c r="D90" s="86"/>
      <c r="E90" s="64"/>
      <c r="F90" s="64"/>
      <c r="G90" s="64"/>
      <c r="H90" s="93"/>
      <c r="I90" s="93"/>
      <c r="J90" s="97"/>
      <c r="K90" s="64"/>
      <c r="L90" s="72"/>
      <c r="M90" s="73"/>
      <c r="N90" s="12" t="s">
        <v>104</v>
      </c>
      <c r="O90" s="110" t="n">
        <v>-1040511</v>
      </c>
    </row>
    <row r="91" customFormat="false" ht="15" hidden="false" customHeight="false" outlineLevel="0" collapsed="false">
      <c r="A91" s="90"/>
      <c r="B91" s="64"/>
      <c r="C91" s="64"/>
      <c r="D91" s="64"/>
      <c r="E91" s="64"/>
      <c r="F91" s="64"/>
      <c r="G91" s="64"/>
      <c r="H91" s="93"/>
      <c r="I91" s="111"/>
      <c r="J91" s="97"/>
      <c r="K91" s="64"/>
      <c r="L91" s="72"/>
      <c r="M91" s="73"/>
      <c r="N91" s="12" t="s">
        <v>104</v>
      </c>
      <c r="O91" s="110" t="n">
        <v>299600</v>
      </c>
    </row>
    <row r="92" customFormat="false" ht="15" hidden="false" customHeight="false" outlineLevel="0" collapsed="false">
      <c r="A92" s="90" t="n">
        <v>25841</v>
      </c>
      <c r="B92" s="64"/>
      <c r="C92" s="64" t="s">
        <v>105</v>
      </c>
      <c r="D92" s="64"/>
      <c r="E92" s="64" t="s">
        <v>106</v>
      </c>
      <c r="F92" s="91" t="s">
        <v>107</v>
      </c>
      <c r="G92" s="92" t="n">
        <v>40000</v>
      </c>
      <c r="H92" s="93" t="n">
        <v>0.1075</v>
      </c>
      <c r="I92" s="93" t="n">
        <v>0.08</v>
      </c>
      <c r="J92" s="97" t="n">
        <v>0.02</v>
      </c>
      <c r="K92" s="92" t="n">
        <v>244000</v>
      </c>
      <c r="L92" s="64"/>
      <c r="M92" s="73"/>
      <c r="N92" s="12"/>
    </row>
    <row r="93" customFormat="false" ht="15" hidden="false" customHeight="false" outlineLevel="0" collapsed="false">
      <c r="A93" s="90" t="n">
        <v>26511</v>
      </c>
      <c r="B93" s="64"/>
      <c r="C93" s="64" t="s">
        <v>108</v>
      </c>
      <c r="D93" s="64"/>
      <c r="E93" s="64" t="s">
        <v>109</v>
      </c>
      <c r="F93" s="91" t="s">
        <v>107</v>
      </c>
      <c r="G93" s="92" t="n">
        <v>21000</v>
      </c>
      <c r="H93" s="93" t="n">
        <v>0.1075</v>
      </c>
      <c r="I93" s="93" t="n">
        <v>0.12</v>
      </c>
      <c r="J93" s="97" t="n">
        <v>0.08</v>
      </c>
      <c r="K93" s="92" t="n">
        <v>256200</v>
      </c>
      <c r="L93" s="64"/>
      <c r="M93" s="73"/>
      <c r="N93" s="12"/>
    </row>
    <row r="94" customFormat="false" ht="15" hidden="false" customHeight="false" outlineLevel="0" collapsed="false">
      <c r="A94" s="90" t="n">
        <v>27340</v>
      </c>
      <c r="B94" s="64"/>
      <c r="C94" s="64" t="s">
        <v>110</v>
      </c>
      <c r="D94" s="64" t="s">
        <v>111</v>
      </c>
      <c r="E94" s="64" t="s">
        <v>112</v>
      </c>
      <c r="F94" s="64" t="s">
        <v>113</v>
      </c>
      <c r="G94" s="92" t="n">
        <v>10000</v>
      </c>
      <c r="H94" s="93" t="n">
        <v>0.3483</v>
      </c>
      <c r="I94" s="93" t="n">
        <v>0.12</v>
      </c>
      <c r="J94" s="97" t="n">
        <v>0.04</v>
      </c>
      <c r="K94" s="92" t="n">
        <v>1159982</v>
      </c>
      <c r="L94" s="64"/>
      <c r="M94" s="73"/>
      <c r="N94" s="12"/>
    </row>
    <row r="95" customFormat="false" ht="15" hidden="false" customHeight="false" outlineLevel="0" collapsed="false">
      <c r="A95" s="90" t="n">
        <v>27340</v>
      </c>
      <c r="B95" s="64"/>
      <c r="C95" s="64" t="s">
        <v>110</v>
      </c>
      <c r="D95" s="64" t="s">
        <v>111</v>
      </c>
      <c r="E95" s="64" t="s">
        <v>112</v>
      </c>
      <c r="F95" s="64" t="s">
        <v>113</v>
      </c>
      <c r="G95" s="92" t="n">
        <v>10000</v>
      </c>
      <c r="H95" s="93" t="n">
        <v>0.3483</v>
      </c>
      <c r="I95" s="93" t="n">
        <v>0.08</v>
      </c>
      <c r="J95" s="97" t="n">
        <v>0.02</v>
      </c>
      <c r="K95" s="112" t="n">
        <v>334000</v>
      </c>
      <c r="L95" s="64"/>
      <c r="M95" s="73"/>
      <c r="N95" s="12"/>
    </row>
    <row r="96" customFormat="false" ht="15" hidden="false" customHeight="false" outlineLevel="0" collapsed="false">
      <c r="A96" s="90" t="s">
        <v>114</v>
      </c>
      <c r="B96" s="64"/>
      <c r="C96" s="64"/>
      <c r="D96" s="64"/>
      <c r="E96" s="64"/>
      <c r="F96" s="64"/>
      <c r="G96" s="64"/>
      <c r="H96" s="93"/>
      <c r="I96" s="93"/>
      <c r="J96" s="97"/>
      <c r="K96" s="113" t="n">
        <f aca="false">SUM(K92:K95)</f>
        <v>1994182</v>
      </c>
      <c r="L96" s="72"/>
      <c r="M96" s="73"/>
      <c r="N96" s="12" t="n">
        <v>2225382</v>
      </c>
      <c r="O96" s="110" t="n">
        <f aca="false">K96-N96</f>
        <v>-231200</v>
      </c>
    </row>
    <row r="97" customFormat="false" ht="15" hidden="false" customHeight="false" outlineLevel="0" collapsed="false">
      <c r="A97" s="90"/>
      <c r="B97" s="64"/>
      <c r="C97" s="64"/>
      <c r="D97" s="64"/>
      <c r="E97" s="64"/>
      <c r="F97" s="64"/>
      <c r="G97" s="64"/>
      <c r="H97" s="93"/>
      <c r="I97" s="93"/>
      <c r="J97" s="97"/>
      <c r="K97" s="113"/>
      <c r="L97" s="72"/>
      <c r="M97" s="73"/>
      <c r="N97" s="12"/>
      <c r="O97" s="110"/>
    </row>
    <row r="98" customFormat="false" ht="15" hidden="false" customHeight="false" outlineLevel="0" collapsed="false">
      <c r="A98" s="90"/>
      <c r="B98" s="64"/>
      <c r="C98" s="64" t="s">
        <v>104</v>
      </c>
      <c r="D98" s="64"/>
      <c r="E98" s="91" t="n">
        <v>37347</v>
      </c>
      <c r="F98" s="91" t="n">
        <v>37560</v>
      </c>
      <c r="G98" s="92" t="n">
        <v>14000</v>
      </c>
      <c r="H98" s="93"/>
      <c r="I98" s="93" t="n">
        <v>0.08</v>
      </c>
      <c r="J98" s="97" t="n">
        <v>0</v>
      </c>
      <c r="K98" s="64"/>
      <c r="L98" s="64"/>
      <c r="M98" s="73"/>
    </row>
    <row r="99" customFormat="false" ht="15" hidden="false" customHeight="false" outlineLevel="0" collapsed="false">
      <c r="A99" s="90"/>
      <c r="B99" s="64"/>
      <c r="C99" s="64" t="s">
        <v>115</v>
      </c>
      <c r="D99" s="64"/>
      <c r="E99" s="91" t="n">
        <v>37408</v>
      </c>
      <c r="F99" s="91" t="n">
        <v>37621</v>
      </c>
      <c r="G99" s="92" t="n">
        <v>13300</v>
      </c>
      <c r="H99" s="93"/>
      <c r="I99" s="93" t="n">
        <v>0.08</v>
      </c>
      <c r="J99" s="97" t="n">
        <v>0.02</v>
      </c>
      <c r="K99" s="113" t="n">
        <v>284620</v>
      </c>
      <c r="L99" s="72"/>
      <c r="M99" s="73"/>
      <c r="N99" s="12" t="n">
        <v>398468</v>
      </c>
      <c r="O99" s="110" t="n">
        <f aca="false">K99-N99</f>
        <v>-113848</v>
      </c>
    </row>
    <row r="100" customFormat="false" ht="15" hidden="false" customHeight="false" outlineLevel="0" collapsed="false">
      <c r="A100" s="90"/>
      <c r="B100" s="64"/>
      <c r="C100" s="64"/>
      <c r="D100" s="64"/>
      <c r="E100" s="91"/>
      <c r="F100" s="91"/>
      <c r="G100" s="92"/>
      <c r="H100" s="93"/>
      <c r="I100" s="93"/>
      <c r="J100" s="97"/>
      <c r="K100" s="64"/>
      <c r="L100" s="64"/>
      <c r="M100" s="73"/>
    </row>
    <row r="101" customFormat="false" ht="15.75" hidden="false" customHeight="false" outlineLevel="0" collapsed="false">
      <c r="A101" s="85" t="s">
        <v>116</v>
      </c>
      <c r="B101" s="86"/>
      <c r="C101" s="86"/>
      <c r="D101" s="64"/>
      <c r="E101" s="64"/>
      <c r="F101" s="64"/>
      <c r="G101" s="64"/>
      <c r="H101" s="93"/>
      <c r="I101" s="93"/>
      <c r="J101" s="97"/>
      <c r="K101" s="64"/>
      <c r="L101" s="72"/>
      <c r="M101" s="76"/>
      <c r="N101" s="12"/>
    </row>
    <row r="102" customFormat="false" ht="15" hidden="false" customHeight="false" outlineLevel="0" collapsed="false">
      <c r="A102" s="90"/>
      <c r="B102" s="64"/>
      <c r="C102" s="64"/>
      <c r="D102" s="64"/>
      <c r="E102" s="64"/>
      <c r="F102" s="64"/>
      <c r="G102" s="64"/>
      <c r="H102" s="93"/>
      <c r="I102" s="93"/>
      <c r="J102" s="97"/>
      <c r="K102" s="64"/>
      <c r="L102" s="72"/>
      <c r="M102" s="76"/>
      <c r="N102" s="12"/>
    </row>
    <row r="103" customFormat="false" ht="15" hidden="false" customHeight="false" outlineLevel="0" collapsed="false">
      <c r="A103" s="90" t="n">
        <v>27583</v>
      </c>
      <c r="B103" s="64"/>
      <c r="C103" s="64" t="s">
        <v>117</v>
      </c>
      <c r="D103" s="64"/>
      <c r="E103" s="64" t="s">
        <v>118</v>
      </c>
      <c r="F103" s="64" t="s">
        <v>119</v>
      </c>
      <c r="G103" s="92" t="n">
        <v>1300</v>
      </c>
      <c r="H103" s="93" t="n">
        <v>0.2533</v>
      </c>
      <c r="I103" s="93" t="n">
        <v>0.04</v>
      </c>
      <c r="J103" s="97" t="n">
        <v>0</v>
      </c>
      <c r="K103" s="113" t="n">
        <v>13910</v>
      </c>
      <c r="L103" s="72"/>
      <c r="M103" s="73"/>
      <c r="N103" s="12" t="n">
        <v>38948</v>
      </c>
      <c r="O103" s="110" t="n">
        <f aca="false">K103-N103</f>
        <v>-25038</v>
      </c>
    </row>
    <row r="104" customFormat="false" ht="15.75" hidden="false" customHeight="false" outlineLevel="0" collapsed="false">
      <c r="A104" s="90"/>
      <c r="B104" s="64"/>
      <c r="C104" s="64"/>
      <c r="D104" s="64"/>
      <c r="E104" s="64"/>
      <c r="F104" s="64"/>
      <c r="G104" s="64"/>
      <c r="H104" s="93"/>
      <c r="I104" s="93"/>
      <c r="J104" s="93"/>
      <c r="K104" s="64"/>
      <c r="L104" s="72"/>
      <c r="M104" s="73"/>
      <c r="N104" s="12"/>
      <c r="O104" s="110" t="n">
        <f aca="false">SUM(M90:M103)</f>
        <v>0</v>
      </c>
    </row>
    <row r="105" customFormat="false" ht="15.75" hidden="false" customHeight="false" outlineLevel="0" collapsed="false">
      <c r="A105" s="114" t="s">
        <v>120</v>
      </c>
      <c r="B105" s="105"/>
      <c r="C105" s="105"/>
      <c r="D105" s="105"/>
      <c r="E105" s="106"/>
      <c r="F105" s="106"/>
      <c r="G105" s="107"/>
      <c r="H105" s="108"/>
      <c r="I105" s="108"/>
      <c r="J105" s="109"/>
      <c r="K105" s="105"/>
      <c r="L105" s="105"/>
      <c r="M105" s="69"/>
    </row>
    <row r="106" customFormat="false" ht="15" hidden="false" customHeight="false" outlineLevel="0" collapsed="false">
      <c r="A106" s="90"/>
      <c r="B106" s="64"/>
      <c r="C106" s="64"/>
      <c r="D106" s="64"/>
      <c r="E106" s="91"/>
      <c r="F106" s="91"/>
      <c r="G106" s="92"/>
      <c r="H106" s="93"/>
      <c r="I106" s="93"/>
      <c r="J106" s="97"/>
      <c r="K106" s="64"/>
      <c r="L106" s="64"/>
      <c r="M106" s="73"/>
    </row>
    <row r="107" customFormat="false" ht="15" hidden="false" customHeight="false" outlineLevel="0" collapsed="false">
      <c r="A107" s="90"/>
      <c r="B107" s="64"/>
      <c r="C107" s="64" t="s">
        <v>104</v>
      </c>
      <c r="D107" s="64"/>
      <c r="E107" s="91" t="n">
        <v>37257</v>
      </c>
      <c r="F107" s="91" t="n">
        <v>37560</v>
      </c>
      <c r="G107" s="92" t="n">
        <v>32500</v>
      </c>
      <c r="H107" s="93"/>
      <c r="I107" s="93" t="n">
        <v>0.05</v>
      </c>
      <c r="J107" s="97" t="n">
        <v>0</v>
      </c>
      <c r="K107" s="64"/>
      <c r="L107" s="64"/>
      <c r="M107" s="73"/>
    </row>
    <row r="108" customFormat="false" ht="15" hidden="false" customHeight="false" outlineLevel="0" collapsed="false">
      <c r="A108" s="90"/>
      <c r="B108" s="64"/>
      <c r="C108" s="64" t="s">
        <v>104</v>
      </c>
      <c r="D108" s="64"/>
      <c r="E108" s="91" t="n">
        <v>37561</v>
      </c>
      <c r="F108" s="91" t="n">
        <v>37621</v>
      </c>
      <c r="G108" s="92" t="n">
        <v>11000</v>
      </c>
      <c r="H108" s="93"/>
      <c r="I108" s="93" t="n">
        <v>0.05</v>
      </c>
      <c r="J108" s="97" t="n">
        <v>0</v>
      </c>
      <c r="K108" s="64"/>
      <c r="L108" s="64"/>
      <c r="M108" s="73"/>
    </row>
    <row r="109" customFormat="false" ht="15.75" hidden="false" customHeight="false" outlineLevel="0" collapsed="false">
      <c r="A109" s="90"/>
      <c r="B109" s="64"/>
      <c r="C109" s="64"/>
      <c r="D109" s="64"/>
      <c r="E109" s="91"/>
      <c r="F109" s="91"/>
      <c r="G109" s="92"/>
      <c r="H109" s="93"/>
      <c r="I109" s="93"/>
      <c r="J109" s="97"/>
      <c r="K109" s="64"/>
      <c r="L109" s="64"/>
      <c r="M109" s="73"/>
    </row>
    <row r="110" customFormat="false" ht="15" hidden="false" customHeight="false" outlineLevel="0" collapsed="false">
      <c r="A110" s="114" t="s">
        <v>121</v>
      </c>
      <c r="B110" s="82"/>
      <c r="C110" s="82"/>
      <c r="D110" s="82"/>
      <c r="E110" s="82"/>
      <c r="F110" s="82"/>
      <c r="G110" s="68"/>
      <c r="H110" s="83"/>
      <c r="I110" s="83"/>
      <c r="J110" s="84"/>
      <c r="K110" s="68"/>
      <c r="L110" s="68"/>
      <c r="M110" s="69"/>
    </row>
    <row r="111" customFormat="false" ht="12.75" hidden="false" customHeight="false" outlineLevel="0" collapsed="false">
      <c r="A111" s="89"/>
      <c r="B111" s="72"/>
      <c r="C111" s="72"/>
      <c r="D111" s="72"/>
      <c r="E111" s="72"/>
      <c r="F111" s="72"/>
      <c r="G111" s="72"/>
      <c r="H111" s="87"/>
      <c r="I111" s="87"/>
      <c r="J111" s="88"/>
      <c r="K111" s="72"/>
      <c r="L111" s="72"/>
      <c r="M111" s="73"/>
    </row>
    <row r="112" customFormat="false" ht="15" hidden="false" customHeight="false" outlineLevel="0" collapsed="false">
      <c r="A112" s="90" t="n">
        <v>24198</v>
      </c>
      <c r="B112" s="64"/>
      <c r="C112" s="64" t="s">
        <v>122</v>
      </c>
      <c r="D112" s="64"/>
      <c r="E112" s="64" t="s">
        <v>123</v>
      </c>
      <c r="F112" s="64" t="s">
        <v>124</v>
      </c>
      <c r="G112" s="92" t="n">
        <v>35714</v>
      </c>
      <c r="H112" s="93" t="n">
        <v>0.105</v>
      </c>
      <c r="I112" s="93" t="n">
        <v>0.05</v>
      </c>
      <c r="J112" s="97" t="n">
        <v>0</v>
      </c>
      <c r="K112" s="94" t="n">
        <f aca="false">217856+43570</f>
        <v>261426</v>
      </c>
      <c r="L112" s="64"/>
      <c r="M112" s="76"/>
    </row>
    <row r="113" customFormat="false" ht="15" hidden="false" customHeight="false" outlineLevel="0" collapsed="false">
      <c r="A113" s="90" t="n">
        <v>25374</v>
      </c>
      <c r="B113" s="64"/>
      <c r="C113" s="64" t="s">
        <v>125</v>
      </c>
      <c r="D113" s="64"/>
      <c r="E113" s="64" t="s">
        <v>126</v>
      </c>
      <c r="F113" s="64" t="s">
        <v>127</v>
      </c>
      <c r="G113" s="92" t="n">
        <v>23000</v>
      </c>
      <c r="H113" s="93" t="n">
        <v>0.05</v>
      </c>
      <c r="I113" s="93" t="n">
        <v>0.05</v>
      </c>
      <c r="J113" s="97"/>
      <c r="K113" s="94" t="n">
        <v>419750</v>
      </c>
      <c r="L113" s="64"/>
      <c r="M113" s="76"/>
    </row>
    <row r="114" customFormat="false" ht="15" hidden="false" customHeight="false" outlineLevel="0" collapsed="false">
      <c r="A114" s="90" t="n">
        <v>27291</v>
      </c>
      <c r="B114" s="64"/>
      <c r="C114" s="64" t="s">
        <v>128</v>
      </c>
      <c r="D114" s="64"/>
      <c r="E114" s="64" t="s">
        <v>129</v>
      </c>
      <c r="F114" s="64" t="s">
        <v>130</v>
      </c>
      <c r="G114" s="92" t="n">
        <v>20000</v>
      </c>
      <c r="H114" s="93" t="n">
        <v>0.025</v>
      </c>
      <c r="I114" s="93" t="n">
        <v>0.02</v>
      </c>
      <c r="J114" s="97" t="n">
        <v>0</v>
      </c>
      <c r="K114" s="94" t="n">
        <f aca="false">61200+30600</f>
        <v>91800</v>
      </c>
      <c r="L114" s="64"/>
      <c r="M114" s="76"/>
    </row>
    <row r="115" customFormat="false" ht="15" hidden="false" customHeight="false" outlineLevel="0" collapsed="false">
      <c r="A115" s="90" t="n">
        <v>27377</v>
      </c>
      <c r="B115" s="64"/>
      <c r="C115" s="64" t="s">
        <v>131</v>
      </c>
      <c r="D115" s="64"/>
      <c r="E115" s="64" t="s">
        <v>132</v>
      </c>
      <c r="F115" s="64" t="s">
        <v>133</v>
      </c>
      <c r="G115" s="92" t="n">
        <v>10000</v>
      </c>
      <c r="H115" s="93" t="n">
        <v>0.05</v>
      </c>
      <c r="I115" s="93" t="n">
        <v>0.02</v>
      </c>
      <c r="J115" s="97" t="n">
        <v>0</v>
      </c>
      <c r="K115" s="94" t="n">
        <f aca="false">153000+30600</f>
        <v>183600</v>
      </c>
      <c r="L115" s="64"/>
      <c r="M115" s="76"/>
    </row>
    <row r="116" customFormat="false" ht="15" hidden="false" customHeight="false" outlineLevel="0" collapsed="false">
      <c r="A116" s="90" t="n">
        <v>27579</v>
      </c>
      <c r="B116" s="64"/>
      <c r="C116" s="64" t="s">
        <v>128</v>
      </c>
      <c r="D116" s="64"/>
      <c r="E116" s="64" t="s">
        <v>118</v>
      </c>
      <c r="F116" s="64" t="s">
        <v>134</v>
      </c>
      <c r="G116" s="92" t="n">
        <v>20000</v>
      </c>
      <c r="H116" s="93" t="n">
        <v>0.06</v>
      </c>
      <c r="I116" s="93" t="n">
        <v>0.02</v>
      </c>
      <c r="J116" s="97" t="n">
        <v>0</v>
      </c>
      <c r="K116" s="95" t="n">
        <f aca="false">256800+42800</f>
        <v>299600</v>
      </c>
      <c r="L116" s="64"/>
      <c r="M116" s="76"/>
    </row>
    <row r="117" customFormat="false" ht="15" hidden="false" customHeight="false" outlineLevel="0" collapsed="false">
      <c r="A117" s="90" t="s">
        <v>114</v>
      </c>
      <c r="B117" s="64"/>
      <c r="C117" s="64"/>
      <c r="D117" s="64"/>
      <c r="E117" s="64"/>
      <c r="F117" s="64"/>
      <c r="G117" s="64"/>
      <c r="H117" s="93"/>
      <c r="I117" s="93"/>
      <c r="J117" s="97"/>
      <c r="K117" s="96" t="n">
        <f aca="false">SUM(K112:K116)</f>
        <v>1256176</v>
      </c>
      <c r="L117" s="72"/>
      <c r="M117" s="73"/>
      <c r="N117" s="12" t="n">
        <v>1272851</v>
      </c>
      <c r="O117" s="110" t="n">
        <f aca="false">K117-N117</f>
        <v>-16675</v>
      </c>
    </row>
    <row r="118" customFormat="false" ht="15.75" hidden="false" customHeight="false" outlineLevel="0" collapsed="false">
      <c r="A118" s="99"/>
      <c r="B118" s="100"/>
      <c r="C118" s="115" t="s">
        <v>135</v>
      </c>
      <c r="D118" s="100"/>
      <c r="E118" s="100"/>
      <c r="F118" s="100"/>
      <c r="G118" s="100"/>
      <c r="H118" s="103"/>
      <c r="I118" s="103"/>
      <c r="J118" s="104"/>
      <c r="K118" s="100"/>
      <c r="L118" s="78"/>
      <c r="M118" s="80"/>
      <c r="N118" s="12"/>
      <c r="O118" s="12"/>
    </row>
    <row r="119" customFormat="false" ht="15.75" hidden="false" customHeight="false" outlineLevel="0" collapsed="false">
      <c r="A119" s="85" t="s">
        <v>136</v>
      </c>
      <c r="B119" s="86"/>
      <c r="C119" s="64"/>
      <c r="D119" s="64"/>
      <c r="E119" s="64"/>
      <c r="F119" s="64"/>
      <c r="G119" s="64"/>
      <c r="H119" s="93"/>
      <c r="I119" s="93"/>
      <c r="J119" s="97"/>
      <c r="K119" s="64"/>
      <c r="L119" s="72"/>
      <c r="M119" s="73"/>
      <c r="N119" s="12"/>
      <c r="O119" s="12"/>
    </row>
    <row r="120" customFormat="false" ht="15" hidden="false" customHeight="false" outlineLevel="0" collapsed="false">
      <c r="A120" s="90"/>
      <c r="B120" s="64"/>
      <c r="C120" s="64"/>
      <c r="D120" s="64"/>
      <c r="E120" s="64"/>
      <c r="F120" s="64"/>
      <c r="G120" s="64"/>
      <c r="H120" s="93"/>
      <c r="I120" s="93"/>
      <c r="J120" s="97"/>
      <c r="K120" s="64"/>
      <c r="L120" s="72"/>
      <c r="M120" s="73"/>
      <c r="N120" s="12"/>
      <c r="O120" s="12"/>
    </row>
    <row r="121" customFormat="false" ht="15" hidden="false" customHeight="false" outlineLevel="0" collapsed="false">
      <c r="A121" s="90" t="n">
        <v>27342</v>
      </c>
      <c r="B121" s="64"/>
      <c r="C121" s="64" t="s">
        <v>137</v>
      </c>
      <c r="D121" s="64"/>
      <c r="E121" s="64" t="s">
        <v>138</v>
      </c>
      <c r="F121" s="91" t="s">
        <v>139</v>
      </c>
      <c r="G121" s="92" t="n">
        <v>30000</v>
      </c>
      <c r="H121" s="93" t="n">
        <v>0.06</v>
      </c>
      <c r="I121" s="93" t="n">
        <v>0.02</v>
      </c>
      <c r="J121" s="97" t="n">
        <v>0.082</v>
      </c>
      <c r="K121" s="113" t="n">
        <v>1116900</v>
      </c>
      <c r="L121" s="72"/>
      <c r="M121" s="73"/>
      <c r="N121" s="12" t="n">
        <v>0</v>
      </c>
      <c r="O121" s="110" t="n">
        <f aca="false">K121-N121</f>
        <v>1116900</v>
      </c>
    </row>
    <row r="122" customFormat="false" ht="15" hidden="false" customHeight="false" outlineLevel="0" collapsed="false">
      <c r="A122" s="90"/>
      <c r="B122" s="64"/>
      <c r="C122" s="64"/>
      <c r="D122" s="64"/>
      <c r="E122" s="64"/>
      <c r="F122" s="64"/>
      <c r="G122" s="64"/>
      <c r="H122" s="93"/>
      <c r="I122" s="93"/>
      <c r="J122" s="97"/>
      <c r="K122" s="64"/>
      <c r="L122" s="72"/>
      <c r="M122" s="73"/>
      <c r="N122" s="12"/>
      <c r="O122" s="12"/>
    </row>
    <row r="123" customFormat="false" ht="15.75" hidden="false" customHeight="false" outlineLevel="0" collapsed="false">
      <c r="A123" s="85" t="s">
        <v>140</v>
      </c>
      <c r="B123" s="86"/>
      <c r="C123" s="64"/>
      <c r="D123" s="64"/>
      <c r="E123" s="64"/>
      <c r="F123" s="64"/>
      <c r="G123" s="64"/>
      <c r="H123" s="93"/>
      <c r="I123" s="93"/>
      <c r="J123" s="97"/>
      <c r="K123" s="64"/>
      <c r="L123" s="72"/>
      <c r="M123" s="73"/>
      <c r="N123" s="12"/>
      <c r="O123" s="12"/>
    </row>
    <row r="124" customFormat="false" ht="15.75" hidden="false" customHeight="false" outlineLevel="0" collapsed="false">
      <c r="A124" s="99"/>
      <c r="B124" s="100"/>
      <c r="C124" s="100" t="s">
        <v>141</v>
      </c>
      <c r="D124" s="100"/>
      <c r="E124" s="100" t="s">
        <v>12</v>
      </c>
      <c r="F124" s="100" t="s">
        <v>142</v>
      </c>
      <c r="G124" s="102" t="n">
        <v>29000</v>
      </c>
      <c r="H124" s="103" t="s">
        <v>143</v>
      </c>
      <c r="I124" s="103" t="n">
        <v>0.04</v>
      </c>
      <c r="J124" s="104" t="n">
        <v>0.04</v>
      </c>
      <c r="K124" s="116" t="n">
        <v>213440</v>
      </c>
      <c r="L124" s="78"/>
      <c r="M124" s="80"/>
      <c r="N124" s="12" t="n">
        <v>213440</v>
      </c>
      <c r="O124" s="110" t="n">
        <f aca="false">K124-N124</f>
        <v>0</v>
      </c>
    </row>
    <row r="125" customFormat="false" ht="15" hidden="false" customHeight="false" outlineLevel="0" collapsed="false">
      <c r="A125" s="12"/>
      <c r="B125" s="12"/>
      <c r="C125" s="12"/>
      <c r="D125" s="12"/>
      <c r="E125" s="12"/>
      <c r="F125" s="12"/>
      <c r="G125" s="12"/>
      <c r="H125" s="117"/>
      <c r="I125" s="117"/>
      <c r="J125" s="117"/>
      <c r="K125" s="12"/>
      <c r="N125" s="12"/>
      <c r="O125" s="110" t="n">
        <f aca="false">SUM(M117:M124)</f>
        <v>0</v>
      </c>
    </row>
    <row r="126" customFormat="false" ht="15.75" hidden="false" customHeight="false" outlineLevel="0" collapsed="false">
      <c r="A126" s="10" t="s">
        <v>144</v>
      </c>
      <c r="B126" s="12"/>
      <c r="C126" s="12"/>
      <c r="D126" s="12"/>
      <c r="E126" s="12"/>
      <c r="F126" s="12"/>
      <c r="G126" s="12"/>
      <c r="H126" s="118"/>
      <c r="I126" s="118"/>
      <c r="J126" s="118"/>
      <c r="K126" s="12"/>
    </row>
    <row r="127" customFormat="false" ht="15" hidden="false" customHeight="false" outlineLevel="0" collapsed="false">
      <c r="A127" s="12" t="s">
        <v>145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customFormat="false" ht="15" hidden="false" customHeight="false" outlineLevel="0" collapsed="false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customFormat="false" ht="15.75" hidden="false" customHeight="false" outlineLevel="0" collapsed="false">
      <c r="A129" s="10" t="s">
        <v>146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customFormat="false" ht="15.75" hidden="false" customHeight="false" outlineLevel="0" collapsed="false">
      <c r="A130" s="12" t="s">
        <v>147</v>
      </c>
      <c r="B130" s="12"/>
      <c r="C130" s="12"/>
      <c r="D130" s="12"/>
      <c r="E130" s="12"/>
      <c r="F130" s="12"/>
      <c r="G130" s="119" t="s">
        <v>46</v>
      </c>
      <c r="H130" s="12"/>
      <c r="I130" s="12"/>
      <c r="J130" s="12"/>
      <c r="K130" s="12"/>
    </row>
    <row r="131" customFormat="false" ht="15" hidden="false" customHeight="false" outlineLevel="0" collapsed="false">
      <c r="A131" s="12" t="s">
        <v>148</v>
      </c>
      <c r="B131" s="12"/>
      <c r="D131" s="12"/>
      <c r="E131" s="12"/>
      <c r="F131" s="12"/>
      <c r="G131" s="120" t="n">
        <v>700000</v>
      </c>
      <c r="H131" s="12"/>
      <c r="I131" s="12"/>
      <c r="J131" s="12"/>
      <c r="K131" s="12"/>
    </row>
    <row r="132" customFormat="false" ht="15" hidden="false" customHeight="false" outlineLevel="0" collapsed="false">
      <c r="A132" s="12"/>
      <c r="G132" s="121"/>
      <c r="H132" s="12"/>
      <c r="I132" s="12"/>
      <c r="J132" s="12"/>
      <c r="K132" s="12"/>
    </row>
    <row r="133" customFormat="false" ht="15" hidden="false" customHeight="false" outlineLevel="0" collapsed="false">
      <c r="A133" s="12" t="s">
        <v>149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customFormat="false" ht="15" hidden="false" customHeight="false" outlineLevel="0" collapsed="false">
      <c r="A134" s="12"/>
      <c r="B134" s="12"/>
      <c r="C134" s="12"/>
      <c r="D134" s="12"/>
      <c r="E134" s="12"/>
      <c r="F134" s="122" t="s">
        <v>150</v>
      </c>
      <c r="G134" s="12"/>
      <c r="H134" s="12"/>
      <c r="I134" s="12"/>
      <c r="J134" s="12"/>
      <c r="K134" s="12"/>
    </row>
    <row r="135" customFormat="false" ht="15" hidden="false" customHeight="false" outlineLevel="0" collapsed="false">
      <c r="A135" s="12" t="n">
        <v>1</v>
      </c>
      <c r="B135" s="12" t="s">
        <v>151</v>
      </c>
      <c r="C135" s="12"/>
      <c r="E135" s="12"/>
      <c r="F135" s="123" t="n">
        <v>135.5</v>
      </c>
      <c r="G135" s="123"/>
      <c r="H135" s="12"/>
      <c r="I135" s="12"/>
      <c r="J135" s="12"/>
      <c r="K135" s="12"/>
    </row>
    <row r="136" customFormat="false" ht="15" hidden="false" customHeight="false" outlineLevel="0" collapsed="false">
      <c r="A136" s="12" t="n">
        <v>2</v>
      </c>
      <c r="B136" s="12" t="s">
        <v>152</v>
      </c>
      <c r="C136" s="12"/>
      <c r="E136" s="12"/>
      <c r="F136" s="123" t="n">
        <v>80</v>
      </c>
      <c r="G136" s="123"/>
      <c r="H136" s="12"/>
      <c r="I136" s="12"/>
      <c r="J136" s="12"/>
      <c r="K136" s="12"/>
    </row>
    <row r="137" customFormat="false" ht="15" hidden="false" customHeight="false" outlineLevel="0" collapsed="false">
      <c r="A137" s="12" t="n">
        <v>3</v>
      </c>
      <c r="B137" s="12" t="s">
        <v>153</v>
      </c>
      <c r="C137" s="12"/>
      <c r="E137" s="12"/>
      <c r="F137" s="123" t="n">
        <v>0.55</v>
      </c>
      <c r="G137" s="123"/>
      <c r="H137" s="12"/>
      <c r="I137" s="12"/>
      <c r="J137" s="12"/>
      <c r="K137" s="12"/>
    </row>
    <row r="138" customFormat="false" ht="15" hidden="false" customHeight="false" outlineLevel="0" collapsed="false">
      <c r="A138" s="12" t="n">
        <v>4</v>
      </c>
      <c r="B138" s="12" t="s">
        <v>154</v>
      </c>
      <c r="C138" s="12"/>
      <c r="D138" s="12"/>
      <c r="E138" s="12"/>
      <c r="F138" s="123" t="n">
        <v>3</v>
      </c>
      <c r="G138" s="123"/>
      <c r="H138" s="12"/>
      <c r="I138" s="12"/>
      <c r="J138" s="124"/>
      <c r="K138" s="12"/>
    </row>
    <row r="139" customFormat="false" ht="15" hidden="false" customHeight="false" outlineLevel="0" collapsed="false">
      <c r="A139" s="12" t="n">
        <v>5</v>
      </c>
      <c r="B139" s="12" t="s">
        <v>155</v>
      </c>
      <c r="C139" s="12"/>
      <c r="D139" s="12"/>
      <c r="E139" s="12"/>
      <c r="F139" s="123" t="n">
        <v>0.4</v>
      </c>
      <c r="G139" s="123"/>
      <c r="H139" s="12"/>
      <c r="I139" s="12"/>
      <c r="J139" s="12"/>
      <c r="K139" s="12"/>
    </row>
    <row r="140" customFormat="false" ht="15" hidden="false" customHeight="false" outlineLevel="0" collapsed="false">
      <c r="H140" s="12"/>
      <c r="I140" s="12"/>
      <c r="J140" s="12"/>
      <c r="K140" s="12"/>
    </row>
    <row r="141" customFormat="false" ht="15.75" hidden="false" customHeight="false" outlineLevel="0" collapsed="false">
      <c r="A141" s="10" t="s">
        <v>156</v>
      </c>
      <c r="B141" s="10"/>
      <c r="C141" s="12"/>
      <c r="D141" s="12"/>
      <c r="E141" s="12"/>
      <c r="F141" s="12"/>
      <c r="G141" s="12"/>
      <c r="H141" s="12"/>
      <c r="I141" s="12"/>
      <c r="J141" s="12"/>
      <c r="K141" s="12"/>
    </row>
    <row r="142" customFormat="false" ht="15.75" hidden="false" customHeight="false" outlineLevel="0" collapsed="false">
      <c r="A142" s="12" t="s">
        <v>157</v>
      </c>
      <c r="B142" s="10"/>
      <c r="C142" s="12"/>
      <c r="D142" s="12"/>
      <c r="E142" s="12"/>
      <c r="F142" s="12"/>
      <c r="G142" s="12"/>
      <c r="H142" s="12"/>
      <c r="I142" s="12"/>
      <c r="J142" s="12"/>
      <c r="K142" s="12"/>
    </row>
    <row r="143" customFormat="false" ht="15" hidden="false" customHeight="false" outlineLevel="0" collapsed="false">
      <c r="H143" s="12"/>
      <c r="I143" s="12"/>
      <c r="J143" s="12"/>
      <c r="K143" s="12"/>
    </row>
    <row r="144" customFormat="false" ht="15.75" hidden="false" customHeight="false" outlineLevel="0" collapsed="false">
      <c r="A144" s="10" t="s">
        <v>158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customFormat="false" ht="15" hidden="false" customHeight="false" outlineLevel="0" collapsed="false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customFormat="false" ht="15" hidden="false" customHeight="false" outlineLevel="0" collapsed="false">
      <c r="A146" s="12" t="n">
        <v>25071</v>
      </c>
      <c r="B146" s="12" t="s">
        <v>159</v>
      </c>
      <c r="C146" s="125" t="n">
        <v>638750</v>
      </c>
      <c r="D146" s="12" t="s">
        <v>160</v>
      </c>
      <c r="E146" s="12"/>
      <c r="F146" s="12"/>
      <c r="G146" s="12"/>
      <c r="H146" s="12"/>
      <c r="I146" s="12"/>
      <c r="J146" s="12"/>
      <c r="K146" s="12"/>
    </row>
    <row r="147" customFormat="false" ht="15" hidden="false" customHeight="false" outlineLevel="0" collapsed="false">
      <c r="A147" s="12" t="n">
        <v>26490</v>
      </c>
      <c r="B147" s="12" t="s">
        <v>131</v>
      </c>
      <c r="C147" s="126" t="n">
        <v>688500</v>
      </c>
      <c r="D147" s="12" t="s">
        <v>161</v>
      </c>
      <c r="E147" s="12"/>
      <c r="F147" s="12"/>
      <c r="G147" s="12"/>
      <c r="H147" s="12"/>
      <c r="I147" s="12"/>
      <c r="J147" s="12"/>
      <c r="K147" s="12"/>
    </row>
    <row r="148" customFormat="false" ht="15" hidden="false" customHeight="false" outlineLevel="0" collapsed="false">
      <c r="C148" s="125" t="n">
        <v>1327250</v>
      </c>
      <c r="F148" s="12"/>
      <c r="G148" s="12"/>
      <c r="H148" s="12"/>
      <c r="I148" s="12"/>
      <c r="J148" s="12"/>
      <c r="K148" s="12"/>
    </row>
    <row r="149" customFormat="false" ht="15" hidden="false" customHeight="false" outlineLevel="0" collapsed="false">
      <c r="F149" s="12"/>
      <c r="G149" s="12"/>
      <c r="H149" s="12"/>
      <c r="I149" s="12"/>
      <c r="J149" s="12"/>
      <c r="K149" s="12"/>
    </row>
    <row r="150" customFormat="false" ht="15" hidden="false" customHeight="false" outlineLevel="0" collapsed="false">
      <c r="F150" s="12"/>
      <c r="G150" s="12"/>
      <c r="H150" s="12"/>
      <c r="I150" s="12"/>
      <c r="J150" s="12"/>
      <c r="K150" s="12"/>
    </row>
    <row r="151" customFormat="false" ht="15" hidden="false" customHeight="false" outlineLevel="0" collapsed="false">
      <c r="F151" s="12"/>
      <c r="G151" s="12"/>
      <c r="H151" s="12"/>
      <c r="I151" s="12"/>
      <c r="J151" s="12"/>
      <c r="K151" s="12"/>
    </row>
    <row r="152" customFormat="false" ht="15" hidden="false" customHeight="false" outlineLevel="0" collapsed="false">
      <c r="F152" s="12"/>
      <c r="G152" s="12"/>
      <c r="H152" s="12"/>
      <c r="I152" s="12"/>
      <c r="J152" s="12"/>
      <c r="K152" s="12"/>
    </row>
    <row r="153" customFormat="false" ht="15" hidden="false" customHeight="false" outlineLevel="0" collapsed="false">
      <c r="F153" s="12"/>
      <c r="G153" s="12"/>
      <c r="H153" s="12"/>
      <c r="I153" s="12"/>
      <c r="J153" s="12"/>
      <c r="K153" s="12"/>
    </row>
    <row r="154" customFormat="false" ht="15" hidden="false" customHeight="false" outlineLevel="0" collapsed="false"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customFormat="false" ht="15" hidden="false" customHeight="false" outlineLevel="0" collapsed="false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customFormat="false" ht="15" hidden="false" customHeight="false" outlineLevel="0" collapsed="false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customFormat="false" ht="15" hidden="false" customHeight="false" outlineLevel="0" collapsed="false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customFormat="false" ht="15" hidden="false" customHeight="false" outlineLevel="0" collapsed="false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customFormat="false" ht="15" hidden="false" customHeight="false" outlineLevel="0" collapsed="false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customFormat="false" ht="15" hidden="false" customHeight="false" outlineLevel="0" collapsed="false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customFormat="false" ht="15" hidden="false" customHeight="false" outlineLevel="0" collapsed="false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customFormat="false" ht="15" hidden="false" customHeight="false" outlineLevel="0" collapsed="false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customFormat="false" ht="15" hidden="false" customHeight="false" outlineLevel="0" collapsed="false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customFormat="false" ht="15" hidden="false" customHeight="false" outlineLevel="0" collapsed="false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customFormat="false" ht="15" hidden="false" customHeight="false" outlineLevel="0" collapsed="false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customFormat="false" ht="15" hidden="false" customHeight="false" outlineLevel="0" collapsed="false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customFormat="false" ht="15" hidden="false" customHeight="false" outlineLevel="0" collapsed="false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customFormat="false" ht="15" hidden="false" customHeight="false" outlineLevel="0" collapsed="false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customFormat="false" ht="15" hidden="false" customHeight="false" outlineLevel="0" collapsed="false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customFormat="false" ht="15" hidden="false" customHeight="false" outlineLevel="0" collapsed="false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customFormat="false" ht="15" hidden="false" customHeight="false" outlineLevel="0" collapsed="false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customFormat="false" ht="15" hidden="false" customHeight="false" outlineLevel="0" collapsed="false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customFormat="false" ht="15" hidden="false" customHeight="false" outlineLevel="0" collapsed="false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customFormat="false" ht="15" hidden="false" customHeight="false" outlineLevel="0" collapsed="false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customFormat="false" ht="15" hidden="false" customHeight="false" outlineLevel="0" collapsed="false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customFormat="false" ht="15" hidden="false" customHeight="false" outlineLevel="0" collapsed="false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customFormat="false" ht="15" hidden="false" customHeight="false" outlineLevel="0" collapsed="false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customFormat="false" ht="15" hidden="false" customHeight="false" outlineLevel="0" collapsed="false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customFormat="false" ht="15" hidden="false" customHeight="false" outlineLevel="0" collapsed="false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customFormat="false" ht="15" hidden="false" customHeight="false" outlineLevel="0" collapsed="false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customFormat="false" ht="15" hidden="false" customHeight="false" outlineLevel="0" collapsed="false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customFormat="false" ht="15" hidden="false" customHeight="false" outlineLevel="0" collapsed="false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customFormat="false" ht="15" hidden="false" customHeight="false" outlineLevel="0" collapsed="false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customFormat="false" ht="15" hidden="false" customHeight="false" outlineLevel="0" collapsed="false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customFormat="false" ht="15" hidden="false" customHeight="false" outlineLevel="0" collapsed="false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customFormat="false" ht="15" hidden="false" customHeight="false" outlineLevel="0" collapsed="false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customFormat="false" ht="15" hidden="false" customHeight="false" outlineLevel="0" collapsed="false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customFormat="false" ht="15" hidden="false" customHeight="false" outlineLevel="0" collapsed="false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customFormat="false" ht="15" hidden="false" customHeight="false" outlineLevel="0" collapsed="false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customFormat="false" ht="15" hidden="false" customHeight="false" outlineLevel="0" collapsed="false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customFormat="false" ht="15" hidden="false" customHeight="false" outlineLevel="0" collapsed="false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customFormat="false" ht="15" hidden="false" customHeight="false" outlineLevel="0" collapsed="false">
      <c r="A192" s="0" t="s">
        <v>162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customFormat="false" ht="15" hidden="false" customHeight="false" outlineLevel="0" collapsed="false">
      <c r="H193" s="12"/>
      <c r="I193" s="12"/>
      <c r="J193" s="12"/>
      <c r="K193" s="12"/>
    </row>
  </sheetData>
  <printOptions headings="false" gridLines="false" gridLinesSet="true" horizontalCentered="false" verticalCentered="false"/>
  <pageMargins left="0" right="0" top="0.379861111111111" bottom="0.409722222222222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2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2001-08-10T10:19:15Z</dcterms:created>
  <dc:creator>pgoradi</dc:creator>
  <dc:description/>
  <dc:language>en-US</dc:language>
  <cp:lastModifiedBy>ldonoho</cp:lastModifiedBy>
  <cp:lastPrinted>2001-10-11T20:26:12Z</cp:lastPrinted>
  <dcterms:modified xsi:type="dcterms:W3CDTF">2001-10-11T20:54:42Z</dcterms:modified>
  <cp:revision>0</cp:revision>
  <dc:subject/>
  <dc:title/>
</cp:coreProperties>
</file>