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gncomb" sheetId="1" state="visible" r:id="rId3"/>
    <sheet name="Attch#1" sheetId="2" state="visible" r:id="rId4"/>
    <sheet name="Attch#1A" sheetId="3" state="visible" r:id="rId5"/>
    <sheet name="Attch#1B" sheetId="4" state="visible" r:id="rId6"/>
    <sheet name="Attch#1C" sheetId="5" state="visible" r:id="rId7"/>
    <sheet name="Attch#2" sheetId="6" state="visible" r:id="rId8"/>
    <sheet name="Attch#3" sheetId="7" state="visible" r:id="rId9"/>
    <sheet name="Sheet3" sheetId="8" state="visible" r:id="rId10"/>
    <sheet name="Sheet4" sheetId="9" state="visible" r:id="rId11"/>
    <sheet name="Sheet5" sheetId="10" state="visible" r:id="rId12"/>
    <sheet name="Sheet6" sheetId="11" state="visible" r:id="rId13"/>
    <sheet name="Sheet7" sheetId="12" state="visible" r:id="rId14"/>
    <sheet name="Sheet8" sheetId="13" state="visible" r:id="rId15"/>
    <sheet name="Sheet9" sheetId="14" state="visible" r:id="rId16"/>
    <sheet name="Sheet10" sheetId="15" state="visible" r:id="rId17"/>
    <sheet name="Sheet11" sheetId="16" state="visible" r:id="rId18"/>
    <sheet name="Sheet12" sheetId="17" state="visible" r:id="rId19"/>
    <sheet name="Sheet13" sheetId="18" state="visible" r:id="rId20"/>
    <sheet name="Sheet14" sheetId="19" state="visible" r:id="rId21"/>
    <sheet name="Sheet15" sheetId="20" state="visible" r:id="rId22"/>
    <sheet name="Sheet16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<sst xmlns="http://schemas.openxmlformats.org/spreadsheetml/2006/main" count="360" uniqueCount="117">
  <si>
    <t xml:space="preserve">TRANSWESTERN PIPELINE COMPANY - IGNACIO OPERATING BUDGET (COMBINED)</t>
  </si>
  <si>
    <t xml:space="preserve">2002 O&amp;M BUDGET </t>
  </si>
  <si>
    <t xml:space="preserve"> </t>
  </si>
  <si>
    <t xml:space="preserve">SALARIES AND WAGES - 000</t>
  </si>
  <si>
    <t xml:space="preserve">      EMPLOYEE EXPENSES - 050</t>
  </si>
  <si>
    <t xml:space="preserve">SALARIES</t>
  </si>
  <si>
    <t xml:space="preserve">TAXES/BENEFITS</t>
  </si>
  <si>
    <t xml:space="preserve">  TOTAL P/R</t>
  </si>
  <si>
    <t xml:space="preserve">2001 EMPL</t>
  </si>
  <si>
    <t xml:space="preserve">STAFF ADDS</t>
  </si>
  <si>
    <t xml:space="preserve">2002 EMPL</t>
  </si>
  <si>
    <t xml:space="preserve">SMNR/SCHL</t>
  </si>
  <si>
    <t xml:space="preserve">  DUES</t>
  </si>
  <si>
    <t xml:space="preserve">BUSINESS</t>
  </si>
  <si>
    <t xml:space="preserve">TOTAL</t>
  </si>
  <si>
    <t xml:space="preserve">TRANSWESTERN OPERATIONS - ATTACHMENT #1</t>
  </si>
  <si>
    <t xml:space="preserve">GAS CONTROL - ATTACHMENT #2</t>
  </si>
  <si>
    <t xml:space="preserve">COMPANY EQUIP USE - 100</t>
  </si>
  <si>
    <t xml:space="preserve">        SUPPLIES AND EXPENSES - 150</t>
  </si>
  <si>
    <t xml:space="preserve">NUMBER</t>
  </si>
  <si>
    <t xml:space="preserve">EXPENSE</t>
  </si>
  <si>
    <t xml:space="preserve">POOL CAR</t>
  </si>
  <si>
    <t xml:space="preserve">CHEMICALS</t>
  </si>
  <si>
    <t xml:space="preserve">ELECT POWER</t>
  </si>
  <si>
    <t xml:space="preserve">OTHERS</t>
  </si>
  <si>
    <t xml:space="preserve">ENVIRON</t>
  </si>
  <si>
    <t xml:space="preserve">        OUTSIDE SERVICES - 200</t>
  </si>
  <si>
    <t xml:space="preserve">                 RENTS - 250</t>
  </si>
  <si>
    <t xml:space="preserve">CNTRCTS</t>
  </si>
  <si>
    <t xml:space="preserve">TMPRR</t>
  </si>
  <si>
    <t xml:space="preserve">EQP</t>
  </si>
  <si>
    <t xml:space="preserve">WRHS</t>
  </si>
  <si>
    <t xml:space="preserve">   COMPUTER SERVICES - 600</t>
  </si>
  <si>
    <t xml:space="preserve"> TOTAL</t>
  </si>
  <si>
    <t xml:space="preserve">BUDGET</t>
  </si>
  <si>
    <t xml:space="preserve">PC'S</t>
  </si>
  <si>
    <t xml:space="preserve">CMNCTN</t>
  </si>
  <si>
    <t xml:space="preserve">   P/R</t>
  </si>
  <si>
    <t xml:space="preserve">NON P/R</t>
  </si>
  <si>
    <t xml:space="preserve">SUMMARY</t>
  </si>
  <si>
    <t xml:space="preserve">NUMBER OF</t>
  </si>
  <si>
    <t xml:space="preserve">EMPLOYEE</t>
  </si>
  <si>
    <t xml:space="preserve">COMPANY</t>
  </si>
  <si>
    <t xml:space="preserve">SUPPLIES</t>
  </si>
  <si>
    <t xml:space="preserve">OUTSIDE</t>
  </si>
  <si>
    <t xml:space="preserve">COMPUTER</t>
  </si>
  <si>
    <t xml:space="preserve">GROSS</t>
  </si>
  <si>
    <t xml:space="preserve">EMPLOYEES</t>
  </si>
  <si>
    <t xml:space="preserve">&amp; WAGES</t>
  </si>
  <si>
    <t xml:space="preserve">EXPENSES</t>
  </si>
  <si>
    <t xml:space="preserve">EQP USE</t>
  </si>
  <si>
    <t xml:space="preserve">SERVICES</t>
  </si>
  <si>
    <t xml:space="preserve">RENTS</t>
  </si>
  <si>
    <t xml:space="preserve">TOTAL GROSS</t>
  </si>
  <si>
    <t xml:space="preserve">MARKET SERV. ATTCH #3</t>
  </si>
  <si>
    <t xml:space="preserve">TOTAL BUDGET:</t>
  </si>
  <si>
    <t xml:space="preserve">TRANSWESTERN OPERATIONS (LA PLATA"A" STATION) 95% OF GROSS $ 235,030   </t>
  </si>
  <si>
    <t xml:space="preserve">TRANSWESTERN OPERATIONS (IGN. P/L COLORADO/NEW MEXICO) 82.6% OF GROSS $ 139,153  </t>
  </si>
  <si>
    <t xml:space="preserve">GAS CONTROL (LA PLATA "A"/IGN. P/L'S) 82.6% OF GROSS $ 33,770  </t>
  </si>
  <si>
    <t xml:space="preserve">TOTAL: $ 407,953     </t>
  </si>
  <si>
    <t xml:space="preserve">NORTHWEST PIPELINE (TW OPS - LA PLATA "A" STATION ) 5% OF GROSS $ 12,370   </t>
  </si>
  <si>
    <t xml:space="preserve">NORTHWEST PIPELINE (TW OPS - IGN. P/L COLORADO/NEW MEXICO) 17.4% OF GROSS $ 29,314   </t>
  </si>
  <si>
    <t xml:space="preserve">NORTHWEST PIPELINE (GAS CONTROL - LA PLATA "A"/IGN. P/L'S) 17.4% OF GROSS $ 7,114 </t>
  </si>
  <si>
    <t xml:space="preserve">NORTHWEST PIPELINE (MARKET SERVICES - LA PLATA "A"/IGN. P/L'S) - FLAT RATE $ 24,336  </t>
  </si>
  <si>
    <t xml:space="preserve">TOTAL:    $ 73,134  </t>
  </si>
  <si>
    <t xml:space="preserve">(15%) OVERHEAD:  $ 10,970</t>
  </si>
  <si>
    <t xml:space="preserve">GRAND TOTAL:        $84,104</t>
  </si>
  <si>
    <t xml:space="preserve">TRANSWESTERN PIPELINE COMPANY - IGNACIO OPERATING BUDGET</t>
  </si>
  <si>
    <t xml:space="preserve">ATTACHMENT #1</t>
  </si>
  <si>
    <t xml:space="preserve">LA PLATA "A" COMPRESSOR STATION</t>
  </si>
  <si>
    <t xml:space="preserve">COLORADO PIPELINE</t>
  </si>
  <si>
    <t xml:space="preserve">NEW MEXICO PIPELINE</t>
  </si>
  <si>
    <t xml:space="preserve">LA PLATA "A" COMPRESSOR</t>
  </si>
  <si>
    <t xml:space="preserve">      COLORADO PIPELINE</t>
  </si>
  <si>
    <t xml:space="preserve">     NEW MEXICO PIPELINE</t>
  </si>
  <si>
    <t xml:space="preserve">NOTE:  DOES NOT INCLUDE 15% OPERATOR'S DIRECT EMPLOYEE LABOR COSTS (OVERHEAD)</t>
  </si>
  <si>
    <t xml:space="preserve">TRANSWESTERN OPERATIONS (LA PLATA "A" STATION) 95.0% OF GROSS  $ 235,030 </t>
  </si>
  <si>
    <t xml:space="preserve">TRANSWESTERN OPERATIONS (IGNACIO P/L'S COLORADO/NEW MEXICO) 82.60% OF GROSS  $ 139,153  </t>
  </si>
  <si>
    <t xml:space="preserve">TOTAL TRANSWESTERN OPERATIONS  $ 374,183 </t>
  </si>
  <si>
    <t xml:space="preserve">NORTHWEST PIPELINE (LA PLATA "A" STATION) 5.0% OF GROSS  $ 12,370 </t>
  </si>
  <si>
    <t xml:space="preserve">NORTHWEST PIPELINE (IGNACIO P/L'S COLORADO/NEW MEXICO) 17.40% OF GROSS  $ 29,314 </t>
  </si>
  <si>
    <t xml:space="preserve">TOTAL NORTHWEST PIPELINE  $ 41,684 </t>
  </si>
  <si>
    <t xml:space="preserve">La Plata A Compressor Station - 2002</t>
  </si>
  <si>
    <t xml:space="preserve">ATTACHMENT #1A</t>
  </si>
  <si>
    <t xml:space="preserve">NORTHWEST</t>
  </si>
  <si>
    <t xml:space="preserve">TRANSWESTERN</t>
  </si>
  <si>
    <t xml:space="preserve">TW GROSS</t>
  </si>
  <si>
    <t xml:space="preserve">PIPELINE</t>
  </si>
  <si>
    <t xml:space="preserve">OPERATIONS</t>
  </si>
  <si>
    <t xml:space="preserve">SALARIES AND WAGES</t>
  </si>
  <si>
    <t xml:space="preserve">EMPLOYEE EXPENSES</t>
  </si>
  <si>
    <t xml:space="preserve">EQUIPMENT USE</t>
  </si>
  <si>
    <t xml:space="preserve">SUPPLIES AND EXPENSES</t>
  </si>
  <si>
    <t xml:space="preserve">ELECTRIC POWER</t>
  </si>
  <si>
    <t xml:space="preserve">ENVIRONMENTAL</t>
  </si>
  <si>
    <t xml:space="preserve">OUTSIDE SERVICES</t>
  </si>
  <si>
    <t xml:space="preserve">COMPUTER SERVICES</t>
  </si>
  <si>
    <t xml:space="preserve">PROJECTS</t>
  </si>
  <si>
    <t xml:space="preserve">TOTALS</t>
  </si>
  <si>
    <t xml:space="preserve">NOTE: DOES NOT INCLUDE 15% OPERATOR'S DIRECT EMP.  LABOR COSTS (OVERHEAD)</t>
  </si>
  <si>
    <t xml:space="preserve">Ignacio Colorado Pipeline - 2002</t>
  </si>
  <si>
    <t xml:space="preserve">ATTACHMENT #1B</t>
  </si>
  <si>
    <t xml:space="preserve">NOTE: DOES NOT INCLUDE 15% OPERATOR'S DIRECT EMP. LABOR COSTS (OVERHEAD)</t>
  </si>
  <si>
    <t xml:space="preserve">Ignacio New Mexico Pipeline - 2002</t>
  </si>
  <si>
    <t xml:space="preserve">ATTACHMENT #1C</t>
  </si>
  <si>
    <t xml:space="preserve">ATTACHMENT #2</t>
  </si>
  <si>
    <t xml:space="preserve">GAS CONTROL</t>
  </si>
  <si>
    <t xml:space="preserve">GAS CONTROL 82.6% OF GROSS  $ 33,770</t>
  </si>
  <si>
    <t xml:space="preserve">NORTHWEST PIPELINE 17.4% OF GROSS  $ 7,114</t>
  </si>
  <si>
    <t xml:space="preserve">NWPL / Transwestern </t>
  </si>
  <si>
    <t xml:space="preserve">ATTACHMENT #3</t>
  </si>
  <si>
    <t xml:space="preserve">2002 NWPL Budget Summary for La Plata/Ignacio</t>
  </si>
  <si>
    <t xml:space="preserve">Market Services</t>
  </si>
  <si>
    <t xml:space="preserve">2001 Market Services Budget (Flat Rate)</t>
  </si>
  <si>
    <t xml:space="preserve">Agreed Annual Increase</t>
  </si>
  <si>
    <t xml:space="preserve">X 3.5% </t>
  </si>
  <si>
    <t xml:space="preserve">2002 Market Services Budget (Flat Rate)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</si>
</sst>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0.00"/>
    <numFmt numFmtId="167" formatCode="#,##0.00"/>
    <numFmt numFmtId="168" formatCode="#,##0.0"/>
    <numFmt numFmtId="169" formatCode="0.00%"/>
    <numFmt numFmtId="170" formatCode="[$-409]#,##0.00_);\(#,##0.00\)"/>
    <numFmt numFmtId="171" formatCode="[$-409]m/d/yyyy"/>
    <numFmt numFmtId="172" formatCode="\$#,##0.00_);[RED]&quot;($&quot;#,##0.00\)"/>
    <numFmt numFmtId="173" formatCode="\$#,##0_);[RED]&quot;($&quot;#,##0\)"/>
    <numFmt numFmtId="174" formatCode="\$#,##0.00"/>
    <numFmt numFmtId="175" formatCode="\$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9.41"/>
    <col collapsed="false" customWidth="false" hidden="false" outlineLevel="0" max="6" min="3" style="1" width="9.14"/>
    <col collapsed="false" customWidth="true" hidden="false" outlineLevel="0" max="7" min="7" style="1" width="12.85"/>
    <col collapsed="false" customWidth="true" hidden="false" outlineLevel="0" max="8" min="8" style="1" width="9.7"/>
    <col collapsed="false" customWidth="true" hidden="false" outlineLevel="0" max="9" min="9" style="1" width="10.71"/>
    <col collapsed="false" customWidth="true" hidden="false" outlineLevel="0" max="10" min="10" style="1" width="10.41"/>
    <col collapsed="false" customWidth="true" hidden="false" outlineLevel="0" max="11" min="11" style="1" width="12.56"/>
    <col collapsed="false" customWidth="true" hidden="false" outlineLevel="0" max="12" min="12" style="1" width="12.14"/>
    <col collapsed="false" customWidth="true" hidden="false" outlineLevel="0" max="13" min="13" style="1" width="14.99"/>
    <col collapsed="false" customWidth="true" hidden="false" outlineLevel="0" max="14" min="14" style="1" width="10.85"/>
    <col collapsed="false" customWidth="false" hidden="false" outlineLevel="0" max="15" min="15" style="1" width="9.14"/>
    <col collapsed="false" customWidth="true" hidden="false" outlineLevel="0" max="16" min="16" style="1" width="11.13"/>
    <col collapsed="false" customWidth="false" hidden="false" outlineLevel="0" max="17" min="17" style="1" width="9.14"/>
    <col collapsed="false" customWidth="true" hidden="false" outlineLevel="0" max="18" min="18" style="1" width="9.56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D3" s="4"/>
    </row>
    <row r="4" customFormat="false" ht="12.75" hidden="false" customHeight="false" outlineLevel="0" collapsed="false">
      <c r="A4" s="1" t="s">
        <v>2</v>
      </c>
    </row>
    <row r="5" customFormat="false" ht="12.75" hidden="false" customHeight="false" outlineLevel="0" collapsed="false">
      <c r="G5" s="5"/>
      <c r="H5" s="5"/>
      <c r="I5" s="6" t="s">
        <v>3</v>
      </c>
      <c r="J5" s="5"/>
      <c r="K5" s="5"/>
      <c r="L5" s="5"/>
      <c r="N5" s="1" t="s">
        <v>4</v>
      </c>
    </row>
    <row r="6" customFormat="false" ht="13.5" hidden="false" customHeight="false" outlineLevel="0" collapsed="false"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  <c r="N6" s="8" t="s">
        <v>11</v>
      </c>
      <c r="O6" s="9" t="s">
        <v>12</v>
      </c>
      <c r="P6" s="8" t="s">
        <v>13</v>
      </c>
      <c r="Q6" s="8" t="s">
        <v>14</v>
      </c>
    </row>
    <row r="7" customFormat="false" ht="13.5" hidden="false" customHeight="false" outlineLevel="0" collapsed="false">
      <c r="B7" s="1" t="s">
        <v>15</v>
      </c>
      <c r="G7" s="10" t="n">
        <v>110762</v>
      </c>
      <c r="H7" s="10" t="n">
        <v>34579</v>
      </c>
      <c r="I7" s="10" t="n">
        <f aca="false">(G7+H7)</f>
        <v>145341</v>
      </c>
      <c r="J7" s="11" t="n">
        <v>3</v>
      </c>
      <c r="K7" s="11" t="n">
        <v>0</v>
      </c>
      <c r="L7" s="11" t="n">
        <f aca="false">SUM(J7+K7)</f>
        <v>3</v>
      </c>
      <c r="M7" s="12"/>
      <c r="N7" s="13" t="n">
        <v>0</v>
      </c>
      <c r="O7" s="13" t="n">
        <v>0</v>
      </c>
      <c r="P7" s="13" t="n">
        <v>18848</v>
      </c>
      <c r="Q7" s="13" t="n">
        <f aca="false">SUM(N7:P7)</f>
        <v>18848</v>
      </c>
    </row>
    <row r="8" customFormat="false" ht="13.5" hidden="false" customHeight="false" outlineLevel="0" collapsed="false">
      <c r="C8" s="1" t="s">
        <v>16</v>
      </c>
      <c r="G8" s="14" t="n">
        <v>29566</v>
      </c>
      <c r="H8" s="14" t="n">
        <v>7695</v>
      </c>
      <c r="I8" s="14" t="n">
        <f aca="false">(G8+H8)</f>
        <v>37261</v>
      </c>
      <c r="J8" s="15" t="n">
        <v>0.51</v>
      </c>
      <c r="K8" s="15" t="n">
        <v>0</v>
      </c>
      <c r="L8" s="15" t="n">
        <f aca="false">SUM(J8+K8)</f>
        <v>0.51</v>
      </c>
      <c r="M8" s="12"/>
      <c r="N8" s="14" t="n">
        <v>0</v>
      </c>
      <c r="O8" s="14" t="n">
        <v>0</v>
      </c>
      <c r="P8" s="14" t="n">
        <v>1553</v>
      </c>
      <c r="Q8" s="14" t="n">
        <f aca="false">SUM(N8:P8)</f>
        <v>1553</v>
      </c>
    </row>
    <row r="9" customFormat="false" ht="13.5" hidden="false" customHeight="false" outlineLevel="0" collapsed="false">
      <c r="D9" s="1" t="s">
        <v>14</v>
      </c>
      <c r="F9" s="4"/>
      <c r="G9" s="13" t="n">
        <f aca="false">SUM(G7:G8)</f>
        <v>140328</v>
      </c>
      <c r="H9" s="13" t="n">
        <f aca="false">SUM(H7:H8)</f>
        <v>42274</v>
      </c>
      <c r="I9" s="13" t="n">
        <f aca="false">SUM(I7:I8)</f>
        <v>182602</v>
      </c>
      <c r="J9" s="16" t="n">
        <f aca="false">SUM(J7:J8)</f>
        <v>3.51</v>
      </c>
      <c r="K9" s="16" t="n">
        <f aca="false">SUM(K7:K8)</f>
        <v>0</v>
      </c>
      <c r="L9" s="11" t="n">
        <f aca="false">SUM(J9+K9)</f>
        <v>3.51</v>
      </c>
      <c r="M9" s="12"/>
      <c r="N9" s="13" t="n">
        <f aca="false">SUM(N7:N8)</f>
        <v>0</v>
      </c>
      <c r="O9" s="13" t="n">
        <f aca="false">SUM(O7:O8)</f>
        <v>0</v>
      </c>
      <c r="P9" s="13" t="n">
        <f aca="false">SUM(P7:P8)</f>
        <v>20401</v>
      </c>
      <c r="Q9" s="13" t="n">
        <f aca="false">SUM(Q7:Q8)</f>
        <v>20401</v>
      </c>
    </row>
    <row r="11" customFormat="false" ht="12.75" hidden="false" customHeight="false" outlineLevel="0" collapsed="false">
      <c r="H11" s="17" t="s">
        <v>17</v>
      </c>
      <c r="L11" s="1" t="s">
        <v>18</v>
      </c>
    </row>
    <row r="12" customFormat="false" ht="13.5" hidden="false" customHeight="false" outlineLevel="0" collapsed="false">
      <c r="G12" s="8" t="s">
        <v>19</v>
      </c>
      <c r="H12" s="8" t="s">
        <v>20</v>
      </c>
      <c r="I12" s="8" t="s">
        <v>21</v>
      </c>
      <c r="J12" s="8" t="s">
        <v>14</v>
      </c>
      <c r="K12" s="18"/>
      <c r="L12" s="8" t="s">
        <v>22</v>
      </c>
      <c r="M12" s="8" t="s">
        <v>23</v>
      </c>
      <c r="N12" s="8" t="s">
        <v>24</v>
      </c>
      <c r="O12" s="8" t="s">
        <v>25</v>
      </c>
      <c r="P12" s="8" t="s">
        <v>14</v>
      </c>
    </row>
    <row r="13" customFormat="false" ht="13.5" hidden="false" customHeight="false" outlineLevel="0" collapsed="false">
      <c r="B13" s="1" t="s">
        <v>15</v>
      </c>
      <c r="G13" s="13" t="n">
        <v>0</v>
      </c>
      <c r="H13" s="13" t="n">
        <v>33262</v>
      </c>
      <c r="I13" s="13" t="n">
        <v>0</v>
      </c>
      <c r="J13" s="13" t="n">
        <f aca="false">SUM(G13:I13)</f>
        <v>33262</v>
      </c>
      <c r="K13" s="12"/>
      <c r="L13" s="13" t="n">
        <v>2217</v>
      </c>
      <c r="M13" s="13" t="n">
        <v>15521</v>
      </c>
      <c r="N13" s="13" t="n">
        <v>93133</v>
      </c>
      <c r="O13" s="13" t="n">
        <v>5543</v>
      </c>
      <c r="P13" s="13" t="n">
        <f aca="false">SUM(L13:O13)</f>
        <v>116414</v>
      </c>
      <c r="Q13" s="13"/>
    </row>
    <row r="14" customFormat="false" ht="13.5" hidden="false" customHeight="false" outlineLevel="0" collapsed="false">
      <c r="C14" s="1" t="s">
        <v>16</v>
      </c>
      <c r="G14" s="14" t="n">
        <v>0</v>
      </c>
      <c r="H14" s="14" t="n">
        <v>0</v>
      </c>
      <c r="I14" s="14" t="n">
        <v>0</v>
      </c>
      <c r="J14" s="14" t="n">
        <f aca="false">SUM(G14:I14)</f>
        <v>0</v>
      </c>
      <c r="K14" s="12"/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3"/>
    </row>
    <row r="15" customFormat="false" ht="13.5" hidden="false" customHeight="false" outlineLevel="0" collapsed="false">
      <c r="D15" s="1" t="s">
        <v>14</v>
      </c>
      <c r="G15" s="13" t="n">
        <f aca="false">SUM(G13:G14)</f>
        <v>0</v>
      </c>
      <c r="H15" s="13" t="n">
        <f aca="false">SUM(H13:H14)</f>
        <v>33262</v>
      </c>
      <c r="I15" s="13" t="n">
        <f aca="false">SUM(I13:I14)</f>
        <v>0</v>
      </c>
      <c r="J15" s="13" t="n">
        <f aca="false">SUM(J13:J14)</f>
        <v>33262</v>
      </c>
      <c r="K15" s="12"/>
      <c r="L15" s="13" t="n">
        <f aca="false">SUM(L13:L14)</f>
        <v>2217</v>
      </c>
      <c r="M15" s="13" t="n">
        <f aca="false">SUM(M13:M14)</f>
        <v>15521</v>
      </c>
      <c r="N15" s="13" t="n">
        <f aca="false">SUM(N13:N14)</f>
        <v>93133</v>
      </c>
      <c r="O15" s="13" t="n">
        <f aca="false">SUM(O13:O14)</f>
        <v>5543</v>
      </c>
      <c r="P15" s="13" t="n">
        <f aca="false">SUM(P13:P14)</f>
        <v>116414</v>
      </c>
      <c r="Q15" s="13"/>
    </row>
    <row r="17" customFormat="false" ht="12.75" hidden="false" customHeight="false" outlineLevel="0" collapsed="false">
      <c r="G17" s="1" t="s">
        <v>26</v>
      </c>
      <c r="L17" s="19" t="s">
        <v>27</v>
      </c>
    </row>
    <row r="18" customFormat="false" ht="13.5" hidden="false" customHeight="false" outlineLevel="0" collapsed="false">
      <c r="G18" s="8" t="s">
        <v>28</v>
      </c>
      <c r="H18" s="8" t="s">
        <v>29</v>
      </c>
      <c r="I18" s="8" t="s">
        <v>24</v>
      </c>
      <c r="J18" s="8" t="s">
        <v>14</v>
      </c>
      <c r="L18" s="8" t="s">
        <v>30</v>
      </c>
      <c r="M18" s="8" t="s">
        <v>31</v>
      </c>
      <c r="N18" s="8" t="s">
        <v>24</v>
      </c>
      <c r="O18" s="8" t="s">
        <v>14</v>
      </c>
    </row>
    <row r="19" customFormat="false" ht="13.5" hidden="false" customHeight="false" outlineLevel="0" collapsed="false">
      <c r="B19" s="1" t="s">
        <v>15</v>
      </c>
      <c r="G19" s="13" t="n">
        <v>0</v>
      </c>
      <c r="H19" s="13" t="n">
        <v>0</v>
      </c>
      <c r="I19" s="13" t="n">
        <v>79828</v>
      </c>
      <c r="J19" s="13" t="n">
        <f aca="false">SUM(G19:I19)</f>
        <v>79828</v>
      </c>
      <c r="K19" s="12"/>
      <c r="L19" s="13" t="n">
        <v>0</v>
      </c>
      <c r="M19" s="13" t="n">
        <v>0</v>
      </c>
      <c r="N19" s="13" t="n">
        <v>7759</v>
      </c>
      <c r="O19" s="13" t="n">
        <f aca="false">SUM(L19:N19)</f>
        <v>7759</v>
      </c>
      <c r="P19" s="13"/>
    </row>
    <row r="20" customFormat="false" ht="13.5" hidden="false" customHeight="false" outlineLevel="0" collapsed="false">
      <c r="C20" s="1" t="s">
        <v>16</v>
      </c>
      <c r="G20" s="14" t="n">
        <v>0</v>
      </c>
      <c r="H20" s="14" t="n">
        <v>0</v>
      </c>
      <c r="I20" s="14" t="n">
        <v>0</v>
      </c>
      <c r="J20" s="14" t="n">
        <f aca="false">SUM(G20:I20)</f>
        <v>0</v>
      </c>
      <c r="K20" s="12"/>
      <c r="L20" s="14" t="n">
        <v>0</v>
      </c>
      <c r="M20" s="14" t="n">
        <v>0</v>
      </c>
      <c r="N20" s="14" t="n">
        <v>0</v>
      </c>
      <c r="O20" s="14" t="n">
        <f aca="false">SUM(L20:N20)</f>
        <v>0</v>
      </c>
      <c r="P20" s="13"/>
    </row>
    <row r="21" customFormat="false" ht="13.5" hidden="false" customHeight="false" outlineLevel="0" collapsed="false">
      <c r="D21" s="1" t="s">
        <v>14</v>
      </c>
      <c r="G21" s="13" t="n">
        <f aca="false">SUM(G19:G20)</f>
        <v>0</v>
      </c>
      <c r="H21" s="13" t="n">
        <f aca="false">SUM(H19:H20)</f>
        <v>0</v>
      </c>
      <c r="I21" s="13" t="n">
        <f aca="false">SUM(I19:I20)</f>
        <v>79828</v>
      </c>
      <c r="J21" s="13" t="n">
        <f aca="false">SUM(J19:J20)</f>
        <v>79828</v>
      </c>
      <c r="K21" s="12"/>
      <c r="L21" s="13" t="n">
        <f aca="false">SUM(L19:L20)</f>
        <v>0</v>
      </c>
      <c r="M21" s="13" t="n">
        <f aca="false">SUM(M19:M20)</f>
        <v>0</v>
      </c>
      <c r="N21" s="13" t="n">
        <f aca="false">SUM(N19:N20)</f>
        <v>7759</v>
      </c>
      <c r="O21" s="13" t="n">
        <f aca="false">SUM(O19:O20)</f>
        <v>7759</v>
      </c>
      <c r="P21" s="13"/>
    </row>
    <row r="23" customFormat="false" ht="12.75" hidden="false" customHeight="false" outlineLevel="0" collapsed="false">
      <c r="G23" s="19" t="s">
        <v>32</v>
      </c>
      <c r="L23" s="1" t="s">
        <v>14</v>
      </c>
      <c r="M23" s="19" t="s">
        <v>33</v>
      </c>
      <c r="N23" s="1" t="s">
        <v>34</v>
      </c>
    </row>
    <row r="24" customFormat="false" ht="13.5" hidden="false" customHeight="false" outlineLevel="0" collapsed="false">
      <c r="G24" s="8" t="s">
        <v>35</v>
      </c>
      <c r="H24" s="8" t="s">
        <v>36</v>
      </c>
      <c r="I24" s="8" t="s">
        <v>14</v>
      </c>
      <c r="J24" s="18"/>
      <c r="K24" s="18"/>
      <c r="L24" s="7" t="s">
        <v>37</v>
      </c>
      <c r="M24" s="7" t="s">
        <v>38</v>
      </c>
      <c r="N24" s="7" t="s">
        <v>14</v>
      </c>
      <c r="O24" s="18"/>
    </row>
    <row r="25" customFormat="false" ht="13.5" hidden="false" customHeight="false" outlineLevel="0" collapsed="false">
      <c r="B25" s="1" t="s">
        <v>15</v>
      </c>
      <c r="G25" s="13" t="n">
        <v>0</v>
      </c>
      <c r="H25" s="13" t="n">
        <v>14415</v>
      </c>
      <c r="I25" s="13" t="n">
        <f aca="false">SUM(G25:H25)</f>
        <v>14415</v>
      </c>
      <c r="J25" s="12"/>
      <c r="K25" s="12"/>
      <c r="L25" s="13" t="n">
        <f aca="false">I7</f>
        <v>145341</v>
      </c>
      <c r="M25" s="13" t="n">
        <f aca="false">Q35</f>
        <v>270526</v>
      </c>
      <c r="N25" s="13" t="n">
        <f aca="false">SUM(L25:M25)</f>
        <v>415867</v>
      </c>
      <c r="O25" s="13"/>
    </row>
    <row r="26" customFormat="false" ht="13.5" hidden="false" customHeight="false" outlineLevel="0" collapsed="false">
      <c r="C26" s="1" t="s">
        <v>16</v>
      </c>
      <c r="G26" s="14" t="n">
        <v>0</v>
      </c>
      <c r="H26" s="14" t="n">
        <v>2070</v>
      </c>
      <c r="I26" s="14" t="n">
        <f aca="false">SUM(G26:H26)</f>
        <v>2070</v>
      </c>
      <c r="J26" s="12"/>
      <c r="K26" s="12"/>
      <c r="L26" s="14" t="n">
        <f aca="false">I8</f>
        <v>37261</v>
      </c>
      <c r="M26" s="14" t="n">
        <f aca="false">Q36</f>
        <v>3623</v>
      </c>
      <c r="N26" s="14" t="n">
        <f aca="false">SUM(L26:M26)</f>
        <v>40884</v>
      </c>
      <c r="O26" s="13"/>
    </row>
    <row r="27" customFormat="false" ht="13.5" hidden="false" customHeight="false" outlineLevel="0" collapsed="false">
      <c r="D27" s="1" t="s">
        <v>14</v>
      </c>
      <c r="G27" s="13" t="n">
        <f aca="false">SUM(G25:G26)</f>
        <v>0</v>
      </c>
      <c r="H27" s="13" t="n">
        <f aca="false">SUM(H25:H26)</f>
        <v>16485</v>
      </c>
      <c r="I27" s="13" t="n">
        <f aca="false">SUM(I25:I26)</f>
        <v>16485</v>
      </c>
      <c r="J27" s="12"/>
      <c r="K27" s="12"/>
      <c r="L27" s="13" t="n">
        <f aca="false">SUM(L25:L26)</f>
        <v>182602</v>
      </c>
      <c r="M27" s="13" t="n">
        <f aca="false">SUM(M25:M26)</f>
        <v>274149</v>
      </c>
      <c r="N27" s="13" t="n">
        <f aca="false">SUM(N25:N26)</f>
        <v>456751</v>
      </c>
      <c r="O27" s="13"/>
    </row>
    <row r="28" customFormat="false" ht="12.75" hidden="false" customHeight="false" outlineLevel="0" collapsed="false">
      <c r="L28" s="0"/>
      <c r="M28" s="0"/>
      <c r="N28" s="0"/>
    </row>
    <row r="29" customFormat="false" ht="12.75" hidden="false" customHeight="false" outlineLevel="0" collapsed="false">
      <c r="H29" s="18"/>
      <c r="L29" s="0"/>
      <c r="M29" s="0"/>
      <c r="N29" s="0"/>
    </row>
    <row r="30" customFormat="false" ht="12.75" hidden="false" customHeight="false" outlineLevel="0" collapsed="false">
      <c r="L30" s="0"/>
      <c r="M30" s="0"/>
      <c r="N30" s="0"/>
    </row>
    <row r="31" customFormat="false" ht="14.25" hidden="false" customHeight="false" outlineLevel="0" collapsed="false">
      <c r="H31" s="20" t="s">
        <v>2</v>
      </c>
      <c r="K31" s="21" t="s">
        <v>39</v>
      </c>
    </row>
    <row r="33" customFormat="false" ht="12.75" hidden="false" customHeight="false" outlineLevel="0" collapsed="false">
      <c r="G33" s="1" t="s">
        <v>40</v>
      </c>
      <c r="J33" s="1" t="s">
        <v>5</v>
      </c>
      <c r="K33" s="1" t="s">
        <v>41</v>
      </c>
      <c r="L33" s="1" t="s">
        <v>42</v>
      </c>
      <c r="M33" s="1" t="s">
        <v>43</v>
      </c>
      <c r="N33" s="1" t="s">
        <v>44</v>
      </c>
      <c r="P33" s="1" t="s">
        <v>45</v>
      </c>
      <c r="Q33" s="1" t="s">
        <v>14</v>
      </c>
    </row>
    <row r="34" customFormat="false" ht="13.5" hidden="false" customHeight="false" outlineLevel="0" collapsed="false">
      <c r="C34" s="1" t="s">
        <v>46</v>
      </c>
      <c r="G34" s="7" t="s">
        <v>47</v>
      </c>
      <c r="H34" s="7" t="s">
        <v>6</v>
      </c>
      <c r="I34" s="7" t="s">
        <v>2</v>
      </c>
      <c r="J34" s="7" t="s">
        <v>48</v>
      </c>
      <c r="K34" s="7" t="s">
        <v>49</v>
      </c>
      <c r="L34" s="7" t="s">
        <v>50</v>
      </c>
      <c r="M34" s="7" t="s">
        <v>49</v>
      </c>
      <c r="N34" s="7" t="s">
        <v>51</v>
      </c>
      <c r="O34" s="7" t="s">
        <v>52</v>
      </c>
      <c r="P34" s="7" t="s">
        <v>51</v>
      </c>
      <c r="Q34" s="7" t="s">
        <v>38</v>
      </c>
      <c r="R34" s="7" t="s">
        <v>14</v>
      </c>
    </row>
    <row r="35" customFormat="false" ht="13.5" hidden="false" customHeight="false" outlineLevel="0" collapsed="false">
      <c r="B35" s="18" t="s">
        <v>15</v>
      </c>
      <c r="C35" s="18"/>
      <c r="D35" s="18"/>
      <c r="E35" s="18"/>
      <c r="F35" s="18"/>
      <c r="G35" s="22" t="n">
        <v>3</v>
      </c>
      <c r="H35" s="10" t="n">
        <f aca="false">H7</f>
        <v>34579</v>
      </c>
      <c r="I35" s="10" t="s">
        <v>2</v>
      </c>
      <c r="J35" s="10" t="n">
        <f aca="false">G7</f>
        <v>110762</v>
      </c>
      <c r="K35" s="10" t="n">
        <f aca="false">Q7</f>
        <v>18848</v>
      </c>
      <c r="L35" s="10" t="n">
        <f aca="false">J13</f>
        <v>33262</v>
      </c>
      <c r="M35" s="10" t="n">
        <f aca="false">P13</f>
        <v>116414</v>
      </c>
      <c r="N35" s="10" t="n">
        <f aca="false">J19</f>
        <v>79828</v>
      </c>
      <c r="O35" s="10" t="n">
        <f aca="false">O19</f>
        <v>7759</v>
      </c>
      <c r="P35" s="10" t="n">
        <f aca="false">I25</f>
        <v>14415</v>
      </c>
      <c r="Q35" s="10" t="n">
        <f aca="false">SUM(K35:P35)</f>
        <v>270526</v>
      </c>
      <c r="R35" s="10" t="n">
        <f aca="false">SUM(H35+J35+Q35)</f>
        <v>415867</v>
      </c>
    </row>
    <row r="36" customFormat="false" ht="13.5" hidden="false" customHeight="false" outlineLevel="0" collapsed="false">
      <c r="C36" s="1" t="s">
        <v>16</v>
      </c>
      <c r="G36" s="23" t="n">
        <v>0.51</v>
      </c>
      <c r="H36" s="14" t="n">
        <f aca="false">H8</f>
        <v>7695</v>
      </c>
      <c r="I36" s="14" t="s">
        <v>2</v>
      </c>
      <c r="J36" s="14" t="n">
        <f aca="false">G8</f>
        <v>29566</v>
      </c>
      <c r="K36" s="14" t="n">
        <f aca="false">Q8</f>
        <v>1553</v>
      </c>
      <c r="L36" s="24" t="n">
        <v>0</v>
      </c>
      <c r="M36" s="14" t="n">
        <v>0</v>
      </c>
      <c r="N36" s="14" t="n">
        <v>0</v>
      </c>
      <c r="O36" s="14" t="n">
        <v>0</v>
      </c>
      <c r="P36" s="14" t="n">
        <f aca="false">I26</f>
        <v>2070</v>
      </c>
      <c r="Q36" s="14" t="n">
        <f aca="false">SUM(K36:P36)</f>
        <v>3623</v>
      </c>
      <c r="R36" s="14" t="n">
        <f aca="false">SUM(H36+J36+Q36)</f>
        <v>40884</v>
      </c>
    </row>
    <row r="37" customFormat="false" ht="12" hidden="false" customHeight="true" outlineLevel="0" collapsed="false">
      <c r="B37" s="1" t="s">
        <v>53</v>
      </c>
      <c r="G37" s="12" t="n">
        <f aca="false">SUM(G35:G36)</f>
        <v>3.51</v>
      </c>
      <c r="H37" s="13" t="n">
        <f aca="false">SUM(H35:H36)</f>
        <v>42274</v>
      </c>
      <c r="I37" s="13" t="s">
        <v>2</v>
      </c>
      <c r="J37" s="13" t="n">
        <f aca="false">SUM(J35:J36)</f>
        <v>140328</v>
      </c>
      <c r="K37" s="13" t="n">
        <f aca="false">SUM(K35:K36)</f>
        <v>20401</v>
      </c>
      <c r="L37" s="13" t="n">
        <f aca="false">SUM(L35:L36)</f>
        <v>33262</v>
      </c>
      <c r="M37" s="13" t="n">
        <f aca="false">SUM(M35:M36)</f>
        <v>116414</v>
      </c>
      <c r="N37" s="13" t="n">
        <f aca="false">SUM(N35:N36)</f>
        <v>79828</v>
      </c>
      <c r="O37" s="13" t="n">
        <f aca="false">SUM(O35:O36)</f>
        <v>7759</v>
      </c>
      <c r="P37" s="13" t="n">
        <f aca="false">SUM(P35:P36)</f>
        <v>16485</v>
      </c>
      <c r="Q37" s="13" t="n">
        <f aca="false">SUM(Q35:Q36)</f>
        <v>274149</v>
      </c>
      <c r="R37" s="13" t="n">
        <f aca="false">SUM(R35:R36)</f>
        <v>456751</v>
      </c>
    </row>
    <row r="38" customFormat="false" ht="13.5" hidden="false" customHeight="false" outlineLevel="0" collapsed="false">
      <c r="O38" s="3" t="s">
        <v>54</v>
      </c>
      <c r="P38" s="3"/>
      <c r="R38" s="25" t="n">
        <v>24336</v>
      </c>
    </row>
    <row r="39" customFormat="false" ht="13.5" hidden="false" customHeight="false" outlineLevel="0" collapsed="false">
      <c r="A39" s="26"/>
      <c r="B39" s="26" t="s">
        <v>2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"/>
      <c r="P39" s="3" t="s">
        <v>55</v>
      </c>
      <c r="Q39" s="26"/>
      <c r="R39" s="27" t="n">
        <f aca="false">SUM(R37:R38)</f>
        <v>481087</v>
      </c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2.75" hidden="false" customHeight="false" outlineLevel="0" collapsed="false">
      <c r="A40" s="3"/>
      <c r="B40" s="3" t="s">
        <v>56</v>
      </c>
      <c r="C40" s="3"/>
      <c r="D40" s="3"/>
      <c r="E40" s="3"/>
      <c r="F40" s="3"/>
      <c r="G40" s="2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2.75" hidden="false" customHeight="false" outlineLevel="0" collapsed="false">
      <c r="A41" s="3"/>
      <c r="B41" s="3" t="s">
        <v>57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2.75" hidden="false" customHeight="false" outlineLevel="0" collapsed="false">
      <c r="A42" s="3"/>
      <c r="B42" s="3" t="s">
        <v>58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2.75" hidden="false" customHeight="false" outlineLevel="0" collapsed="false">
      <c r="A43" s="3"/>
      <c r="B43" s="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2.75" hidden="false" customHeight="false" outlineLevel="0" collapsed="false">
      <c r="A44" s="3"/>
      <c r="B44" s="3"/>
      <c r="C44" s="3" t="s">
        <v>59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2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2.75" hidden="false" customHeight="false" outlineLevel="0" collapsed="false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2.75" hidden="false" customHeight="false" outlineLevel="0" collapsed="false">
      <c r="A47" s="2"/>
      <c r="B47" s="3" t="s">
        <v>60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2.75" hidden="false" customHeight="false" outlineLevel="0" collapsed="false">
      <c r="A48" s="3"/>
      <c r="B48" s="3" t="s">
        <v>61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2.75" hidden="false" customHeight="false" outlineLevel="0" collapsed="false">
      <c r="A49" s="3"/>
      <c r="B49" s="3" t="s">
        <v>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false" outlineLevel="0" collapsed="false">
      <c r="A50" s="3"/>
      <c r="B50" s="3" t="s">
        <v>63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false" outlineLevel="0" collapsed="false">
      <c r="A51" s="3"/>
      <c r="B51" s="3"/>
      <c r="C51" s="3" t="s">
        <v>64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false" outlineLevel="0" collapsed="false">
      <c r="A52" s="3"/>
      <c r="B52" s="29" t="s">
        <v>65</v>
      </c>
      <c r="C52" s="29"/>
      <c r="D52" s="29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false" outlineLevel="0" collapsed="false">
      <c r="A53" s="3"/>
      <c r="B53" s="3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</sheetData>
  <printOptions headings="false" gridLines="false" gridLinesSet="true" horizontalCentered="false" verticalCentered="false"/>
  <pageMargins left="0.25" right="0.3" top="0.460416666666667" bottom="0.45" header="0.270138888888889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2.85"/>
    <col collapsed="false" customWidth="true" hidden="false" outlineLevel="0" max="8" min="8" style="0" width="16.56"/>
    <col collapsed="false" customWidth="true" hidden="false" outlineLevel="0" max="9" min="9" style="0" width="10.71"/>
    <col collapsed="false" customWidth="true" hidden="false" outlineLevel="0" max="10" min="10" style="0" width="10.41"/>
    <col collapsed="false" customWidth="true" hidden="false" outlineLevel="0" max="11" min="11" style="0" width="12.56"/>
    <col collapsed="false" customWidth="true" hidden="false" outlineLevel="0" max="12" min="12" style="0" width="12.14"/>
    <col collapsed="false" customWidth="true" hidden="false" outlineLevel="0" max="13" min="13" style="0" width="14.99"/>
    <col collapsed="false" customWidth="true" hidden="false" outlineLevel="0" max="14" min="14" style="0" width="10.85"/>
    <col collapsed="false" customWidth="true" hidden="false" outlineLevel="0" max="16" min="16" style="0" width="11.13"/>
  </cols>
  <sheetData>
    <row r="1" customFormat="false" ht="12.75" hidden="false" customHeight="false" outlineLevel="0" collapsed="false">
      <c r="A1" s="30" t="s">
        <v>67</v>
      </c>
    </row>
    <row r="2" customFormat="false" ht="12.75" hidden="false" customHeight="false" outlineLevel="0" collapsed="false">
      <c r="A2" s="30" t="s">
        <v>1</v>
      </c>
    </row>
    <row r="3" customFormat="false" ht="12.75" hidden="false" customHeight="false" outlineLevel="0" collapsed="false">
      <c r="A3" s="0" t="s">
        <v>68</v>
      </c>
      <c r="D3" s="31"/>
    </row>
    <row r="5" customFormat="false" ht="12.75" hidden="false" customHeight="false" outlineLevel="0" collapsed="false">
      <c r="G5" s="32"/>
      <c r="H5" s="32"/>
      <c r="I5" s="33" t="s">
        <v>3</v>
      </c>
      <c r="J5" s="32"/>
      <c r="K5" s="32"/>
      <c r="L5" s="32"/>
      <c r="N5" s="0" t="s">
        <v>4</v>
      </c>
    </row>
    <row r="6" customFormat="false" ht="13.5" hidden="false" customHeight="false" outlineLevel="0" collapsed="false">
      <c r="G6" s="34" t="s">
        <v>5</v>
      </c>
      <c r="H6" s="34" t="s">
        <v>6</v>
      </c>
      <c r="I6" s="34" t="s">
        <v>14</v>
      </c>
      <c r="J6" s="34" t="s">
        <v>8</v>
      </c>
      <c r="K6" s="34" t="s">
        <v>9</v>
      </c>
      <c r="L6" s="34" t="s">
        <v>10</v>
      </c>
      <c r="N6" s="35" t="s">
        <v>11</v>
      </c>
      <c r="O6" s="36" t="s">
        <v>12</v>
      </c>
      <c r="P6" s="35" t="s">
        <v>13</v>
      </c>
      <c r="Q6" s="35" t="s">
        <v>14</v>
      </c>
    </row>
    <row r="7" customFormat="false" ht="13.5" hidden="false" customHeight="false" outlineLevel="0" collapsed="false">
      <c r="B7" s="0" t="s">
        <v>69</v>
      </c>
      <c r="G7" s="37" t="n">
        <v>75318</v>
      </c>
      <c r="H7" s="37" t="n">
        <v>23514</v>
      </c>
      <c r="I7" s="37" t="n">
        <f aca="false">G7+H7</f>
        <v>98832</v>
      </c>
      <c r="J7" s="38" t="n">
        <v>2</v>
      </c>
      <c r="K7" s="38" t="n">
        <v>0</v>
      </c>
      <c r="L7" s="38" t="n">
        <v>2</v>
      </c>
      <c r="M7" s="39"/>
      <c r="N7" s="39" t="n">
        <v>0</v>
      </c>
      <c r="O7" s="39" t="n">
        <v>0</v>
      </c>
      <c r="P7" s="39" t="n">
        <v>13305</v>
      </c>
      <c r="Q7" s="39" t="n">
        <f aca="false">SUM(N7:P7)</f>
        <v>13305</v>
      </c>
    </row>
    <row r="8" customFormat="false" ht="12.75" hidden="false" customHeight="false" outlineLevel="0" collapsed="false">
      <c r="C8" s="0" t="s">
        <v>70</v>
      </c>
      <c r="G8" s="39" t="n">
        <v>19936</v>
      </c>
      <c r="H8" s="39" t="n">
        <v>6223</v>
      </c>
      <c r="I8" s="37" t="n">
        <f aca="false">G8+H8</f>
        <v>26159</v>
      </c>
      <c r="J8" s="40" t="n">
        <v>0.6</v>
      </c>
      <c r="K8" s="40" t="n">
        <v>0</v>
      </c>
      <c r="L8" s="40" t="n">
        <v>0.6</v>
      </c>
      <c r="M8" s="39"/>
      <c r="N8" s="39" t="n">
        <v>0</v>
      </c>
      <c r="O8" s="39" t="n">
        <v>0</v>
      </c>
      <c r="P8" s="39" t="n">
        <v>3326</v>
      </c>
      <c r="Q8" s="39" t="n">
        <f aca="false">SUM(N8:P8)</f>
        <v>3326</v>
      </c>
    </row>
    <row r="9" customFormat="false" ht="16.5" hidden="false" customHeight="true" outlineLevel="0" collapsed="false">
      <c r="C9" s="0" t="s">
        <v>71</v>
      </c>
      <c r="G9" s="24" t="n">
        <v>15508</v>
      </c>
      <c r="H9" s="24" t="n">
        <v>4842</v>
      </c>
      <c r="I9" s="24" t="n">
        <f aca="false">G9+H9</f>
        <v>20350</v>
      </c>
      <c r="J9" s="41" t="n">
        <v>0.4</v>
      </c>
      <c r="K9" s="41" t="n">
        <v>0</v>
      </c>
      <c r="L9" s="41" t="n">
        <v>0.4</v>
      </c>
      <c r="M9" s="39"/>
      <c r="N9" s="24" t="n">
        <v>0</v>
      </c>
      <c r="O9" s="24" t="n">
        <v>0</v>
      </c>
      <c r="P9" s="24" t="n">
        <v>2217</v>
      </c>
      <c r="Q9" s="24" t="n">
        <f aca="false">SUM(N9:P9)</f>
        <v>2217</v>
      </c>
    </row>
    <row r="10" customFormat="false" ht="13.5" hidden="false" customHeight="false" outlineLevel="0" collapsed="false">
      <c r="D10" s="0" t="s">
        <v>14</v>
      </c>
      <c r="F10" s="31"/>
      <c r="G10" s="39" t="n">
        <f aca="false">SUM(G7:G9)</f>
        <v>110762</v>
      </c>
      <c r="H10" s="39" t="n">
        <f aca="false">SUM(H7:H9)</f>
        <v>34579</v>
      </c>
      <c r="I10" s="39" t="n">
        <f aca="false">SUM(I7:I9)</f>
        <v>145341</v>
      </c>
      <c r="J10" s="40" t="n">
        <f aca="false">SUM(J7:J9)</f>
        <v>3</v>
      </c>
      <c r="K10" s="40" t="n">
        <f aca="false">SUM(K7:K9)</f>
        <v>0</v>
      </c>
      <c r="L10" s="40" t="n">
        <f aca="false">SUM(L7:L9)</f>
        <v>3</v>
      </c>
      <c r="M10" s="39"/>
      <c r="N10" s="39" t="n">
        <f aca="false">SUM(N7:N9)</f>
        <v>0</v>
      </c>
      <c r="O10" s="39" t="n">
        <f aca="false">SUM(O7:O9)</f>
        <v>0</v>
      </c>
      <c r="P10" s="39" t="n">
        <f aca="false">SUM(P7:P9)</f>
        <v>18848</v>
      </c>
      <c r="Q10" s="39" t="n">
        <f aca="false">SUM(Q7:Q9)</f>
        <v>18848</v>
      </c>
    </row>
    <row r="12" customFormat="false" ht="12.75" hidden="false" customHeight="false" outlineLevel="0" collapsed="false">
      <c r="H12" s="42" t="s">
        <v>17</v>
      </c>
      <c r="L12" s="0" t="s">
        <v>18</v>
      </c>
    </row>
    <row r="13" customFormat="false" ht="13.5" hidden="false" customHeight="false" outlineLevel="0" collapsed="false">
      <c r="G13" s="35" t="s">
        <v>19</v>
      </c>
      <c r="H13" s="35" t="s">
        <v>20</v>
      </c>
      <c r="I13" s="35" t="s">
        <v>21</v>
      </c>
      <c r="J13" s="35" t="s">
        <v>14</v>
      </c>
      <c r="K13" s="43"/>
      <c r="L13" s="35" t="s">
        <v>22</v>
      </c>
      <c r="M13" s="35" t="s">
        <v>23</v>
      </c>
      <c r="N13" s="35" t="s">
        <v>24</v>
      </c>
      <c r="O13" s="35" t="s">
        <v>25</v>
      </c>
      <c r="P13" s="35" t="s">
        <v>14</v>
      </c>
    </row>
    <row r="14" customFormat="false" ht="13.5" hidden="false" customHeight="false" outlineLevel="0" collapsed="false">
      <c r="B14" s="0" t="s">
        <v>69</v>
      </c>
      <c r="G14" s="39" t="n">
        <v>0</v>
      </c>
      <c r="H14" s="39" t="n">
        <v>22175</v>
      </c>
      <c r="I14" s="39" t="n">
        <v>0</v>
      </c>
      <c r="J14" s="39" t="n">
        <f aca="false">SUM(G14:I14)</f>
        <v>22175</v>
      </c>
      <c r="K14" s="39"/>
      <c r="L14" s="39" t="n">
        <v>2217</v>
      </c>
      <c r="M14" s="39" t="n">
        <v>11087</v>
      </c>
      <c r="N14" s="39" t="n">
        <v>44349</v>
      </c>
      <c r="O14" s="39" t="n">
        <v>5543</v>
      </c>
      <c r="P14" s="39" t="n">
        <f aca="false">SUM(L14:O14)</f>
        <v>63196</v>
      </c>
      <c r="Q14" s="39"/>
    </row>
    <row r="15" customFormat="false" ht="12.75" hidden="false" customHeight="false" outlineLevel="0" collapsed="false">
      <c r="C15" s="0" t="s">
        <v>70</v>
      </c>
      <c r="G15" s="39" t="n">
        <v>0</v>
      </c>
      <c r="H15" s="39" t="n">
        <v>8870</v>
      </c>
      <c r="I15" s="39" t="n">
        <v>0</v>
      </c>
      <c r="J15" s="39" t="n">
        <f aca="false">SUM(G15:I15)</f>
        <v>8870</v>
      </c>
      <c r="K15" s="39"/>
      <c r="L15" s="39" t="n">
        <v>0</v>
      </c>
      <c r="M15" s="39" t="n">
        <v>2217</v>
      </c>
      <c r="N15" s="39" t="n">
        <v>26609</v>
      </c>
      <c r="O15" s="39" t="n">
        <v>0</v>
      </c>
      <c r="P15" s="39" t="n">
        <f aca="false">SUM(L15:O15)</f>
        <v>28826</v>
      </c>
      <c r="Q15" s="39"/>
    </row>
    <row r="16" customFormat="false" ht="14.25" hidden="false" customHeight="true" outlineLevel="0" collapsed="false">
      <c r="C16" s="0" t="s">
        <v>71</v>
      </c>
      <c r="G16" s="24" t="n">
        <v>0</v>
      </c>
      <c r="H16" s="24" t="n">
        <v>2217</v>
      </c>
      <c r="I16" s="24" t="n">
        <v>0</v>
      </c>
      <c r="J16" s="24" t="n">
        <f aca="false">SUM(G16:I16)</f>
        <v>2217</v>
      </c>
      <c r="K16" s="39"/>
      <c r="L16" s="24" t="n">
        <v>0</v>
      </c>
      <c r="M16" s="24" t="n">
        <v>2217</v>
      </c>
      <c r="N16" s="24" t="n">
        <v>22175</v>
      </c>
      <c r="O16" s="24" t="n">
        <v>0</v>
      </c>
      <c r="P16" s="24" t="n">
        <f aca="false">SUM(L16:O16)</f>
        <v>24392</v>
      </c>
      <c r="Q16" s="39"/>
    </row>
    <row r="17" customFormat="false" ht="13.5" hidden="false" customHeight="false" outlineLevel="0" collapsed="false">
      <c r="D17" s="0" t="s">
        <v>14</v>
      </c>
      <c r="G17" s="39" t="n">
        <f aca="false">SUM(G14:G16)</f>
        <v>0</v>
      </c>
      <c r="H17" s="39" t="n">
        <f aca="false">SUM(H14:H16)</f>
        <v>33262</v>
      </c>
      <c r="I17" s="39" t="n">
        <f aca="false">SUM(I14:I16)</f>
        <v>0</v>
      </c>
      <c r="J17" s="39" t="n">
        <f aca="false">SUM(J14:J16)</f>
        <v>33262</v>
      </c>
      <c r="K17" s="39"/>
      <c r="L17" s="39" t="n">
        <f aca="false">SUM(L14:L16)</f>
        <v>2217</v>
      </c>
      <c r="M17" s="39" t="n">
        <f aca="false">SUM(M14:M16)</f>
        <v>15521</v>
      </c>
      <c r="N17" s="39" t="n">
        <f aca="false">SUM(N14:N16)</f>
        <v>93133</v>
      </c>
      <c r="O17" s="39" t="n">
        <f aca="false">SUM(O14:O16)</f>
        <v>5543</v>
      </c>
      <c r="P17" s="39" t="n">
        <f aca="false">SUM(P14:P16)</f>
        <v>116414</v>
      </c>
      <c r="Q17" s="39"/>
    </row>
    <row r="19" customFormat="false" ht="12.75" hidden="false" customHeight="false" outlineLevel="0" collapsed="false">
      <c r="G19" s="0" t="s">
        <v>26</v>
      </c>
      <c r="L19" s="30" t="s">
        <v>27</v>
      </c>
    </row>
    <row r="20" customFormat="false" ht="13.5" hidden="false" customHeight="false" outlineLevel="0" collapsed="false">
      <c r="G20" s="35" t="s">
        <v>28</v>
      </c>
      <c r="H20" s="35" t="s">
        <v>29</v>
      </c>
      <c r="I20" s="35" t="s">
        <v>24</v>
      </c>
      <c r="J20" s="35" t="s">
        <v>14</v>
      </c>
      <c r="L20" s="35" t="s">
        <v>30</v>
      </c>
      <c r="M20" s="35" t="s">
        <v>31</v>
      </c>
      <c r="N20" s="35" t="s">
        <v>24</v>
      </c>
      <c r="O20" s="35" t="s">
        <v>14</v>
      </c>
    </row>
    <row r="21" customFormat="false" ht="13.5" hidden="false" customHeight="false" outlineLevel="0" collapsed="false">
      <c r="B21" s="0" t="s">
        <v>69</v>
      </c>
      <c r="G21" s="39" t="n">
        <v>0</v>
      </c>
      <c r="H21" s="39" t="n">
        <v>0</v>
      </c>
      <c r="I21" s="39" t="n">
        <v>35479</v>
      </c>
      <c r="J21" s="39" t="n">
        <f aca="false">SUM(G21:I21)</f>
        <v>35479</v>
      </c>
      <c r="K21" s="39"/>
      <c r="L21" s="39" t="n">
        <v>0</v>
      </c>
      <c r="M21" s="39" t="n">
        <v>0</v>
      </c>
      <c r="N21" s="39" t="n">
        <v>5543</v>
      </c>
      <c r="O21" s="39" t="n">
        <f aca="false">SUM(L21:N21)</f>
        <v>5543</v>
      </c>
      <c r="P21" s="39"/>
    </row>
    <row r="22" customFormat="false" ht="12.75" hidden="false" customHeight="false" outlineLevel="0" collapsed="false">
      <c r="C22" s="0" t="s">
        <v>70</v>
      </c>
      <c r="G22" s="39" t="n">
        <v>0</v>
      </c>
      <c r="H22" s="39" t="n">
        <v>0</v>
      </c>
      <c r="I22" s="39" t="n">
        <v>24392</v>
      </c>
      <c r="J22" s="39" t="n">
        <f aca="false">SUM(G22:I22)</f>
        <v>24392</v>
      </c>
      <c r="K22" s="39"/>
      <c r="L22" s="39" t="n">
        <v>0</v>
      </c>
      <c r="M22" s="39" t="n">
        <v>0</v>
      </c>
      <c r="N22" s="39" t="n">
        <v>1108</v>
      </c>
      <c r="O22" s="39" t="n">
        <f aca="false">SUM(L22:N22)</f>
        <v>1108</v>
      </c>
      <c r="P22" s="39"/>
    </row>
    <row r="23" customFormat="false" ht="16.5" hidden="false" customHeight="true" outlineLevel="0" collapsed="false">
      <c r="C23" s="0" t="s">
        <v>71</v>
      </c>
      <c r="G23" s="24" t="n">
        <v>0</v>
      </c>
      <c r="H23" s="24" t="n">
        <v>0</v>
      </c>
      <c r="I23" s="24" t="n">
        <v>19957</v>
      </c>
      <c r="J23" s="24" t="n">
        <f aca="false">SUM(G23:I23)</f>
        <v>19957</v>
      </c>
      <c r="K23" s="39"/>
      <c r="L23" s="24" t="n">
        <v>0</v>
      </c>
      <c r="M23" s="24" t="n">
        <v>0</v>
      </c>
      <c r="N23" s="24" t="n">
        <v>1108</v>
      </c>
      <c r="O23" s="24" t="n">
        <f aca="false">SUM(L23:N23)</f>
        <v>1108</v>
      </c>
      <c r="P23" s="39"/>
    </row>
    <row r="24" customFormat="false" ht="13.5" hidden="false" customHeight="false" outlineLevel="0" collapsed="false">
      <c r="D24" s="0" t="s">
        <v>14</v>
      </c>
      <c r="G24" s="39" t="n">
        <f aca="false">SUM(G21:G23)</f>
        <v>0</v>
      </c>
      <c r="H24" s="39" t="n">
        <f aca="false">SUM(H21:H23)</f>
        <v>0</v>
      </c>
      <c r="I24" s="39" t="n">
        <f aca="false">SUM(I21:I23)</f>
        <v>79828</v>
      </c>
      <c r="J24" s="39" t="n">
        <f aca="false">SUM(J21:J23)</f>
        <v>79828</v>
      </c>
      <c r="K24" s="39"/>
      <c r="L24" s="39" t="n">
        <f aca="false">SUM(L21:L23)</f>
        <v>0</v>
      </c>
      <c r="M24" s="39" t="n">
        <f aca="false">SUM(M21:M23)</f>
        <v>0</v>
      </c>
      <c r="N24" s="39" t="n">
        <f aca="false">SUM(N21:N23)</f>
        <v>7759</v>
      </c>
      <c r="O24" s="39" t="n">
        <f aca="false">SUM(O21:O23)</f>
        <v>7759</v>
      </c>
      <c r="P24" s="39"/>
    </row>
    <row r="26" customFormat="false" ht="12.75" hidden="false" customHeight="false" outlineLevel="0" collapsed="false">
      <c r="G26" s="30" t="s">
        <v>32</v>
      </c>
      <c r="L26" s="0" t="s">
        <v>14</v>
      </c>
      <c r="M26" s="30" t="s">
        <v>33</v>
      </c>
      <c r="N26" s="0" t="s">
        <v>34</v>
      </c>
    </row>
    <row r="27" customFormat="false" ht="13.5" hidden="false" customHeight="false" outlineLevel="0" collapsed="false">
      <c r="G27" s="35" t="s">
        <v>35</v>
      </c>
      <c r="H27" s="35" t="s">
        <v>36</v>
      </c>
      <c r="I27" s="35" t="s">
        <v>14</v>
      </c>
      <c r="J27" s="43"/>
      <c r="K27" s="43"/>
      <c r="L27" s="34" t="s">
        <v>37</v>
      </c>
      <c r="M27" s="34" t="s">
        <v>38</v>
      </c>
      <c r="N27" s="34" t="s">
        <v>14</v>
      </c>
      <c r="O27" s="43"/>
    </row>
    <row r="28" customFormat="false" ht="13.5" hidden="false" customHeight="false" outlineLevel="0" collapsed="false">
      <c r="B28" s="0" t="s">
        <v>69</v>
      </c>
      <c r="G28" s="39" t="n">
        <v>0</v>
      </c>
      <c r="H28" s="39" t="n">
        <v>8870</v>
      </c>
      <c r="I28" s="39" t="n">
        <f aca="false">SUM(G28:H28)</f>
        <v>8870</v>
      </c>
      <c r="J28" s="39"/>
      <c r="K28" s="39"/>
      <c r="L28" s="39" t="n">
        <f aca="false">I7</f>
        <v>98832</v>
      </c>
      <c r="M28" s="39" t="n">
        <f aca="false">Q39</f>
        <v>148568</v>
      </c>
      <c r="N28" s="39" t="n">
        <f aca="false">SUM(L28+M28)</f>
        <v>247400</v>
      </c>
      <c r="O28" s="39"/>
    </row>
    <row r="29" customFormat="false" ht="12.75" hidden="false" customHeight="false" outlineLevel="0" collapsed="false">
      <c r="C29" s="0" t="s">
        <v>70</v>
      </c>
      <c r="G29" s="39" t="n">
        <v>0</v>
      </c>
      <c r="H29" s="39" t="n">
        <v>3328</v>
      </c>
      <c r="I29" s="39" t="n">
        <f aca="false">SUM(G29:H29)</f>
        <v>3328</v>
      </c>
      <c r="J29" s="39"/>
      <c r="K29" s="39"/>
      <c r="L29" s="39" t="n">
        <f aca="false">I8</f>
        <v>26159</v>
      </c>
      <c r="M29" s="39" t="n">
        <f aca="false">Q40</f>
        <v>69850</v>
      </c>
      <c r="N29" s="39" t="n">
        <f aca="false">SUM(L29:M29)</f>
        <v>96009</v>
      </c>
      <c r="O29" s="39"/>
    </row>
    <row r="30" customFormat="false" ht="13.5" hidden="false" customHeight="true" outlineLevel="0" collapsed="false">
      <c r="C30" s="0" t="s">
        <v>71</v>
      </c>
      <c r="G30" s="24" t="n">
        <v>0</v>
      </c>
      <c r="H30" s="24" t="n">
        <v>2217</v>
      </c>
      <c r="I30" s="24" t="n">
        <f aca="false">SUM(G30:H30)</f>
        <v>2217</v>
      </c>
      <c r="J30" s="37"/>
      <c r="K30" s="37"/>
      <c r="L30" s="24" t="n">
        <f aca="false">I9</f>
        <v>20350</v>
      </c>
      <c r="M30" s="24" t="n">
        <f aca="false">Q41</f>
        <v>52108</v>
      </c>
      <c r="N30" s="24" t="n">
        <f aca="false">SUM(L30:M30)</f>
        <v>72458</v>
      </c>
      <c r="O30" s="37"/>
    </row>
    <row r="31" customFormat="false" ht="13.5" hidden="false" customHeight="false" outlineLevel="0" collapsed="false">
      <c r="D31" s="0" t="s">
        <v>14</v>
      </c>
      <c r="G31" s="39" t="n">
        <f aca="false">SUM(G28:G30)</f>
        <v>0</v>
      </c>
      <c r="H31" s="39" t="n">
        <f aca="false">SUM(H28:H30)</f>
        <v>14415</v>
      </c>
      <c r="I31" s="39" t="n">
        <f aca="false">SUM(I28:I30)</f>
        <v>14415</v>
      </c>
      <c r="J31" s="39"/>
      <c r="K31" s="39"/>
      <c r="L31" s="39" t="n">
        <f aca="false">SUM(L28:L30)</f>
        <v>145341</v>
      </c>
      <c r="M31" s="39" t="n">
        <f aca="false">SUM(M28:M30)</f>
        <v>270526</v>
      </c>
      <c r="N31" s="39" t="n">
        <f aca="false">SUM(N28:N30)</f>
        <v>415867</v>
      </c>
      <c r="O31" s="39"/>
    </row>
    <row r="34" customFormat="false" ht="15" hidden="false" customHeight="false" outlineLevel="0" collapsed="false">
      <c r="E34" s="31" t="s">
        <v>2</v>
      </c>
      <c r="G34" s="31" t="s">
        <v>2</v>
      </c>
      <c r="K34" s="44" t="s">
        <v>39</v>
      </c>
    </row>
    <row r="37" customFormat="false" ht="12.75" hidden="false" customHeight="false" outlineLevel="0" collapsed="false">
      <c r="G37" s="0" t="s">
        <v>40</v>
      </c>
      <c r="J37" s="0" t="s">
        <v>5</v>
      </c>
      <c r="K37" s="0" t="s">
        <v>41</v>
      </c>
      <c r="L37" s="0" t="s">
        <v>42</v>
      </c>
      <c r="M37" s="0" t="s">
        <v>43</v>
      </c>
      <c r="N37" s="0" t="s">
        <v>44</v>
      </c>
      <c r="P37" s="0" t="s">
        <v>45</v>
      </c>
      <c r="Q37" s="0" t="s">
        <v>14</v>
      </c>
    </row>
    <row r="38" customFormat="false" ht="13.5" hidden="false" customHeight="false" outlineLevel="0" collapsed="false">
      <c r="C38" s="0" t="s">
        <v>46</v>
      </c>
      <c r="G38" s="34" t="s">
        <v>47</v>
      </c>
      <c r="H38" s="34" t="s">
        <v>6</v>
      </c>
      <c r="I38" s="34" t="s">
        <v>2</v>
      </c>
      <c r="J38" s="34" t="s">
        <v>48</v>
      </c>
      <c r="K38" s="34" t="s">
        <v>49</v>
      </c>
      <c r="L38" s="34" t="s">
        <v>50</v>
      </c>
      <c r="M38" s="34" t="s">
        <v>49</v>
      </c>
      <c r="N38" s="34" t="s">
        <v>51</v>
      </c>
      <c r="O38" s="34" t="s">
        <v>52</v>
      </c>
      <c r="P38" s="34" t="s">
        <v>51</v>
      </c>
      <c r="Q38" s="34" t="s">
        <v>38</v>
      </c>
      <c r="R38" s="34" t="s">
        <v>14</v>
      </c>
    </row>
    <row r="39" customFormat="false" ht="13.5" hidden="false" customHeight="false" outlineLevel="0" collapsed="false">
      <c r="B39" s="43" t="s">
        <v>72</v>
      </c>
      <c r="C39" s="43"/>
      <c r="D39" s="43"/>
      <c r="E39" s="43"/>
      <c r="F39" s="43"/>
      <c r="G39" s="38" t="n">
        <v>2</v>
      </c>
      <c r="H39" s="37" t="n">
        <f aca="false">H7</f>
        <v>23514</v>
      </c>
      <c r="I39" s="37" t="s">
        <v>2</v>
      </c>
      <c r="J39" s="37" t="n">
        <f aca="false">G7</f>
        <v>75318</v>
      </c>
      <c r="K39" s="37" t="n">
        <f aca="false">Q7</f>
        <v>13305</v>
      </c>
      <c r="L39" s="37" t="n">
        <f aca="false">J14</f>
        <v>22175</v>
      </c>
      <c r="M39" s="37" t="n">
        <f aca="false">P14</f>
        <v>63196</v>
      </c>
      <c r="N39" s="37" t="n">
        <f aca="false">J21</f>
        <v>35479</v>
      </c>
      <c r="O39" s="37" t="n">
        <f aca="false">O21</f>
        <v>5543</v>
      </c>
      <c r="P39" s="37" t="n">
        <f aca="false">I28</f>
        <v>8870</v>
      </c>
      <c r="Q39" s="37" t="n">
        <f aca="false">SUM(K39:P39)</f>
        <v>148568</v>
      </c>
      <c r="R39" s="37" t="n">
        <f aca="false">SUM(H39+J39+Q39)</f>
        <v>247400</v>
      </c>
    </row>
    <row r="40" customFormat="false" ht="12.75" hidden="false" customHeight="false" outlineLevel="0" collapsed="false">
      <c r="B40" s="0" t="s">
        <v>73</v>
      </c>
      <c r="G40" s="40" t="n">
        <v>0.6</v>
      </c>
      <c r="H40" s="39" t="n">
        <f aca="false">H8</f>
        <v>6223</v>
      </c>
      <c r="I40" s="39" t="s">
        <v>2</v>
      </c>
      <c r="J40" s="37" t="n">
        <f aca="false">G8</f>
        <v>19936</v>
      </c>
      <c r="K40" s="39" t="n">
        <f aca="false">Q8</f>
        <v>3326</v>
      </c>
      <c r="L40" s="39" t="n">
        <f aca="false">J15</f>
        <v>8870</v>
      </c>
      <c r="M40" s="39" t="n">
        <f aca="false">P15</f>
        <v>28826</v>
      </c>
      <c r="N40" s="39" t="n">
        <f aca="false">J22</f>
        <v>24392</v>
      </c>
      <c r="O40" s="39" t="n">
        <f aca="false">O22</f>
        <v>1108</v>
      </c>
      <c r="P40" s="39" t="n">
        <f aca="false">I29</f>
        <v>3328</v>
      </c>
      <c r="Q40" s="37" t="n">
        <f aca="false">SUM(K40:P40)</f>
        <v>69850</v>
      </c>
      <c r="R40" s="37" t="n">
        <f aca="false">SUM(H40+J40+Q40)</f>
        <v>96009</v>
      </c>
    </row>
    <row r="41" customFormat="false" ht="13.5" hidden="false" customHeight="false" outlineLevel="0" collapsed="false">
      <c r="B41" s="0" t="s">
        <v>74</v>
      </c>
      <c r="G41" s="41" t="n">
        <v>0.4</v>
      </c>
      <c r="H41" s="24" t="n">
        <f aca="false">H9</f>
        <v>4842</v>
      </c>
      <c r="I41" s="24" t="s">
        <v>2</v>
      </c>
      <c r="J41" s="24" t="n">
        <f aca="false">G9</f>
        <v>15508</v>
      </c>
      <c r="K41" s="24" t="n">
        <f aca="false">Q9</f>
        <v>2217</v>
      </c>
      <c r="L41" s="24" t="n">
        <f aca="false">J16</f>
        <v>2217</v>
      </c>
      <c r="M41" s="24" t="n">
        <f aca="false">P16</f>
        <v>24392</v>
      </c>
      <c r="N41" s="24" t="n">
        <f aca="false">J23</f>
        <v>19957</v>
      </c>
      <c r="O41" s="24" t="n">
        <f aca="false">O23</f>
        <v>1108</v>
      </c>
      <c r="P41" s="24" t="n">
        <f aca="false">I30</f>
        <v>2217</v>
      </c>
      <c r="Q41" s="24" t="n">
        <f aca="false">SUM(K41:P41)</f>
        <v>52108</v>
      </c>
      <c r="R41" s="24" t="n">
        <f aca="false">SUM(H41+J41+Q41)</f>
        <v>72458</v>
      </c>
    </row>
    <row r="42" customFormat="false" ht="13.5" hidden="false" customHeight="true" outlineLevel="0" collapsed="false">
      <c r="B42" s="0" t="s">
        <v>53</v>
      </c>
      <c r="G42" s="40" t="n">
        <f aca="false">SUM(G39:G41)</f>
        <v>3</v>
      </c>
      <c r="H42" s="39" t="n">
        <f aca="false">SUM(H39:H41)</f>
        <v>34579</v>
      </c>
      <c r="I42" s="39" t="s">
        <v>2</v>
      </c>
      <c r="J42" s="39" t="n">
        <f aca="false">SUM(J39:J41)</f>
        <v>110762</v>
      </c>
      <c r="K42" s="39" t="n">
        <f aca="false">SUM(K39:K41)</f>
        <v>18848</v>
      </c>
      <c r="L42" s="39" t="n">
        <f aca="false">SUM(L39:L41)</f>
        <v>33262</v>
      </c>
      <c r="M42" s="39" t="n">
        <f aca="false">SUM(M39:M41)</f>
        <v>116414</v>
      </c>
      <c r="N42" s="39" t="n">
        <f aca="false">SUM(N39:N41)</f>
        <v>79828</v>
      </c>
      <c r="O42" s="39" t="n">
        <f aca="false">SUM(O39:O41)</f>
        <v>7759</v>
      </c>
      <c r="P42" s="39" t="n">
        <f aca="false">SUM(P39:P41)</f>
        <v>14415</v>
      </c>
      <c r="Q42" s="39" t="n">
        <f aca="false">SUM(Q39:Q41)</f>
        <v>270526</v>
      </c>
      <c r="R42" s="39" t="n">
        <f aca="false">SUM(R39:R41)</f>
        <v>415867</v>
      </c>
    </row>
    <row r="44" customFormat="false" ht="12.75" hidden="false" customHeight="false" outlineLevel="0" collapsed="false">
      <c r="A44" s="45" t="s">
        <v>75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customFormat="false" ht="12.75" hidden="false" customHeight="false" outlineLevel="0" collapsed="false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customFormat="false" ht="12.75" hidden="false" customHeight="false" outlineLevel="0" collapsed="false">
      <c r="A46" s="45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customFormat="false" ht="12.75" hidden="false" customHeight="false" outlineLevel="0" collapsed="false">
      <c r="A47" s="46" t="s">
        <v>77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  <row r="48" customFormat="false" ht="12.75" hidden="false" customHeight="false" outlineLevel="0" collapsed="false">
      <c r="A48" s="46" t="s">
        <v>78</v>
      </c>
    </row>
    <row r="50" customFormat="false" ht="12.75" hidden="false" customHeight="false" outlineLevel="0" collapsed="false">
      <c r="A50" s="45" t="s">
        <v>79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customFormat="false" ht="12.75" hidden="false" customHeight="false" outlineLevel="0" collapsed="false">
      <c r="A51" s="45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</row>
    <row r="52" customFormat="false" ht="12.75" hidden="false" customHeight="false" outlineLevel="0" collapsed="false">
      <c r="A52" s="45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</row>
    <row r="53" customFormat="false" ht="12.75" hidden="false" customHeight="false" outlineLevel="0" collapsed="false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customFormat="false" ht="12.75" hidden="false" customHeight="false" outlineLevel="0" collapsed="false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</row>
    <row r="55" customFormat="false" ht="12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5" min="5" style="45" width="9.28"/>
    <col collapsed="false" customWidth="true" hidden="false" outlineLevel="0" max="6" min="6" style="45" width="12.7"/>
    <col collapsed="false" customWidth="true" hidden="false" outlineLevel="0" max="7" min="7" style="45" width="11.99"/>
  </cols>
  <sheetData>
    <row r="1" customFormat="false" ht="12.75" hidden="false" customHeight="false" outlineLevel="0" collapsed="false">
      <c r="B1" s="47"/>
      <c r="C1" s="47" t="s">
        <v>82</v>
      </c>
      <c r="D1" s="47"/>
    </row>
    <row r="2" customFormat="false" ht="12.75" hidden="false" customHeight="false" outlineLevel="0" collapsed="false">
      <c r="C2" s="45" t="s">
        <v>83</v>
      </c>
    </row>
    <row r="3" customFormat="false" ht="12.75" hidden="false" customHeight="false" outlineLevel="0" collapsed="false">
      <c r="C3" s="45"/>
      <c r="F3" s="48" t="n">
        <v>0.0005</v>
      </c>
      <c r="G3" s="48" t="n">
        <v>0.0095</v>
      </c>
    </row>
    <row r="4" customFormat="false" ht="12.75" hidden="false" customHeight="false" outlineLevel="0" collapsed="false">
      <c r="F4" s="45" t="s">
        <v>84</v>
      </c>
      <c r="G4" s="45" t="s">
        <v>85</v>
      </c>
    </row>
    <row r="5" customFormat="false" ht="12.75" hidden="false" customHeight="false" outlineLevel="0" collapsed="false">
      <c r="D5" s="47" t="s">
        <v>86</v>
      </c>
      <c r="E5" s="47"/>
      <c r="F5" s="49" t="s">
        <v>87</v>
      </c>
      <c r="G5" s="49" t="s">
        <v>88</v>
      </c>
    </row>
    <row r="7" customFormat="false" ht="12.75" hidden="false" customHeight="false" outlineLevel="0" collapsed="false">
      <c r="A7" s="45" t="s">
        <v>89</v>
      </c>
      <c r="D7" s="50" t="n">
        <v>75318</v>
      </c>
      <c r="F7" s="50" t="n">
        <f aca="false">SUM(D7*0.05)</f>
        <v>3765.9</v>
      </c>
      <c r="G7" s="50" t="n">
        <f aca="false">SUM(D7-F7)</f>
        <v>71552.1</v>
      </c>
    </row>
    <row r="8" customFormat="false" ht="12.75" hidden="false" customHeight="false" outlineLevel="0" collapsed="false">
      <c r="D8" s="45"/>
      <c r="G8" s="50"/>
    </row>
    <row r="9" customFormat="false" ht="12.75" hidden="false" customHeight="false" outlineLevel="0" collapsed="false">
      <c r="A9" s="45" t="s">
        <v>6</v>
      </c>
      <c r="D9" s="50" t="n">
        <v>23514</v>
      </c>
      <c r="F9" s="50" t="n">
        <f aca="false">SUM(D9*0.05)</f>
        <v>1175.7</v>
      </c>
      <c r="G9" s="50" t="n">
        <f aca="false">SUM(D9-F9)</f>
        <v>22338.3</v>
      </c>
    </row>
    <row r="10" customFormat="false" ht="12.75" hidden="false" customHeight="false" outlineLevel="0" collapsed="false">
      <c r="D10" s="45"/>
      <c r="G10" s="50"/>
    </row>
    <row r="11" customFormat="false" ht="12.75" hidden="false" customHeight="false" outlineLevel="0" collapsed="false">
      <c r="A11" s="45" t="s">
        <v>90</v>
      </c>
      <c r="D11" s="50" t="n">
        <v>13305</v>
      </c>
      <c r="F11" s="50" t="n">
        <f aca="false">SUM(D11*0.05)</f>
        <v>665.25</v>
      </c>
      <c r="G11" s="50" t="n">
        <f aca="false">SUM(D11-F11)</f>
        <v>12639.75</v>
      </c>
    </row>
    <row r="12" customFormat="false" ht="12.75" hidden="false" customHeight="false" outlineLevel="0" collapsed="false">
      <c r="D12" s="45"/>
      <c r="G12" s="50"/>
    </row>
    <row r="13" customFormat="false" ht="12.75" hidden="false" customHeight="false" outlineLevel="0" collapsed="false">
      <c r="A13" s="45" t="s">
        <v>91</v>
      </c>
      <c r="D13" s="50" t="n">
        <v>22175</v>
      </c>
      <c r="F13" s="50" t="n">
        <f aca="false">SUM(D13*0.05)</f>
        <v>1108.75</v>
      </c>
      <c r="G13" s="50" t="n">
        <f aca="false">SUM(D13-F13)</f>
        <v>21066.25</v>
      </c>
    </row>
    <row r="14" customFormat="false" ht="12.75" hidden="false" customHeight="false" outlineLevel="0" collapsed="false">
      <c r="D14" s="45"/>
      <c r="G14" s="50"/>
    </row>
    <row r="15" customFormat="false" ht="12.75" hidden="false" customHeight="false" outlineLevel="0" collapsed="false">
      <c r="A15" s="45" t="s">
        <v>92</v>
      </c>
      <c r="D15" s="50" t="n">
        <v>44349</v>
      </c>
      <c r="F15" s="50" t="n">
        <f aca="false">SUM(D15*0.05)</f>
        <v>2217.45</v>
      </c>
      <c r="G15" s="50" t="n">
        <f aca="false">SUM(D15-F15)</f>
        <v>42131.55</v>
      </c>
    </row>
    <row r="16" customFormat="false" ht="12.75" hidden="false" customHeight="false" outlineLevel="0" collapsed="false">
      <c r="D16" s="45"/>
      <c r="G16" s="50"/>
    </row>
    <row r="17" customFormat="false" ht="12.75" hidden="false" customHeight="false" outlineLevel="0" collapsed="false">
      <c r="A17" s="45" t="s">
        <v>22</v>
      </c>
      <c r="D17" s="50" t="n">
        <v>2217</v>
      </c>
      <c r="F17" s="50" t="n">
        <f aca="false">SUM(D17*0.05)</f>
        <v>110.85</v>
      </c>
      <c r="G17" s="50" t="n">
        <f aca="false">SUM(D17-F17)</f>
        <v>2106.15</v>
      </c>
    </row>
    <row r="18" customFormat="false" ht="12.75" hidden="false" customHeight="false" outlineLevel="0" collapsed="false">
      <c r="D18" s="45"/>
      <c r="G18" s="50"/>
    </row>
    <row r="19" customFormat="false" ht="12.75" hidden="false" customHeight="false" outlineLevel="0" collapsed="false">
      <c r="A19" s="45" t="s">
        <v>93</v>
      </c>
      <c r="D19" s="50" t="n">
        <v>11087</v>
      </c>
      <c r="F19" s="50" t="n">
        <f aca="false">SUM(D19*0.05)</f>
        <v>554.35</v>
      </c>
      <c r="G19" s="50" t="n">
        <f aca="false">SUM(D19-F19)</f>
        <v>10532.65</v>
      </c>
    </row>
    <row r="20" customFormat="false" ht="12.75" hidden="false" customHeight="false" outlineLevel="0" collapsed="false">
      <c r="D20" s="45"/>
      <c r="G20" s="50"/>
    </row>
    <row r="21" customFormat="false" ht="12.75" hidden="false" customHeight="false" outlineLevel="0" collapsed="false">
      <c r="A21" s="45" t="s">
        <v>94</v>
      </c>
      <c r="D21" s="50" t="n">
        <v>5543</v>
      </c>
      <c r="F21" s="50" t="n">
        <f aca="false">SUM(D21*0.05)</f>
        <v>277.15</v>
      </c>
      <c r="G21" s="50" t="n">
        <f aca="false">SUM(D21-F21)</f>
        <v>5265.85</v>
      </c>
    </row>
    <row r="22" customFormat="false" ht="12.75" hidden="false" customHeight="false" outlineLevel="0" collapsed="false">
      <c r="D22" s="45"/>
      <c r="G22" s="50"/>
    </row>
    <row r="23" customFormat="false" ht="12.75" hidden="false" customHeight="false" outlineLevel="0" collapsed="false">
      <c r="A23" s="45" t="s">
        <v>95</v>
      </c>
      <c r="D23" s="50" t="n">
        <v>35479</v>
      </c>
      <c r="F23" s="50" t="n">
        <f aca="false">SUM(D23*0.05)</f>
        <v>1773.95</v>
      </c>
      <c r="G23" s="50" t="n">
        <f aca="false">SUM(D23-F23)</f>
        <v>33705.05</v>
      </c>
    </row>
    <row r="24" customFormat="false" ht="12.75" hidden="false" customHeight="false" outlineLevel="0" collapsed="false">
      <c r="D24" s="45"/>
      <c r="G24" s="50"/>
    </row>
    <row r="25" customFormat="false" ht="12.75" hidden="false" customHeight="false" outlineLevel="0" collapsed="false">
      <c r="A25" s="45" t="s">
        <v>52</v>
      </c>
      <c r="D25" s="50" t="n">
        <v>5543</v>
      </c>
      <c r="F25" s="50" t="n">
        <f aca="false">SUM(D25*0.05)</f>
        <v>277.15</v>
      </c>
      <c r="G25" s="50" t="n">
        <f aca="false">SUM(D25-F25)</f>
        <v>5265.85</v>
      </c>
    </row>
    <row r="26" customFormat="false" ht="12.75" hidden="false" customHeight="false" outlineLevel="0" collapsed="false">
      <c r="D26" s="45"/>
      <c r="G26" s="50"/>
    </row>
    <row r="27" customFormat="false" ht="12.75" hidden="false" customHeight="false" outlineLevel="0" collapsed="false">
      <c r="A27" s="45" t="s">
        <v>96</v>
      </c>
      <c r="D27" s="50" t="n">
        <v>8870</v>
      </c>
      <c r="F27" s="50" t="n">
        <f aca="false">SUM(D27*0.05)</f>
        <v>443.5</v>
      </c>
      <c r="G27" s="50" t="n">
        <f aca="false">SUM(D27-F27)</f>
        <v>8426.5</v>
      </c>
    </row>
    <row r="28" customFormat="false" ht="12.75" hidden="false" customHeight="false" outlineLevel="0" collapsed="false">
      <c r="D28" s="45"/>
      <c r="G28" s="50"/>
    </row>
    <row r="29" customFormat="false" ht="12.75" hidden="false" customHeight="false" outlineLevel="0" collapsed="false">
      <c r="A29" s="45" t="s">
        <v>97</v>
      </c>
      <c r="D29" s="45" t="n">
        <v>0</v>
      </c>
      <c r="F29" s="50" t="n">
        <f aca="false">SUM(D29*0.05)</f>
        <v>0</v>
      </c>
      <c r="G29" s="50" t="n">
        <f aca="false">SUM(D29-F29)</f>
        <v>0</v>
      </c>
    </row>
    <row r="30" customFormat="false" ht="12.75" hidden="false" customHeight="false" outlineLevel="0" collapsed="false">
      <c r="D30" s="45"/>
      <c r="G30" s="50"/>
    </row>
    <row r="31" customFormat="false" ht="12.75" hidden="false" customHeight="false" outlineLevel="0" collapsed="false">
      <c r="D31" s="45"/>
      <c r="G31" s="50"/>
    </row>
    <row r="32" customFormat="false" ht="12.75" hidden="false" customHeight="false" outlineLevel="0" collapsed="false">
      <c r="A32" s="45" t="s">
        <v>98</v>
      </c>
      <c r="D32" s="50" t="n">
        <f aca="false">SUM(D7:D31)</f>
        <v>247400</v>
      </c>
      <c r="F32" s="50" t="n">
        <f aca="false">SUM(D32*0.05)</f>
        <v>12370</v>
      </c>
      <c r="G32" s="50" t="n">
        <f aca="false">SUM(D32-F32)</f>
        <v>235030</v>
      </c>
    </row>
    <row r="34" customFormat="false" ht="12.75" hidden="false" customHeight="false" outlineLevel="0" collapsed="false">
      <c r="A34" s="45" t="s">
        <v>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5" min="5" style="45" width="9.14"/>
    <col collapsed="false" customWidth="true" hidden="false" outlineLevel="0" max="6" min="6" style="45" width="12.99"/>
    <col collapsed="false" customWidth="true" hidden="false" outlineLevel="0" max="7" min="7" style="0" width="14.99"/>
  </cols>
  <sheetData>
    <row r="1" customFormat="false" ht="12.75" hidden="false" customHeight="false" outlineLevel="0" collapsed="false">
      <c r="C1" s="47" t="s">
        <v>100</v>
      </c>
      <c r="D1" s="47"/>
    </row>
    <row r="2" customFormat="false" ht="12.75" hidden="false" customHeight="false" outlineLevel="0" collapsed="false">
      <c r="C2" s="45" t="s">
        <v>101</v>
      </c>
    </row>
    <row r="3" customFormat="false" ht="12.75" hidden="false" customHeight="false" outlineLevel="0" collapsed="false">
      <c r="F3" s="51" t="n">
        <v>0.174</v>
      </c>
      <c r="G3" s="51" t="n">
        <v>0.826</v>
      </c>
    </row>
    <row r="4" customFormat="false" ht="12.75" hidden="false" customHeight="false" outlineLevel="0" collapsed="false">
      <c r="F4" s="45" t="s">
        <v>84</v>
      </c>
      <c r="G4" s="45" t="s">
        <v>85</v>
      </c>
    </row>
    <row r="5" customFormat="false" ht="12.75" hidden="false" customHeight="false" outlineLevel="0" collapsed="false">
      <c r="D5" s="47" t="s">
        <v>86</v>
      </c>
      <c r="F5" s="47" t="s">
        <v>87</v>
      </c>
      <c r="G5" s="47" t="s">
        <v>88</v>
      </c>
    </row>
    <row r="7" customFormat="false" ht="12.75" hidden="false" customHeight="false" outlineLevel="0" collapsed="false">
      <c r="A7" s="45" t="s">
        <v>89</v>
      </c>
      <c r="D7" s="50" t="n">
        <v>19936</v>
      </c>
      <c r="F7" s="50" t="n">
        <f aca="false">SUM(D7*0.174)</f>
        <v>3468.864</v>
      </c>
      <c r="G7" s="50" t="n">
        <f aca="false">SUM(D7-F7)</f>
        <v>16467.136</v>
      </c>
    </row>
    <row r="8" customFormat="false" ht="12.75" hidden="false" customHeight="false" outlineLevel="0" collapsed="false">
      <c r="D8" s="45"/>
      <c r="F8" s="50"/>
      <c r="G8" s="50"/>
    </row>
    <row r="9" customFormat="false" ht="12.75" hidden="false" customHeight="false" outlineLevel="0" collapsed="false">
      <c r="A9" s="45" t="s">
        <v>6</v>
      </c>
      <c r="D9" s="50" t="n">
        <v>6223</v>
      </c>
      <c r="F9" s="50" t="n">
        <f aca="false">SUM(D9*0.174)</f>
        <v>1082.802</v>
      </c>
      <c r="G9" s="50" t="n">
        <f aca="false">SUM(D9-F9)</f>
        <v>5140.198</v>
      </c>
    </row>
    <row r="10" customFormat="false" ht="12.75" hidden="false" customHeight="false" outlineLevel="0" collapsed="false">
      <c r="D10" s="45"/>
      <c r="F10" s="50"/>
      <c r="G10" s="50"/>
    </row>
    <row r="11" customFormat="false" ht="12.75" hidden="false" customHeight="false" outlineLevel="0" collapsed="false">
      <c r="A11" s="45" t="s">
        <v>90</v>
      </c>
      <c r="D11" s="50" t="n">
        <v>3326</v>
      </c>
      <c r="F11" s="50" t="n">
        <f aca="false">SUM(D11*0.174)</f>
        <v>578.724</v>
      </c>
      <c r="G11" s="50" t="n">
        <f aca="false">SUM(D11-F11)</f>
        <v>2747.276</v>
      </c>
    </row>
    <row r="12" customFormat="false" ht="12.75" hidden="false" customHeight="false" outlineLevel="0" collapsed="false">
      <c r="D12" s="45"/>
      <c r="F12" s="50"/>
      <c r="G12" s="50"/>
    </row>
    <row r="13" customFormat="false" ht="12.75" hidden="false" customHeight="false" outlineLevel="0" collapsed="false">
      <c r="A13" s="45" t="s">
        <v>91</v>
      </c>
      <c r="D13" s="50" t="n">
        <v>8870</v>
      </c>
      <c r="E13" s="45" t="s">
        <v>2</v>
      </c>
      <c r="F13" s="50" t="n">
        <f aca="false">SUM(D13*0.174)</f>
        <v>1543.38</v>
      </c>
      <c r="G13" s="50" t="n">
        <f aca="false">SUM(D13-F13)</f>
        <v>7326.62</v>
      </c>
    </row>
    <row r="14" customFormat="false" ht="12.75" hidden="false" customHeight="false" outlineLevel="0" collapsed="false">
      <c r="D14" s="45"/>
      <c r="F14" s="50"/>
      <c r="G14" s="50"/>
    </row>
    <row r="15" customFormat="false" ht="12.75" hidden="false" customHeight="false" outlineLevel="0" collapsed="false">
      <c r="A15" s="45" t="s">
        <v>92</v>
      </c>
      <c r="D15" s="50" t="n">
        <v>26609</v>
      </c>
      <c r="F15" s="50" t="n">
        <f aca="false">SUM(D15*0.174)</f>
        <v>4629.966</v>
      </c>
      <c r="G15" s="50" t="n">
        <f aca="false">SUM(D15-F15)</f>
        <v>21979.034</v>
      </c>
    </row>
    <row r="16" customFormat="false" ht="12.75" hidden="false" customHeight="false" outlineLevel="0" collapsed="false">
      <c r="D16" s="45"/>
      <c r="F16" s="50"/>
      <c r="G16" s="50"/>
    </row>
    <row r="17" customFormat="false" ht="12.75" hidden="false" customHeight="false" outlineLevel="0" collapsed="false">
      <c r="A17" s="45" t="s">
        <v>22</v>
      </c>
      <c r="D17" s="45" t="n">
        <v>0</v>
      </c>
      <c r="F17" s="50" t="n">
        <f aca="false">SUM(D17*0.174)</f>
        <v>0</v>
      </c>
      <c r="G17" s="50" t="n">
        <f aca="false">SUM(D17-F17)</f>
        <v>0</v>
      </c>
    </row>
    <row r="18" customFormat="false" ht="12.75" hidden="false" customHeight="false" outlineLevel="0" collapsed="false">
      <c r="D18" s="45"/>
      <c r="F18" s="50"/>
      <c r="G18" s="50"/>
    </row>
    <row r="19" customFormat="false" ht="12.75" hidden="false" customHeight="false" outlineLevel="0" collapsed="false">
      <c r="A19" s="45" t="s">
        <v>93</v>
      </c>
      <c r="D19" s="50" t="n">
        <v>2217</v>
      </c>
      <c r="F19" s="50" t="n">
        <f aca="false">SUM(D19*0.174)</f>
        <v>385.758</v>
      </c>
      <c r="G19" s="50" t="n">
        <f aca="false">SUM(D19-F19)</f>
        <v>1831.242</v>
      </c>
    </row>
    <row r="20" customFormat="false" ht="12.75" hidden="false" customHeight="false" outlineLevel="0" collapsed="false">
      <c r="D20" s="45"/>
      <c r="F20" s="50"/>
      <c r="G20" s="50"/>
    </row>
    <row r="21" customFormat="false" ht="12.75" hidden="false" customHeight="false" outlineLevel="0" collapsed="false">
      <c r="A21" s="45" t="s">
        <v>94</v>
      </c>
      <c r="D21" s="45" t="n">
        <v>0</v>
      </c>
      <c r="F21" s="50" t="n">
        <f aca="false">SUM(D21*0.174)</f>
        <v>0</v>
      </c>
      <c r="G21" s="50" t="n">
        <f aca="false">SUM(D21-F21)</f>
        <v>0</v>
      </c>
    </row>
    <row r="22" customFormat="false" ht="12.75" hidden="false" customHeight="false" outlineLevel="0" collapsed="false">
      <c r="D22" s="45"/>
      <c r="F22" s="50"/>
      <c r="G22" s="50"/>
    </row>
    <row r="23" customFormat="false" ht="12.75" hidden="false" customHeight="false" outlineLevel="0" collapsed="false">
      <c r="A23" s="45" t="s">
        <v>95</v>
      </c>
      <c r="D23" s="50" t="n">
        <v>24392</v>
      </c>
      <c r="F23" s="50" t="n">
        <f aca="false">SUM(D23*0.174)</f>
        <v>4244.208</v>
      </c>
      <c r="G23" s="50" t="n">
        <f aca="false">SUM(D23-F23)</f>
        <v>20147.792</v>
      </c>
    </row>
    <row r="24" customFormat="false" ht="12.75" hidden="false" customHeight="false" outlineLevel="0" collapsed="false">
      <c r="D24" s="45"/>
      <c r="F24" s="50"/>
      <c r="G24" s="50"/>
    </row>
    <row r="25" customFormat="false" ht="12.75" hidden="false" customHeight="false" outlineLevel="0" collapsed="false">
      <c r="A25" s="45" t="s">
        <v>52</v>
      </c>
      <c r="D25" s="50" t="n">
        <v>1108</v>
      </c>
      <c r="F25" s="50" t="n">
        <f aca="false">SUM(D25*0.174)</f>
        <v>192.792</v>
      </c>
      <c r="G25" s="50" t="n">
        <f aca="false">SUM(D25-F25)</f>
        <v>915.208</v>
      </c>
    </row>
    <row r="26" customFormat="false" ht="12.75" hidden="false" customHeight="false" outlineLevel="0" collapsed="false">
      <c r="D26" s="45"/>
      <c r="F26" s="50"/>
      <c r="G26" s="50"/>
    </row>
    <row r="27" customFormat="false" ht="12.75" hidden="false" customHeight="false" outlineLevel="0" collapsed="false">
      <c r="A27" s="45" t="s">
        <v>96</v>
      </c>
      <c r="D27" s="50" t="n">
        <v>3328</v>
      </c>
      <c r="F27" s="50" t="n">
        <f aca="false">SUM(D27*0.174)</f>
        <v>579.072</v>
      </c>
      <c r="G27" s="50" t="n">
        <f aca="false">SUM(D27-F27)</f>
        <v>2748.928</v>
      </c>
    </row>
    <row r="28" customFormat="false" ht="12.75" hidden="false" customHeight="false" outlineLevel="0" collapsed="false">
      <c r="D28" s="45"/>
      <c r="F28" s="50"/>
      <c r="G28" s="50"/>
    </row>
    <row r="29" customFormat="false" ht="12.75" hidden="false" customHeight="false" outlineLevel="0" collapsed="false">
      <c r="A29" s="45" t="s">
        <v>97</v>
      </c>
      <c r="D29" s="45" t="n">
        <v>0</v>
      </c>
      <c r="F29" s="50" t="n">
        <f aca="false">SUM(D29*0.174)</f>
        <v>0</v>
      </c>
      <c r="G29" s="50" t="n">
        <f aca="false">SUM(D29-F29)</f>
        <v>0</v>
      </c>
    </row>
    <row r="30" customFormat="false" ht="12.75" hidden="false" customHeight="false" outlineLevel="0" collapsed="false">
      <c r="D30" s="45"/>
      <c r="F30" s="50"/>
      <c r="G30" s="50"/>
    </row>
    <row r="31" customFormat="false" ht="12.75" hidden="false" customHeight="false" outlineLevel="0" collapsed="false">
      <c r="D31" s="45"/>
      <c r="F31" s="50"/>
      <c r="G31" s="50"/>
    </row>
    <row r="32" customFormat="false" ht="12.75" hidden="false" customHeight="false" outlineLevel="0" collapsed="false">
      <c r="A32" s="45" t="s">
        <v>98</v>
      </c>
      <c r="D32" s="50" t="n">
        <f aca="false">SUM(D7:D31)</f>
        <v>96009</v>
      </c>
      <c r="F32" s="50" t="n">
        <f aca="false">SUM(D32*0.174)</f>
        <v>16705.566</v>
      </c>
      <c r="G32" s="50" t="n">
        <f aca="false">SUM(D32-F32)</f>
        <v>79303.434</v>
      </c>
    </row>
    <row r="34" customFormat="false" ht="12.75" hidden="false" customHeight="false" outlineLevel="0" collapsed="false">
      <c r="A34" s="45" t="s">
        <v>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false" outlineLevel="0" max="5" min="5" style="45" width="9.14"/>
    <col collapsed="false" customWidth="true" hidden="false" outlineLevel="0" max="6" min="6" style="45" width="12.99"/>
    <col collapsed="false" customWidth="true" hidden="false" outlineLevel="0" max="7" min="7" style="0" width="14.85"/>
  </cols>
  <sheetData>
    <row r="1" customFormat="false" ht="12.75" hidden="false" customHeight="false" outlineLevel="0" collapsed="false">
      <c r="C1" s="47" t="s">
        <v>103</v>
      </c>
      <c r="D1" s="47"/>
    </row>
    <row r="2" customFormat="false" ht="12.75" hidden="false" customHeight="false" outlineLevel="0" collapsed="false">
      <c r="C2" s="45" t="s">
        <v>104</v>
      </c>
    </row>
    <row r="3" customFormat="false" ht="12.75" hidden="false" customHeight="false" outlineLevel="0" collapsed="false">
      <c r="F3" s="51" t="n">
        <v>0.174</v>
      </c>
      <c r="G3" s="51" t="n">
        <v>0.826</v>
      </c>
    </row>
    <row r="4" customFormat="false" ht="12.75" hidden="false" customHeight="false" outlineLevel="0" collapsed="false">
      <c r="F4" s="45" t="s">
        <v>84</v>
      </c>
      <c r="G4" s="45" t="s">
        <v>85</v>
      </c>
    </row>
    <row r="5" customFormat="false" ht="12.75" hidden="false" customHeight="false" outlineLevel="0" collapsed="false">
      <c r="D5" s="47" t="s">
        <v>86</v>
      </c>
      <c r="F5" s="49" t="s">
        <v>87</v>
      </c>
      <c r="G5" s="47" t="s">
        <v>88</v>
      </c>
    </row>
    <row r="7" customFormat="false" ht="12.75" hidden="false" customHeight="false" outlineLevel="0" collapsed="false">
      <c r="A7" s="45" t="s">
        <v>89</v>
      </c>
      <c r="D7" s="50" t="n">
        <v>15508</v>
      </c>
      <c r="F7" s="50" t="n">
        <f aca="false">SUM(D7*0.174)</f>
        <v>2698.392</v>
      </c>
      <c r="G7" s="50" t="n">
        <f aca="false">SUM(D7-F7)</f>
        <v>12809.608</v>
      </c>
    </row>
    <row r="8" customFormat="false" ht="12.75" hidden="false" customHeight="false" outlineLevel="0" collapsed="false">
      <c r="D8" s="45"/>
      <c r="F8" s="50"/>
      <c r="G8" s="50"/>
    </row>
    <row r="9" customFormat="false" ht="12.75" hidden="false" customHeight="false" outlineLevel="0" collapsed="false">
      <c r="A9" s="45" t="s">
        <v>6</v>
      </c>
      <c r="D9" s="50" t="n">
        <v>4842</v>
      </c>
      <c r="F9" s="50" t="n">
        <f aca="false">SUM(D9*0.174)</f>
        <v>842.508</v>
      </c>
      <c r="G9" s="50" t="n">
        <f aca="false">SUM(D9-F9)</f>
        <v>3999.492</v>
      </c>
    </row>
    <row r="10" customFormat="false" ht="12.75" hidden="false" customHeight="false" outlineLevel="0" collapsed="false">
      <c r="D10" s="45"/>
      <c r="F10" s="50"/>
      <c r="G10" s="50"/>
    </row>
    <row r="11" customFormat="false" ht="12.75" hidden="false" customHeight="false" outlineLevel="0" collapsed="false">
      <c r="A11" s="45" t="s">
        <v>90</v>
      </c>
      <c r="D11" s="50" t="n">
        <v>2217</v>
      </c>
      <c r="E11" s="45" t="s">
        <v>2</v>
      </c>
      <c r="F11" s="50" t="n">
        <f aca="false">SUM(D11*0.174)</f>
        <v>385.758</v>
      </c>
      <c r="G11" s="50" t="n">
        <f aca="false">SUM(D11-F11)</f>
        <v>1831.242</v>
      </c>
    </row>
    <row r="12" customFormat="false" ht="12.75" hidden="false" customHeight="false" outlineLevel="0" collapsed="false">
      <c r="D12" s="45"/>
      <c r="F12" s="50"/>
      <c r="G12" s="50"/>
    </row>
    <row r="13" customFormat="false" ht="12.75" hidden="false" customHeight="false" outlineLevel="0" collapsed="false">
      <c r="A13" s="45" t="s">
        <v>91</v>
      </c>
      <c r="D13" s="50" t="n">
        <v>2217</v>
      </c>
      <c r="F13" s="50" t="n">
        <f aca="false">SUM(D13*0.174)</f>
        <v>385.758</v>
      </c>
      <c r="G13" s="50" t="n">
        <f aca="false">SUM(D13-F13)</f>
        <v>1831.242</v>
      </c>
    </row>
    <row r="14" customFormat="false" ht="12.75" hidden="false" customHeight="false" outlineLevel="0" collapsed="false">
      <c r="D14" s="45"/>
      <c r="F14" s="50"/>
      <c r="G14" s="50"/>
    </row>
    <row r="15" customFormat="false" ht="12.75" hidden="false" customHeight="false" outlineLevel="0" collapsed="false">
      <c r="A15" s="45" t="s">
        <v>92</v>
      </c>
      <c r="D15" s="50" t="n">
        <v>22175</v>
      </c>
      <c r="F15" s="50" t="n">
        <f aca="false">SUM(D15*0.174)</f>
        <v>3858.45</v>
      </c>
      <c r="G15" s="50" t="n">
        <f aca="false">SUM(D15-F15)</f>
        <v>18316.55</v>
      </c>
    </row>
    <row r="16" customFormat="false" ht="12.75" hidden="false" customHeight="false" outlineLevel="0" collapsed="false">
      <c r="D16" s="45"/>
      <c r="F16" s="50"/>
      <c r="G16" s="50"/>
    </row>
    <row r="17" customFormat="false" ht="12.75" hidden="false" customHeight="false" outlineLevel="0" collapsed="false">
      <c r="A17" s="45" t="s">
        <v>22</v>
      </c>
      <c r="D17" s="45" t="n">
        <v>0</v>
      </c>
      <c r="F17" s="50" t="n">
        <f aca="false">SUM(D17*0.174)</f>
        <v>0</v>
      </c>
      <c r="G17" s="50" t="n">
        <f aca="false">SUM(D17-F17)</f>
        <v>0</v>
      </c>
    </row>
    <row r="18" customFormat="false" ht="12.75" hidden="false" customHeight="false" outlineLevel="0" collapsed="false">
      <c r="D18" s="45"/>
      <c r="F18" s="50"/>
      <c r="G18" s="50"/>
    </row>
    <row r="19" customFormat="false" ht="12.75" hidden="false" customHeight="false" outlineLevel="0" collapsed="false">
      <c r="A19" s="45" t="s">
        <v>93</v>
      </c>
      <c r="D19" s="50" t="n">
        <v>2217</v>
      </c>
      <c r="F19" s="50" t="n">
        <f aca="false">SUM(D19*0.174)</f>
        <v>385.758</v>
      </c>
      <c r="G19" s="50" t="n">
        <f aca="false">SUM(D19-F19)</f>
        <v>1831.242</v>
      </c>
    </row>
    <row r="20" customFormat="false" ht="12.75" hidden="false" customHeight="false" outlineLevel="0" collapsed="false">
      <c r="D20" s="45"/>
      <c r="F20" s="50"/>
      <c r="G20" s="50"/>
    </row>
    <row r="21" customFormat="false" ht="12.75" hidden="false" customHeight="false" outlineLevel="0" collapsed="false">
      <c r="A21" s="45" t="s">
        <v>94</v>
      </c>
      <c r="D21" s="45" t="n">
        <v>0</v>
      </c>
      <c r="F21" s="50" t="n">
        <f aca="false">SUM(D21*0.174)</f>
        <v>0</v>
      </c>
      <c r="G21" s="50" t="n">
        <f aca="false">SUM(D21-F21)</f>
        <v>0</v>
      </c>
    </row>
    <row r="22" customFormat="false" ht="12.75" hidden="false" customHeight="false" outlineLevel="0" collapsed="false">
      <c r="D22" s="45"/>
      <c r="F22" s="50"/>
      <c r="G22" s="50"/>
    </row>
    <row r="23" customFormat="false" ht="12.75" hidden="false" customHeight="false" outlineLevel="0" collapsed="false">
      <c r="A23" s="45" t="s">
        <v>95</v>
      </c>
      <c r="D23" s="50" t="n">
        <v>19957</v>
      </c>
      <c r="F23" s="50" t="n">
        <f aca="false">SUM(D23*0.174)</f>
        <v>3472.518</v>
      </c>
      <c r="G23" s="50" t="n">
        <f aca="false">SUM(D23-F23)</f>
        <v>16484.482</v>
      </c>
    </row>
    <row r="24" customFormat="false" ht="12.75" hidden="false" customHeight="false" outlineLevel="0" collapsed="false">
      <c r="D24" s="45"/>
      <c r="F24" s="50"/>
      <c r="G24" s="50"/>
    </row>
    <row r="25" customFormat="false" ht="12.75" hidden="false" customHeight="false" outlineLevel="0" collapsed="false">
      <c r="A25" s="45" t="s">
        <v>52</v>
      </c>
      <c r="D25" s="50" t="n">
        <v>1108</v>
      </c>
      <c r="F25" s="50" t="n">
        <f aca="false">SUM(D25*0.174)</f>
        <v>192.792</v>
      </c>
      <c r="G25" s="50" t="n">
        <f aca="false">SUM(D25-F25)</f>
        <v>915.208</v>
      </c>
    </row>
    <row r="26" customFormat="false" ht="12.75" hidden="false" customHeight="false" outlineLevel="0" collapsed="false">
      <c r="D26" s="45"/>
      <c r="F26" s="50"/>
      <c r="G26" s="50"/>
    </row>
    <row r="27" customFormat="false" ht="12.75" hidden="false" customHeight="false" outlineLevel="0" collapsed="false">
      <c r="A27" s="45" t="s">
        <v>96</v>
      </c>
      <c r="D27" s="50" t="n">
        <v>2217</v>
      </c>
      <c r="F27" s="50" t="n">
        <f aca="false">SUM(D27*0.174)</f>
        <v>385.758</v>
      </c>
      <c r="G27" s="50" t="n">
        <f aca="false">SUM(D27-F27)</f>
        <v>1831.242</v>
      </c>
    </row>
    <row r="28" customFormat="false" ht="12.75" hidden="false" customHeight="false" outlineLevel="0" collapsed="false">
      <c r="D28" s="45"/>
      <c r="F28" s="50"/>
      <c r="G28" s="50"/>
    </row>
    <row r="29" customFormat="false" ht="12.75" hidden="false" customHeight="false" outlineLevel="0" collapsed="false">
      <c r="A29" s="45" t="s">
        <v>97</v>
      </c>
      <c r="D29" s="45" t="n">
        <v>0</v>
      </c>
      <c r="F29" s="50" t="n">
        <f aca="false">SUM(D29*0.174)</f>
        <v>0</v>
      </c>
      <c r="G29" s="50" t="n">
        <f aca="false">SUM(D29-F29)</f>
        <v>0</v>
      </c>
    </row>
    <row r="30" customFormat="false" ht="12.75" hidden="false" customHeight="false" outlineLevel="0" collapsed="false">
      <c r="D30" s="45"/>
      <c r="F30" s="50"/>
      <c r="G30" s="50"/>
    </row>
    <row r="31" customFormat="false" ht="12.75" hidden="false" customHeight="false" outlineLevel="0" collapsed="false">
      <c r="D31" s="45"/>
      <c r="F31" s="50"/>
      <c r="G31" s="50"/>
    </row>
    <row r="32" customFormat="false" ht="12.75" hidden="false" customHeight="false" outlineLevel="0" collapsed="false">
      <c r="A32" s="45" t="s">
        <v>98</v>
      </c>
      <c r="D32" s="50" t="n">
        <f aca="false">SUM(D7:D31)</f>
        <v>72458</v>
      </c>
      <c r="F32" s="50" t="n">
        <f aca="false">SUM(D32*0.174)</f>
        <v>12607.692</v>
      </c>
      <c r="G32" s="50" t="n">
        <f aca="false">SUM(D32-F32)</f>
        <v>59850.308</v>
      </c>
    </row>
    <row r="34" customFormat="false" ht="12.75" hidden="false" customHeight="false" outlineLevel="0" collapsed="false">
      <c r="A34" s="45" t="s">
        <v>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4" activeCellId="0" sqref="A4"/>
    </sheetView>
  </sheetViews>
  <sheetFormatPr defaultColWidth="11.5625" defaultRowHeight="15" customHeight="true" zeroHeight="false" outlineLevelRow="0" outlineLevelCol="0"/>
  <cols>
    <col collapsed="false" customWidth="true" hidden="false" outlineLevel="0" max="1" min="1" style="52" width="5.41"/>
    <col collapsed="false" customWidth="true" hidden="false" outlineLevel="0" max="2" min="2" style="52" width="4.14"/>
    <col collapsed="false" customWidth="false" hidden="false" outlineLevel="0" max="4" min="3" style="52" width="11.56"/>
    <col collapsed="false" customWidth="true" hidden="false" outlineLevel="0" max="5" min="5" style="52" width="4.56"/>
    <col collapsed="false" customWidth="true" hidden="false" outlineLevel="0" max="6" min="6" style="52" width="2.99"/>
    <col collapsed="false" customWidth="true" hidden="false" outlineLevel="0" max="7" min="7" style="52" width="14.56"/>
    <col collapsed="false" customWidth="true" hidden="false" outlineLevel="0" max="8" min="8" style="52" width="18.7"/>
    <col collapsed="false" customWidth="false" hidden="false" outlineLevel="0" max="10" min="9" style="52" width="11.56"/>
    <col collapsed="false" customWidth="true" hidden="false" outlineLevel="0" max="11" min="11" style="52" width="14.14"/>
    <col collapsed="false" customWidth="true" hidden="false" outlineLevel="0" max="12" min="12" style="52" width="13.56"/>
    <col collapsed="false" customWidth="true" hidden="false" outlineLevel="0" max="13" min="13" style="52" width="18.28"/>
    <col collapsed="false" customWidth="true" hidden="false" outlineLevel="0" max="14" min="14" style="52" width="14.14"/>
    <col collapsed="false" customWidth="false" hidden="false" outlineLevel="0" max="15" min="15" style="52" width="11.56"/>
    <col collapsed="false" customWidth="true" hidden="false" outlineLevel="0" max="16" min="16" style="52" width="13.28"/>
    <col collapsed="false" customWidth="false" hidden="false" outlineLevel="0" max="257" min="17" style="52" width="11.56"/>
  </cols>
  <sheetData>
    <row r="1" customFormat="false" ht="15" hidden="false" customHeight="false" outlineLevel="0" collapsed="false">
      <c r="A1" s="53" t="s">
        <v>67</v>
      </c>
    </row>
    <row r="2" customFormat="false" ht="15" hidden="false" customHeight="false" outlineLevel="0" collapsed="false">
      <c r="A2" s="53" t="s">
        <v>1</v>
      </c>
    </row>
    <row r="3" customFormat="false" ht="15" hidden="false" customHeight="false" outlineLevel="0" collapsed="false">
      <c r="A3" s="52" t="s">
        <v>105</v>
      </c>
      <c r="D3" s="54"/>
    </row>
    <row r="5" customFormat="false" ht="15" hidden="false" customHeight="false" outlineLevel="0" collapsed="false">
      <c r="G5" s="55"/>
      <c r="H5" s="55"/>
      <c r="I5" s="56" t="s">
        <v>3</v>
      </c>
      <c r="J5" s="55"/>
      <c r="K5" s="55"/>
      <c r="L5" s="55"/>
      <c r="N5" s="52" t="s">
        <v>4</v>
      </c>
    </row>
    <row r="6" customFormat="false" ht="15.75" hidden="false" customHeight="false" outlineLevel="0" collapsed="false">
      <c r="G6" s="57" t="s">
        <v>5</v>
      </c>
      <c r="H6" s="57" t="s">
        <v>6</v>
      </c>
      <c r="I6" s="57" t="s">
        <v>14</v>
      </c>
      <c r="J6" s="57" t="s">
        <v>8</v>
      </c>
      <c r="K6" s="57" t="s">
        <v>9</v>
      </c>
      <c r="L6" s="57" t="s">
        <v>10</v>
      </c>
      <c r="N6" s="58" t="s">
        <v>11</v>
      </c>
      <c r="O6" s="59" t="s">
        <v>12</v>
      </c>
      <c r="P6" s="58" t="s">
        <v>13</v>
      </c>
      <c r="Q6" s="58" t="s">
        <v>14</v>
      </c>
    </row>
    <row r="7" customFormat="false" ht="14.25" hidden="false" customHeight="true" outlineLevel="0" collapsed="false">
      <c r="C7" s="52" t="s">
        <v>106</v>
      </c>
      <c r="G7" s="60" t="n">
        <v>29566</v>
      </c>
      <c r="H7" s="60" t="n">
        <v>7695</v>
      </c>
      <c r="I7" s="60" t="n">
        <f aca="false">G7+H7</f>
        <v>37261</v>
      </c>
      <c r="J7" s="61" t="n">
        <v>0.51</v>
      </c>
      <c r="K7" s="60" t="n">
        <v>0</v>
      </c>
      <c r="L7" s="61" t="n">
        <v>0.51</v>
      </c>
      <c r="M7" s="62"/>
      <c r="N7" s="60" t="n">
        <v>0</v>
      </c>
      <c r="O7" s="60" t="n">
        <v>0</v>
      </c>
      <c r="P7" s="60" t="n">
        <v>1553</v>
      </c>
      <c r="Q7" s="60" t="n">
        <f aca="false">SUM(N7:P7)</f>
        <v>1553</v>
      </c>
    </row>
    <row r="8" customFormat="false" ht="15.75" hidden="false" customHeight="false" outlineLevel="0" collapsed="false">
      <c r="D8" s="52" t="s">
        <v>14</v>
      </c>
      <c r="F8" s="54"/>
      <c r="G8" s="62" t="n">
        <f aca="false">SUM(G7)</f>
        <v>29566</v>
      </c>
      <c r="H8" s="62" t="n">
        <f aca="false">SUM(H7)</f>
        <v>7695</v>
      </c>
      <c r="I8" s="62" t="n">
        <f aca="false">SUM(I7)</f>
        <v>37261</v>
      </c>
      <c r="J8" s="63" t="n">
        <f aca="false">J7</f>
        <v>0.51</v>
      </c>
      <c r="K8" s="62" t="n">
        <f aca="false">SUM(K7)</f>
        <v>0</v>
      </c>
      <c r="L8" s="63" t="n">
        <f aca="false">SUM(L7)</f>
        <v>0.51</v>
      </c>
      <c r="M8" s="62"/>
      <c r="N8" s="62" t="n">
        <f aca="false">SUM(N7)</f>
        <v>0</v>
      </c>
      <c r="O8" s="62" t="n">
        <f aca="false">SUM(O7)</f>
        <v>0</v>
      </c>
      <c r="P8" s="62" t="n">
        <f aca="false">SUM(P7)</f>
        <v>1553</v>
      </c>
      <c r="Q8" s="62" t="n">
        <f aca="false">SUM(Q7)</f>
        <v>1553</v>
      </c>
    </row>
    <row r="10" customFormat="false" ht="15" hidden="false" customHeight="false" outlineLevel="0" collapsed="false">
      <c r="H10" s="64" t="s">
        <v>17</v>
      </c>
      <c r="L10" s="52" t="s">
        <v>18</v>
      </c>
    </row>
    <row r="11" customFormat="false" ht="15.75" hidden="false" customHeight="false" outlineLevel="0" collapsed="false">
      <c r="G11" s="58" t="s">
        <v>19</v>
      </c>
      <c r="H11" s="58" t="s">
        <v>20</v>
      </c>
      <c r="I11" s="58" t="s">
        <v>21</v>
      </c>
      <c r="J11" s="58" t="s">
        <v>14</v>
      </c>
      <c r="K11" s="57"/>
      <c r="L11" s="58" t="s">
        <v>22</v>
      </c>
      <c r="M11" s="58" t="s">
        <v>23</v>
      </c>
      <c r="N11" s="58" t="s">
        <v>24</v>
      </c>
      <c r="O11" s="58" t="s">
        <v>25</v>
      </c>
      <c r="P11" s="58" t="s">
        <v>14</v>
      </c>
    </row>
    <row r="12" customFormat="false" ht="15.75" hidden="false" customHeight="false" outlineLevel="0" collapsed="false">
      <c r="C12" s="52" t="s">
        <v>106</v>
      </c>
      <c r="G12" s="62" t="n">
        <v>0</v>
      </c>
      <c r="H12" s="62" t="n">
        <v>0</v>
      </c>
      <c r="I12" s="62" t="n">
        <v>0</v>
      </c>
      <c r="J12" s="62" t="n">
        <f aca="false">SUM(G12:I12)</f>
        <v>0</v>
      </c>
      <c r="K12" s="62"/>
      <c r="L12" s="62" t="n">
        <v>0</v>
      </c>
      <c r="M12" s="62" t="n">
        <v>0</v>
      </c>
      <c r="N12" s="62" t="n">
        <v>0</v>
      </c>
      <c r="O12" s="62" t="n">
        <v>0</v>
      </c>
      <c r="P12" s="62" t="n">
        <f aca="false">SUM(L12:O12)</f>
        <v>0</v>
      </c>
      <c r="Q12" s="62"/>
    </row>
    <row r="13" customFormat="false" ht="15" hidden="false" customHeight="false" outlineLevel="0" collapsed="false">
      <c r="D13" s="52" t="s">
        <v>14</v>
      </c>
      <c r="G13" s="62" t="n">
        <f aca="false">SUM(G12)</f>
        <v>0</v>
      </c>
      <c r="H13" s="62" t="n">
        <f aca="false">SUM(H12)</f>
        <v>0</v>
      </c>
      <c r="I13" s="62" t="n">
        <f aca="false">SUM(I12)</f>
        <v>0</v>
      </c>
      <c r="J13" s="62" t="n">
        <f aca="false">SUM(J12)</f>
        <v>0</v>
      </c>
      <c r="K13" s="62"/>
      <c r="L13" s="62" t="n">
        <f aca="false">SUM(L12)</f>
        <v>0</v>
      </c>
      <c r="M13" s="62" t="n">
        <f aca="false">SUM(M12)</f>
        <v>0</v>
      </c>
      <c r="N13" s="62" t="n">
        <f aca="false">SUM(N12)</f>
        <v>0</v>
      </c>
      <c r="O13" s="62" t="n">
        <f aca="false">SUM(O12)</f>
        <v>0</v>
      </c>
      <c r="P13" s="62" t="n">
        <f aca="false">SUM(P12)</f>
        <v>0</v>
      </c>
      <c r="Q13" s="62"/>
    </row>
    <row r="15" customFormat="false" ht="15" hidden="false" customHeight="false" outlineLevel="0" collapsed="false">
      <c r="G15" s="52" t="s">
        <v>26</v>
      </c>
      <c r="L15" s="53" t="s">
        <v>27</v>
      </c>
    </row>
    <row r="16" customFormat="false" ht="15.75" hidden="false" customHeight="false" outlineLevel="0" collapsed="false">
      <c r="G16" s="58" t="s">
        <v>28</v>
      </c>
      <c r="H16" s="58" t="s">
        <v>29</v>
      </c>
      <c r="I16" s="58" t="s">
        <v>24</v>
      </c>
      <c r="J16" s="58" t="s">
        <v>14</v>
      </c>
      <c r="L16" s="58" t="s">
        <v>30</v>
      </c>
      <c r="M16" s="58" t="s">
        <v>31</v>
      </c>
      <c r="N16" s="58" t="s">
        <v>24</v>
      </c>
      <c r="O16" s="58" t="s">
        <v>14</v>
      </c>
    </row>
    <row r="17" customFormat="false" ht="15.75" hidden="false" customHeight="false" outlineLevel="0" collapsed="false">
      <c r="C17" s="52" t="s">
        <v>106</v>
      </c>
      <c r="G17" s="62" t="n">
        <v>0</v>
      </c>
      <c r="H17" s="62" t="n">
        <v>0</v>
      </c>
      <c r="I17" s="62" t="n">
        <v>0</v>
      </c>
      <c r="J17" s="62" t="n">
        <f aca="false">SUM(G17:I17)</f>
        <v>0</v>
      </c>
      <c r="K17" s="62"/>
      <c r="L17" s="62" t="n">
        <v>0</v>
      </c>
      <c r="M17" s="62" t="n">
        <v>0</v>
      </c>
      <c r="N17" s="62" t="n">
        <v>0</v>
      </c>
      <c r="O17" s="62" t="n">
        <f aca="false">SUM(L17:N17)</f>
        <v>0</v>
      </c>
      <c r="P17" s="62"/>
    </row>
    <row r="18" customFormat="false" ht="15" hidden="false" customHeight="false" outlineLevel="0" collapsed="false">
      <c r="D18" s="52" t="s">
        <v>14</v>
      </c>
      <c r="G18" s="62" t="n">
        <f aca="false">SUM(G17)</f>
        <v>0</v>
      </c>
      <c r="H18" s="62" t="n">
        <f aca="false">SUM(H17)</f>
        <v>0</v>
      </c>
      <c r="I18" s="62" t="n">
        <f aca="false">SUM(I17)</f>
        <v>0</v>
      </c>
      <c r="J18" s="62" t="n">
        <f aca="false">SUM(J17)</f>
        <v>0</v>
      </c>
      <c r="K18" s="62"/>
      <c r="L18" s="62" t="n">
        <f aca="false">SUM(L17)</f>
        <v>0</v>
      </c>
      <c r="M18" s="62" t="n">
        <f aca="false">SUM(M17)</f>
        <v>0</v>
      </c>
      <c r="N18" s="62" t="n">
        <f aca="false">SUM(N17)</f>
        <v>0</v>
      </c>
      <c r="O18" s="62" t="n">
        <f aca="false">SUM(O17)</f>
        <v>0</v>
      </c>
      <c r="P18" s="62"/>
    </row>
    <row r="20" customFormat="false" ht="15" hidden="false" customHeight="false" outlineLevel="0" collapsed="false">
      <c r="G20" s="53" t="s">
        <v>32</v>
      </c>
      <c r="L20" s="52" t="s">
        <v>14</v>
      </c>
      <c r="M20" s="53" t="s">
        <v>33</v>
      </c>
      <c r="N20" s="52" t="s">
        <v>34</v>
      </c>
    </row>
    <row r="21" customFormat="false" ht="15.75" hidden="false" customHeight="false" outlineLevel="0" collapsed="false">
      <c r="G21" s="58" t="s">
        <v>35</v>
      </c>
      <c r="H21" s="58" t="s">
        <v>36</v>
      </c>
      <c r="I21" s="58" t="s">
        <v>14</v>
      </c>
      <c r="J21" s="57"/>
      <c r="K21" s="57"/>
      <c r="L21" s="65" t="s">
        <v>37</v>
      </c>
      <c r="M21" s="65" t="s">
        <v>38</v>
      </c>
      <c r="N21" s="65" t="s">
        <v>14</v>
      </c>
      <c r="O21" s="57"/>
    </row>
    <row r="22" customFormat="false" ht="15.75" hidden="false" customHeight="false" outlineLevel="0" collapsed="false">
      <c r="C22" s="52" t="s">
        <v>106</v>
      </c>
      <c r="G22" s="62" t="n">
        <v>0</v>
      </c>
      <c r="H22" s="62" t="n">
        <v>2070</v>
      </c>
      <c r="I22" s="62" t="n">
        <f aca="false">SUM(G22:H22)</f>
        <v>2070</v>
      </c>
      <c r="J22" s="62"/>
      <c r="K22" s="62"/>
      <c r="L22" s="62" t="n">
        <f aca="false">I7</f>
        <v>37261</v>
      </c>
      <c r="M22" s="62" t="n">
        <f aca="false">Q31</f>
        <v>3623</v>
      </c>
      <c r="N22" s="62" t="n">
        <f aca="false">SUM(L22+M22)</f>
        <v>40884</v>
      </c>
      <c r="O22" s="62"/>
    </row>
    <row r="23" customFormat="false" ht="15" hidden="false" customHeight="false" outlineLevel="0" collapsed="false">
      <c r="D23" s="52" t="s">
        <v>14</v>
      </c>
      <c r="G23" s="62" t="n">
        <f aca="false">SUM(G22)</f>
        <v>0</v>
      </c>
      <c r="H23" s="62" t="n">
        <f aca="false">SUM(H22)</f>
        <v>2070</v>
      </c>
      <c r="I23" s="62" t="n">
        <f aca="false">SUM(I22)</f>
        <v>2070</v>
      </c>
      <c r="J23" s="62"/>
      <c r="K23" s="62"/>
      <c r="L23" s="62" t="n">
        <f aca="false">SUM(L22)</f>
        <v>37261</v>
      </c>
      <c r="M23" s="62" t="n">
        <f aca="false">SUM(M22)</f>
        <v>3623</v>
      </c>
      <c r="N23" s="62" t="n">
        <f aca="false">SUM(N22)</f>
        <v>40884</v>
      </c>
      <c r="O23" s="62"/>
    </row>
    <row r="26" customFormat="false" ht="15.75" hidden="false" customHeight="false" outlineLevel="0" collapsed="false">
      <c r="E26" s="54" t="s">
        <v>2</v>
      </c>
      <c r="G26" s="54" t="s">
        <v>2</v>
      </c>
      <c r="K26" s="66" t="s">
        <v>39</v>
      </c>
    </row>
    <row r="29" customFormat="false" ht="15" hidden="false" customHeight="false" outlineLevel="0" collapsed="false">
      <c r="G29" s="52" t="s">
        <v>40</v>
      </c>
      <c r="J29" s="52" t="s">
        <v>5</v>
      </c>
      <c r="K29" s="52" t="s">
        <v>41</v>
      </c>
      <c r="L29" s="52" t="s">
        <v>42</v>
      </c>
      <c r="M29" s="52" t="s">
        <v>43</v>
      </c>
      <c r="N29" s="52" t="s">
        <v>44</v>
      </c>
      <c r="P29" s="52" t="s">
        <v>45</v>
      </c>
      <c r="Q29" s="52" t="s">
        <v>14</v>
      </c>
    </row>
    <row r="30" customFormat="false" ht="15.75" hidden="false" customHeight="false" outlineLevel="0" collapsed="false">
      <c r="C30" s="52" t="s">
        <v>46</v>
      </c>
      <c r="G30" s="65" t="s">
        <v>47</v>
      </c>
      <c r="H30" s="65" t="s">
        <v>6</v>
      </c>
      <c r="I30" s="65" t="s">
        <v>2</v>
      </c>
      <c r="J30" s="65" t="s">
        <v>48</v>
      </c>
      <c r="K30" s="65" t="s">
        <v>49</v>
      </c>
      <c r="L30" s="65" t="s">
        <v>50</v>
      </c>
      <c r="M30" s="65" t="s">
        <v>49</v>
      </c>
      <c r="N30" s="65" t="s">
        <v>51</v>
      </c>
      <c r="O30" s="65" t="s">
        <v>52</v>
      </c>
      <c r="P30" s="65" t="s">
        <v>51</v>
      </c>
      <c r="Q30" s="65" t="s">
        <v>38</v>
      </c>
      <c r="R30" s="65" t="s">
        <v>14</v>
      </c>
    </row>
    <row r="31" customFormat="false" ht="15.75" hidden="false" customHeight="false" outlineLevel="0" collapsed="false">
      <c r="B31" s="52" t="s">
        <v>106</v>
      </c>
      <c r="C31" s="57"/>
      <c r="D31" s="57"/>
      <c r="E31" s="57"/>
      <c r="F31" s="57"/>
      <c r="G31" s="63" t="n">
        <v>0.51</v>
      </c>
      <c r="H31" s="67" t="n">
        <f aca="false">H7</f>
        <v>7695</v>
      </c>
      <c r="I31" s="67" t="s">
        <v>2</v>
      </c>
      <c r="J31" s="67" t="n">
        <f aca="false">G7</f>
        <v>29566</v>
      </c>
      <c r="K31" s="67" t="n">
        <f aca="false">P7</f>
        <v>1553</v>
      </c>
      <c r="L31" s="67" t="n">
        <v>0</v>
      </c>
      <c r="M31" s="67" t="n">
        <v>0</v>
      </c>
      <c r="N31" s="67" t="n">
        <v>0</v>
      </c>
      <c r="O31" s="67" t="n">
        <v>0</v>
      </c>
      <c r="P31" s="67" t="n">
        <f aca="false">H23</f>
        <v>2070</v>
      </c>
      <c r="Q31" s="67" t="n">
        <f aca="false">SUM(K31:P31)</f>
        <v>3623</v>
      </c>
      <c r="R31" s="67" t="n">
        <f aca="false">SUM(H31:P31)</f>
        <v>40884</v>
      </c>
    </row>
    <row r="32" customFormat="false" ht="13.5" hidden="false" customHeight="true" outlineLevel="0" collapsed="false">
      <c r="B32" s="52" t="s">
        <v>53</v>
      </c>
      <c r="G32" s="63" t="n">
        <f aca="false">G31</f>
        <v>0.51</v>
      </c>
      <c r="H32" s="62" t="n">
        <f aca="false">SUM(H31)</f>
        <v>7695</v>
      </c>
      <c r="I32" s="62" t="s">
        <v>2</v>
      </c>
      <c r="J32" s="62" t="n">
        <f aca="false">SUM(J31)</f>
        <v>29566</v>
      </c>
      <c r="K32" s="62" t="n">
        <f aca="false">SUM(K31)</f>
        <v>1553</v>
      </c>
      <c r="L32" s="62" t="n">
        <f aca="false">SUM(L31)</f>
        <v>0</v>
      </c>
      <c r="M32" s="62" t="n">
        <f aca="false">SUM(M31)</f>
        <v>0</v>
      </c>
      <c r="N32" s="62" t="n">
        <f aca="false">SUM(N31)</f>
        <v>0</v>
      </c>
      <c r="O32" s="62" t="n">
        <f aca="false">SUM(O31)</f>
        <v>0</v>
      </c>
      <c r="P32" s="62" t="n">
        <f aca="false">SUM(P31)</f>
        <v>2070</v>
      </c>
      <c r="Q32" s="62" t="n">
        <f aca="false">SUM(Q31)</f>
        <v>3623</v>
      </c>
      <c r="R32" s="62" t="n">
        <f aca="false">SUM(R31)</f>
        <v>40884</v>
      </c>
    </row>
    <row r="33" customFormat="false" ht="13.5" hidden="false" customHeight="true" outlineLevel="0" collapsed="false"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customFormat="false" ht="13.5" hidden="false" customHeight="true" outlineLevel="0" collapsed="false"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6" customFormat="false" ht="15.75" hidden="false" customHeight="false" outlineLevel="0" collapsed="false">
      <c r="A36" s="66" t="s">
        <v>75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</row>
    <row r="37" customFormat="false" ht="15.75" hidden="false" customHeight="false" outlineLevel="0" collapsed="false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</row>
    <row r="38" customFormat="false" ht="15.75" hidden="false" customHeight="false" outlineLevel="0" collapsed="false">
      <c r="A38" s="66" t="s">
        <v>107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15.75" hidden="false" customHeight="false" outlineLevel="0" collapsed="false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5.75" hidden="false" customHeight="false" outlineLevel="0" collapsed="false">
      <c r="A40" s="66" t="s">
        <v>108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</row>
    <row r="41" customFormat="false" ht="15.75" hidden="false" customHeight="false" outlineLevel="0" collapsed="false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41"/>
    <col collapsed="false" customWidth="true" hidden="false" outlineLevel="0" max="2" min="2" style="0" width="18.7"/>
    <col collapsed="false" customWidth="true" hidden="false" outlineLevel="0" max="3" min="3" style="0" width="14.28"/>
    <col collapsed="false" customWidth="true" hidden="false" outlineLevel="0" max="4" min="4" style="0" width="16.13"/>
    <col collapsed="false" customWidth="true" hidden="false" outlineLevel="0" max="5" min="5" style="0" width="14.41"/>
    <col collapsed="false" customWidth="true" hidden="false" outlineLevel="0" max="6" min="6" style="0" width="12.7"/>
    <col collapsed="false" customWidth="true" hidden="false" outlineLevel="0" max="7" min="7" style="0" width="3.28"/>
    <col collapsed="false" customWidth="true" hidden="false" outlineLevel="0" max="8" min="8" style="0" width="15.41"/>
    <col collapsed="false" customWidth="true" hidden="false" outlineLevel="0" max="9" min="9" style="0" width="10.99"/>
    <col collapsed="false" customWidth="true" hidden="false" outlineLevel="0" max="10" min="10" style="0" width="9.7"/>
    <col collapsed="false" customWidth="true" hidden="false" outlineLevel="0" max="11" min="11" style="0" width="13.41"/>
    <col collapsed="false" customWidth="true" hidden="false" outlineLevel="0" max="12" min="12" style="0" width="10.13"/>
  </cols>
  <sheetData>
    <row r="1" customFormat="false" ht="12.75" hidden="false" customHeight="false" outlineLevel="0" collapsed="false">
      <c r="B1" s="68"/>
      <c r="E1" s="42"/>
      <c r="F1" s="69" t="s">
        <v>109</v>
      </c>
      <c r="G1" s="42"/>
      <c r="H1" s="42"/>
    </row>
    <row r="2" customFormat="false" ht="12.75" hidden="false" customHeight="false" outlineLevel="0" collapsed="false">
      <c r="B2" s="70" t="s">
        <v>110</v>
      </c>
      <c r="F2" s="69" t="s">
        <v>111</v>
      </c>
      <c r="G2" s="42"/>
      <c r="H2" s="42"/>
    </row>
    <row r="3" customFormat="false" ht="12.75" hidden="false" customHeight="false" outlineLevel="0" collapsed="false">
      <c r="E3" s="42"/>
      <c r="F3" s="69" t="s">
        <v>112</v>
      </c>
      <c r="G3" s="42"/>
      <c r="H3" s="42"/>
    </row>
    <row r="4" customFormat="false" ht="12.75" hidden="false" customHeight="false" outlineLevel="0" collapsed="false">
      <c r="B4" s="42"/>
    </row>
    <row r="5" customFormat="false" ht="12.75" hidden="false" customHeight="false" outlineLevel="0" collapsed="false">
      <c r="C5" s="71"/>
    </row>
    <row r="6" customFormat="false" ht="12.75" hidden="false" customHeight="false" outlineLevel="0" collapsed="false">
      <c r="C6" s="71"/>
    </row>
    <row r="7" customFormat="false" ht="12.75" hidden="false" customHeight="false" outlineLevel="0" collapsed="false">
      <c r="C7" s="71"/>
    </row>
    <row r="8" customFormat="false" ht="12.75" hidden="false" customHeight="false" outlineLevel="0" collapsed="false">
      <c r="C8" s="72" t="s">
        <v>113</v>
      </c>
      <c r="D8" s="71"/>
      <c r="F8" s="72" t="n">
        <v>23513</v>
      </c>
      <c r="I8" s="72"/>
    </row>
    <row r="9" customFormat="false" ht="13.5" hidden="false" customHeight="false" outlineLevel="0" collapsed="false">
      <c r="C9" s="71"/>
      <c r="D9" s="71" t="s">
        <v>114</v>
      </c>
      <c r="F9" s="73" t="s">
        <v>115</v>
      </c>
    </row>
    <row r="10" customFormat="false" ht="13.5" hidden="false" customHeight="false" outlineLevel="0" collapsed="false">
      <c r="C10" s="71"/>
      <c r="D10" s="74"/>
    </row>
    <row r="11" customFormat="false" ht="17.25" hidden="false" customHeight="false" outlineLevel="0" collapsed="false">
      <c r="C11" s="75" t="s">
        <v>116</v>
      </c>
      <c r="D11" s="76"/>
      <c r="E11" s="77"/>
      <c r="F11" s="78" t="n">
        <v>24336</v>
      </c>
    </row>
    <row r="12" customFormat="false" ht="13.5" hidden="false" customHeight="false" outlineLevel="0" collapsed="false">
      <c r="C12" s="71"/>
      <c r="D12" s="74"/>
    </row>
    <row r="13" customFormat="false" ht="12.75" hidden="false" customHeight="false" outlineLevel="0" collapsed="false">
      <c r="C13" s="72"/>
      <c r="D13" s="71"/>
      <c r="F13" s="79"/>
    </row>
    <row r="14" customFormat="false" ht="12.75" hidden="false" customHeight="false" outlineLevel="0" collapsed="false">
      <c r="C14" s="80"/>
      <c r="D14" s="81"/>
      <c r="E14" s="82"/>
      <c r="F14" s="72"/>
      <c r="H14" s="80"/>
      <c r="I14" s="83"/>
      <c r="K14" s="83"/>
    </row>
    <row r="15" customFormat="false" ht="12.75" hidden="false" customHeight="false" outlineLevel="0" collapsed="false">
      <c r="C15" s="84"/>
      <c r="E15" s="82"/>
      <c r="F15" s="72"/>
      <c r="K15" s="83"/>
    </row>
    <row r="16" customFormat="false" ht="12.75" hidden="false" customHeight="false" outlineLevel="0" collapsed="false">
      <c r="D16" s="72"/>
      <c r="I16" s="72"/>
      <c r="K16" s="85"/>
    </row>
    <row r="17" customFormat="false" ht="12.75" hidden="false" customHeight="false" outlineLevel="0" collapsed="false">
      <c r="D17" s="72"/>
      <c r="I17" s="72"/>
      <c r="K17" s="86"/>
    </row>
    <row r="18" customFormat="false" ht="12.75" hidden="false" customHeight="false" outlineLevel="0" collapsed="false">
      <c r="D18" s="72"/>
      <c r="E18" s="83"/>
      <c r="F18" s="83"/>
      <c r="G18" s="83"/>
      <c r="H18" s="83"/>
      <c r="I18" s="81"/>
      <c r="K18" s="85"/>
    </row>
    <row r="19" customFormat="false" ht="12.75" hidden="false" customHeight="false" outlineLevel="0" collapsed="false">
      <c r="C19" s="83"/>
      <c r="D19" s="83"/>
      <c r="E19" s="70"/>
      <c r="H19" s="86"/>
      <c r="I19" s="83"/>
      <c r="J19" s="83"/>
      <c r="K19" s="83"/>
    </row>
    <row r="21" customFormat="false" ht="12.75" hidden="false" customHeight="false" outlineLevel="0" collapsed="false">
      <c r="B21" s="70"/>
    </row>
    <row r="22" customFormat="false" ht="12.75" hidden="false" customHeight="false" outlineLevel="0" collapsed="false">
      <c r="B22" s="87"/>
    </row>
    <row r="23" customFormat="false" ht="12.75" hidden="false" customHeight="false" outlineLevel="0" collapsed="false">
      <c r="B23" s="87"/>
    </row>
    <row r="24" customFormat="false" ht="12.75" hidden="false" customHeight="false" outlineLevel="0" collapsed="false">
      <c r="B24" s="87"/>
    </row>
    <row r="25" customFormat="false" ht="12.75" hidden="false" customHeight="false" outlineLevel="0" collapsed="false">
      <c r="B25" s="87"/>
    </row>
    <row r="26" customFormat="false" ht="12.75" hidden="false" customHeight="false" outlineLevel="0" collapsed="false">
      <c r="E26" s="82"/>
      <c r="F26" s="72"/>
      <c r="K26" s="83"/>
    </row>
    <row r="27" customFormat="false" ht="12.75" hidden="false" customHeight="false" outlineLevel="0" collapsed="false">
      <c r="I27" s="72"/>
      <c r="K27" s="85"/>
    </row>
    <row r="28" customFormat="false" ht="12.75" hidden="false" customHeight="false" outlineLevel="0" collapsed="false">
      <c r="I28" s="72"/>
      <c r="K28" s="86"/>
      <c r="L28" s="88"/>
    </row>
    <row r="29" customFormat="false" ht="12.75" hidden="false" customHeight="false" outlineLevel="0" collapsed="false">
      <c r="B29" s="70"/>
      <c r="F29" s="79"/>
      <c r="K29" s="70"/>
      <c r="L29" s="89"/>
    </row>
    <row r="30" customFormat="false" ht="12.75" hidden="false" customHeight="false" outlineLevel="0" collapsed="false">
      <c r="B30" s="70"/>
      <c r="E30" s="82"/>
      <c r="F30" s="72"/>
      <c r="K30" s="70"/>
      <c r="L30" s="89"/>
    </row>
    <row r="31" customFormat="false" ht="12.75" hidden="false" customHeight="false" outlineLevel="0" collapsed="false">
      <c r="B31" s="70"/>
      <c r="E31" s="82"/>
      <c r="F31" s="72"/>
      <c r="K31" s="70"/>
      <c r="L31" s="89"/>
    </row>
    <row r="32" customFormat="false" ht="12.75" hidden="false" customHeight="false" outlineLevel="0" collapsed="false">
      <c r="B32" s="70"/>
      <c r="K32" s="70"/>
      <c r="L32" s="89"/>
    </row>
    <row r="33" customFormat="false" ht="12.75" hidden="false" customHeight="false" outlineLevel="0" collapsed="false">
      <c r="B33" s="90"/>
    </row>
    <row r="34" customFormat="false" ht="12.75" hidden="false" customHeight="false" outlineLevel="0" collapsed="false">
      <c r="B34" s="91"/>
      <c r="C34" s="83"/>
      <c r="D34" s="83"/>
      <c r="E34" s="83"/>
      <c r="F34" s="83"/>
      <c r="G34" s="83"/>
      <c r="H34" s="83"/>
      <c r="I34" s="83"/>
      <c r="J34" s="83"/>
      <c r="K34" s="83"/>
    </row>
    <row r="35" customFormat="false" ht="12.75" hidden="false" customHeight="false" outlineLevel="0" collapsed="false">
      <c r="E35" s="70"/>
    </row>
    <row r="36" customFormat="false" ht="12.75" hidden="false" customHeight="false" outlineLevel="0" collapsed="false">
      <c r="C36" s="72"/>
      <c r="D36" s="71"/>
      <c r="I36" s="72"/>
    </row>
    <row r="37" customFormat="false" ht="12.75" hidden="false" customHeight="false" outlineLevel="0" collapsed="false">
      <c r="C37" s="72"/>
      <c r="D37" s="74"/>
    </row>
    <row r="38" customFormat="false" ht="12.75" hidden="false" customHeight="false" outlineLevel="0" collapsed="false">
      <c r="C38" s="72"/>
      <c r="D38" s="71"/>
    </row>
    <row r="39" customFormat="false" ht="12.75" hidden="false" customHeight="false" outlineLevel="0" collapsed="false">
      <c r="C39" s="72"/>
      <c r="D39" s="71"/>
    </row>
    <row r="40" customFormat="false" ht="12.75" hidden="false" customHeight="false" outlineLevel="0" collapsed="false">
      <c r="D40" s="71"/>
    </row>
    <row r="41" customFormat="false" ht="12.75" hidden="false" customHeight="false" outlineLevel="0" collapsed="false">
      <c r="C41" s="72"/>
      <c r="D41" s="74"/>
    </row>
    <row r="42" customFormat="false" ht="12.75" hidden="false" customHeight="false" outlineLevel="0" collapsed="false">
      <c r="C42" s="72"/>
      <c r="D42" s="71"/>
    </row>
    <row r="43" customFormat="false" ht="12.75" hidden="false" customHeight="false" outlineLevel="0" collapsed="false">
      <c r="C43" s="72"/>
    </row>
  </sheetData>
  <printOptions headings="false" gridLines="false" gridLinesSet="true" horizontalCentered="false" verticalCentered="false"/>
  <pageMargins left="0.5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1998-10-15T14:12:29Z</dcterms:created>
  <dc:creator>TRANSWESTERN PIPELINE COMPANY</dc:creator>
  <dc:description/>
  <dc:language>en-US</dc:language>
  <cp:lastModifiedBy>ET&amp;S</cp:lastModifiedBy>
  <cp:lastPrinted>2001-08-22T13:27:44Z</cp:lastPrinted>
  <cp:revision>0</cp:revision>
  <dc:subject/>
  <dc:title/>
</cp:coreProperties>
</file>