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HUB COMB" sheetId="1" state="visible" r:id="rId3"/>
    <sheet name="2002 HUB ATTCH#1" sheetId="2" state="visible" r:id="rId4"/>
    <sheet name="2002 HUB ATTCH#1A" sheetId="3" state="visible" r:id="rId5"/>
    <sheet name="2002 HUB ATTCH#2" sheetId="4" state="visible" r:id="rId6"/>
    <sheet name="2002 HUB ATTCH#3" sheetId="5" state="visible" r:id="rId7"/>
    <sheet name="Sheet3" sheetId="6" state="visible" r:id="rId8"/>
    <sheet name="Sheet4" sheetId="7" state="visible" r:id="rId9"/>
    <sheet name="Sheet5" sheetId="8" state="visible" r:id="rId10"/>
    <sheet name="Sheet6" sheetId="9" state="visible" r:id="rId11"/>
    <sheet name="Sheet7" sheetId="10" state="visible" r:id="rId12"/>
    <sheet name="Sheet8" sheetId="11" state="visible" r:id="rId13"/>
    <sheet name="Sheet9" sheetId="12" state="visible" r:id="rId14"/>
    <sheet name="Sheet10" sheetId="13" state="visible" r:id="rId15"/>
    <sheet name="Sheet11" sheetId="14" state="visible" r:id="rId16"/>
    <sheet name="Sheet12" sheetId="15" state="visible" r:id="rId17"/>
    <sheet name="Sheet13" sheetId="16" state="visible" r:id="rId18"/>
    <sheet name="Sheet14" sheetId="17" state="visible" r:id="rId19"/>
    <sheet name="Sheet15" sheetId="18" state="visible" r:id="rId20"/>
    <sheet name="Sheet16" sheetId="19" state="visible" r:id="rId21"/>
  </sheets>
  <definedNames>
    <definedName function="false" hidden="false" localSheetId="0" name="_xlnm.Print_Area" vbProcedure="false">'2002 HUB COMB'!$A$1:$R$48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<sst xmlns="http://schemas.openxmlformats.org/spreadsheetml/2006/main" count="436" uniqueCount="132">
  <si>
    <t xml:space="preserve">TRANSWESTERN PIPELINE COMPANY - BLANCO HUB (COMBINED)</t>
  </si>
  <si>
    <t xml:space="preserve">2002 O&amp;M BUDGET </t>
  </si>
  <si>
    <t xml:space="preserve">SALARIES AND WAGES - 000</t>
  </si>
  <si>
    <t xml:space="preserve">      EMPLOYEE EXPENSES - 050</t>
  </si>
  <si>
    <t xml:space="preserve">SALARIES</t>
  </si>
  <si>
    <t xml:space="preserve">TAXES/BENEFITS</t>
  </si>
  <si>
    <t xml:space="preserve">TOTAL</t>
  </si>
  <si>
    <t xml:space="preserve">2001 EMPL</t>
  </si>
  <si>
    <t xml:space="preserve">STAFF ADDS</t>
  </si>
  <si>
    <t xml:space="preserve">2002 EMPL</t>
  </si>
  <si>
    <t xml:space="preserve">SMNR/SCHL</t>
  </si>
  <si>
    <t xml:space="preserve">  DUES</t>
  </si>
  <si>
    <t xml:space="preserve">BUSINESS</t>
  </si>
  <si>
    <t xml:space="preserve">TRANSWESTERN OPERATIONS - ATTACHMENT #1</t>
  </si>
  <si>
    <t xml:space="preserve">GAS CONTROL - ATTACHMENT #2</t>
  </si>
  <si>
    <t xml:space="preserve"> </t>
  </si>
  <si>
    <t xml:space="preserve">MARKET SERVICES - ATTACHMENT #3</t>
  </si>
  <si>
    <t xml:space="preserve">COMPANY EQUIP USE - 100</t>
  </si>
  <si>
    <t xml:space="preserve">        SUPPLIES AND EXPENSES - 150</t>
  </si>
  <si>
    <t xml:space="preserve">NUMBER</t>
  </si>
  <si>
    <t xml:space="preserve">EXPENSE</t>
  </si>
  <si>
    <t xml:space="preserve">POOL CAR</t>
  </si>
  <si>
    <t xml:space="preserve">CHEMICALS</t>
  </si>
  <si>
    <t xml:space="preserve">ELECT POWER</t>
  </si>
  <si>
    <t xml:space="preserve">OTHERS</t>
  </si>
  <si>
    <t xml:space="preserve">ENVIRON</t>
  </si>
  <si>
    <t xml:space="preserve">GAS CONTROL - ATTACHEMENT #2</t>
  </si>
  <si>
    <t xml:space="preserve">        OUTSIDE SERVICES - 200</t>
  </si>
  <si>
    <t xml:space="preserve">                 RENTS - 250</t>
  </si>
  <si>
    <t xml:space="preserve">CNTRCTS</t>
  </si>
  <si>
    <t xml:space="preserve">TMPRR</t>
  </si>
  <si>
    <t xml:space="preserve">EQP</t>
  </si>
  <si>
    <t xml:space="preserve">WRHS</t>
  </si>
  <si>
    <t xml:space="preserve">   COMPUTER SERVICES - 600</t>
  </si>
  <si>
    <t xml:space="preserve"> TOTAL</t>
  </si>
  <si>
    <t xml:space="preserve">BUDGET</t>
  </si>
  <si>
    <t xml:space="preserve">PC'S</t>
  </si>
  <si>
    <t xml:space="preserve">CMNCTN</t>
  </si>
  <si>
    <t xml:space="preserve">   P/R</t>
  </si>
  <si>
    <t xml:space="preserve">NON P/R</t>
  </si>
  <si>
    <t xml:space="preserve">SUMMARY</t>
  </si>
  <si>
    <t xml:space="preserve">NUMBER OF</t>
  </si>
  <si>
    <t xml:space="preserve">EMPLOYEE</t>
  </si>
  <si>
    <t xml:space="preserve">COMPANY</t>
  </si>
  <si>
    <t xml:space="preserve">SUPPLIES</t>
  </si>
  <si>
    <t xml:space="preserve">OUTSIDE</t>
  </si>
  <si>
    <t xml:space="preserve">COMPUTER</t>
  </si>
  <si>
    <t xml:space="preserve">GROSS</t>
  </si>
  <si>
    <t xml:space="preserve">EMPLOYEES</t>
  </si>
  <si>
    <t xml:space="preserve">&amp; WAGES</t>
  </si>
  <si>
    <t xml:space="preserve">EXPENSES</t>
  </si>
  <si>
    <t xml:space="preserve">EQP USE</t>
  </si>
  <si>
    <t xml:space="preserve">SERVICES</t>
  </si>
  <si>
    <t xml:space="preserve">RENTS</t>
  </si>
  <si>
    <t xml:space="preserve">TOTAL GROSS</t>
  </si>
  <si>
    <t xml:space="preserve">TRANSWESTERN OPERATIONS/GAS CONTROL/MARKET SERVICES (36.19%) $ 121,068   </t>
  </si>
  <si>
    <t xml:space="preserve">PNM (27.62%) $ 92,398</t>
  </si>
  <si>
    <t xml:space="preserve">(15%) OVHD:    $ 10,091 (Payroll Only)  </t>
  </si>
  <si>
    <t xml:space="preserve">TOTAL:           $102,489</t>
  </si>
  <si>
    <t xml:space="preserve">NWPL (36.19%) $ 121,067 </t>
  </si>
  <si>
    <t xml:space="preserve">(15%) OVHD:     $   13,222 (Payroll Only)</t>
  </si>
  <si>
    <t xml:space="preserve">TOTAL:              $ 134,289</t>
  </si>
  <si>
    <t xml:space="preserve">TRANSWESTERN PIPELINE COMPANY - BLANCO HUB</t>
  </si>
  <si>
    <t xml:space="preserve">ATTACHMENT #1</t>
  </si>
  <si>
    <t xml:space="preserve">TRANSWESTERN OPERATIONS</t>
  </si>
  <si>
    <t xml:space="preserve">NOTE:  DOES NOT INCLUDE 15% OPERATOR'S DIRECT EMPLOYEE LABOR COSTS (OVERHEAD)</t>
  </si>
  <si>
    <t xml:space="preserve">TRANSWESTERN OPERATIONS (36.19%)  $ 59,321 </t>
  </si>
  <si>
    <t xml:space="preserve">PNM (27.62%)  $ 45,273 </t>
  </si>
  <si>
    <t xml:space="preserve">NWPL (36.19%)  $ 59,320 </t>
  </si>
  <si>
    <t xml:space="preserve">TRANSWESTERN FIELD OPERATIONS</t>
  </si>
  <si>
    <t xml:space="preserve">2002 BLANCO HUB BUDGET</t>
  </si>
  <si>
    <t xml:space="preserve">ATTACHMENT #1A</t>
  </si>
  <si>
    <t xml:space="preserve">SALARIES &amp; WAGES:</t>
  </si>
  <si>
    <t xml:space="preserve">SR. O&amp;M TECHNICIAN</t>
  </si>
  <si>
    <t xml:space="preserve">(60% of Salary)</t>
  </si>
  <si>
    <t xml:space="preserve">(15% of Salary)</t>
  </si>
  <si>
    <t xml:space="preserve">(15% of Salary</t>
  </si>
  <si>
    <t xml:space="preserve">ALBUQUERQUE REGION OFFICE</t>
  </si>
  <si>
    <t xml:space="preserve">(Support)</t>
  </si>
  <si>
    <t xml:space="preserve">TOTAL PAYROLL</t>
  </si>
  <si>
    <t xml:space="preserve">PNM (27.62%)</t>
  </si>
  <si>
    <t xml:space="preserve">NWPL (36.19%)</t>
  </si>
  <si>
    <t xml:space="preserve">TW (36.19%)</t>
  </si>
  <si>
    <t xml:space="preserve">TAXES/BENEFITS:</t>
  </si>
  <si>
    <t xml:space="preserve">TOTAL TX/BENE.</t>
  </si>
  <si>
    <t xml:space="preserve">EMPLOYEE EXPENSES:</t>
  </si>
  <si>
    <t xml:space="preserve">San Juan Team proposes to send Sr. O&amp;M Techs to formal training in:</t>
  </si>
  <si>
    <t xml:space="preserve">MTI Chromatograph</t>
  </si>
  <si>
    <t xml:space="preserve">Baker RTU's</t>
  </si>
  <si>
    <t xml:space="preserve">TOTAL EMP. EXP.</t>
  </si>
  <si>
    <t xml:space="preserve">COMPANY EQUIPMENT USE:</t>
  </si>
  <si>
    <t xml:space="preserve">Costs use the same percentage as for payroll and payroll related items.</t>
  </si>
  <si>
    <t xml:space="preserve">STATION</t>
  </si>
  <si>
    <t xml:space="preserve">TOTAL CO. EQUIP. USE</t>
  </si>
  <si>
    <t xml:space="preserve">SUPPLIES &amp; EXPENSES:</t>
  </si>
  <si>
    <t xml:space="preserve">Allocations of expenses such as telephones, cellulars, office supplies, and misc.</t>
  </si>
  <si>
    <t xml:space="preserve">supplies/expenses. Also direct charges include items such as calibration gas, heat</t>
  </si>
  <si>
    <t xml:space="preserve">trace, calibration gas, bearings, regulators, shipping, etc.</t>
  </si>
  <si>
    <t xml:space="preserve">TOTAL SUPP. &amp; EXP.</t>
  </si>
  <si>
    <t xml:space="preserve">OUTSIDE SERVICES:</t>
  </si>
  <si>
    <t xml:space="preserve">During the year, repairs will be needed on RTU's and analog modules. History shows</t>
  </si>
  <si>
    <r>
      <rPr>
        <sz val="10"/>
        <rFont val="Arial"/>
        <family val="0"/>
      </rPr>
      <t xml:space="preserve">that </t>
    </r>
    <r>
      <rPr>
        <b val="true"/>
        <u val="single"/>
        <sz val="10"/>
        <rFont val="Arial"/>
        <family val="2"/>
      </rPr>
      <t xml:space="preserve">at least</t>
    </r>
    <r>
      <rPr>
        <sz val="10"/>
        <rFont val="Arial"/>
        <family val="2"/>
      </rPr>
      <t xml:space="preserve"> one auto-adjust module will fail during year necessitating an overhaul. Also,</t>
    </r>
  </si>
  <si>
    <t xml:space="preserve">outside services will be used for other in-plant work such as relief valve testing, fire ext.</t>
  </si>
  <si>
    <t xml:space="preserve">inspections/service, valve testing/servicing, etc.</t>
  </si>
  <si>
    <t xml:space="preserve">TOTAL OUT. SERVICES</t>
  </si>
  <si>
    <t xml:space="preserve">RENTS:</t>
  </si>
  <si>
    <t xml:space="preserve">Helium bottles are rented for the Bloomfield Hub. Estimated dollar needs for this</t>
  </si>
  <si>
    <t xml:space="preserve">category are:</t>
  </si>
  <si>
    <t xml:space="preserve">TOTAL RENTS</t>
  </si>
  <si>
    <t xml:space="preserve">ELECTRIC POWER:</t>
  </si>
  <si>
    <t xml:space="preserve">There is a considerable amount of quality control equipment, air conditioning and</t>
  </si>
  <si>
    <t xml:space="preserve">heating for each of the buildings. The calibration gas and scrubbers are all heat trace.</t>
  </si>
  <si>
    <t xml:space="preserve">Additionally, there is security lighting on all night.</t>
  </si>
  <si>
    <t xml:space="preserve">TOTAL ELECTRICITY</t>
  </si>
  <si>
    <t xml:space="preserve">PC HARDWARE/SOFTWARE:</t>
  </si>
  <si>
    <t xml:space="preserve">The Blanco Hub has 23 microprocessors that will require maintenance and updated</t>
  </si>
  <si>
    <t xml:space="preserve">programming throughout the year. Estimated costs in this category are:</t>
  </si>
  <si>
    <t xml:space="preserve">TOTAL PC HDWR/SFWR</t>
  </si>
  <si>
    <t xml:space="preserve">TOTAL PROPOSED BUDGET</t>
  </si>
  <si>
    <t xml:space="preserve">NOTE: DOES NOT INCLUDE 15% OPERATOR'S DIRECT EMPLOYEE LABOR COSTS</t>
  </si>
  <si>
    <t xml:space="preserve">(OVERHEAD)</t>
  </si>
  <si>
    <t xml:space="preserve">TRANSWESTERN PIPELINE COMPANY - HUB OPERATING BUDGET</t>
  </si>
  <si>
    <t xml:space="preserve">ATTACHMENT #2</t>
  </si>
  <si>
    <t xml:space="preserve">GAS CONTROL</t>
  </si>
  <si>
    <t xml:space="preserve">GAS CONTROL 36.19% OF GROSS  $ 42,153</t>
  </si>
  <si>
    <t xml:space="preserve">PNM 27.62% OF GROSS  $ 32,171</t>
  </si>
  <si>
    <t xml:space="preserve">NWPL 36.19 % OF GROSS  $ 42,153</t>
  </si>
  <si>
    <t xml:space="preserve">ATTACHMENT #3</t>
  </si>
  <si>
    <t xml:space="preserve">MARKET SERVICES</t>
  </si>
  <si>
    <t xml:space="preserve">MARKET SERVICES 36.19% OF GROSS  $ 19,594</t>
  </si>
  <si>
    <t xml:space="preserve">PNM 27.62% OF GROSS  $ 14,954</t>
  </si>
  <si>
    <t xml:space="preserve">NWPL 36.19% OF GROSS  $ 19,594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</si>
</sst>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\$#,##0;[RED]\$#,##0"/>
    <numFmt numFmtId="168" formatCode="0.00"/>
    <numFmt numFmtId="169" formatCode="[$-409]#,##0.00_);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false" hidden="false" outlineLevel="0" max="1" min="1" style="1" width="9.28"/>
    <col collapsed="false" customWidth="true" hidden="false" outlineLevel="0" max="2" min="2" style="1" width="33.99"/>
    <col collapsed="false" customWidth="true" hidden="false" outlineLevel="0" max="3" min="3" style="1" width="3.14"/>
    <col collapsed="false" customWidth="false" hidden="false" outlineLevel="0" max="4" min="4" style="1" width="9.28"/>
    <col collapsed="false" customWidth="true" hidden="false" outlineLevel="0" max="5" min="5" style="1" width="2.13"/>
    <col collapsed="false" customWidth="true" hidden="false" outlineLevel="0" max="6" min="6" style="1" width="1.56"/>
    <col collapsed="false" customWidth="true" hidden="false" outlineLevel="0" max="7" min="7" style="1" width="11.56"/>
    <col collapsed="false" customWidth="false" hidden="false" outlineLevel="0" max="10" min="8" style="1" width="9.28"/>
    <col collapsed="false" customWidth="true" hidden="false" outlineLevel="0" max="12" min="11" style="1" width="11.7"/>
    <col collapsed="false" customWidth="true" hidden="false" outlineLevel="0" max="13" min="13" style="1" width="12.7"/>
    <col collapsed="false" customWidth="false" hidden="false" outlineLevel="0" max="15" min="14" style="1" width="9.28"/>
    <col collapsed="false" customWidth="true" hidden="false" outlineLevel="0" max="16" min="16" style="1" width="10.13"/>
    <col collapsed="false" customWidth="false" hidden="false" outlineLevel="0" max="257" min="17" style="1" width="9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G3" s="3"/>
      <c r="H3" s="3"/>
      <c r="I3" s="4" t="s">
        <v>2</v>
      </c>
      <c r="J3" s="3"/>
      <c r="K3" s="3"/>
      <c r="L3" s="3"/>
      <c r="N3" s="1" t="s">
        <v>3</v>
      </c>
    </row>
    <row r="4" customFormat="false" ht="13.5" hidden="false" customHeight="false" outlineLevel="0" collapsed="false">
      <c r="G4" s="5" t="s">
        <v>4</v>
      </c>
      <c r="H4" s="5" t="s">
        <v>5</v>
      </c>
      <c r="I4" s="6" t="s">
        <v>6</v>
      </c>
      <c r="J4" s="5" t="s">
        <v>7</v>
      </c>
      <c r="K4" s="5" t="s">
        <v>8</v>
      </c>
      <c r="L4" s="5" t="s">
        <v>9</v>
      </c>
      <c r="N4" s="7" t="s">
        <v>10</v>
      </c>
      <c r="O4" s="8" t="s">
        <v>11</v>
      </c>
      <c r="P4" s="7" t="s">
        <v>12</v>
      </c>
      <c r="Q4" s="7" t="s">
        <v>6</v>
      </c>
    </row>
    <row r="5" customFormat="false" ht="13.5" hidden="false" customHeight="false" outlineLevel="0" collapsed="false">
      <c r="B5" s="9" t="s">
        <v>13</v>
      </c>
      <c r="G5" s="10" t="n">
        <v>62376</v>
      </c>
      <c r="H5" s="10" t="n">
        <v>16049</v>
      </c>
      <c r="I5" s="10" t="n">
        <f aca="false">SUM(G5+H5)</f>
        <v>78425</v>
      </c>
      <c r="J5" s="11" t="n">
        <v>1</v>
      </c>
      <c r="K5" s="11" t="n">
        <v>0</v>
      </c>
      <c r="L5" s="11" t="n">
        <f aca="false">SUM(J5+K5)</f>
        <v>1</v>
      </c>
      <c r="M5" s="12"/>
      <c r="N5" s="12" t="n">
        <v>0</v>
      </c>
      <c r="O5" s="12" t="n">
        <v>0</v>
      </c>
      <c r="P5" s="12" t="n">
        <v>5691</v>
      </c>
      <c r="Q5" s="12" t="n">
        <f aca="false">SUM(N5:P5)</f>
        <v>5691</v>
      </c>
    </row>
    <row r="6" customFormat="false" ht="12.75" hidden="false" customHeight="false" outlineLevel="0" collapsed="false">
      <c r="B6" s="9" t="s">
        <v>14</v>
      </c>
      <c r="C6" s="1" t="s">
        <v>15</v>
      </c>
      <c r="G6" s="12" t="n">
        <v>88862</v>
      </c>
      <c r="H6" s="12" t="n">
        <v>23993</v>
      </c>
      <c r="I6" s="10" t="n">
        <f aca="false">SUM(G6+H6)</f>
        <v>112855</v>
      </c>
      <c r="J6" s="13" t="n">
        <v>1.6</v>
      </c>
      <c r="K6" s="13" t="n">
        <v>0</v>
      </c>
      <c r="L6" s="11" t="n">
        <f aca="false">SUM(J6+K6)</f>
        <v>1.6</v>
      </c>
      <c r="M6" s="12"/>
      <c r="N6" s="12" t="n">
        <v>0</v>
      </c>
      <c r="O6" s="12" t="n">
        <v>0</v>
      </c>
      <c r="P6" s="12" t="n">
        <v>1552</v>
      </c>
      <c r="Q6" s="12" t="n">
        <f aca="false">SUM(N6:P6)</f>
        <v>1552</v>
      </c>
    </row>
    <row r="7" customFormat="false" ht="13.5" hidden="false" customHeight="false" outlineLevel="0" collapsed="false">
      <c r="B7" s="1" t="s">
        <v>16</v>
      </c>
      <c r="C7" s="1" t="s">
        <v>15</v>
      </c>
      <c r="G7" s="14" t="n">
        <v>41060</v>
      </c>
      <c r="H7" s="14" t="n">
        <v>11219</v>
      </c>
      <c r="I7" s="14" t="n">
        <f aca="false">SUM(G7+H7)</f>
        <v>52279</v>
      </c>
      <c r="J7" s="15" t="n">
        <v>0.76</v>
      </c>
      <c r="K7" s="15" t="n">
        <v>0</v>
      </c>
      <c r="L7" s="15" t="n">
        <f aca="false">SUM(J7+K7)</f>
        <v>0.76</v>
      </c>
      <c r="M7" s="12"/>
      <c r="N7" s="14" t="n">
        <v>0</v>
      </c>
      <c r="O7" s="14" t="n">
        <v>0</v>
      </c>
      <c r="P7" s="14" t="n">
        <v>1863</v>
      </c>
      <c r="Q7" s="14" t="n">
        <f aca="false">SUM(N7:P7)</f>
        <v>1863</v>
      </c>
    </row>
    <row r="8" customFormat="false" ht="13.5" hidden="false" customHeight="false" outlineLevel="0" collapsed="false">
      <c r="D8" s="1" t="s">
        <v>6</v>
      </c>
      <c r="F8" s="16"/>
      <c r="G8" s="12" t="n">
        <f aca="false">SUM(G5:G7)</f>
        <v>192298</v>
      </c>
      <c r="H8" s="12" t="n">
        <f aca="false">SUM(H5:H7)</f>
        <v>51261</v>
      </c>
      <c r="I8" s="10" t="n">
        <f aca="false">SUM(G8+H8)</f>
        <v>243559</v>
      </c>
      <c r="J8" s="13" t="n">
        <f aca="false">SUM(J5:J7)</f>
        <v>3.36</v>
      </c>
      <c r="K8" s="13" t="n">
        <f aca="false">SUM(K5:K7)</f>
        <v>0</v>
      </c>
      <c r="L8" s="11" t="n">
        <f aca="false">SUM(J8+K8)</f>
        <v>3.36</v>
      </c>
      <c r="M8" s="12"/>
      <c r="N8" s="12" t="n">
        <f aca="false">SUM(N5:N7)</f>
        <v>0</v>
      </c>
      <c r="O8" s="12" t="n">
        <f aca="false">SUM(O5:O7)</f>
        <v>0</v>
      </c>
      <c r="P8" s="12" t="n">
        <f aca="false">SUM(P5:P7)</f>
        <v>9106</v>
      </c>
      <c r="Q8" s="12" t="n">
        <f aca="false">SUM(Q5:Q7)</f>
        <v>9106</v>
      </c>
    </row>
    <row r="10" customFormat="false" ht="12.75" hidden="false" customHeight="false" outlineLevel="0" collapsed="false">
      <c r="H10" s="17" t="s">
        <v>17</v>
      </c>
      <c r="L10" s="1" t="s">
        <v>18</v>
      </c>
    </row>
    <row r="11" customFormat="false" ht="13.5" hidden="false" customHeight="false" outlineLevel="0" collapsed="false">
      <c r="G11" s="7" t="s">
        <v>19</v>
      </c>
      <c r="H11" s="7" t="s">
        <v>20</v>
      </c>
      <c r="I11" s="7" t="s">
        <v>21</v>
      </c>
      <c r="J11" s="7" t="s">
        <v>6</v>
      </c>
      <c r="K11" s="18"/>
      <c r="L11" s="7" t="s">
        <v>22</v>
      </c>
      <c r="M11" s="7" t="s">
        <v>23</v>
      </c>
      <c r="N11" s="7" t="s">
        <v>24</v>
      </c>
      <c r="O11" s="7" t="s">
        <v>25</v>
      </c>
      <c r="P11" s="7" t="s">
        <v>6</v>
      </c>
    </row>
    <row r="12" customFormat="false" ht="13.5" hidden="false" customHeight="false" outlineLevel="0" collapsed="false">
      <c r="B12" s="1" t="s">
        <v>13</v>
      </c>
      <c r="G12" s="12" t="n">
        <v>0</v>
      </c>
      <c r="H12" s="12" t="n">
        <v>4590</v>
      </c>
      <c r="I12" s="12" t="n">
        <v>0</v>
      </c>
      <c r="J12" s="12" t="n">
        <f aca="false">H12+I12</f>
        <v>4590</v>
      </c>
      <c r="K12" s="12"/>
      <c r="L12" s="12" t="n">
        <v>0</v>
      </c>
      <c r="M12" s="12" t="n">
        <v>28688</v>
      </c>
      <c r="N12" s="12" t="n">
        <v>25556</v>
      </c>
      <c r="O12" s="12" t="n">
        <v>0</v>
      </c>
      <c r="P12" s="12" t="n">
        <f aca="false">SUM(L12:O12)</f>
        <v>54244</v>
      </c>
      <c r="Q12" s="12"/>
    </row>
    <row r="13" customFormat="false" ht="12.75" hidden="false" customHeight="false" outlineLevel="0" collapsed="false">
      <c r="B13" s="1" t="s">
        <v>26</v>
      </c>
      <c r="G13" s="12" t="n">
        <v>0</v>
      </c>
      <c r="H13" s="12" t="n">
        <v>0</v>
      </c>
      <c r="I13" s="12" t="n">
        <v>0</v>
      </c>
      <c r="J13" s="12" t="n">
        <v>0</v>
      </c>
      <c r="K13" s="12"/>
      <c r="L13" s="12" t="n">
        <v>0</v>
      </c>
      <c r="M13" s="12" t="n">
        <v>0</v>
      </c>
      <c r="N13" s="12" t="n">
        <v>0</v>
      </c>
      <c r="O13" s="12" t="n">
        <v>0</v>
      </c>
      <c r="P13" s="12" t="n">
        <f aca="false">SUM(L13:O13)</f>
        <v>0</v>
      </c>
      <c r="Q13" s="12"/>
    </row>
    <row r="14" customFormat="false" ht="13.5" hidden="false" customHeight="false" outlineLevel="0" collapsed="false">
      <c r="B14" s="1" t="s">
        <v>16</v>
      </c>
      <c r="G14" s="14" t="n">
        <v>0</v>
      </c>
      <c r="H14" s="14" t="n">
        <v>0</v>
      </c>
      <c r="I14" s="14" t="n">
        <v>0</v>
      </c>
      <c r="J14" s="14" t="n">
        <v>0</v>
      </c>
      <c r="K14" s="12"/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2"/>
    </row>
    <row r="15" customFormat="false" ht="13.5" hidden="false" customHeight="false" outlineLevel="0" collapsed="false">
      <c r="D15" s="1" t="s">
        <v>6</v>
      </c>
      <c r="G15" s="12" t="n">
        <f aca="false">SUM(G12:G14)</f>
        <v>0</v>
      </c>
      <c r="H15" s="12" t="n">
        <f aca="false">SUM(H12:H14)</f>
        <v>4590</v>
      </c>
      <c r="I15" s="12" t="n">
        <f aca="false">SUM(I12:I14)</f>
        <v>0</v>
      </c>
      <c r="J15" s="12" t="n">
        <f aca="false">SUM(J12:J14)</f>
        <v>4590</v>
      </c>
      <c r="K15" s="12"/>
      <c r="L15" s="12" t="n">
        <f aca="false">SUM(L12:L14)</f>
        <v>0</v>
      </c>
      <c r="M15" s="12" t="n">
        <f aca="false">SUM(M12:M14)</f>
        <v>28688</v>
      </c>
      <c r="N15" s="12" t="n">
        <f aca="false">SUM(N12:N14)</f>
        <v>25556</v>
      </c>
      <c r="O15" s="12" t="n">
        <f aca="false">SUM(O12:O14)</f>
        <v>0</v>
      </c>
      <c r="P15" s="12" t="n">
        <f aca="false">SUM(P12:P14)</f>
        <v>54244</v>
      </c>
      <c r="Q15" s="12"/>
    </row>
    <row r="17" customFormat="false" ht="12.75" hidden="false" customHeight="false" outlineLevel="0" collapsed="false">
      <c r="G17" s="1" t="s">
        <v>27</v>
      </c>
      <c r="L17" s="9" t="s">
        <v>28</v>
      </c>
    </row>
    <row r="18" customFormat="false" ht="13.5" hidden="false" customHeight="false" outlineLevel="0" collapsed="false">
      <c r="G18" s="7" t="s">
        <v>29</v>
      </c>
      <c r="H18" s="7" t="s">
        <v>30</v>
      </c>
      <c r="I18" s="7" t="s">
        <v>24</v>
      </c>
      <c r="J18" s="7" t="s">
        <v>6</v>
      </c>
      <c r="L18" s="7" t="s">
        <v>31</v>
      </c>
      <c r="M18" s="7" t="s">
        <v>32</v>
      </c>
      <c r="N18" s="7" t="s">
        <v>24</v>
      </c>
      <c r="O18" s="7" t="s">
        <v>6</v>
      </c>
    </row>
    <row r="19" customFormat="false" ht="13.5" hidden="false" customHeight="false" outlineLevel="0" collapsed="false">
      <c r="B19" s="1" t="s">
        <v>13</v>
      </c>
      <c r="G19" s="12" t="n">
        <v>18670</v>
      </c>
      <c r="H19" s="12" t="n">
        <v>0</v>
      </c>
      <c r="I19" s="12" t="n">
        <v>0</v>
      </c>
      <c r="J19" s="12" t="n">
        <f aca="false">SUM(G19:I19)</f>
        <v>18670</v>
      </c>
      <c r="K19" s="12"/>
      <c r="L19" s="12" t="n">
        <v>1147</v>
      </c>
      <c r="M19" s="12" t="n">
        <v>0</v>
      </c>
      <c r="N19" s="12" t="n">
        <v>0</v>
      </c>
      <c r="O19" s="12" t="n">
        <f aca="false">SUM(L19:N19)</f>
        <v>1147</v>
      </c>
      <c r="P19" s="12"/>
    </row>
    <row r="20" customFormat="false" ht="12.75" hidden="false" customHeight="false" outlineLevel="0" collapsed="false">
      <c r="B20" s="1" t="s">
        <v>26</v>
      </c>
      <c r="G20" s="12" t="n">
        <v>0</v>
      </c>
      <c r="H20" s="12" t="n">
        <v>0</v>
      </c>
      <c r="I20" s="12" t="n">
        <v>0</v>
      </c>
      <c r="J20" s="12" t="n">
        <v>0</v>
      </c>
      <c r="K20" s="12"/>
      <c r="L20" s="12" t="n">
        <v>0</v>
      </c>
      <c r="M20" s="12" t="n">
        <v>0</v>
      </c>
      <c r="N20" s="12" t="n">
        <v>0</v>
      </c>
      <c r="O20" s="12" t="n">
        <v>0</v>
      </c>
      <c r="P20" s="12"/>
    </row>
    <row r="21" customFormat="false" ht="13.5" hidden="false" customHeight="false" outlineLevel="0" collapsed="false">
      <c r="B21" s="1" t="s">
        <v>16</v>
      </c>
      <c r="G21" s="14" t="n">
        <v>0</v>
      </c>
      <c r="H21" s="14" t="n">
        <v>0</v>
      </c>
      <c r="I21" s="14" t="n">
        <v>0</v>
      </c>
      <c r="J21" s="14" t="n">
        <v>0</v>
      </c>
      <c r="K21" s="12"/>
      <c r="L21" s="14" t="n">
        <v>0</v>
      </c>
      <c r="M21" s="14" t="n">
        <v>0</v>
      </c>
      <c r="N21" s="14" t="n">
        <v>0</v>
      </c>
      <c r="O21" s="14" t="n">
        <v>0</v>
      </c>
      <c r="P21" s="12"/>
    </row>
    <row r="22" customFormat="false" ht="13.5" hidden="false" customHeight="false" outlineLevel="0" collapsed="false">
      <c r="D22" s="1" t="s">
        <v>6</v>
      </c>
      <c r="G22" s="12" t="n">
        <f aca="false">SUM(G19:G21)</f>
        <v>18670</v>
      </c>
      <c r="H22" s="12" t="n">
        <f aca="false">SUM(H19:H21)</f>
        <v>0</v>
      </c>
      <c r="I22" s="12" t="n">
        <f aca="false">SUM(I19:I21)</f>
        <v>0</v>
      </c>
      <c r="J22" s="12" t="n">
        <f aca="false">SUM(J19:J21)</f>
        <v>18670</v>
      </c>
      <c r="K22" s="12"/>
      <c r="L22" s="12" t="n">
        <f aca="false">SUM(L19:L21)</f>
        <v>1147</v>
      </c>
      <c r="M22" s="12" t="n">
        <f aca="false">SUM(M19:M21)</f>
        <v>0</v>
      </c>
      <c r="N22" s="12" t="n">
        <f aca="false">SUM(N19:N21)</f>
        <v>0</v>
      </c>
      <c r="O22" s="12" t="n">
        <f aca="false">SUM(O19:O21)</f>
        <v>1147</v>
      </c>
      <c r="P22" s="12"/>
    </row>
    <row r="24" customFormat="false" ht="12.75" hidden="false" customHeight="false" outlineLevel="0" collapsed="false">
      <c r="G24" s="9" t="s">
        <v>33</v>
      </c>
      <c r="L24" s="1" t="s">
        <v>6</v>
      </c>
      <c r="M24" s="9" t="s">
        <v>34</v>
      </c>
      <c r="N24" s="1" t="s">
        <v>35</v>
      </c>
    </row>
    <row r="25" customFormat="false" ht="13.5" hidden="false" customHeight="false" outlineLevel="0" collapsed="false">
      <c r="G25" s="7" t="s">
        <v>36</v>
      </c>
      <c r="H25" s="7" t="s">
        <v>37</v>
      </c>
      <c r="I25" s="7" t="s">
        <v>6</v>
      </c>
      <c r="J25" s="18"/>
      <c r="K25" s="18"/>
      <c r="L25" s="5" t="s">
        <v>38</v>
      </c>
      <c r="M25" s="5" t="s">
        <v>39</v>
      </c>
      <c r="N25" s="5" t="s">
        <v>6</v>
      </c>
      <c r="O25" s="18"/>
    </row>
    <row r="26" customFormat="false" ht="13.5" hidden="false" customHeight="false" outlineLevel="0" collapsed="false">
      <c r="B26" s="1" t="s">
        <v>13</v>
      </c>
      <c r="G26" s="12" t="n">
        <v>1147</v>
      </c>
      <c r="H26" s="12" t="n">
        <v>0</v>
      </c>
      <c r="I26" s="12" t="n">
        <f aca="false">SUM(G26:H26)</f>
        <v>1147</v>
      </c>
      <c r="J26" s="12"/>
      <c r="K26" s="12"/>
      <c r="L26" s="12" t="n">
        <f aca="false">I5</f>
        <v>78425</v>
      </c>
      <c r="M26" s="12" t="n">
        <f aca="false">Q34</f>
        <v>85489</v>
      </c>
      <c r="N26" s="12" t="n">
        <f aca="false">SUM(L26:M26)</f>
        <v>163914</v>
      </c>
      <c r="O26" s="12"/>
    </row>
    <row r="27" customFormat="false" ht="12.75" hidden="false" customHeight="false" outlineLevel="0" collapsed="false">
      <c r="B27" s="1" t="s">
        <v>26</v>
      </c>
      <c r="G27" s="12" t="n">
        <v>0</v>
      </c>
      <c r="H27" s="12" t="n">
        <v>2070</v>
      </c>
      <c r="I27" s="12" t="n">
        <f aca="false">SUM(G27:H27)</f>
        <v>2070</v>
      </c>
      <c r="J27" s="12"/>
      <c r="K27" s="12"/>
      <c r="L27" s="12" t="n">
        <f aca="false">I6</f>
        <v>112855</v>
      </c>
      <c r="M27" s="12" t="n">
        <f aca="false">Q35</f>
        <v>3622</v>
      </c>
      <c r="N27" s="12" t="n">
        <f aca="false">SUM(L27:M27)</f>
        <v>116477</v>
      </c>
      <c r="O27" s="12"/>
    </row>
    <row r="28" customFormat="false" ht="13.5" hidden="false" customHeight="false" outlineLevel="0" collapsed="false">
      <c r="B28" s="1" t="s">
        <v>16</v>
      </c>
      <c r="G28" s="14" t="n">
        <v>0</v>
      </c>
      <c r="H28" s="14" t="n">
        <v>0</v>
      </c>
      <c r="I28" s="14" t="n">
        <v>0</v>
      </c>
      <c r="J28" s="10"/>
      <c r="K28" s="10"/>
      <c r="L28" s="14" t="n">
        <f aca="false">I7</f>
        <v>52279</v>
      </c>
      <c r="M28" s="14" t="n">
        <f aca="false">Q36</f>
        <v>1863</v>
      </c>
      <c r="N28" s="14" t="n">
        <f aca="false">SUM(L28:M28)</f>
        <v>54142</v>
      </c>
      <c r="O28" s="10"/>
    </row>
    <row r="29" customFormat="false" ht="13.5" hidden="false" customHeight="false" outlineLevel="0" collapsed="false">
      <c r="D29" s="1" t="s">
        <v>6</v>
      </c>
      <c r="G29" s="12" t="n">
        <f aca="false">SUM(G26:G28)</f>
        <v>1147</v>
      </c>
      <c r="H29" s="12" t="n">
        <f aca="false">SUM(H26:H28)</f>
        <v>2070</v>
      </c>
      <c r="I29" s="12" t="n">
        <f aca="false">SUM(I26:I28)</f>
        <v>3217</v>
      </c>
      <c r="J29" s="12"/>
      <c r="K29" s="12"/>
      <c r="L29" s="12" t="n">
        <f aca="false">SUM(L26:L28)</f>
        <v>243559</v>
      </c>
      <c r="M29" s="12" t="n">
        <f aca="false">SUM(M26:M28)</f>
        <v>90974</v>
      </c>
      <c r="N29" s="12" t="n">
        <f aca="false">SUM(N26:N28)</f>
        <v>334533</v>
      </c>
      <c r="O29" s="12"/>
    </row>
    <row r="30" customFormat="false" ht="12.75" hidden="false" customHeight="false" outlineLevel="0" collapsed="false">
      <c r="G30" s="12"/>
      <c r="H30" s="12"/>
      <c r="I30" s="12"/>
      <c r="J30" s="12"/>
      <c r="K30" s="12"/>
      <c r="L30" s="12"/>
      <c r="M30" s="12"/>
      <c r="N30" s="12"/>
      <c r="O30" s="12"/>
    </row>
    <row r="31" customFormat="false" ht="14.25" hidden="false" customHeight="false" outlineLevel="0" collapsed="false">
      <c r="K31" s="19" t="s">
        <v>40</v>
      </c>
    </row>
    <row r="32" customFormat="false" ht="12.75" hidden="false" customHeight="false" outlineLevel="0" collapsed="false">
      <c r="G32" s="1" t="s">
        <v>41</v>
      </c>
      <c r="J32" s="1" t="s">
        <v>4</v>
      </c>
      <c r="K32" s="1" t="s">
        <v>42</v>
      </c>
      <c r="L32" s="1" t="s">
        <v>43</v>
      </c>
      <c r="M32" s="1" t="s">
        <v>44</v>
      </c>
      <c r="N32" s="1" t="s">
        <v>45</v>
      </c>
      <c r="P32" s="1" t="s">
        <v>46</v>
      </c>
      <c r="Q32" s="1" t="s">
        <v>6</v>
      </c>
    </row>
    <row r="33" customFormat="false" ht="13.5" hidden="false" customHeight="false" outlineLevel="0" collapsed="false">
      <c r="C33" s="1" t="s">
        <v>47</v>
      </c>
      <c r="G33" s="5" t="s">
        <v>48</v>
      </c>
      <c r="H33" s="5" t="s">
        <v>5</v>
      </c>
      <c r="I33" s="5"/>
      <c r="J33" s="5" t="s">
        <v>49</v>
      </c>
      <c r="K33" s="5" t="s">
        <v>50</v>
      </c>
      <c r="L33" s="5" t="s">
        <v>51</v>
      </c>
      <c r="M33" s="5" t="s">
        <v>50</v>
      </c>
      <c r="N33" s="5" t="s">
        <v>52</v>
      </c>
      <c r="O33" s="5" t="s">
        <v>53</v>
      </c>
      <c r="P33" s="5" t="s">
        <v>52</v>
      </c>
      <c r="Q33" s="5" t="s">
        <v>39</v>
      </c>
      <c r="R33" s="5" t="s">
        <v>6</v>
      </c>
    </row>
    <row r="34" customFormat="false" ht="13.5" hidden="false" customHeight="false" outlineLevel="0" collapsed="false">
      <c r="B34" s="1" t="s">
        <v>13</v>
      </c>
      <c r="D34" s="18"/>
      <c r="E34" s="18"/>
      <c r="F34" s="18"/>
      <c r="G34" s="11" t="n">
        <v>1</v>
      </c>
      <c r="H34" s="10" t="n">
        <f aca="false">H5</f>
        <v>16049</v>
      </c>
      <c r="I34" s="10"/>
      <c r="J34" s="10" t="n">
        <f aca="false">G5</f>
        <v>62376</v>
      </c>
      <c r="K34" s="10" t="n">
        <f aca="false">P5</f>
        <v>5691</v>
      </c>
      <c r="L34" s="10" t="n">
        <f aca="false">J12</f>
        <v>4590</v>
      </c>
      <c r="M34" s="10" t="n">
        <f aca="false">P12</f>
        <v>54244</v>
      </c>
      <c r="N34" s="10" t="n">
        <f aca="false">J19</f>
        <v>18670</v>
      </c>
      <c r="O34" s="10" t="n">
        <f aca="false">O19</f>
        <v>1147</v>
      </c>
      <c r="P34" s="10" t="n">
        <f aca="false">I26</f>
        <v>1147</v>
      </c>
      <c r="Q34" s="10" t="n">
        <f aca="false">SUM(K34:P34)</f>
        <v>85489</v>
      </c>
      <c r="R34" s="10" t="n">
        <f aca="false">SUM(H34:P34)</f>
        <v>163914</v>
      </c>
    </row>
    <row r="35" customFormat="false" ht="12.75" hidden="false" customHeight="false" outlineLevel="0" collapsed="false">
      <c r="B35" s="1" t="s">
        <v>26</v>
      </c>
      <c r="G35" s="13" t="n">
        <v>1.6</v>
      </c>
      <c r="H35" s="10" t="n">
        <f aca="false">H6</f>
        <v>23993</v>
      </c>
      <c r="I35" s="12"/>
      <c r="J35" s="12" t="n">
        <f aca="false">G6</f>
        <v>88862</v>
      </c>
      <c r="K35" s="12" t="n">
        <f aca="false">P6</f>
        <v>1552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f aca="false">I27</f>
        <v>2070</v>
      </c>
      <c r="Q35" s="10" t="n">
        <f aca="false">SUM(K35:P35)</f>
        <v>3622</v>
      </c>
      <c r="R35" s="10" t="n">
        <f aca="false">SUM(H35:P35)</f>
        <v>116477</v>
      </c>
    </row>
    <row r="36" customFormat="false" ht="13.5" hidden="false" customHeight="false" outlineLevel="0" collapsed="false">
      <c r="B36" s="1" t="s">
        <v>16</v>
      </c>
      <c r="G36" s="15" t="n">
        <v>0.76</v>
      </c>
      <c r="H36" s="14" t="n">
        <f aca="false">H7</f>
        <v>11219</v>
      </c>
      <c r="I36" s="14"/>
      <c r="J36" s="14" t="n">
        <f aca="false">G7</f>
        <v>41060</v>
      </c>
      <c r="K36" s="14" t="n">
        <f aca="false">P7</f>
        <v>1863</v>
      </c>
      <c r="L36" s="14" t="n">
        <v>0</v>
      </c>
      <c r="M36" s="14" t="n">
        <v>0</v>
      </c>
      <c r="N36" s="14" t="n">
        <v>0</v>
      </c>
      <c r="O36" s="14" t="n">
        <v>0</v>
      </c>
      <c r="P36" s="14" t="n">
        <f aca="false">H28</f>
        <v>0</v>
      </c>
      <c r="Q36" s="14" t="n">
        <f aca="false">SUM(K36:P36)</f>
        <v>1863</v>
      </c>
      <c r="R36" s="14" t="n">
        <f aca="false">SUM(H36:P36)</f>
        <v>54142</v>
      </c>
    </row>
    <row r="37" customFormat="false" ht="13.5" hidden="false" customHeight="false" outlineLevel="0" collapsed="false">
      <c r="B37" s="1" t="s">
        <v>54</v>
      </c>
      <c r="G37" s="13" t="n">
        <f aca="false">SUM(G34:G36)</f>
        <v>3.36</v>
      </c>
      <c r="H37" s="10" t="n">
        <f aca="false">SUM(H34:H36)</f>
        <v>51261</v>
      </c>
      <c r="I37" s="12"/>
      <c r="J37" s="12" t="n">
        <f aca="false">SUM(J34:J36)</f>
        <v>192298</v>
      </c>
      <c r="K37" s="12" t="n">
        <f aca="false">SUM(K34:K36)</f>
        <v>9106</v>
      </c>
      <c r="L37" s="12" t="n">
        <f aca="false">SUM(L34:L36)</f>
        <v>4590</v>
      </c>
      <c r="M37" s="12" t="n">
        <f aca="false">SUM(M34:M36)</f>
        <v>54244</v>
      </c>
      <c r="N37" s="12" t="n">
        <f aca="false">SUM(N34:N36)</f>
        <v>18670</v>
      </c>
      <c r="O37" s="12" t="n">
        <f aca="false">SUM(O34:O36)</f>
        <v>1147</v>
      </c>
      <c r="P37" s="12" t="n">
        <f aca="false">SUM(P34:P36)</f>
        <v>3217</v>
      </c>
      <c r="Q37" s="12" t="n">
        <f aca="false">SUM(Q34:Q36)</f>
        <v>90974</v>
      </c>
      <c r="R37" s="12" t="n">
        <f aca="false">SUM(R34:R36)</f>
        <v>334533</v>
      </c>
    </row>
    <row r="38" customFormat="false" ht="12.75" hidden="false" customHeight="false" outlineLevel="0" collapsed="false"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"/>
      <c r="R38" s="10"/>
    </row>
    <row r="39" customFormat="false" ht="12.75" hidden="false" customHeight="false" outlineLevel="0" collapsed="false">
      <c r="A39" s="20"/>
      <c r="B39" s="20" t="s">
        <v>55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0" collapsed="false">
      <c r="A41" s="20"/>
      <c r="B41" s="20" t="s">
        <v>56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0" collapsed="false">
      <c r="A42" s="20"/>
      <c r="B42" s="21" t="s">
        <v>57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0" collapsed="false">
      <c r="A43" s="20"/>
      <c r="B43" s="20" t="s">
        <v>58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0" collapsed="false">
      <c r="A45" s="20"/>
      <c r="B45" s="20" t="s">
        <v>59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0" collapsed="false">
      <c r="A46" s="0"/>
      <c r="B46" s="22" t="s">
        <v>60</v>
      </c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/>
      <c r="B47" s="23" t="s">
        <v>61</v>
      </c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1" customFormat="false" ht="12.75" hidden="false" customHeight="false" outlineLevel="0" collapsed="false">
      <c r="A51" s="9"/>
    </row>
    <row r="52" customFormat="false" ht="12.75" hidden="false" customHeight="false" outlineLevel="0" collapsed="false">
      <c r="A52" s="9"/>
    </row>
  </sheetData>
  <printOptions headings="false" gridLines="false" gridLinesSet="true" horizontalCentered="true" verticalCentered="true"/>
  <pageMargins left="0.2" right="0.229861111111111" top="0" bottom="0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7"/>
    <col collapsed="false" customWidth="true" hidden="false" outlineLevel="0" max="7" min="7" style="0" width="12.85"/>
    <col collapsed="false" customWidth="true" hidden="false" outlineLevel="0" max="8" min="8" style="0" width="9.7"/>
    <col collapsed="false" customWidth="true" hidden="false" outlineLevel="0" max="9" min="9" style="0" width="10.71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2" min="12" style="0" width="12.14"/>
    <col collapsed="false" customWidth="true" hidden="false" outlineLevel="0" max="13" min="13" style="0" width="14.99"/>
    <col collapsed="false" customWidth="true" hidden="false" outlineLevel="0" max="14" min="14" style="0" width="10.85"/>
    <col collapsed="false" customWidth="true" hidden="false" outlineLevel="0" max="16" min="16" style="0" width="11.13"/>
    <col collapsed="false" customWidth="true" hidden="false" outlineLevel="0" max="18" min="18" style="0" width="9.56"/>
  </cols>
  <sheetData>
    <row r="1" customFormat="false" ht="15.75" hidden="false" customHeight="false" outlineLevel="0" collapsed="false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customFormat="false" ht="15.75" hidden="false" customHeight="false" outlineLevel="0" collapsed="false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customFormat="false" ht="15.75" hidden="false" customHeight="false" outlineLevel="0" collapsed="false">
      <c r="A3" s="26" t="s">
        <v>63</v>
      </c>
      <c r="B3" s="25"/>
      <c r="C3" s="25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customFormat="false" ht="15" hidden="false" customHeight="false" outlineLevel="0" collapsed="false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customFormat="false" ht="15" hidden="false" customHeight="false" outlineLevel="0" collapsed="false">
      <c r="A5" s="25"/>
      <c r="B5" s="25"/>
      <c r="C5" s="25"/>
      <c r="D5" s="25"/>
      <c r="E5" s="25"/>
      <c r="F5" s="25"/>
      <c r="G5" s="28"/>
      <c r="H5" s="28"/>
      <c r="I5" s="29" t="s">
        <v>2</v>
      </c>
      <c r="J5" s="28"/>
      <c r="K5" s="28"/>
      <c r="L5" s="28"/>
      <c r="M5" s="25"/>
      <c r="N5" s="25" t="s">
        <v>3</v>
      </c>
      <c r="O5" s="25"/>
      <c r="P5" s="25"/>
      <c r="Q5" s="25"/>
      <c r="R5" s="25"/>
    </row>
    <row r="6" customFormat="false" ht="15.75" hidden="false" customHeight="false" outlineLevel="0" collapsed="false">
      <c r="A6" s="25"/>
      <c r="B6" s="25"/>
      <c r="C6" s="25"/>
      <c r="D6" s="25"/>
      <c r="E6" s="25"/>
      <c r="F6" s="25"/>
      <c r="G6" s="30" t="s">
        <v>4</v>
      </c>
      <c r="H6" s="30" t="s">
        <v>5</v>
      </c>
      <c r="I6" s="31" t="s">
        <v>34</v>
      </c>
      <c r="J6" s="30" t="s">
        <v>7</v>
      </c>
      <c r="K6" s="30" t="s">
        <v>8</v>
      </c>
      <c r="L6" s="30" t="s">
        <v>9</v>
      </c>
      <c r="M6" s="25"/>
      <c r="N6" s="32" t="s">
        <v>10</v>
      </c>
      <c r="O6" s="33" t="s">
        <v>11</v>
      </c>
      <c r="P6" s="32" t="s">
        <v>12</v>
      </c>
      <c r="Q6" s="32" t="s">
        <v>6</v>
      </c>
      <c r="R6" s="25"/>
    </row>
    <row r="7" customFormat="false" ht="15.75" hidden="false" customHeight="false" outlineLevel="0" collapsed="false">
      <c r="A7" s="25"/>
      <c r="B7" s="34" t="s">
        <v>64</v>
      </c>
      <c r="C7" s="25"/>
      <c r="D7" s="25"/>
      <c r="E7" s="25"/>
      <c r="F7" s="25"/>
      <c r="G7" s="35" t="n">
        <v>62376</v>
      </c>
      <c r="H7" s="35" t="n">
        <v>16049</v>
      </c>
      <c r="I7" s="35" t="n">
        <f aca="false">SUM(G7+H7)</f>
        <v>78425</v>
      </c>
      <c r="J7" s="36" t="n">
        <v>1</v>
      </c>
      <c r="K7" s="36" t="n">
        <v>0</v>
      </c>
      <c r="L7" s="36" t="n">
        <v>1</v>
      </c>
      <c r="M7" s="37"/>
      <c r="N7" s="37" t="n">
        <v>0</v>
      </c>
      <c r="O7" s="37" t="n">
        <v>0</v>
      </c>
      <c r="P7" s="37" t="n">
        <v>5691</v>
      </c>
      <c r="Q7" s="37" t="n">
        <f aca="false">SUM(N7:P7)</f>
        <v>5691</v>
      </c>
      <c r="R7" s="25"/>
    </row>
    <row r="8" customFormat="false" ht="15" hidden="false" customHeight="false" outlineLevel="0" collapsed="false">
      <c r="A8" s="25"/>
      <c r="B8" s="25"/>
      <c r="C8" s="25"/>
      <c r="D8" s="25"/>
      <c r="E8" s="25"/>
      <c r="F8" s="25"/>
      <c r="G8" s="37"/>
      <c r="H8" s="37"/>
      <c r="I8" s="37"/>
      <c r="J8" s="38"/>
      <c r="K8" s="38"/>
      <c r="L8" s="38"/>
      <c r="M8" s="37"/>
      <c r="N8" s="37"/>
      <c r="O8" s="37"/>
      <c r="P8" s="37"/>
      <c r="Q8" s="37"/>
      <c r="R8" s="25"/>
    </row>
    <row r="9" customFormat="false" ht="15" hidden="false" customHeight="false" outlineLevel="0" collapsed="false">
      <c r="A9" s="25"/>
      <c r="B9" s="25"/>
      <c r="C9" s="25"/>
      <c r="D9" s="25" t="s">
        <v>6</v>
      </c>
      <c r="E9" s="25"/>
      <c r="F9" s="27"/>
      <c r="G9" s="39" t="n">
        <f aca="false">SUM(G7)</f>
        <v>62376</v>
      </c>
      <c r="H9" s="39" t="n">
        <f aca="false">SUM(H7)</f>
        <v>16049</v>
      </c>
      <c r="I9" s="39" t="n">
        <f aca="false">SUM(I7)</f>
        <v>78425</v>
      </c>
      <c r="J9" s="40" t="n">
        <f aca="false">SUM(J7)</f>
        <v>1</v>
      </c>
      <c r="K9" s="40" t="n">
        <f aca="false">SUM(K7)</f>
        <v>0</v>
      </c>
      <c r="L9" s="40" t="n">
        <f aca="false">SUM(L7)</f>
        <v>1</v>
      </c>
      <c r="M9" s="37"/>
      <c r="N9" s="39" t="n">
        <f aca="false">SUM(N7)</f>
        <v>0</v>
      </c>
      <c r="O9" s="39" t="n">
        <f aca="false">SUM(O7)</f>
        <v>0</v>
      </c>
      <c r="P9" s="39" t="n">
        <f aca="false">SUM(P7)</f>
        <v>5691</v>
      </c>
      <c r="Q9" s="39" t="n">
        <f aca="false">SUM(Q7)</f>
        <v>5691</v>
      </c>
      <c r="R9" s="25"/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customFormat="false" ht="15" hidden="false" customHeight="false" outlineLevel="0" collapsed="false">
      <c r="A11" s="25"/>
      <c r="B11" s="25"/>
      <c r="C11" s="25"/>
      <c r="D11" s="25"/>
      <c r="E11" s="25"/>
      <c r="F11" s="25"/>
      <c r="G11" s="25"/>
      <c r="H11" s="41" t="s">
        <v>17</v>
      </c>
      <c r="I11" s="25"/>
      <c r="J11" s="25"/>
      <c r="K11" s="25"/>
      <c r="L11" s="25" t="s">
        <v>18</v>
      </c>
      <c r="M11" s="25"/>
      <c r="N11" s="25"/>
      <c r="O11" s="25"/>
      <c r="P11" s="25"/>
      <c r="Q11" s="25"/>
      <c r="R11" s="25"/>
    </row>
    <row r="12" customFormat="false" ht="15.75" hidden="false" customHeight="false" outlineLevel="0" collapsed="false">
      <c r="A12" s="25"/>
      <c r="B12" s="25"/>
      <c r="C12" s="25"/>
      <c r="D12" s="25"/>
      <c r="E12" s="25"/>
      <c r="F12" s="25"/>
      <c r="G12" s="32" t="s">
        <v>19</v>
      </c>
      <c r="H12" s="32" t="s">
        <v>20</v>
      </c>
      <c r="I12" s="32" t="s">
        <v>21</v>
      </c>
      <c r="J12" s="32" t="s">
        <v>6</v>
      </c>
      <c r="K12" s="42"/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6</v>
      </c>
      <c r="Q12" s="25"/>
      <c r="R12" s="25"/>
    </row>
    <row r="13" customFormat="false" ht="15.75" hidden="false" customHeight="false" outlineLevel="0" collapsed="false">
      <c r="A13" s="25"/>
      <c r="B13" s="34" t="s">
        <v>64</v>
      </c>
      <c r="C13" s="25"/>
      <c r="D13" s="25"/>
      <c r="E13" s="25"/>
      <c r="F13" s="25"/>
      <c r="G13" s="37" t="n">
        <v>0</v>
      </c>
      <c r="H13" s="37" t="n">
        <v>4590</v>
      </c>
      <c r="I13" s="37" t="n">
        <v>0</v>
      </c>
      <c r="J13" s="37" t="n">
        <f aca="false">SUM(G13:I13)</f>
        <v>4590</v>
      </c>
      <c r="K13" s="37"/>
      <c r="L13" s="37" t="n">
        <v>0</v>
      </c>
      <c r="M13" s="37" t="n">
        <v>28688</v>
      </c>
      <c r="N13" s="37" t="n">
        <v>25556</v>
      </c>
      <c r="O13" s="37" t="n">
        <v>0</v>
      </c>
      <c r="P13" s="37" t="n">
        <f aca="false">SUM(L13:O13)</f>
        <v>54244</v>
      </c>
      <c r="Q13" s="37"/>
      <c r="R13" s="25"/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25"/>
    </row>
    <row r="15" customFormat="false" ht="15" hidden="false" customHeight="false" outlineLevel="0" collapsed="false">
      <c r="A15" s="25"/>
      <c r="B15" s="25"/>
      <c r="C15" s="25"/>
      <c r="D15" s="25" t="s">
        <v>6</v>
      </c>
      <c r="E15" s="25"/>
      <c r="F15" s="25"/>
      <c r="G15" s="39" t="n">
        <f aca="false">SUM(G13)</f>
        <v>0</v>
      </c>
      <c r="H15" s="39" t="n">
        <f aca="false">SUM(H13)</f>
        <v>4590</v>
      </c>
      <c r="I15" s="39" t="n">
        <f aca="false">SUM(I13)</f>
        <v>0</v>
      </c>
      <c r="J15" s="39" t="n">
        <f aca="false">SUM(J13)</f>
        <v>4590</v>
      </c>
      <c r="K15" s="37"/>
      <c r="L15" s="39" t="n">
        <f aca="false">SUM(L13)</f>
        <v>0</v>
      </c>
      <c r="M15" s="39" t="n">
        <f aca="false">SUM(M13)</f>
        <v>28688</v>
      </c>
      <c r="N15" s="39" t="n">
        <f aca="false">SUM(N13)</f>
        <v>25556</v>
      </c>
      <c r="O15" s="39" t="n">
        <f aca="false">SUM(O13)</f>
        <v>0</v>
      </c>
      <c r="P15" s="39" t="n">
        <f aca="false">SUM(P13)</f>
        <v>54244</v>
      </c>
      <c r="Q15" s="37"/>
      <c r="R15" s="25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 t="s">
        <v>27</v>
      </c>
      <c r="H17" s="25"/>
      <c r="I17" s="25"/>
      <c r="J17" s="25"/>
      <c r="K17" s="25"/>
      <c r="L17" s="34" t="s">
        <v>28</v>
      </c>
      <c r="M17" s="25"/>
      <c r="N17" s="25"/>
      <c r="O17" s="25"/>
      <c r="P17" s="25"/>
      <c r="Q17" s="25"/>
      <c r="R17" s="25"/>
    </row>
    <row r="18" customFormat="false" ht="15.75" hidden="false" customHeight="false" outlineLevel="0" collapsed="false">
      <c r="A18" s="25"/>
      <c r="B18" s="25"/>
      <c r="C18" s="25"/>
      <c r="D18" s="25"/>
      <c r="E18" s="25"/>
      <c r="F18" s="25"/>
      <c r="G18" s="32" t="s">
        <v>29</v>
      </c>
      <c r="H18" s="32" t="s">
        <v>30</v>
      </c>
      <c r="I18" s="32" t="s">
        <v>24</v>
      </c>
      <c r="J18" s="32" t="s">
        <v>6</v>
      </c>
      <c r="K18" s="25"/>
      <c r="L18" s="32" t="s">
        <v>31</v>
      </c>
      <c r="M18" s="32" t="s">
        <v>32</v>
      </c>
      <c r="N18" s="32" t="s">
        <v>24</v>
      </c>
      <c r="O18" s="32" t="s">
        <v>6</v>
      </c>
      <c r="P18" s="25"/>
      <c r="Q18" s="25"/>
      <c r="R18" s="25"/>
    </row>
    <row r="19" customFormat="false" ht="15.75" hidden="false" customHeight="false" outlineLevel="0" collapsed="false">
      <c r="A19" s="25"/>
      <c r="B19" s="34" t="s">
        <v>64</v>
      </c>
      <c r="C19" s="25"/>
      <c r="D19" s="25"/>
      <c r="E19" s="25"/>
      <c r="F19" s="25"/>
      <c r="G19" s="37" t="n">
        <v>18670</v>
      </c>
      <c r="H19" s="37" t="n">
        <v>0</v>
      </c>
      <c r="I19" s="37" t="n">
        <v>0</v>
      </c>
      <c r="J19" s="37" t="n">
        <f aca="false">SUM(G19:I19)</f>
        <v>18670</v>
      </c>
      <c r="K19" s="37"/>
      <c r="L19" s="37" t="n">
        <v>1147</v>
      </c>
      <c r="M19" s="37" t="n">
        <v>0</v>
      </c>
      <c r="N19" s="37" t="n">
        <v>0</v>
      </c>
      <c r="O19" s="37" t="n">
        <f aca="false">SUM(L19:N19)</f>
        <v>1147</v>
      </c>
      <c r="P19" s="37"/>
      <c r="Q19" s="25"/>
      <c r="R19" s="25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5"/>
      <c r="R20" s="25"/>
    </row>
    <row r="21" customFormat="false" ht="15" hidden="false" customHeight="false" outlineLevel="0" collapsed="false">
      <c r="A21" s="25"/>
      <c r="B21" s="25"/>
      <c r="C21" s="25"/>
      <c r="D21" s="25" t="s">
        <v>6</v>
      </c>
      <c r="E21" s="25"/>
      <c r="F21" s="25"/>
      <c r="G21" s="39" t="n">
        <f aca="false">SUM(G19)</f>
        <v>18670</v>
      </c>
      <c r="H21" s="39" t="n">
        <f aca="false">SUM(H19)</f>
        <v>0</v>
      </c>
      <c r="I21" s="39" t="n">
        <f aca="false">SUM(I19)</f>
        <v>0</v>
      </c>
      <c r="J21" s="39" t="n">
        <f aca="false">SUM(J19)</f>
        <v>18670</v>
      </c>
      <c r="K21" s="37"/>
      <c r="L21" s="39" t="n">
        <f aca="false">SUM(L19)</f>
        <v>1147</v>
      </c>
      <c r="M21" s="39" t="n">
        <f aca="false">SUM(M19)</f>
        <v>0</v>
      </c>
      <c r="N21" s="39" t="n">
        <f aca="false">SUM(N19)</f>
        <v>0</v>
      </c>
      <c r="O21" s="39" t="n">
        <f aca="false">SUM(O19)</f>
        <v>1147</v>
      </c>
      <c r="P21" s="37"/>
      <c r="Q21" s="25"/>
      <c r="R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34" t="s">
        <v>33</v>
      </c>
      <c r="H23" s="25"/>
      <c r="I23" s="25"/>
      <c r="J23" s="25"/>
      <c r="K23" s="25"/>
      <c r="L23" s="25" t="s">
        <v>6</v>
      </c>
      <c r="M23" s="34" t="s">
        <v>34</v>
      </c>
      <c r="N23" s="25" t="s">
        <v>35</v>
      </c>
      <c r="O23" s="25"/>
      <c r="P23" s="25"/>
      <c r="Q23" s="25"/>
      <c r="R23" s="25"/>
    </row>
    <row r="24" customFormat="false" ht="15.75" hidden="false" customHeight="false" outlineLevel="0" collapsed="false">
      <c r="A24" s="25"/>
      <c r="B24" s="25"/>
      <c r="C24" s="25"/>
      <c r="D24" s="25"/>
      <c r="E24" s="25"/>
      <c r="F24" s="25"/>
      <c r="G24" s="32" t="s">
        <v>36</v>
      </c>
      <c r="H24" s="32" t="s">
        <v>37</v>
      </c>
      <c r="I24" s="32" t="s">
        <v>6</v>
      </c>
      <c r="J24" s="42"/>
      <c r="K24" s="42"/>
      <c r="L24" s="30" t="s">
        <v>38</v>
      </c>
      <c r="M24" s="30" t="s">
        <v>39</v>
      </c>
      <c r="N24" s="30" t="s">
        <v>6</v>
      </c>
      <c r="O24" s="42"/>
      <c r="P24" s="25"/>
      <c r="Q24" s="25"/>
      <c r="R24" s="25"/>
    </row>
    <row r="25" customFormat="false" ht="15.75" hidden="false" customHeight="false" outlineLevel="0" collapsed="false">
      <c r="A25" s="25"/>
      <c r="B25" s="34" t="s">
        <v>64</v>
      </c>
      <c r="C25" s="25"/>
      <c r="D25" s="25"/>
      <c r="E25" s="25"/>
      <c r="F25" s="25"/>
      <c r="G25" s="37" t="n">
        <v>1147</v>
      </c>
      <c r="H25" s="37" t="n">
        <v>0</v>
      </c>
      <c r="I25" s="37" t="n">
        <f aca="false">SUM(G25:H25)</f>
        <v>1147</v>
      </c>
      <c r="J25" s="37"/>
      <c r="K25" s="37"/>
      <c r="L25" s="37" t="n">
        <f aca="false">I7</f>
        <v>78425</v>
      </c>
      <c r="M25" s="37" t="n">
        <f aca="false">Q36</f>
        <v>85489</v>
      </c>
      <c r="N25" s="37" t="n">
        <f aca="false">SUM(L25:M25)</f>
        <v>163914</v>
      </c>
      <c r="O25" s="37"/>
      <c r="P25" s="25"/>
      <c r="Q25" s="25"/>
      <c r="R25" s="25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37"/>
      <c r="H26" s="37"/>
      <c r="I26" s="37"/>
      <c r="J26" s="37"/>
      <c r="K26" s="37"/>
      <c r="L26" s="37"/>
      <c r="M26" s="37"/>
      <c r="N26" s="37"/>
      <c r="O26" s="37"/>
      <c r="P26" s="25"/>
      <c r="Q26" s="25"/>
      <c r="R26" s="25"/>
    </row>
    <row r="27" customFormat="false" ht="15" hidden="false" customHeight="false" outlineLevel="0" collapsed="false">
      <c r="A27" s="25"/>
      <c r="B27" s="25"/>
      <c r="C27" s="25"/>
      <c r="D27" s="25" t="s">
        <v>6</v>
      </c>
      <c r="E27" s="25"/>
      <c r="F27" s="25"/>
      <c r="G27" s="39" t="n">
        <f aca="false">SUM(G25)</f>
        <v>1147</v>
      </c>
      <c r="H27" s="39" t="n">
        <f aca="false">SUM(H25)</f>
        <v>0</v>
      </c>
      <c r="I27" s="39" t="n">
        <f aca="false">SUM(I25)</f>
        <v>1147</v>
      </c>
      <c r="J27" s="37"/>
      <c r="K27" s="37"/>
      <c r="L27" s="39" t="n">
        <f aca="false">SUM(L25)</f>
        <v>78425</v>
      </c>
      <c r="M27" s="39" t="n">
        <f aca="false">SUM(M25)</f>
        <v>85489</v>
      </c>
      <c r="N27" s="39" t="n">
        <f aca="false">SUM(N25)</f>
        <v>163914</v>
      </c>
      <c r="O27" s="37"/>
      <c r="P27" s="25"/>
      <c r="Q27" s="25"/>
      <c r="R27" s="25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customFormat="false" ht="15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 t="s">
        <v>40</v>
      </c>
      <c r="L30" s="25"/>
      <c r="M30" s="25"/>
      <c r="N30" s="25"/>
      <c r="O30" s="25"/>
      <c r="P30" s="25"/>
      <c r="Q30" s="25"/>
      <c r="R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 t="s">
        <v>41</v>
      </c>
      <c r="H33" s="25"/>
      <c r="I33" s="25"/>
      <c r="J33" s="25" t="s">
        <v>4</v>
      </c>
      <c r="K33" s="25" t="s">
        <v>42</v>
      </c>
      <c r="L33" s="25" t="s">
        <v>43</v>
      </c>
      <c r="M33" s="25" t="s">
        <v>44</v>
      </c>
      <c r="N33" s="25" t="s">
        <v>45</v>
      </c>
      <c r="O33" s="25"/>
      <c r="P33" s="25" t="s">
        <v>46</v>
      </c>
      <c r="Q33" s="25" t="s">
        <v>6</v>
      </c>
      <c r="R33" s="25"/>
    </row>
    <row r="34" customFormat="false" ht="15.75" hidden="false" customHeight="false" outlineLevel="0" collapsed="false">
      <c r="A34" s="25"/>
      <c r="B34" s="25"/>
      <c r="C34" s="25" t="s">
        <v>47</v>
      </c>
      <c r="D34" s="25"/>
      <c r="E34" s="25"/>
      <c r="F34" s="25"/>
      <c r="G34" s="30" t="s">
        <v>48</v>
      </c>
      <c r="H34" s="43" t="s">
        <v>5</v>
      </c>
      <c r="I34" s="30" t="s">
        <v>15</v>
      </c>
      <c r="J34" s="30" t="s">
        <v>49</v>
      </c>
      <c r="K34" s="30" t="s">
        <v>50</v>
      </c>
      <c r="L34" s="30" t="s">
        <v>51</v>
      </c>
      <c r="M34" s="30" t="s">
        <v>50</v>
      </c>
      <c r="N34" s="30" t="s">
        <v>52</v>
      </c>
      <c r="O34" s="30" t="s">
        <v>53</v>
      </c>
      <c r="P34" s="30" t="s">
        <v>52</v>
      </c>
      <c r="Q34" s="30" t="s">
        <v>39</v>
      </c>
      <c r="R34" s="30" t="s">
        <v>6</v>
      </c>
    </row>
    <row r="35" customFormat="false" ht="15.75" hidden="false" customHeight="false" outlineLevel="0" collapsed="false">
      <c r="A35" s="25"/>
      <c r="B35" s="25"/>
      <c r="C35" s="25"/>
      <c r="D35" s="25"/>
      <c r="E35" s="25"/>
      <c r="F35" s="2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customFormat="false" ht="15" hidden="false" customHeight="false" outlineLevel="0" collapsed="false">
      <c r="A36" s="25"/>
      <c r="B36" s="34" t="s">
        <v>64</v>
      </c>
      <c r="C36" s="25"/>
      <c r="D36" s="42"/>
      <c r="E36" s="42"/>
      <c r="F36" s="42"/>
      <c r="G36" s="36" t="n">
        <v>1</v>
      </c>
      <c r="H36" s="35" t="n">
        <f aca="false">H7</f>
        <v>16049</v>
      </c>
      <c r="I36" s="35" t="s">
        <v>15</v>
      </c>
      <c r="J36" s="35" t="n">
        <f aca="false">G7</f>
        <v>62376</v>
      </c>
      <c r="K36" s="35" t="n">
        <f aca="false">Q7</f>
        <v>5691</v>
      </c>
      <c r="L36" s="35" t="n">
        <f aca="false">J13</f>
        <v>4590</v>
      </c>
      <c r="M36" s="35" t="n">
        <f aca="false">P13</f>
        <v>54244</v>
      </c>
      <c r="N36" s="35" t="n">
        <f aca="false">J19</f>
        <v>18670</v>
      </c>
      <c r="O36" s="35" t="n">
        <f aca="false">O19</f>
        <v>1147</v>
      </c>
      <c r="P36" s="35" t="n">
        <f aca="false">I25</f>
        <v>1147</v>
      </c>
      <c r="Q36" s="35" t="n">
        <f aca="false">SUM(K36:P36)</f>
        <v>85489</v>
      </c>
      <c r="R36" s="35" t="n">
        <f aca="false">SUM(H36:P36)</f>
        <v>163914</v>
      </c>
    </row>
    <row r="37" customFormat="false" ht="16.5" hidden="false" customHeight="true" outlineLevel="0" collapsed="false">
      <c r="A37" s="25"/>
      <c r="B37" s="25"/>
      <c r="C37" s="25"/>
      <c r="D37" s="25"/>
      <c r="E37" s="25"/>
      <c r="F37" s="25"/>
      <c r="G37" s="44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customFormat="false" ht="18.75" hidden="false" customHeight="true" outlineLevel="0" collapsed="false">
      <c r="A38" s="25"/>
      <c r="B38" s="25" t="s">
        <v>54</v>
      </c>
      <c r="C38" s="25"/>
      <c r="D38" s="25"/>
      <c r="E38" s="25"/>
      <c r="F38" s="25"/>
      <c r="G38" s="38" t="n">
        <f aca="false">SUM(G36)</f>
        <v>1</v>
      </c>
      <c r="H38" s="37" t="n">
        <f aca="false">SUM(H36)</f>
        <v>16049</v>
      </c>
      <c r="I38" s="37" t="s">
        <v>15</v>
      </c>
      <c r="J38" s="37" t="n">
        <f aca="false">SUM(J36)</f>
        <v>62376</v>
      </c>
      <c r="K38" s="37" t="n">
        <f aca="false">SUM(K36)</f>
        <v>5691</v>
      </c>
      <c r="L38" s="37" t="n">
        <f aca="false">SUM(L36)</f>
        <v>4590</v>
      </c>
      <c r="M38" s="37" t="n">
        <f aca="false">SUM(M36)</f>
        <v>54244</v>
      </c>
      <c r="N38" s="37" t="n">
        <f aca="false">SUM(N36)</f>
        <v>18670</v>
      </c>
      <c r="O38" s="37" t="n">
        <f aca="false">SUM(O36)</f>
        <v>1147</v>
      </c>
      <c r="P38" s="37" t="n">
        <f aca="false">SUM(P36)</f>
        <v>1147</v>
      </c>
      <c r="Q38" s="37" t="n">
        <f aca="false">SUM(Q36)</f>
        <v>85489</v>
      </c>
      <c r="R38" s="37" t="n">
        <f aca="false">SUM(R36)</f>
        <v>163914</v>
      </c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B41" s="23" t="s">
        <v>65</v>
      </c>
    </row>
    <row r="42" customFormat="false" ht="12.75" hidden="false" customHeight="false" outlineLevel="0" collapsed="false">
      <c r="B42" s="23"/>
    </row>
    <row r="43" customFormat="false" ht="12.75" hidden="false" customHeight="false" outlineLevel="0" collapsed="false">
      <c r="B43" s="23" t="s">
        <v>66</v>
      </c>
    </row>
    <row r="44" customFormat="false" ht="12.75" hidden="false" customHeight="false" outlineLevel="0" collapsed="false">
      <c r="A44" s="46"/>
      <c r="B44" s="23" t="s">
        <v>67</v>
      </c>
    </row>
    <row r="45" customFormat="false" ht="12.75" hidden="false" customHeight="false" outlineLevel="0" collapsed="false">
      <c r="A45" s="46"/>
      <c r="B45" s="23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47" width="11.13"/>
    <col collapsed="false" customWidth="true" hidden="false" outlineLevel="0" max="8" min="8" style="0" width="7.28"/>
    <col collapsed="false" customWidth="true" hidden="false" outlineLevel="0" max="9" min="9" style="47" width="9.14"/>
  </cols>
  <sheetData>
    <row r="1" customFormat="false" ht="12.75" hidden="false" customHeight="false" outlineLevel="0" collapsed="false">
      <c r="A1" s="23" t="s">
        <v>69</v>
      </c>
      <c r="B1" s="23"/>
      <c r="C1" s="23"/>
      <c r="D1" s="23"/>
    </row>
    <row r="2" customFormat="false" ht="12.75" hidden="false" customHeight="false" outlineLevel="0" collapsed="false">
      <c r="A2" s="23" t="s">
        <v>70</v>
      </c>
      <c r="B2" s="23"/>
      <c r="C2" s="23"/>
      <c r="D2" s="23"/>
    </row>
    <row r="3" customFormat="false" ht="12.75" hidden="false" customHeight="false" outlineLevel="0" collapsed="false">
      <c r="B3" s="23" t="s">
        <v>71</v>
      </c>
    </row>
    <row r="6" customFormat="false" ht="12.75" hidden="false" customHeight="false" outlineLevel="0" collapsed="false">
      <c r="A6" s="48" t="s">
        <v>72</v>
      </c>
    </row>
    <row r="7" customFormat="false" ht="12.75" hidden="false" customHeight="false" outlineLevel="0" collapsed="false">
      <c r="A7" s="0" t="s">
        <v>73</v>
      </c>
      <c r="F7" s="47" t="n">
        <v>39080</v>
      </c>
      <c r="G7" s="0" t="s">
        <v>74</v>
      </c>
    </row>
    <row r="8" customFormat="false" ht="12.75" hidden="false" customHeight="false" outlineLevel="0" collapsed="false">
      <c r="A8" s="0" t="s">
        <v>73</v>
      </c>
      <c r="F8" s="47" t="n">
        <v>9069</v>
      </c>
      <c r="G8" s="0" t="s">
        <v>75</v>
      </c>
    </row>
    <row r="9" customFormat="false" ht="12.75" hidden="false" customHeight="false" outlineLevel="0" collapsed="false">
      <c r="A9" s="0" t="s">
        <v>73</v>
      </c>
      <c r="F9" s="47" t="n">
        <v>9627</v>
      </c>
      <c r="G9" s="0" t="s">
        <v>76</v>
      </c>
    </row>
    <row r="10" customFormat="false" ht="13.5" hidden="false" customHeight="false" outlineLevel="0" collapsed="false">
      <c r="A10" s="0" t="s">
        <v>77</v>
      </c>
      <c r="F10" s="49" t="n">
        <v>4600</v>
      </c>
      <c r="G10" s="0" t="s">
        <v>78</v>
      </c>
    </row>
    <row r="11" customFormat="false" ht="12.75" hidden="false" customHeight="false" outlineLevel="0" collapsed="false">
      <c r="C11" s="23" t="s">
        <v>79</v>
      </c>
      <c r="F11" s="47" t="n">
        <f aca="false">SUM(F7:F10)</f>
        <v>62376</v>
      </c>
      <c r="G11" s="23" t="s">
        <v>80</v>
      </c>
      <c r="I11" s="47" t="n">
        <v>17230</v>
      </c>
    </row>
    <row r="12" customFormat="false" ht="12.75" hidden="false" customHeight="false" outlineLevel="0" collapsed="false">
      <c r="G12" s="23" t="s">
        <v>81</v>
      </c>
      <c r="I12" s="47" t="n">
        <v>22573</v>
      </c>
    </row>
    <row r="13" customFormat="false" ht="12.75" hidden="false" customHeight="false" outlineLevel="0" collapsed="false">
      <c r="G13" s="23" t="s">
        <v>82</v>
      </c>
      <c r="I13" s="47" t="n">
        <v>22573</v>
      </c>
    </row>
    <row r="15" customFormat="false" ht="12.75" hidden="false" customHeight="false" outlineLevel="0" collapsed="false">
      <c r="A15" s="48" t="s">
        <v>83</v>
      </c>
    </row>
    <row r="16" customFormat="false" ht="13.5" hidden="false" customHeight="false" outlineLevel="0" collapsed="false">
      <c r="A16" s="50"/>
      <c r="F16" s="47" t="n">
        <v>16049</v>
      </c>
    </row>
    <row r="17" customFormat="false" ht="12.75" hidden="false" customHeight="false" outlineLevel="0" collapsed="false">
      <c r="C17" s="23" t="s">
        <v>84</v>
      </c>
      <c r="F17" s="51" t="n">
        <f aca="false">F16</f>
        <v>16049</v>
      </c>
      <c r="G17" s="23" t="s">
        <v>80</v>
      </c>
      <c r="I17" s="47" t="n">
        <v>4432</v>
      </c>
    </row>
    <row r="18" customFormat="false" ht="12.75" hidden="false" customHeight="false" outlineLevel="0" collapsed="false">
      <c r="G18" s="23" t="s">
        <v>81</v>
      </c>
      <c r="I18" s="47" t="n">
        <v>5808</v>
      </c>
    </row>
    <row r="19" customFormat="false" ht="12.75" hidden="false" customHeight="false" outlineLevel="0" collapsed="false">
      <c r="G19" s="23" t="s">
        <v>82</v>
      </c>
      <c r="I19" s="47" t="n">
        <v>5809</v>
      </c>
    </row>
    <row r="21" customFormat="false" ht="12.75" hidden="false" customHeight="false" outlineLevel="0" collapsed="false">
      <c r="A21" s="48" t="s">
        <v>85</v>
      </c>
    </row>
    <row r="22" customFormat="false" ht="12.75" hidden="false" customHeight="false" outlineLevel="0" collapsed="false">
      <c r="A22" s="0" t="s">
        <v>86</v>
      </c>
    </row>
    <row r="23" customFormat="false" ht="12.75" hidden="false" customHeight="false" outlineLevel="0" collapsed="false">
      <c r="B23" s="0" t="s">
        <v>87</v>
      </c>
      <c r="F23" s="47" t="n">
        <v>2249</v>
      </c>
    </row>
    <row r="24" customFormat="false" ht="13.5" hidden="false" customHeight="false" outlineLevel="0" collapsed="false">
      <c r="B24" s="0" t="s">
        <v>88</v>
      </c>
      <c r="F24" s="49" t="n">
        <v>3442</v>
      </c>
    </row>
    <row r="25" customFormat="false" ht="12.75" hidden="false" customHeight="false" outlineLevel="0" collapsed="false">
      <c r="C25" s="23" t="s">
        <v>89</v>
      </c>
      <c r="F25" s="47" t="n">
        <f aca="false">SUM(F23:F24)</f>
        <v>5691</v>
      </c>
      <c r="G25" s="23" t="s">
        <v>80</v>
      </c>
      <c r="I25" s="47" t="n">
        <v>1571</v>
      </c>
    </row>
    <row r="26" customFormat="false" ht="12.75" hidden="false" customHeight="false" outlineLevel="0" collapsed="false">
      <c r="G26" s="23" t="s">
        <v>81</v>
      </c>
      <c r="I26" s="47" t="n">
        <v>2060</v>
      </c>
    </row>
    <row r="27" customFormat="false" ht="12.75" hidden="false" customHeight="false" outlineLevel="0" collapsed="false">
      <c r="G27" s="23" t="s">
        <v>82</v>
      </c>
      <c r="I27" s="47" t="n">
        <v>2060</v>
      </c>
    </row>
    <row r="29" customFormat="false" ht="12.75" hidden="false" customHeight="false" outlineLevel="0" collapsed="false">
      <c r="A29" s="48" t="s">
        <v>90</v>
      </c>
    </row>
    <row r="30" customFormat="false" ht="12.75" hidden="false" customHeight="false" outlineLevel="0" collapsed="false">
      <c r="A30" s="0" t="s">
        <v>91</v>
      </c>
    </row>
    <row r="31" customFormat="false" ht="12.75" hidden="false" customHeight="false" outlineLevel="0" collapsed="false">
      <c r="A31" s="0" t="s">
        <v>73</v>
      </c>
      <c r="F31" s="47" t="n">
        <v>3213</v>
      </c>
    </row>
    <row r="32" customFormat="false" ht="12.75" hidden="false" customHeight="false" outlineLevel="0" collapsed="false">
      <c r="A32" s="0" t="s">
        <v>73</v>
      </c>
      <c r="F32" s="47" t="n">
        <v>574</v>
      </c>
    </row>
    <row r="33" customFormat="false" ht="12.75" hidden="false" customHeight="false" outlineLevel="0" collapsed="false">
      <c r="A33" s="0" t="s">
        <v>73</v>
      </c>
      <c r="F33" s="47" t="n">
        <v>344</v>
      </c>
    </row>
    <row r="34" customFormat="false" ht="12.75" hidden="false" customHeight="false" outlineLevel="0" collapsed="false">
      <c r="A34" s="0" t="s">
        <v>77</v>
      </c>
      <c r="F34" s="47" t="n">
        <v>344</v>
      </c>
    </row>
    <row r="35" customFormat="false" ht="13.5" hidden="false" customHeight="false" outlineLevel="0" collapsed="false">
      <c r="A35" s="0" t="s">
        <v>92</v>
      </c>
      <c r="F35" s="49" t="n">
        <v>115</v>
      </c>
    </row>
    <row r="36" customFormat="false" ht="12.75" hidden="false" customHeight="false" outlineLevel="0" collapsed="false">
      <c r="C36" s="23" t="s">
        <v>93</v>
      </c>
      <c r="F36" s="47" t="n">
        <f aca="false">SUM(F31:F35)</f>
        <v>4590</v>
      </c>
      <c r="G36" s="23" t="s">
        <v>80</v>
      </c>
      <c r="I36" s="47" t="n">
        <v>1268</v>
      </c>
    </row>
    <row r="37" customFormat="false" ht="12.75" hidden="false" customHeight="false" outlineLevel="0" collapsed="false">
      <c r="G37" s="23" t="s">
        <v>81</v>
      </c>
      <c r="I37" s="47" t="n">
        <v>1661</v>
      </c>
    </row>
    <row r="38" customFormat="false" ht="12.75" hidden="false" customHeight="false" outlineLevel="0" collapsed="false">
      <c r="G38" s="23" t="s">
        <v>82</v>
      </c>
      <c r="I38" s="47" t="n">
        <v>1661</v>
      </c>
    </row>
    <row r="40" customFormat="false" ht="12.75" hidden="false" customHeight="false" outlineLevel="0" collapsed="false">
      <c r="A40" s="48" t="s">
        <v>94</v>
      </c>
    </row>
    <row r="41" customFormat="false" ht="12.75" hidden="false" customHeight="false" outlineLevel="0" collapsed="false">
      <c r="A41" s="0" t="s">
        <v>95</v>
      </c>
    </row>
    <row r="42" customFormat="false" ht="12.75" hidden="false" customHeight="false" outlineLevel="0" collapsed="false">
      <c r="A42" s="0" t="s">
        <v>96</v>
      </c>
    </row>
    <row r="43" customFormat="false" ht="13.5" hidden="false" customHeight="false" outlineLevel="0" collapsed="false">
      <c r="A43" s="0" t="s">
        <v>97</v>
      </c>
      <c r="F43" s="49"/>
    </row>
    <row r="44" customFormat="false" ht="12.75" hidden="false" customHeight="false" outlineLevel="0" collapsed="false">
      <c r="C44" s="23" t="s">
        <v>98</v>
      </c>
      <c r="F44" s="47" t="n">
        <v>25556</v>
      </c>
      <c r="G44" s="23" t="s">
        <v>80</v>
      </c>
      <c r="I44" s="47" t="n">
        <v>7058</v>
      </c>
    </row>
    <row r="45" customFormat="false" ht="12.75" hidden="false" customHeight="false" outlineLevel="0" collapsed="false">
      <c r="G45" s="23" t="s">
        <v>81</v>
      </c>
      <c r="I45" s="47" t="n">
        <v>9249</v>
      </c>
    </row>
    <row r="46" customFormat="false" ht="12.75" hidden="false" customHeight="false" outlineLevel="0" collapsed="false">
      <c r="G46" s="23" t="s">
        <v>82</v>
      </c>
      <c r="I46" s="47" t="n">
        <v>9249</v>
      </c>
    </row>
    <row r="47" customFormat="false" ht="12.75" hidden="false" customHeight="false" outlineLevel="0" collapsed="false">
      <c r="G47" s="23"/>
    </row>
    <row r="48" customFormat="false" ht="12.75" hidden="false" customHeight="false" outlineLevel="0" collapsed="false">
      <c r="A48" s="48"/>
      <c r="G48" s="23"/>
    </row>
    <row r="49" customFormat="false" ht="12.75" hidden="false" customHeight="false" outlineLevel="0" collapsed="false">
      <c r="A49" s="48"/>
      <c r="G49" s="23"/>
    </row>
    <row r="50" customFormat="false" ht="12.75" hidden="false" customHeight="false" outlineLevel="0" collapsed="false">
      <c r="A50" s="48"/>
      <c r="G50" s="23"/>
    </row>
    <row r="51" customFormat="false" ht="12.75" hidden="false" customHeight="false" outlineLevel="0" collapsed="false">
      <c r="G51" s="23"/>
    </row>
    <row r="52" customFormat="false" ht="12.75" hidden="false" customHeight="false" outlineLevel="0" collapsed="false">
      <c r="A52" s="48" t="s">
        <v>99</v>
      </c>
      <c r="G52" s="23"/>
    </row>
    <row r="53" customFormat="false" ht="12.75" hidden="false" customHeight="false" outlineLevel="0" collapsed="false">
      <c r="A53" s="0" t="s">
        <v>100</v>
      </c>
      <c r="G53" s="23"/>
    </row>
    <row r="54" customFormat="false" ht="12.75" hidden="false" customHeight="false" outlineLevel="0" collapsed="false">
      <c r="A54" s="0" t="s">
        <v>101</v>
      </c>
      <c r="G54" s="23"/>
    </row>
    <row r="55" customFormat="false" ht="12.75" hidden="false" customHeight="false" outlineLevel="0" collapsed="false">
      <c r="A55" s="0" t="s">
        <v>102</v>
      </c>
      <c r="G55" s="23"/>
    </row>
    <row r="56" customFormat="false" ht="13.5" hidden="false" customHeight="false" outlineLevel="0" collapsed="false">
      <c r="A56" s="0" t="s">
        <v>103</v>
      </c>
      <c r="F56" s="49"/>
      <c r="G56" s="23"/>
    </row>
    <row r="57" customFormat="false" ht="12.75" hidden="false" customHeight="false" outlineLevel="0" collapsed="false">
      <c r="C57" s="23" t="s">
        <v>104</v>
      </c>
      <c r="F57" s="47" t="n">
        <v>18670</v>
      </c>
      <c r="G57" s="23" t="s">
        <v>80</v>
      </c>
      <c r="I57" s="47" t="n">
        <v>5157</v>
      </c>
    </row>
    <row r="58" customFormat="false" ht="12.75" hidden="false" customHeight="false" outlineLevel="0" collapsed="false">
      <c r="C58" s="23"/>
      <c r="G58" s="23" t="s">
        <v>81</v>
      </c>
      <c r="I58" s="47" t="n">
        <v>6756</v>
      </c>
    </row>
    <row r="59" customFormat="false" ht="12.75" hidden="false" customHeight="false" outlineLevel="0" collapsed="false">
      <c r="C59" s="23"/>
      <c r="G59" s="23" t="s">
        <v>82</v>
      </c>
      <c r="I59" s="47" t="n">
        <v>6757</v>
      </c>
    </row>
    <row r="61" customFormat="false" ht="12.75" hidden="false" customHeight="false" outlineLevel="0" collapsed="false">
      <c r="A61" s="48" t="s">
        <v>105</v>
      </c>
    </row>
    <row r="62" customFormat="false" ht="12.75" hidden="false" customHeight="false" outlineLevel="0" collapsed="false">
      <c r="A62" s="0" t="s">
        <v>106</v>
      </c>
    </row>
    <row r="63" customFormat="false" ht="12.75" hidden="false" customHeight="false" outlineLevel="0" collapsed="false">
      <c r="A63" s="0" t="s">
        <v>107</v>
      </c>
    </row>
    <row r="64" customFormat="false" ht="13.5" hidden="false" customHeight="false" outlineLevel="0" collapsed="false">
      <c r="F64" s="49"/>
    </row>
    <row r="65" customFormat="false" ht="12.75" hidden="false" customHeight="false" outlineLevel="0" collapsed="false">
      <c r="C65" s="23" t="s">
        <v>108</v>
      </c>
      <c r="F65" s="47" t="n">
        <v>1147</v>
      </c>
      <c r="G65" s="23" t="s">
        <v>80</v>
      </c>
      <c r="I65" s="47" t="n">
        <v>317</v>
      </c>
    </row>
    <row r="66" customFormat="false" ht="12.75" hidden="false" customHeight="false" outlineLevel="0" collapsed="false">
      <c r="G66" s="23" t="s">
        <v>81</v>
      </c>
      <c r="I66" s="47" t="n">
        <v>415</v>
      </c>
    </row>
    <row r="67" customFormat="false" ht="12.75" hidden="false" customHeight="false" outlineLevel="0" collapsed="false">
      <c r="G67" s="23" t="s">
        <v>82</v>
      </c>
      <c r="I67" s="47" t="n">
        <v>415</v>
      </c>
    </row>
    <row r="69" customFormat="false" ht="12.75" hidden="false" customHeight="false" outlineLevel="0" collapsed="false">
      <c r="A69" s="48" t="s">
        <v>109</v>
      </c>
    </row>
    <row r="70" customFormat="false" ht="12.75" hidden="false" customHeight="false" outlineLevel="0" collapsed="false">
      <c r="A70" s="0" t="s">
        <v>110</v>
      </c>
    </row>
    <row r="71" customFormat="false" ht="12.75" hidden="false" customHeight="false" outlineLevel="0" collapsed="false">
      <c r="A71" s="0" t="s">
        <v>111</v>
      </c>
    </row>
    <row r="72" customFormat="false" ht="12.75" hidden="false" customHeight="false" outlineLevel="0" collapsed="false">
      <c r="A72" s="0" t="s">
        <v>112</v>
      </c>
    </row>
    <row r="73" customFormat="false" ht="13.5" hidden="false" customHeight="false" outlineLevel="0" collapsed="false">
      <c r="F73" s="49"/>
    </row>
    <row r="74" customFormat="false" ht="12.75" hidden="false" customHeight="false" outlineLevel="0" collapsed="false">
      <c r="C74" s="23" t="s">
        <v>113</v>
      </c>
      <c r="F74" s="47" t="n">
        <v>28688</v>
      </c>
      <c r="G74" s="23" t="s">
        <v>80</v>
      </c>
      <c r="I74" s="47" t="n">
        <v>7924</v>
      </c>
    </row>
    <row r="75" customFormat="false" ht="12.75" hidden="false" customHeight="false" outlineLevel="0" collapsed="false">
      <c r="G75" s="23" t="s">
        <v>81</v>
      </c>
      <c r="I75" s="47" t="n">
        <v>10382</v>
      </c>
    </row>
    <row r="76" customFormat="false" ht="12.75" hidden="false" customHeight="false" outlineLevel="0" collapsed="false">
      <c r="G76" s="23" t="s">
        <v>82</v>
      </c>
      <c r="I76" s="47" t="n">
        <v>10382</v>
      </c>
    </row>
    <row r="78" customFormat="false" ht="12.75" hidden="false" customHeight="false" outlineLevel="0" collapsed="false">
      <c r="A78" s="48" t="s">
        <v>114</v>
      </c>
    </row>
    <row r="79" customFormat="false" ht="12.75" hidden="false" customHeight="false" outlineLevel="0" collapsed="false">
      <c r="A79" s="0" t="s">
        <v>115</v>
      </c>
    </row>
    <row r="80" customFormat="false" ht="12.75" hidden="false" customHeight="false" outlineLevel="0" collapsed="false">
      <c r="A80" s="0" t="s">
        <v>116</v>
      </c>
    </row>
    <row r="81" customFormat="false" ht="13.5" hidden="false" customHeight="false" outlineLevel="0" collapsed="false">
      <c r="F81" s="49"/>
    </row>
    <row r="82" customFormat="false" ht="12.75" hidden="false" customHeight="false" outlineLevel="0" collapsed="false">
      <c r="C82" s="23" t="s">
        <v>117</v>
      </c>
      <c r="F82" s="47" t="n">
        <v>1147</v>
      </c>
      <c r="G82" s="23" t="s">
        <v>80</v>
      </c>
      <c r="I82" s="47" t="n">
        <v>317</v>
      </c>
    </row>
    <row r="83" customFormat="false" ht="12.75" hidden="false" customHeight="false" outlineLevel="0" collapsed="false">
      <c r="G83" s="23" t="s">
        <v>81</v>
      </c>
      <c r="I83" s="47" t="n">
        <v>415</v>
      </c>
    </row>
    <row r="84" customFormat="false" ht="12.75" hidden="false" customHeight="false" outlineLevel="0" collapsed="false">
      <c r="G84" s="23" t="s">
        <v>82</v>
      </c>
      <c r="I84" s="47" t="n">
        <v>415</v>
      </c>
    </row>
    <row r="86" customFormat="false" ht="13.5" hidden="false" customHeight="false" outlineLevel="0" collapsed="false">
      <c r="F86" s="0"/>
    </row>
    <row r="87" customFormat="false" ht="14.25" hidden="false" customHeight="false" outlineLevel="0" collapsed="false">
      <c r="A87" s="23" t="s">
        <v>118</v>
      </c>
      <c r="F87" s="52" t="n">
        <f aca="false">SUM(F11+F17+F25+F36+F44+F57+F65+F74+F82)</f>
        <v>163914</v>
      </c>
      <c r="G87" s="23" t="s">
        <v>80</v>
      </c>
      <c r="I87" s="47" t="n">
        <v>45274</v>
      </c>
    </row>
    <row r="88" customFormat="false" ht="13.5" hidden="false" customHeight="false" outlineLevel="0" collapsed="false">
      <c r="G88" s="23" t="s">
        <v>81</v>
      </c>
      <c r="I88" s="47" t="n">
        <v>59320</v>
      </c>
    </row>
    <row r="89" customFormat="false" ht="12.75" hidden="false" customHeight="false" outlineLevel="0" collapsed="false">
      <c r="G89" s="23" t="s">
        <v>82</v>
      </c>
      <c r="I89" s="47" t="n">
        <v>59320</v>
      </c>
    </row>
    <row r="92" customFormat="false" ht="12.75" hidden="false" customHeight="false" outlineLevel="0" collapsed="false">
      <c r="A92" s="23" t="s">
        <v>119</v>
      </c>
    </row>
    <row r="93" customFormat="false" ht="12.75" hidden="false" customHeight="false" outlineLevel="0" collapsed="false">
      <c r="A93" s="23" t="s">
        <v>120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5" activeCellId="0" sqref="C5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122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123</v>
      </c>
      <c r="G7" s="53" t="n">
        <v>88862</v>
      </c>
      <c r="H7" s="53" t="n">
        <v>23993</v>
      </c>
      <c r="I7" s="53" t="n">
        <f aca="false">G7+H7</f>
        <v>112855</v>
      </c>
      <c r="J7" s="54" t="n">
        <v>1.6</v>
      </c>
      <c r="K7" s="53" t="n">
        <v>0</v>
      </c>
      <c r="L7" s="54" t="n">
        <v>1.6</v>
      </c>
      <c r="M7" s="37"/>
      <c r="N7" s="53" t="n">
        <v>0</v>
      </c>
      <c r="O7" s="53" t="n">
        <v>0</v>
      </c>
      <c r="P7" s="53" t="n">
        <v>1552</v>
      </c>
      <c r="Q7" s="53" t="n">
        <f aca="false">SUM(N7:P7)</f>
        <v>1552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88862</v>
      </c>
      <c r="H8" s="37" t="n">
        <f aca="false">SUM(H7)</f>
        <v>23993</v>
      </c>
      <c r="I8" s="37" t="n">
        <f aca="false">SUM(I7)</f>
        <v>112855</v>
      </c>
      <c r="J8" s="55" t="n">
        <f aca="false">J7</f>
        <v>1.6</v>
      </c>
      <c r="K8" s="37" t="n">
        <f aca="false">SUM(K7)</f>
        <v>0</v>
      </c>
      <c r="L8" s="55" t="n">
        <f aca="false">SUM(L7)</f>
        <v>1.6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1552</v>
      </c>
      <c r="Q8" s="37" t="n">
        <f aca="false">SUM(Q7)</f>
        <v>1552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123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123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123</v>
      </c>
      <c r="G22" s="37" t="n">
        <v>0</v>
      </c>
      <c r="H22" s="37" t="n">
        <v>2070</v>
      </c>
      <c r="I22" s="37" t="n">
        <f aca="false">SUM(G22:H22)</f>
        <v>2070</v>
      </c>
      <c r="J22" s="37"/>
      <c r="K22" s="37"/>
      <c r="L22" s="37" t="n">
        <f aca="false">I7</f>
        <v>112855</v>
      </c>
      <c r="M22" s="37" t="n">
        <f aca="false">Q31</f>
        <v>3622</v>
      </c>
      <c r="N22" s="37" t="n">
        <f aca="false">SUM(L22+M22)</f>
        <v>116477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2070</v>
      </c>
      <c r="I23" s="37" t="n">
        <f aca="false">SUM(I22)</f>
        <v>2070</v>
      </c>
      <c r="J23" s="37"/>
      <c r="K23" s="37"/>
      <c r="L23" s="37" t="n">
        <f aca="false">SUM(L22)</f>
        <v>112855</v>
      </c>
      <c r="M23" s="37" t="n">
        <f aca="false">SUM(M22)</f>
        <v>3622</v>
      </c>
      <c r="N23" s="37" t="n">
        <f aca="false">SUM(N22)</f>
        <v>116477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5.75" hidden="false" customHeight="false" outlineLevel="0" collapsed="false">
      <c r="B31" s="25" t="s">
        <v>123</v>
      </c>
      <c r="C31" s="42"/>
      <c r="D31" s="42"/>
      <c r="E31" s="42"/>
      <c r="F31" s="42"/>
      <c r="G31" s="55" t="n">
        <v>1.6</v>
      </c>
      <c r="H31" s="35" t="n">
        <f aca="false">H7</f>
        <v>23993</v>
      </c>
      <c r="I31" s="35" t="s">
        <v>15</v>
      </c>
      <c r="J31" s="35" t="n">
        <f aca="false">G7</f>
        <v>88862</v>
      </c>
      <c r="K31" s="35" t="n">
        <f aca="false">P7</f>
        <v>1552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f aca="false">I23</f>
        <v>2070</v>
      </c>
      <c r="Q31" s="35" t="n">
        <f aca="false">SUM(K31:P31)</f>
        <v>3622</v>
      </c>
      <c r="R31" s="35" t="n">
        <f aca="false">SUM(H31:P31)</f>
        <v>116477</v>
      </c>
    </row>
    <row r="32" customFormat="false" ht="13.5" hidden="false" customHeight="true" outlineLevel="0" collapsed="false">
      <c r="B32" s="25" t="s">
        <v>54</v>
      </c>
      <c r="G32" s="55" t="n">
        <f aca="false">G31</f>
        <v>1.6</v>
      </c>
      <c r="H32" s="37" t="n">
        <f aca="false">SUM(H31)</f>
        <v>23993</v>
      </c>
      <c r="I32" s="37" t="s">
        <v>15</v>
      </c>
      <c r="J32" s="37" t="n">
        <f aca="false">SUM(J31)</f>
        <v>88862</v>
      </c>
      <c r="K32" s="37" t="n">
        <f aca="false">SUM(K31)</f>
        <v>1552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2070</v>
      </c>
      <c r="Q32" s="37" t="n">
        <f aca="false">SUM(Q31)</f>
        <v>3622</v>
      </c>
      <c r="R32" s="37" t="n">
        <f aca="false">SUM(R31)</f>
        <v>116477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125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126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6" activeCellId="0" sqref="C6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127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128</v>
      </c>
      <c r="G7" s="53" t="n">
        <v>41060</v>
      </c>
      <c r="H7" s="53" t="n">
        <v>11219</v>
      </c>
      <c r="I7" s="53" t="n">
        <f aca="false">G7+H7</f>
        <v>52279</v>
      </c>
      <c r="J7" s="56" t="n">
        <v>0.76</v>
      </c>
      <c r="K7" s="53" t="n">
        <v>0</v>
      </c>
      <c r="L7" s="56" t="n">
        <v>0.76</v>
      </c>
      <c r="M7" s="37"/>
      <c r="N7" s="53" t="n">
        <v>0</v>
      </c>
      <c r="O7" s="53" t="n">
        <v>0</v>
      </c>
      <c r="P7" s="53" t="n">
        <v>1863</v>
      </c>
      <c r="Q7" s="53" t="n">
        <f aca="false">SUM(N7:P7)</f>
        <v>1863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41060</v>
      </c>
      <c r="H8" s="37" t="n">
        <f aca="false">SUM(H7)</f>
        <v>11219</v>
      </c>
      <c r="I8" s="37" t="n">
        <f aca="false">SUM(I7)</f>
        <v>52279</v>
      </c>
      <c r="J8" s="38" t="n">
        <f aca="false">SUM(J7)</f>
        <v>0.76</v>
      </c>
      <c r="K8" s="37" t="n">
        <f aca="false">SUM(K7)</f>
        <v>0</v>
      </c>
      <c r="L8" s="38" t="n">
        <f aca="false">SUM(L7)</f>
        <v>0.76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1863</v>
      </c>
      <c r="Q8" s="37" t="n">
        <f aca="false">SUM(Q7)</f>
        <v>1863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128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128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128</v>
      </c>
      <c r="G22" s="37" t="n">
        <v>0</v>
      </c>
      <c r="H22" s="37" t="n">
        <v>0</v>
      </c>
      <c r="I22" s="37" t="n">
        <f aca="false">SUM(G22:H22)</f>
        <v>0</v>
      </c>
      <c r="J22" s="37"/>
      <c r="K22" s="37"/>
      <c r="L22" s="37" t="n">
        <f aca="false">I7</f>
        <v>52279</v>
      </c>
      <c r="M22" s="37" t="n">
        <f aca="false">Q31</f>
        <v>1863</v>
      </c>
      <c r="N22" s="37" t="n">
        <f aca="false">SUM(L22+M22)</f>
        <v>54142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0</v>
      </c>
      <c r="I23" s="37" t="n">
        <f aca="false">SUM(I22)</f>
        <v>0</v>
      </c>
      <c r="J23" s="37"/>
      <c r="K23" s="37"/>
      <c r="L23" s="37" t="n">
        <f aca="false">SUM(L22)</f>
        <v>52279</v>
      </c>
      <c r="M23" s="37" t="n">
        <f aca="false">SUM(M22)</f>
        <v>1863</v>
      </c>
      <c r="N23" s="37" t="n">
        <f aca="false">SUM(N22)</f>
        <v>54142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6.5" hidden="false" customHeight="true" outlineLevel="0" collapsed="false">
      <c r="B31" s="25" t="s">
        <v>128</v>
      </c>
      <c r="C31" s="42"/>
      <c r="D31" s="42"/>
      <c r="E31" s="42"/>
      <c r="F31" s="42"/>
      <c r="G31" s="36" t="n">
        <v>0.76</v>
      </c>
      <c r="H31" s="35" t="n">
        <f aca="false">H7</f>
        <v>11219</v>
      </c>
      <c r="I31" s="35" t="s">
        <v>15</v>
      </c>
      <c r="J31" s="35" t="n">
        <f aca="false">G7</f>
        <v>41060</v>
      </c>
      <c r="K31" s="35" t="n">
        <f aca="false">P7</f>
        <v>1863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v>0</v>
      </c>
      <c r="Q31" s="35" t="n">
        <f aca="false">SUM(K31:P31)</f>
        <v>1863</v>
      </c>
      <c r="R31" s="35" t="n">
        <f aca="false">SUM(H31:P31)</f>
        <v>54142</v>
      </c>
    </row>
    <row r="32" customFormat="false" ht="13.5" hidden="false" customHeight="true" outlineLevel="0" collapsed="false">
      <c r="B32" s="25" t="s">
        <v>54</v>
      </c>
      <c r="G32" s="38" t="n">
        <f aca="false">SUM(G31)</f>
        <v>0.76</v>
      </c>
      <c r="H32" s="37" t="n">
        <f aca="false">SUM(H31)</f>
        <v>11219</v>
      </c>
      <c r="I32" s="37" t="s">
        <v>15</v>
      </c>
      <c r="J32" s="37" t="n">
        <f aca="false">SUM(J31)</f>
        <v>41060</v>
      </c>
      <c r="K32" s="37" t="n">
        <f aca="false">SUM(K31)</f>
        <v>1863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0</v>
      </c>
      <c r="Q32" s="37" t="n">
        <f aca="false">SUM(Q31)</f>
        <v>1863</v>
      </c>
      <c r="R32" s="37" t="n">
        <f aca="false">SUM(R31)</f>
        <v>54142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131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1998-10-15T14:12:29Z</dcterms:created>
  <dc:creator>TRANSWESTERN PIPELINE COMPANY</dc:creator>
  <dc:description/>
  <dc:language>en-US</dc:language>
  <cp:lastModifiedBy>tjones4</cp:lastModifiedBy>
  <cp:lastPrinted>2001-12-13T17:35:37Z</cp:lastPrinted>
  <dcterms:modified xsi:type="dcterms:W3CDTF">2001-12-13T17:47:18Z</dcterms:modified>
  <cp:revision>0</cp:revision>
  <dc:subject/>
  <dc:title/>
</cp:coreProperties>
</file>