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etail" sheetId="1" state="visible" r:id="rId3"/>
  </sheets>
  <definedNames>
    <definedName function="false" hidden="false" localSheetId="0" name="_xlnm.Print_Titles" vbProcedure="false">Detail!$1:$1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<sst xmlns="http://schemas.openxmlformats.org/spreadsheetml/2006/main" count="75" uniqueCount="27">
  <si>
    <t xml:space="preserve">CR#</t>
  </si>
  <si>
    <t xml:space="preserve">SHIPPER</t>
  </si>
  <si>
    <t xml:space="preserve">VOLUME</t>
  </si>
  <si>
    <t xml:space="preserve">MAX RATE</t>
  </si>
  <si>
    <t xml:space="preserve">REVENUE</t>
  </si>
  <si>
    <t xml:space="preserve">JANUARY</t>
  </si>
  <si>
    <t xml:space="preserve">Deal</t>
  </si>
  <si>
    <t xml:space="preserve">Reliant</t>
  </si>
  <si>
    <t xml:space="preserve">SJ to EOT</t>
  </si>
  <si>
    <t xml:space="preserve">Max Rate</t>
  </si>
  <si>
    <t xml:space="preserve">SJ to WOT</t>
  </si>
  <si>
    <t xml:space="preserve">Difference</t>
  </si>
  <si>
    <t xml:space="preserve">January Total</t>
  </si>
  <si>
    <t xml:space="preserve">FEBRUARY</t>
  </si>
  <si>
    <t xml:space="preserve">Sempra</t>
  </si>
  <si>
    <t xml:space="preserve">EOT to WOT</t>
  </si>
  <si>
    <t xml:space="preserve">Richardson</t>
  </si>
  <si>
    <t xml:space="preserve">February Total</t>
  </si>
  <si>
    <t xml:space="preserve">MARCH</t>
  </si>
  <si>
    <t xml:space="preserve">Invoiced</t>
  </si>
  <si>
    <t xml:space="preserve">Variance</t>
  </si>
  <si>
    <t xml:space="preserve">Astra</t>
  </si>
  <si>
    <t xml:space="preserve">Difference </t>
  </si>
  <si>
    <t xml:space="preserve">MARCH (Con'd)</t>
  </si>
  <si>
    <t xml:space="preserve">BP Energy</t>
  </si>
  <si>
    <t xml:space="preserve">March Total</t>
  </si>
  <si>
    <t xml:space="preserve">TOTAL Q1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</si>
</sst>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#,##0"/>
    <numFmt numFmtId="166" formatCode="\$#,##0"/>
    <numFmt numFmtId="167" formatCode="#,##0.0000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sz val="10"/>
      <color rgb="FF0000FF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b val="true"/>
      <sz val="10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/>
      <bottom style="double"/>
      <diagonal/>
    </border>
    <border diagonalUp="false" diagonalDown="false">
      <left/>
      <right/>
      <top/>
      <bottom style="dashed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9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2.7"/>
    <col collapsed="false" customWidth="true" hidden="false" outlineLevel="0" max="2" min="2" style="0" width="7.7"/>
    <col collapsed="false" customWidth="true" hidden="false" outlineLevel="0" max="6" min="3" style="0" width="12.7"/>
    <col collapsed="false" customWidth="true" hidden="false" outlineLevel="0" max="7" min="7" style="0" width="10.13"/>
    <col collapsed="false" customWidth="true" hidden="true" outlineLevel="0" max="8" min="8" style="0" width="12.7"/>
    <col collapsed="false" customWidth="true" hidden="true" outlineLevel="0" max="9" min="9" style="0" width="10.71"/>
    <col collapsed="false" customWidth="false" hidden="true" outlineLevel="0" max="10" min="10" style="0" width="9.06"/>
  </cols>
  <sheetData>
    <row r="1" customFormat="false" ht="12.75" hidden="false" customHeight="false" outlineLevel="0" collapsed="false">
      <c r="B1" s="1" t="s">
        <v>0</v>
      </c>
      <c r="C1" s="2" t="s">
        <v>1</v>
      </c>
      <c r="E1" s="1" t="s">
        <v>2</v>
      </c>
      <c r="F1" s="1" t="s">
        <v>3</v>
      </c>
      <c r="G1" s="1" t="s">
        <v>4</v>
      </c>
    </row>
    <row r="2" customFormat="false" ht="12.75" hidden="false" customHeight="false" outlineLevel="0" collapsed="false">
      <c r="A2" s="3" t="s">
        <v>5</v>
      </c>
      <c r="E2" s="1"/>
      <c r="F2" s="1"/>
      <c r="G2" s="1"/>
    </row>
    <row r="3" customFormat="false" ht="12.75" hidden="false" customHeight="false" outlineLevel="0" collapsed="false">
      <c r="B3" s="4"/>
      <c r="C3" s="3"/>
      <c r="E3" s="1"/>
      <c r="F3" s="1"/>
      <c r="G3" s="1"/>
      <c r="K3" s="5"/>
      <c r="L3" s="5"/>
    </row>
    <row r="4" customFormat="false" ht="12.75" hidden="false" customHeight="false" outlineLevel="0" collapsed="false">
      <c r="A4" s="0" t="s">
        <v>6</v>
      </c>
      <c r="B4" s="6" t="n">
        <v>27446</v>
      </c>
      <c r="C4" s="7" t="s">
        <v>7</v>
      </c>
      <c r="D4" s="7" t="s">
        <v>8</v>
      </c>
      <c r="E4" s="8" t="n">
        <v>310000</v>
      </c>
      <c r="F4" s="1"/>
      <c r="G4" s="9" t="n">
        <v>155000</v>
      </c>
    </row>
    <row r="5" customFormat="false" ht="12.75" hidden="false" customHeight="false" outlineLevel="0" collapsed="false">
      <c r="B5" s="6"/>
      <c r="C5" s="7"/>
      <c r="D5" s="7"/>
      <c r="E5" s="8"/>
      <c r="F5" s="1"/>
      <c r="G5" s="9"/>
    </row>
    <row r="6" customFormat="false" ht="12.75" hidden="false" customHeight="false" outlineLevel="0" collapsed="false">
      <c r="A6" s="0" t="s">
        <v>9</v>
      </c>
      <c r="B6" s="10"/>
      <c r="C6" s="11"/>
      <c r="D6" s="7" t="s">
        <v>8</v>
      </c>
      <c r="E6" s="8" t="n">
        <v>216888</v>
      </c>
      <c r="F6" s="6" t="n">
        <v>0.2144</v>
      </c>
      <c r="G6" s="9" t="n">
        <f aca="false">E6*F6</f>
        <v>46500.7872</v>
      </c>
    </row>
    <row r="7" customFormat="false" ht="12.75" hidden="false" customHeight="false" outlineLevel="0" collapsed="false">
      <c r="A7" s="0" t="s">
        <v>9</v>
      </c>
      <c r="D7" s="0" t="s">
        <v>10</v>
      </c>
      <c r="E7" s="12" t="n">
        <v>39990</v>
      </c>
      <c r="F7" s="10" t="n">
        <v>0.3845</v>
      </c>
      <c r="G7" s="13" t="n">
        <f aca="false">E7*F7</f>
        <v>15376.155</v>
      </c>
    </row>
    <row r="8" customFormat="false" ht="12.75" hidden="false" customHeight="false" outlineLevel="0" collapsed="false">
      <c r="E8" s="8" t="n">
        <f aca="false">SUM(E6:E7)</f>
        <v>256878</v>
      </c>
      <c r="F8" s="10"/>
      <c r="G8" s="14" t="n">
        <f aca="false">SUM(G6:G7)</f>
        <v>61876.9422</v>
      </c>
    </row>
    <row r="9" customFormat="false" ht="12.75" hidden="false" customHeight="false" outlineLevel="0" collapsed="false">
      <c r="E9" s="8"/>
      <c r="F9" s="10"/>
      <c r="G9" s="14"/>
    </row>
    <row r="10" customFormat="false" ht="12.75" hidden="false" customHeight="false" outlineLevel="0" collapsed="false">
      <c r="A10" s="0" t="s">
        <v>11</v>
      </c>
      <c r="C10" s="7"/>
      <c r="D10" s="2"/>
      <c r="E10" s="15"/>
      <c r="F10" s="16"/>
      <c r="G10" s="17" t="n">
        <f aca="false">G4-G7</f>
        <v>139623.845</v>
      </c>
    </row>
    <row r="11" customFormat="false" ht="12.75" hidden="false" customHeight="false" outlineLevel="0" collapsed="false">
      <c r="B11" s="16"/>
      <c r="E11" s="8"/>
      <c r="F11" s="6"/>
      <c r="G11" s="17"/>
    </row>
    <row r="12" customFormat="false" ht="13.5" hidden="false" customHeight="false" outlineLevel="0" collapsed="false">
      <c r="A12" s="0" t="s">
        <v>12</v>
      </c>
      <c r="B12" s="16"/>
      <c r="E12" s="8"/>
      <c r="F12" s="6"/>
      <c r="G12" s="18" t="n">
        <f aca="false">G10</f>
        <v>139623.845</v>
      </c>
    </row>
    <row r="13" customFormat="false" ht="14.25" hidden="false" customHeight="false" outlineLevel="0" collapsed="false">
      <c r="A13" s="19"/>
      <c r="B13" s="20"/>
      <c r="C13" s="19"/>
      <c r="D13" s="19"/>
      <c r="E13" s="21"/>
      <c r="F13" s="21"/>
      <c r="G13" s="21"/>
    </row>
    <row r="14" customFormat="false" ht="13.5" hidden="false" customHeight="false" outlineLevel="0" collapsed="false">
      <c r="A14" s="3" t="s">
        <v>13</v>
      </c>
      <c r="B14" s="16"/>
      <c r="F14" s="16"/>
    </row>
    <row r="15" customFormat="false" ht="12.75" hidden="false" customHeight="false" outlineLevel="0" collapsed="false">
      <c r="B15" s="4"/>
      <c r="C15" s="3"/>
      <c r="F15" s="16"/>
    </row>
    <row r="16" customFormat="false" ht="12.75" hidden="false" customHeight="false" outlineLevel="0" collapsed="false">
      <c r="A16" s="0" t="s">
        <v>6</v>
      </c>
      <c r="B16" s="6" t="n">
        <v>27491</v>
      </c>
      <c r="C16" s="7" t="s">
        <v>14</v>
      </c>
      <c r="D16" s="7" t="s">
        <v>15</v>
      </c>
      <c r="E16" s="22" t="n">
        <v>139885</v>
      </c>
      <c r="F16" s="8"/>
      <c r="G16" s="9" t="n">
        <v>1501076</v>
      </c>
    </row>
    <row r="17" customFormat="false" ht="12.75" hidden="false" customHeight="false" outlineLevel="0" collapsed="false">
      <c r="A17" s="0" t="s">
        <v>6</v>
      </c>
      <c r="B17" s="6"/>
      <c r="C17" s="7" t="s">
        <v>14</v>
      </c>
      <c r="D17" s="7" t="s">
        <v>10</v>
      </c>
      <c r="E17" s="22" t="n">
        <v>267323</v>
      </c>
      <c r="F17" s="8"/>
      <c r="G17" s="23" t="n">
        <v>2940668</v>
      </c>
    </row>
    <row r="18" customFormat="false" ht="12.75" hidden="false" customHeight="false" outlineLevel="0" collapsed="false">
      <c r="B18" s="6"/>
      <c r="C18" s="7"/>
      <c r="D18" s="7"/>
      <c r="E18" s="22"/>
      <c r="F18" s="8"/>
      <c r="G18" s="9" t="n">
        <f aca="false">SUM(G16:G17)</f>
        <v>4441744</v>
      </c>
    </row>
    <row r="19" customFormat="false" ht="12.75" hidden="false" customHeight="false" outlineLevel="0" collapsed="false">
      <c r="B19" s="16"/>
      <c r="C19" s="24"/>
      <c r="D19" s="24"/>
      <c r="E19" s="25"/>
      <c r="F19" s="26"/>
      <c r="G19" s="27"/>
    </row>
    <row r="20" customFormat="false" ht="12.75" hidden="false" customHeight="false" outlineLevel="0" collapsed="false">
      <c r="A20" s="0" t="s">
        <v>9</v>
      </c>
      <c r="B20" s="16"/>
      <c r="C20" s="24"/>
      <c r="D20" s="7" t="s">
        <v>15</v>
      </c>
      <c r="E20" s="22" t="n">
        <v>139885</v>
      </c>
      <c r="F20" s="28" t="n">
        <v>0.3699</v>
      </c>
      <c r="G20" s="9" t="n">
        <f aca="false">E20*F20</f>
        <v>51743.4615</v>
      </c>
    </row>
    <row r="21" customFormat="false" ht="12.75" hidden="false" customHeight="false" outlineLevel="0" collapsed="false">
      <c r="A21" s="0" t="s">
        <v>9</v>
      </c>
      <c r="B21" s="16"/>
      <c r="C21" s="24"/>
      <c r="D21" s="7" t="s">
        <v>10</v>
      </c>
      <c r="E21" s="22" t="n">
        <v>267323</v>
      </c>
      <c r="F21" s="28" t="n">
        <v>0.3845</v>
      </c>
      <c r="G21" s="23" t="n">
        <f aca="false">E21*F21</f>
        <v>102785.6935</v>
      </c>
    </row>
    <row r="22" customFormat="false" ht="12.75" hidden="false" customHeight="false" outlineLevel="0" collapsed="false">
      <c r="B22" s="16"/>
      <c r="C22" s="24"/>
      <c r="D22" s="24"/>
      <c r="E22" s="22"/>
      <c r="F22" s="8"/>
      <c r="G22" s="9" t="n">
        <f aca="false">SUM(G20:G21)</f>
        <v>154529.155</v>
      </c>
    </row>
    <row r="23" customFormat="false" ht="12.75" hidden="false" customHeight="false" outlineLevel="0" collapsed="false">
      <c r="B23" s="16"/>
      <c r="C23" s="24"/>
      <c r="D23" s="24"/>
      <c r="E23" s="25"/>
      <c r="F23" s="26"/>
      <c r="G23" s="27"/>
    </row>
    <row r="24" customFormat="false" ht="12.75" hidden="false" customHeight="false" outlineLevel="0" collapsed="false">
      <c r="A24" s="29" t="s">
        <v>11</v>
      </c>
      <c r="B24" s="30"/>
      <c r="C24" s="31"/>
      <c r="D24" s="31"/>
      <c r="E24" s="32"/>
      <c r="F24" s="33"/>
      <c r="G24" s="34" t="n">
        <f aca="false">G18-G22</f>
        <v>4287214.845</v>
      </c>
    </row>
    <row r="25" customFormat="false" ht="12.75" hidden="false" customHeight="false" outlineLevel="0" collapsed="false">
      <c r="B25" s="16"/>
      <c r="C25" s="24"/>
      <c r="D25" s="24"/>
      <c r="E25" s="25"/>
      <c r="F25" s="26"/>
      <c r="G25" s="27"/>
    </row>
    <row r="26" customFormat="false" ht="12.75" hidden="false" customHeight="false" outlineLevel="0" collapsed="false">
      <c r="A26" s="0" t="s">
        <v>6</v>
      </c>
      <c r="B26" s="6" t="n">
        <v>27492</v>
      </c>
      <c r="C26" s="7" t="s">
        <v>16</v>
      </c>
      <c r="D26" s="7" t="s">
        <v>15</v>
      </c>
      <c r="E26" s="22" t="n">
        <v>258911</v>
      </c>
      <c r="F26" s="26"/>
      <c r="G26" s="35" t="n">
        <v>1480810</v>
      </c>
    </row>
    <row r="27" customFormat="false" ht="12.75" hidden="false" customHeight="false" outlineLevel="0" collapsed="false">
      <c r="A27" s="0" t="s">
        <v>9</v>
      </c>
      <c r="B27" s="16"/>
      <c r="C27" s="24"/>
      <c r="D27" s="7" t="s">
        <v>15</v>
      </c>
      <c r="E27" s="22" t="n">
        <v>258911</v>
      </c>
      <c r="F27" s="28" t="n">
        <v>0.3699</v>
      </c>
      <c r="G27" s="23" t="n">
        <f aca="false">E27*F27</f>
        <v>95771.1789</v>
      </c>
    </row>
    <row r="28" customFormat="false" ht="12.75" hidden="false" customHeight="false" outlineLevel="0" collapsed="false">
      <c r="A28" s="7" t="s">
        <v>11</v>
      </c>
      <c r="B28" s="16"/>
      <c r="D28" s="24"/>
      <c r="E28" s="25"/>
      <c r="F28" s="26"/>
      <c r="G28" s="36" t="n">
        <f aca="false">G26-G27</f>
        <v>1385038.8211</v>
      </c>
    </row>
    <row r="29" customFormat="false" ht="12.75" hidden="false" customHeight="false" outlineLevel="0" collapsed="false">
      <c r="B29" s="16"/>
      <c r="C29" s="24"/>
      <c r="D29" s="24"/>
      <c r="E29" s="25"/>
      <c r="F29" s="26"/>
      <c r="G29" s="37"/>
    </row>
    <row r="30" customFormat="false" ht="13.5" hidden="false" customHeight="false" outlineLevel="0" collapsed="false">
      <c r="A30" s="5" t="s">
        <v>17</v>
      </c>
      <c r="B30" s="16"/>
      <c r="C30" s="24"/>
      <c r="D30" s="24"/>
      <c r="E30" s="25"/>
      <c r="F30" s="26"/>
      <c r="G30" s="18" t="n">
        <f aca="false">SUM(G24+G28)</f>
        <v>5672253.6661</v>
      </c>
    </row>
    <row r="31" customFormat="false" ht="14.25" hidden="false" customHeight="false" outlineLevel="0" collapsed="false">
      <c r="A31" s="19"/>
      <c r="B31" s="20"/>
      <c r="C31" s="19"/>
      <c r="D31" s="19"/>
      <c r="E31" s="38"/>
      <c r="F31" s="39"/>
      <c r="G31" s="40"/>
    </row>
    <row r="32" customFormat="false" ht="13.5" hidden="false" customHeight="false" outlineLevel="0" collapsed="false">
      <c r="A32" s="3" t="s">
        <v>18</v>
      </c>
      <c r="B32" s="16"/>
      <c r="F32" s="16"/>
    </row>
    <row r="33" customFormat="false" ht="12.75" hidden="false" customHeight="false" outlineLevel="0" collapsed="false">
      <c r="B33" s="1"/>
      <c r="C33" s="3"/>
      <c r="F33" s="16"/>
      <c r="H33" s="1" t="s">
        <v>19</v>
      </c>
      <c r="I33" s="1" t="s">
        <v>20</v>
      </c>
    </row>
    <row r="34" customFormat="false" ht="12.75" hidden="false" customHeight="false" outlineLevel="0" collapsed="false">
      <c r="A34" s="0" t="s">
        <v>6</v>
      </c>
      <c r="B34" s="16" t="n">
        <v>27495</v>
      </c>
      <c r="C34" s="7" t="s">
        <v>21</v>
      </c>
      <c r="D34" s="41" t="s">
        <v>15</v>
      </c>
      <c r="E34" s="22" t="n">
        <v>195513</v>
      </c>
      <c r="F34" s="6"/>
      <c r="G34" s="9" t="n">
        <v>305221.43</v>
      </c>
      <c r="H34" s="9" t="n">
        <v>355534</v>
      </c>
      <c r="I34" s="9" t="n">
        <f aca="false">SUM(G34-H34)</f>
        <v>-50312.57</v>
      </c>
      <c r="J34" s="7"/>
      <c r="K34" s="7"/>
    </row>
    <row r="35" customFormat="false" ht="12.75" hidden="false" customHeight="false" outlineLevel="0" collapsed="false">
      <c r="A35" s="0" t="s">
        <v>9</v>
      </c>
      <c r="B35" s="16"/>
      <c r="C35" s="7"/>
      <c r="D35" s="41" t="s">
        <v>15</v>
      </c>
      <c r="E35" s="42" t="n">
        <v>195513</v>
      </c>
      <c r="F35" s="6" t="n">
        <v>0.3699</v>
      </c>
      <c r="G35" s="23" t="n">
        <f aca="false">E35*F35</f>
        <v>72320.2587</v>
      </c>
      <c r="H35" s="9"/>
      <c r="I35" s="9"/>
      <c r="J35" s="7"/>
      <c r="K35" s="7"/>
    </row>
    <row r="36" customFormat="false" ht="12.75" hidden="false" customHeight="false" outlineLevel="0" collapsed="false">
      <c r="A36" s="0" t="s">
        <v>22</v>
      </c>
      <c r="B36" s="16"/>
      <c r="C36" s="7"/>
      <c r="D36" s="41"/>
      <c r="E36" s="22"/>
      <c r="F36" s="6"/>
      <c r="G36" s="9" t="n">
        <f aca="false">G34-G35</f>
        <v>232901.1713</v>
      </c>
      <c r="H36" s="9"/>
      <c r="I36" s="9"/>
      <c r="J36" s="7"/>
      <c r="K36" s="7"/>
    </row>
    <row r="37" customFormat="false" ht="12.75" hidden="false" customHeight="false" outlineLevel="0" collapsed="false">
      <c r="A37" s="29"/>
      <c r="B37" s="30"/>
      <c r="C37" s="43"/>
      <c r="D37" s="44"/>
      <c r="E37" s="45"/>
      <c r="F37" s="46"/>
      <c r="G37" s="47"/>
      <c r="H37" s="9"/>
      <c r="I37" s="9"/>
      <c r="J37" s="7"/>
      <c r="K37" s="7"/>
    </row>
    <row r="38" customFormat="false" ht="12.75" hidden="false" customHeight="false" outlineLevel="0" collapsed="false">
      <c r="A38" s="3" t="s">
        <v>23</v>
      </c>
      <c r="B38" s="48"/>
      <c r="C38" s="11"/>
      <c r="D38" s="49"/>
      <c r="E38" s="42"/>
      <c r="F38" s="10"/>
      <c r="G38" s="35"/>
      <c r="H38" s="9"/>
      <c r="I38" s="9"/>
      <c r="J38" s="7"/>
      <c r="K38" s="7"/>
    </row>
    <row r="39" customFormat="false" ht="12.75" hidden="false" customHeight="false" outlineLevel="0" collapsed="false">
      <c r="A39" s="3"/>
      <c r="B39" s="48"/>
      <c r="C39" s="11"/>
      <c r="D39" s="49"/>
      <c r="E39" s="42"/>
      <c r="F39" s="10"/>
      <c r="G39" s="35"/>
      <c r="H39" s="9"/>
      <c r="I39" s="9"/>
      <c r="J39" s="7"/>
      <c r="K39" s="7"/>
    </row>
    <row r="40" customFormat="false" ht="12.75" hidden="false" customHeight="false" outlineLevel="0" collapsed="false">
      <c r="A40" s="0" t="s">
        <v>6</v>
      </c>
      <c r="B40" s="16" t="n">
        <v>27529</v>
      </c>
      <c r="C40" s="7" t="s">
        <v>24</v>
      </c>
      <c r="D40" s="41" t="s">
        <v>15</v>
      </c>
      <c r="E40" s="22" t="n">
        <v>163003</v>
      </c>
      <c r="F40" s="6"/>
      <c r="G40" s="9" t="n">
        <v>489282</v>
      </c>
      <c r="H40" s="9"/>
      <c r="I40" s="9"/>
      <c r="J40" s="7"/>
      <c r="K40" s="7"/>
    </row>
    <row r="41" customFormat="false" ht="12.75" hidden="false" customHeight="false" outlineLevel="0" collapsed="false">
      <c r="A41" s="0" t="s">
        <v>9</v>
      </c>
      <c r="B41" s="16"/>
      <c r="C41" s="7"/>
      <c r="D41" s="41" t="s">
        <v>15</v>
      </c>
      <c r="E41" s="22" t="n">
        <v>163003</v>
      </c>
      <c r="F41" s="6" t="n">
        <v>0.3699</v>
      </c>
      <c r="G41" s="23" t="n">
        <f aca="false">E41*F41</f>
        <v>60294.8097</v>
      </c>
      <c r="H41" s="9"/>
      <c r="I41" s="9"/>
      <c r="J41" s="7"/>
      <c r="K41" s="7"/>
    </row>
    <row r="42" customFormat="false" ht="12.75" hidden="false" customHeight="false" outlineLevel="0" collapsed="false">
      <c r="A42" s="0" t="s">
        <v>22</v>
      </c>
      <c r="B42" s="16"/>
      <c r="C42" s="7"/>
      <c r="D42" s="41"/>
      <c r="E42" s="22"/>
      <c r="F42" s="6"/>
      <c r="G42" s="9" t="n">
        <f aca="false">G40-G41</f>
        <v>428987.1903</v>
      </c>
      <c r="H42" s="9"/>
      <c r="I42" s="9"/>
      <c r="J42" s="7"/>
      <c r="K42" s="7"/>
    </row>
    <row r="43" customFormat="false" ht="12.75" hidden="false" customHeight="false" outlineLevel="0" collapsed="false">
      <c r="A43" s="29"/>
      <c r="B43" s="30"/>
      <c r="C43" s="43"/>
      <c r="D43" s="44"/>
      <c r="E43" s="45"/>
      <c r="F43" s="46"/>
      <c r="G43" s="47"/>
      <c r="H43" s="9"/>
      <c r="I43" s="9"/>
      <c r="J43" s="7"/>
      <c r="K43" s="7"/>
    </row>
    <row r="44" customFormat="false" ht="12.75" hidden="false" customHeight="false" outlineLevel="0" collapsed="false">
      <c r="A44" s="5"/>
      <c r="B44" s="48"/>
      <c r="C44" s="11"/>
      <c r="D44" s="49"/>
      <c r="E44" s="42"/>
      <c r="F44" s="10"/>
      <c r="G44" s="35"/>
      <c r="H44" s="9"/>
      <c r="I44" s="9"/>
      <c r="J44" s="7"/>
      <c r="K44" s="7"/>
    </row>
    <row r="45" customFormat="false" ht="12.75" hidden="false" customHeight="false" outlineLevel="0" collapsed="false">
      <c r="A45" s="0" t="s">
        <v>6</v>
      </c>
      <c r="B45" s="16" t="n">
        <v>27496</v>
      </c>
      <c r="C45" s="7" t="s">
        <v>7</v>
      </c>
      <c r="D45" s="41" t="s">
        <v>10</v>
      </c>
      <c r="E45" s="22" t="n">
        <v>375071</v>
      </c>
      <c r="F45" s="6"/>
      <c r="G45" s="9" t="n">
        <v>495219</v>
      </c>
      <c r="H45" s="9" t="n">
        <v>498016</v>
      </c>
      <c r="I45" s="9" t="n">
        <f aca="false">SUM(G45-H45)</f>
        <v>-2797</v>
      </c>
      <c r="J45" s="7"/>
      <c r="K45" s="7"/>
    </row>
    <row r="46" customFormat="false" ht="12.75" hidden="false" customHeight="false" outlineLevel="0" collapsed="false">
      <c r="A46" s="0" t="s">
        <v>9</v>
      </c>
      <c r="B46" s="16"/>
      <c r="C46" s="7"/>
      <c r="D46" s="41" t="s">
        <v>10</v>
      </c>
      <c r="E46" s="22" t="n">
        <v>375071</v>
      </c>
      <c r="F46" s="6" t="n">
        <v>0.3845</v>
      </c>
      <c r="G46" s="23" t="n">
        <f aca="false">E46*F46</f>
        <v>144214.7995</v>
      </c>
      <c r="H46" s="9"/>
      <c r="I46" s="9"/>
      <c r="J46" s="7"/>
      <c r="K46" s="7"/>
    </row>
    <row r="47" customFormat="false" ht="12.75" hidden="false" customHeight="false" outlineLevel="0" collapsed="false">
      <c r="A47" s="0" t="s">
        <v>22</v>
      </c>
      <c r="B47" s="16"/>
      <c r="C47" s="7"/>
      <c r="D47" s="41"/>
      <c r="E47" s="22"/>
      <c r="F47" s="6"/>
      <c r="G47" s="9" t="n">
        <f aca="false">G45-G46</f>
        <v>351004.2005</v>
      </c>
      <c r="H47" s="9"/>
      <c r="I47" s="9"/>
      <c r="J47" s="7"/>
      <c r="K47" s="7"/>
    </row>
    <row r="48" customFormat="false" ht="12.75" hidden="false" customHeight="false" outlineLevel="0" collapsed="false">
      <c r="A48" s="29"/>
      <c r="B48" s="30"/>
      <c r="C48" s="43"/>
      <c r="D48" s="44"/>
      <c r="E48" s="45"/>
      <c r="F48" s="46"/>
      <c r="G48" s="47"/>
      <c r="H48" s="9"/>
      <c r="I48" s="9"/>
      <c r="J48" s="7"/>
      <c r="K48" s="7"/>
    </row>
    <row r="49" customFormat="false" ht="12.75" hidden="false" customHeight="false" outlineLevel="0" collapsed="false">
      <c r="A49" s="3"/>
      <c r="B49" s="48"/>
      <c r="C49" s="11"/>
      <c r="D49" s="49"/>
      <c r="E49" s="42"/>
      <c r="F49" s="10"/>
      <c r="G49" s="35"/>
      <c r="H49" s="9"/>
      <c r="I49" s="9"/>
      <c r="J49" s="7"/>
      <c r="K49" s="7"/>
    </row>
    <row r="50" customFormat="false" ht="12.75" hidden="false" customHeight="false" outlineLevel="0" collapsed="false">
      <c r="A50" s="0" t="s">
        <v>6</v>
      </c>
      <c r="B50" s="16" t="n">
        <v>27528</v>
      </c>
      <c r="C50" s="7" t="s">
        <v>14</v>
      </c>
      <c r="D50" s="7" t="s">
        <v>15</v>
      </c>
      <c r="E50" s="22" t="n">
        <v>159645</v>
      </c>
      <c r="F50" s="8"/>
      <c r="G50" s="9" t="n">
        <f aca="false">701293+105</f>
        <v>701398</v>
      </c>
      <c r="H50" s="9" t="n">
        <v>1828051</v>
      </c>
      <c r="I50" s="9" t="n">
        <f aca="false">SUM(G50+G51)-H50</f>
        <v>1</v>
      </c>
      <c r="J50" s="7"/>
      <c r="K50" s="7"/>
    </row>
    <row r="51" customFormat="false" ht="12.75" hidden="false" customHeight="false" outlineLevel="0" collapsed="false">
      <c r="A51" s="0" t="s">
        <v>6</v>
      </c>
      <c r="B51" s="16"/>
      <c r="C51" s="7" t="s">
        <v>14</v>
      </c>
      <c r="D51" s="7" t="s">
        <v>10</v>
      </c>
      <c r="E51" s="22" t="n">
        <v>291269</v>
      </c>
      <c r="F51" s="8"/>
      <c r="G51" s="23" t="n">
        <v>1126654</v>
      </c>
      <c r="H51" s="9"/>
      <c r="I51" s="9"/>
      <c r="J51" s="7"/>
      <c r="K51" s="7"/>
    </row>
    <row r="52" customFormat="false" ht="12.75" hidden="false" customHeight="false" outlineLevel="0" collapsed="false">
      <c r="B52" s="16"/>
      <c r="C52" s="7"/>
      <c r="D52" s="7"/>
      <c r="E52" s="22"/>
      <c r="F52" s="8"/>
      <c r="G52" s="9" t="n">
        <f aca="false">SUM(G50:G51)</f>
        <v>1828052</v>
      </c>
      <c r="H52" s="9"/>
      <c r="I52" s="9"/>
      <c r="J52" s="7"/>
      <c r="K52" s="7"/>
    </row>
    <row r="53" customFormat="false" ht="12.75" hidden="false" customHeight="false" outlineLevel="0" collapsed="false">
      <c r="B53" s="16"/>
      <c r="C53" s="7"/>
      <c r="D53" s="7"/>
      <c r="E53" s="22"/>
      <c r="F53" s="8"/>
      <c r="G53" s="9"/>
      <c r="H53" s="9"/>
      <c r="I53" s="9"/>
      <c r="J53" s="7"/>
      <c r="K53" s="7"/>
    </row>
    <row r="54" customFormat="false" ht="12.75" hidden="false" customHeight="false" outlineLevel="0" collapsed="false">
      <c r="A54" s="0" t="s">
        <v>9</v>
      </c>
      <c r="B54" s="16"/>
      <c r="C54" s="7"/>
      <c r="D54" s="7" t="s">
        <v>15</v>
      </c>
      <c r="E54" s="22" t="n">
        <v>159645</v>
      </c>
      <c r="F54" s="28" t="n">
        <v>0.3699</v>
      </c>
      <c r="G54" s="9" t="n">
        <f aca="false">E54*F54</f>
        <v>59052.6855</v>
      </c>
      <c r="H54" s="9"/>
      <c r="I54" s="9"/>
      <c r="J54" s="7"/>
      <c r="K54" s="7"/>
    </row>
    <row r="55" customFormat="false" ht="12.75" hidden="false" customHeight="false" outlineLevel="0" collapsed="false">
      <c r="A55" s="0" t="s">
        <v>9</v>
      </c>
      <c r="B55" s="16"/>
      <c r="C55" s="7"/>
      <c r="D55" s="7" t="s">
        <v>10</v>
      </c>
      <c r="E55" s="22" t="n">
        <v>291269</v>
      </c>
      <c r="F55" s="28" t="n">
        <v>0.3845</v>
      </c>
      <c r="G55" s="23" t="n">
        <f aca="false">E55*F55</f>
        <v>111992.9305</v>
      </c>
      <c r="H55" s="9"/>
      <c r="I55" s="9"/>
      <c r="J55" s="7"/>
      <c r="K55" s="7"/>
    </row>
    <row r="56" customFormat="false" ht="12.75" hidden="false" customHeight="false" outlineLevel="0" collapsed="false">
      <c r="B56" s="16"/>
      <c r="C56" s="7"/>
      <c r="D56" s="7"/>
      <c r="E56" s="22"/>
      <c r="F56" s="8"/>
      <c r="G56" s="9" t="n">
        <f aca="false">SUM(G54:G55)</f>
        <v>171045.616</v>
      </c>
      <c r="H56" s="9"/>
      <c r="I56" s="9"/>
      <c r="J56" s="7"/>
      <c r="K56" s="7"/>
    </row>
    <row r="57" customFormat="false" ht="12.75" hidden="false" customHeight="false" outlineLevel="0" collapsed="false">
      <c r="B57" s="16"/>
      <c r="C57" s="7"/>
      <c r="D57" s="7"/>
      <c r="E57" s="22"/>
      <c r="F57" s="8"/>
      <c r="G57" s="9"/>
      <c r="H57" s="9"/>
      <c r="I57" s="9"/>
      <c r="J57" s="7"/>
      <c r="K57" s="7"/>
    </row>
    <row r="58" customFormat="false" ht="12.75" hidden="false" customHeight="false" outlineLevel="0" collapsed="false">
      <c r="A58" s="0" t="s">
        <v>11</v>
      </c>
      <c r="B58" s="16"/>
      <c r="C58" s="7"/>
      <c r="D58" s="7"/>
      <c r="E58" s="22"/>
      <c r="F58" s="8"/>
      <c r="G58" s="9" t="n">
        <f aca="false">G52-G56</f>
        <v>1657006.384</v>
      </c>
      <c r="H58" s="9"/>
      <c r="I58" s="9"/>
      <c r="J58" s="7"/>
      <c r="K58" s="7"/>
    </row>
    <row r="59" customFormat="false" ht="12.75" hidden="false" customHeight="false" outlineLevel="0" collapsed="false">
      <c r="A59" s="29"/>
      <c r="B59" s="30"/>
      <c r="C59" s="43"/>
      <c r="D59" s="43"/>
      <c r="E59" s="45"/>
      <c r="F59" s="50"/>
      <c r="G59" s="47"/>
      <c r="H59" s="9"/>
      <c r="I59" s="9"/>
      <c r="J59" s="7"/>
      <c r="K59" s="7"/>
    </row>
    <row r="60" customFormat="false" ht="12.75" hidden="false" customHeight="false" outlineLevel="0" collapsed="false">
      <c r="B60" s="16"/>
      <c r="C60" s="7"/>
      <c r="D60" s="7"/>
      <c r="E60" s="22"/>
      <c r="F60" s="8"/>
      <c r="G60" s="9"/>
      <c r="H60" s="9"/>
      <c r="I60" s="9"/>
      <c r="J60" s="7"/>
      <c r="K60" s="7"/>
    </row>
    <row r="61" customFormat="false" ht="12.75" hidden="false" customHeight="false" outlineLevel="0" collapsed="false">
      <c r="A61" s="0" t="s">
        <v>6</v>
      </c>
      <c r="B61" s="16" t="n">
        <v>27526</v>
      </c>
      <c r="C61" s="7" t="s">
        <v>16</v>
      </c>
      <c r="D61" s="7" t="s">
        <v>15</v>
      </c>
      <c r="E61" s="22" t="n">
        <v>300000</v>
      </c>
      <c r="F61" s="8"/>
      <c r="G61" s="35" t="n">
        <v>1299622</v>
      </c>
      <c r="H61" s="23" t="n">
        <v>1299638</v>
      </c>
      <c r="I61" s="23" t="n">
        <f aca="false">SUM(G61-H61)</f>
        <v>-16</v>
      </c>
      <c r="J61" s="7"/>
      <c r="K61" s="7"/>
    </row>
    <row r="62" customFormat="false" ht="12.75" hidden="false" customHeight="false" outlineLevel="0" collapsed="false">
      <c r="A62" s="0" t="s">
        <v>9</v>
      </c>
      <c r="B62" s="16"/>
      <c r="C62" s="7"/>
      <c r="D62" s="7" t="s">
        <v>15</v>
      </c>
      <c r="E62" s="22" t="n">
        <v>300000</v>
      </c>
      <c r="F62" s="28" t="n">
        <v>0.3699</v>
      </c>
      <c r="G62" s="23" t="n">
        <f aca="false">E62*F62</f>
        <v>110970</v>
      </c>
      <c r="H62" s="35"/>
      <c r="I62" s="35"/>
      <c r="J62" s="7"/>
      <c r="K62" s="7"/>
    </row>
    <row r="63" customFormat="false" ht="12.75" hidden="false" customHeight="false" outlineLevel="0" collapsed="false">
      <c r="A63" s="0" t="s">
        <v>22</v>
      </c>
      <c r="B63" s="16"/>
      <c r="C63" s="7"/>
      <c r="D63" s="7"/>
      <c r="E63" s="22"/>
      <c r="F63" s="8"/>
      <c r="G63" s="35" t="n">
        <f aca="false">G61-G62</f>
        <v>1188652</v>
      </c>
      <c r="H63" s="35"/>
      <c r="I63" s="35"/>
      <c r="J63" s="7"/>
      <c r="K63" s="7"/>
    </row>
    <row r="64" customFormat="false" ht="12.75" hidden="false" customHeight="false" outlineLevel="0" collapsed="false">
      <c r="B64" s="16"/>
      <c r="C64" s="7"/>
      <c r="D64" s="7"/>
      <c r="E64" s="22"/>
      <c r="F64" s="8"/>
      <c r="G64" s="17"/>
      <c r="H64" s="9" t="n">
        <f aca="false">SUM(H34:H61)</f>
        <v>3981239</v>
      </c>
      <c r="I64" s="9" t="n">
        <f aca="false">SUM(I34:I61)</f>
        <v>-53124.57</v>
      </c>
      <c r="J64" s="7"/>
      <c r="K64" s="7"/>
    </row>
    <row r="65" customFormat="false" ht="13.5" hidden="false" customHeight="false" outlineLevel="0" collapsed="false">
      <c r="A65" s="0" t="s">
        <v>25</v>
      </c>
      <c r="B65" s="16"/>
      <c r="C65" s="7"/>
      <c r="D65" s="7"/>
      <c r="E65" s="22"/>
      <c r="F65" s="8"/>
      <c r="G65" s="18" t="n">
        <f aca="false">G36+G42+G47+G58+G63</f>
        <v>3858550.9461</v>
      </c>
      <c r="H65" s="9"/>
      <c r="I65" s="9"/>
      <c r="J65" s="7"/>
      <c r="K65" s="7"/>
    </row>
    <row r="66" customFormat="false" ht="13.5" hidden="false" customHeight="false" outlineLevel="0" collapsed="false">
      <c r="A66" s="5"/>
      <c r="B66" s="48"/>
      <c r="C66" s="5"/>
      <c r="D66" s="5"/>
      <c r="E66" s="51"/>
      <c r="F66" s="52"/>
      <c r="G66" s="53"/>
    </row>
    <row r="67" customFormat="false" ht="13.5" hidden="false" customHeight="false" outlineLevel="0" collapsed="false">
      <c r="A67" s="19"/>
      <c r="B67" s="20"/>
      <c r="C67" s="19"/>
      <c r="D67" s="19"/>
      <c r="E67" s="38"/>
      <c r="F67" s="39"/>
      <c r="G67" s="19"/>
    </row>
    <row r="68" customFormat="false" ht="13.5" hidden="false" customHeight="false" outlineLevel="0" collapsed="false">
      <c r="A68" s="5"/>
      <c r="B68" s="48"/>
      <c r="C68" s="5"/>
      <c r="D68" s="5"/>
      <c r="E68" s="51"/>
      <c r="F68" s="52"/>
      <c r="G68" s="53"/>
    </row>
    <row r="69" customFormat="false" ht="13.5" hidden="false" customHeight="false" outlineLevel="0" collapsed="false">
      <c r="A69" s="19" t="s">
        <v>26</v>
      </c>
      <c r="B69" s="48"/>
      <c r="C69" s="5"/>
      <c r="D69" s="5"/>
      <c r="E69" s="51"/>
      <c r="F69" s="52"/>
      <c r="G69" s="18" t="n">
        <f aca="false">G65+G30+G12</f>
        <v>9670428.4572</v>
      </c>
    </row>
    <row r="70" customFormat="false" ht="13.5" hidden="false" customHeight="false" outlineLevel="0" collapsed="false">
      <c r="A70" s="5"/>
      <c r="B70" s="48"/>
      <c r="C70" s="5"/>
      <c r="D70" s="5"/>
      <c r="E70" s="51"/>
      <c r="F70" s="52"/>
      <c r="G70" s="53"/>
    </row>
    <row r="71" customFormat="false" ht="12.75" hidden="false" customHeight="false" outlineLevel="0" collapsed="false">
      <c r="A71" s="5"/>
      <c r="B71" s="48"/>
      <c r="C71" s="5"/>
      <c r="D71" s="5"/>
      <c r="E71" s="51"/>
      <c r="F71" s="52"/>
      <c r="G71" s="53"/>
    </row>
    <row r="72" customFormat="false" ht="12.75" hidden="false" customHeight="false" outlineLevel="0" collapsed="false">
      <c r="A72" s="5"/>
      <c r="B72" s="48"/>
      <c r="C72" s="5"/>
      <c r="D72" s="5"/>
      <c r="E72" s="51"/>
      <c r="F72" s="52"/>
      <c r="G72" s="53"/>
    </row>
    <row r="73" customFormat="false" ht="12.75" hidden="false" customHeight="false" outlineLevel="0" collapsed="false">
      <c r="A73" s="5"/>
      <c r="B73" s="48"/>
      <c r="C73" s="5"/>
      <c r="D73" s="5"/>
      <c r="E73" s="51"/>
      <c r="F73" s="52"/>
      <c r="G73" s="53"/>
    </row>
    <row r="74" customFormat="false" ht="12.75" hidden="false" customHeight="false" outlineLevel="0" collapsed="false">
      <c r="A74" s="5"/>
      <c r="B74" s="48"/>
      <c r="C74" s="5"/>
      <c r="D74" s="5"/>
      <c r="E74" s="51"/>
      <c r="F74" s="52"/>
      <c r="G74" s="53"/>
    </row>
    <row r="75" customFormat="false" ht="12.75" hidden="false" customHeight="false" outlineLevel="0" collapsed="false">
      <c r="A75" s="5"/>
      <c r="B75" s="48"/>
      <c r="C75" s="5"/>
      <c r="D75" s="5"/>
      <c r="E75" s="51"/>
      <c r="F75" s="52"/>
      <c r="G75" s="53"/>
    </row>
    <row r="76" customFormat="false" ht="12.75" hidden="false" customHeight="false" outlineLevel="0" collapsed="false">
      <c r="A76" s="5"/>
      <c r="B76" s="48"/>
      <c r="C76" s="5"/>
      <c r="D76" s="5"/>
      <c r="E76" s="51"/>
      <c r="F76" s="52"/>
      <c r="G76" s="53"/>
    </row>
    <row r="77" customFormat="false" ht="12.75" hidden="false" customHeight="false" outlineLevel="0" collapsed="false">
      <c r="A77" s="5"/>
      <c r="B77" s="48"/>
      <c r="C77" s="5"/>
      <c r="D77" s="5"/>
      <c r="E77" s="51"/>
      <c r="F77" s="52"/>
      <c r="G77" s="53"/>
    </row>
    <row r="78" customFormat="false" ht="12.75" hidden="false" customHeight="false" outlineLevel="0" collapsed="false">
      <c r="A78" s="5"/>
      <c r="B78" s="48"/>
      <c r="C78" s="5"/>
      <c r="D78" s="5"/>
      <c r="E78" s="51"/>
      <c r="F78" s="52"/>
      <c r="G78" s="53"/>
    </row>
    <row r="79" customFormat="false" ht="12.75" hidden="false" customHeight="false" outlineLevel="0" collapsed="false">
      <c r="A79" s="5"/>
      <c r="B79" s="48"/>
      <c r="C79" s="5"/>
      <c r="D79" s="5"/>
      <c r="E79" s="51"/>
      <c r="F79" s="52"/>
      <c r="G79" s="53"/>
    </row>
    <row r="80" customFormat="false" ht="12.75" hidden="false" customHeight="false" outlineLevel="0" collapsed="false">
      <c r="A80" s="5"/>
      <c r="B80" s="48"/>
      <c r="C80" s="5"/>
      <c r="D80" s="5"/>
      <c r="E80" s="51"/>
      <c r="F80" s="52"/>
      <c r="G80" s="53"/>
    </row>
    <row r="81" customFormat="false" ht="12.75" hidden="false" customHeight="false" outlineLevel="0" collapsed="false">
      <c r="A81" s="5"/>
      <c r="B81" s="48"/>
      <c r="C81" s="5"/>
      <c r="D81" s="5"/>
      <c r="E81" s="51"/>
      <c r="F81" s="52"/>
      <c r="G81" s="53"/>
    </row>
    <row r="82" customFormat="false" ht="12.75" hidden="false" customHeight="false" outlineLevel="0" collapsed="false">
      <c r="A82" s="5"/>
      <c r="B82" s="48"/>
      <c r="C82" s="5"/>
      <c r="D82" s="5"/>
      <c r="E82" s="51"/>
      <c r="F82" s="51"/>
      <c r="G82" s="53"/>
    </row>
    <row r="83" customFormat="false" ht="12.75" hidden="false" customHeight="false" outlineLevel="0" collapsed="false">
      <c r="A83" s="5"/>
      <c r="B83" s="48"/>
      <c r="C83" s="5"/>
      <c r="D83" s="5"/>
      <c r="E83" s="51"/>
      <c r="F83" s="51"/>
      <c r="G83" s="53"/>
    </row>
    <row r="84" customFormat="false" ht="12.75" hidden="false" customHeight="false" outlineLevel="0" collapsed="false">
      <c r="A84" s="5"/>
      <c r="B84" s="48"/>
      <c r="C84" s="5"/>
      <c r="D84" s="5"/>
      <c r="E84" s="51"/>
      <c r="F84" s="51"/>
      <c r="G84" s="53"/>
    </row>
    <row r="85" customFormat="false" ht="12.75" hidden="false" customHeight="false" outlineLevel="0" collapsed="false">
      <c r="A85" s="5"/>
      <c r="B85" s="48"/>
      <c r="C85" s="5"/>
      <c r="D85" s="5"/>
      <c r="E85" s="51"/>
      <c r="F85" s="51"/>
      <c r="G85" s="53"/>
    </row>
    <row r="86" customFormat="false" ht="12.75" hidden="false" customHeight="false" outlineLevel="0" collapsed="false">
      <c r="A86" s="5"/>
      <c r="B86" s="48"/>
      <c r="C86" s="5"/>
      <c r="D86" s="5"/>
      <c r="E86" s="51"/>
      <c r="F86" s="51"/>
      <c r="G86" s="53"/>
    </row>
    <row r="87" customFormat="false" ht="12.75" hidden="false" customHeight="false" outlineLevel="0" collapsed="false">
      <c r="A87" s="5"/>
      <c r="B87" s="48"/>
      <c r="C87" s="5"/>
      <c r="D87" s="5"/>
      <c r="E87" s="51"/>
      <c r="F87" s="51"/>
      <c r="G87" s="53"/>
    </row>
    <row r="88" customFormat="false" ht="12.75" hidden="false" customHeight="false" outlineLevel="0" collapsed="false">
      <c r="A88" s="5"/>
      <c r="B88" s="48"/>
      <c r="C88" s="5"/>
      <c r="D88" s="5"/>
      <c r="E88" s="51"/>
      <c r="F88" s="51"/>
      <c r="G88" s="53"/>
    </row>
    <row r="89" customFormat="false" ht="12.75" hidden="false" customHeight="false" outlineLevel="0" collapsed="false">
      <c r="A89" s="5"/>
      <c r="B89" s="48"/>
      <c r="C89" s="5"/>
      <c r="D89" s="5"/>
      <c r="E89" s="51"/>
      <c r="F89" s="51"/>
      <c r="G89" s="53"/>
    </row>
    <row r="90" customFormat="false" ht="12.75" hidden="false" customHeight="false" outlineLevel="0" collapsed="false">
      <c r="A90" s="5"/>
      <c r="B90" s="48"/>
      <c r="C90" s="5"/>
      <c r="D90" s="5"/>
      <c r="E90" s="51"/>
      <c r="F90" s="51"/>
      <c r="G90" s="53"/>
    </row>
    <row r="91" customFormat="false" ht="12.75" hidden="false" customHeight="false" outlineLevel="0" collapsed="false">
      <c r="A91" s="5"/>
      <c r="B91" s="48"/>
      <c r="C91" s="5"/>
      <c r="D91" s="5"/>
      <c r="E91" s="51"/>
      <c r="F91" s="51"/>
      <c r="G91" s="53"/>
    </row>
    <row r="92" customFormat="false" ht="12.75" hidden="false" customHeight="false" outlineLevel="0" collapsed="false">
      <c r="A92" s="5"/>
      <c r="B92" s="48"/>
      <c r="C92" s="5"/>
      <c r="D92" s="5"/>
      <c r="E92" s="51"/>
      <c r="F92" s="51"/>
      <c r="G92" s="53"/>
    </row>
    <row r="93" customFormat="false" ht="12.75" hidden="false" customHeight="false" outlineLevel="0" collapsed="false">
      <c r="A93" s="5"/>
      <c r="B93" s="48"/>
      <c r="C93" s="5"/>
      <c r="D93" s="5"/>
      <c r="E93" s="51"/>
      <c r="F93" s="51"/>
      <c r="G93" s="53"/>
    </row>
    <row r="94" customFormat="false" ht="12.75" hidden="false" customHeight="false" outlineLevel="0" collapsed="false">
      <c r="A94" s="5"/>
      <c r="B94" s="48"/>
      <c r="C94" s="5"/>
      <c r="D94" s="5"/>
      <c r="E94" s="51"/>
      <c r="F94" s="51"/>
      <c r="G94" s="53"/>
    </row>
    <row r="95" customFormat="false" ht="12.75" hidden="false" customHeight="false" outlineLevel="0" collapsed="false">
      <c r="A95" s="5"/>
      <c r="B95" s="48"/>
      <c r="C95" s="5"/>
      <c r="D95" s="5"/>
      <c r="E95" s="51"/>
      <c r="F95" s="51"/>
      <c r="G95" s="53"/>
    </row>
  </sheetData>
  <printOptions headings="false" gridLines="false" gridLinesSet="true" horizontalCentered="false" verticalCentered="false"/>
  <pageMargins left="1" right="0.5" top="2.5" bottom="0.984027777777778" header="0.5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&amp;C&amp;"Arial,Bold"&amp;12PRIVILEGED AND CONFIDENTIAL
ATTORNEY CLIENT COMMUNICATION
SUBJECT TO ATTORNEY-CLIENT COMMUNICATION AND WORK PRODUCT PRIVILEGES
&amp;11TW 2001Q1 NEGOTIATED DEALS
DETAIL</oddHeader>
    <oddFooter/>
  </headerFooter>
  <rowBreaks count="1" manualBreakCount="1">
    <brk id="37" man="true" max="16383" min="0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2001-03-13T10:44:28Z</dcterms:created>
  <dc:creator>jmoore3</dc:creator>
  <dc:description/>
  <dc:language>en-US</dc:language>
  <cp:lastModifiedBy>jmoore3</cp:lastModifiedBy>
  <cp:lastPrinted>2001-05-11T10:21:05Z</cp:lastPrinted>
  <dcterms:modified xsi:type="dcterms:W3CDTF">2001-05-11T10:23:40Z</dcterms:modified>
  <cp:revision>0</cp:revision>
  <dc:subject/>
  <dc:title/>
</cp:coreProperties>
</file>