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ersonnel Input Worksheet" sheetId="1" state="visible" r:id="rId3"/>
    <sheet name="Monthly Headcount by Position" sheetId="2" state="visible" r:id="rId4"/>
    <sheet name="Calculation" sheetId="3" state="visible" r:id="rId5"/>
    <sheet name="Detail Plan" sheetId="4" state="visible" r:id="rId6"/>
    <sheet name="Load" sheetId="5" state="hidden" r:id="rId7"/>
  </sheets>
  <definedNames>
    <definedName function="false" hidden="false" localSheetId="3" name="_xlnm.Print_Area" vbProcedure="false">'Detail Plan'!$A$1:$P$80</definedName>
    <definedName function="false" hidden="false" localSheetId="4" name="_xlnm.Print_Area" vbProcedure="false">Load!$A$1:$P$80</definedName>
    <definedName function="false" hidden="false" localSheetId="1" name="_xlnm.Print_Area" vbProcedure="false">'Monthly Headcount by Position'!$B$965:$N$982</definedName>
    <definedName function="false" hidden="false" localSheetId="0" name="_xlnm.Print_Area" vbProcedure="false">'Personnel Input Worksheet'!$A$1:$E$25</definedName>
    <definedName function="false" hidden="false" name="Headcount" vbProcedure="false">'Monthly Headcount by Position'!$B$2:$U$962</definedName>
    <definedName function="true" hidden="false" name="HPLNK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33" authorId="0">
      <text>
        <r>
          <rPr>
            <b val="true"/>
            <sz val="8"/>
            <color rgb="FF000000"/>
            <rFont val="Tahoma"/>
            <family val="0"/>
          </rPr>
          <t xml:space="preserve">Rachel Massey:
</t>
        </r>
        <r>
          <rPr>
            <sz val="8"/>
            <color rgb="FF000000"/>
            <rFont val="Tahoma"/>
            <family val="0"/>
          </rPr>
          <t xml:space="preserve">Meals for Enron employees only.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31</xdr:row>
                <xdr:rowOff>8</xdr:rowOff>
              </xdr:from>
              <xdr:to>
                <xdr:col>4</xdr:col>
                <xdr:colOff>68</xdr:colOff>
                <xdr:row>35</xdr:row>
                <xdr:rowOff>11</xdr:rowOff>
              </xdr:to>
            </anchor>
          </commentPr>
        </mc:Choice>
        <mc:Fallback/>
      </mc:AlternateContent>
    </comment>
    <comment ref="A34" authorId="0">
      <text>
        <r>
          <rPr>
            <b val="true"/>
            <sz val="8"/>
            <color rgb="FF000000"/>
            <rFont val="Tahoma"/>
            <family val="0"/>
          </rPr>
          <t xml:space="preserve">Rachel Massey:
</t>
        </r>
        <r>
          <rPr>
            <sz val="8"/>
            <color rgb="FF000000"/>
            <rFont val="Tahoma"/>
            <family val="0"/>
          </rPr>
          <t xml:space="preserve">Meals for Enron employees &amp;/or clients/customers.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32</xdr:row>
                <xdr:rowOff>8</xdr:rowOff>
              </xdr:from>
              <xdr:to>
                <xdr:col>4</xdr:col>
                <xdr:colOff>68</xdr:colOff>
                <xdr:row>36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<sst xmlns="http://schemas.openxmlformats.org/spreadsheetml/2006/main" count="726" uniqueCount="268">
  <si>
    <t xml:space="preserve">The purpose of this section is for you to account for each person over which you have functional responsibility.  </t>
  </si>
  <si>
    <t xml:space="preserve">Initiative</t>
  </si>
  <si>
    <t xml:space="preserve">Headcount</t>
  </si>
  <si>
    <t xml:space="preserve">By correctly completing this worksheet, each business initiative template will automatically load the correct salary,</t>
  </si>
  <si>
    <t xml:space="preserve">GNO</t>
  </si>
  <si>
    <t xml:space="preserve">benefits and payroll tax information on the summary worksheet.</t>
  </si>
  <si>
    <t xml:space="preserve">Fulfillment</t>
  </si>
  <si>
    <t xml:space="preserve">(1)  Make sure that you account for all of your personnel.</t>
  </si>
  <si>
    <t xml:space="preserve">Risk Management</t>
  </si>
  <si>
    <r>
      <rPr>
        <sz val="9"/>
        <color rgb="FF0000FF"/>
        <rFont val="Arial"/>
        <family val="2"/>
      </rPr>
      <t xml:space="preserve">(2)  </t>
    </r>
    <r>
      <rPr>
        <b val="true"/>
        <sz val="9"/>
        <color rgb="FFFF0000"/>
        <rFont val="Arial"/>
        <family val="2"/>
      </rPr>
      <t xml:space="preserve">You must enter one of the Iniatives (Executive)</t>
    </r>
    <r>
      <rPr>
        <sz val="9"/>
        <color rgb="FF0000FF"/>
        <rFont val="Arial"/>
        <family val="2"/>
      </rPr>
      <t xml:space="preserve"> in order for the spreadsheet to calculate correctly</t>
    </r>
  </si>
  <si>
    <t xml:space="preserve">Information Tech</t>
  </si>
  <si>
    <t xml:space="preserve">(3)  Enter each employee's annual salary.</t>
  </si>
  <si>
    <t xml:space="preserve">Tax</t>
  </si>
  <si>
    <t xml:space="preserve">(4)  For personnel who will be leaving or FTEs to be hired, enter the number of months each</t>
  </si>
  <si>
    <t xml:space="preserve">Process Execution</t>
  </si>
  <si>
    <t xml:space="preserve">employee will be employed during 2000.  Enter 12 for employees who will be employed the full year.</t>
  </si>
  <si>
    <t xml:space="preserve">EFS</t>
  </si>
  <si>
    <r>
      <rPr>
        <sz val="9"/>
        <color rgb="FF0000FF"/>
        <rFont val="Arial"/>
        <family val="2"/>
      </rPr>
      <t xml:space="preserve">(5)  For FTEs that will be hired during the year, </t>
    </r>
    <r>
      <rPr>
        <b val="true"/>
        <sz val="9"/>
        <color rgb="FFFF0000"/>
        <rFont val="Arial"/>
        <family val="2"/>
      </rPr>
      <t xml:space="preserve">YOU MUST ENTER "FTE" IN THE EMPLOYEE NAME COLUMN</t>
    </r>
    <r>
      <rPr>
        <sz val="9"/>
        <color rgb="FF0000FF"/>
        <rFont val="Arial"/>
        <family val="2"/>
      </rPr>
      <t xml:space="preserve"> </t>
    </r>
  </si>
  <si>
    <t xml:space="preserve">International</t>
  </si>
  <si>
    <t xml:space="preserve">or the spreadsheet will not calculate correctly.</t>
  </si>
  <si>
    <t xml:space="preserve">ResCo</t>
  </si>
  <si>
    <t xml:space="preserve">(6)  For any unused rows in the list, enter a "0" in the Annual Salary column or the # of Months column.</t>
  </si>
  <si>
    <t xml:space="preserve">Corporate Development</t>
  </si>
  <si>
    <t xml:space="preserve">(7)  Select the "Protect Personnel Information" command button to protect this information from anyone</t>
  </si>
  <si>
    <t xml:space="preserve">Europe</t>
  </si>
  <si>
    <t xml:space="preserve"> other than yourself.  Make a note of your password, you will be the only person</t>
  </si>
  <si>
    <t xml:space="preserve">Financial Operations</t>
  </si>
  <si>
    <t xml:space="preserve"> with access to this information</t>
  </si>
  <si>
    <t xml:space="preserve">Marketing Communications</t>
  </si>
  <si>
    <t xml:space="preserve">Human Resources</t>
  </si>
  <si>
    <t xml:space="preserve">Sales Support</t>
  </si>
  <si>
    <t xml:space="preserve">Total:</t>
  </si>
  <si>
    <t xml:space="preserve">Employee Name</t>
  </si>
  <si>
    <t xml:space="preserve">Business Initiative</t>
  </si>
  <si>
    <t xml:space="preserve">Job Title</t>
  </si>
  <si>
    <t xml:space="preserve">Annual Salary</t>
  </si>
  <si>
    <t xml:space="preserve"># Mos in 2001</t>
  </si>
  <si>
    <t xml:space="preserve">Wanda Curry</t>
  </si>
  <si>
    <t xml:space="preserve">Vice President</t>
  </si>
  <si>
    <t xml:space="preserve">FTE</t>
  </si>
  <si>
    <t xml:space="preserve">Administrative Asst.</t>
  </si>
  <si>
    <t xml:space="preserve">Mohsin Mansoor</t>
  </si>
  <si>
    <t xml:space="preserve">Sr Director</t>
  </si>
  <si>
    <t xml:space="preserve"> </t>
  </si>
  <si>
    <t xml:space="preserve">Total</t>
  </si>
  <si>
    <t xml:space="preserve">Project 40</t>
  </si>
  <si>
    <t xml:space="preserve">Sports Venues</t>
  </si>
  <si>
    <t xml:space="preserve">Clinton Energy</t>
  </si>
  <si>
    <t xml:space="preserve">Mid Market</t>
  </si>
  <si>
    <t xml:space="preserve">EEIS</t>
  </si>
  <si>
    <t xml:space="preserve">Corporate</t>
  </si>
  <si>
    <t xml:space="preserve">Portfolio Management</t>
  </si>
  <si>
    <t xml:space="preserve">A&amp;E</t>
  </si>
  <si>
    <t xml:space="preserve"># days</t>
  </si>
  <si>
    <t xml:space="preserve">Start Dt</t>
  </si>
  <si>
    <t xml:space="preserve">coming(FTE)</t>
  </si>
  <si>
    <t xml:space="preserve">going(named person)</t>
  </si>
  <si>
    <t xml:space="preserve">Enron Energy Services</t>
  </si>
  <si>
    <t xml:space="preserve">Monthly Headcount by Title</t>
  </si>
  <si>
    <t xml:space="preserve">Cost Center: 105395 - Risk Control &amp; Operations, Wanda Curry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</si>
  <si>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</si>
  <si>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</si>
  <si>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</si>
  <si>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</si>
  <si>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</si>
  <si>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</si>
  <si>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</si>
  <si>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</si>
  <si>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</si>
  <si>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</si>
  <si>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</si>
  <si>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</si>
  <si>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Director</t>
  </si>
  <si>
    <t xml:space="preserve">Manager</t>
  </si>
  <si>
    <t xml:space="preserve">Sr Specialist</t>
  </si>
  <si>
    <t xml:space="preserve">Specialist</t>
  </si>
  <si>
    <t xml:space="preserve">Associates</t>
  </si>
  <si>
    <t xml:space="preserve">Analysts</t>
  </si>
  <si>
    <t xml:space="preserve">Contract Employees</t>
  </si>
  <si>
    <t xml:space="preserve">Summer Interns</t>
  </si>
  <si>
    <t xml:space="preserve">monthly salary</t>
  </si>
  <si>
    <t xml:space="preserve">Salaries</t>
  </si>
  <si>
    <t xml:space="preserve">Benefits</t>
  </si>
  <si>
    <t xml:space="preserve">Payroll Taxes</t>
  </si>
  <si>
    <t xml:space="preserve">est Bonus Payroll Taxes</t>
  </si>
  <si>
    <t xml:space="preserve">Information Technology</t>
  </si>
  <si>
    <t xml:space="preserve">Cost Center NAME:</t>
  </si>
  <si>
    <t xml:space="preserve">105395 Risk Control &amp; Ops</t>
  </si>
  <si>
    <t xml:space="preserve">Due Date:</t>
  </si>
  <si>
    <t xml:space="preserve">Cost Center OWNER:</t>
  </si>
  <si>
    <t xml:space="preserve">STAFFING SUMMARY</t>
  </si>
  <si>
    <t xml:space="preserve">  Sr Director</t>
  </si>
  <si>
    <t xml:space="preserve">  Director</t>
  </si>
  <si>
    <t xml:space="preserve">  Manager</t>
  </si>
  <si>
    <t xml:space="preserve">  Sr Specialist</t>
  </si>
  <si>
    <t xml:space="preserve">  Specialist</t>
  </si>
  <si>
    <t xml:space="preserve">  Administrative Asst.</t>
  </si>
  <si>
    <t xml:space="preserve">  Associates/Analysts</t>
  </si>
  <si>
    <t xml:space="preserve">Subtotal Employee Headcount</t>
  </si>
  <si>
    <t xml:space="preserve">  Contractors</t>
  </si>
  <si>
    <t xml:space="preserve">TOTAL HEADCOUNT</t>
  </si>
  <si>
    <t xml:space="preserve">DIRECT EXPENSES</t>
  </si>
  <si>
    <t xml:space="preserve">Account Number</t>
  </si>
  <si>
    <t xml:space="preserve">  Salaries &amp; Wages</t>
  </si>
  <si>
    <t xml:space="preserve">  Special Pays</t>
  </si>
  <si>
    <t xml:space="preserve">Subtotal Compensation</t>
  </si>
  <si>
    <t xml:space="preserve">  Benefits</t>
  </si>
  <si>
    <t xml:space="preserve">  Payroll Taxes</t>
  </si>
  <si>
    <t xml:space="preserve">Subtotal Benefits and Payroll Taxes</t>
  </si>
  <si>
    <t xml:space="preserve">  Club Dues</t>
  </si>
  <si>
    <t xml:space="preserve">  Tuition Reimbursement/Registration Fee/Ed</t>
  </si>
  <si>
    <t xml:space="preserve">  Expenses Other</t>
  </si>
  <si>
    <t xml:space="preserve">  Group Meals &amp; Entertainment</t>
  </si>
  <si>
    <t xml:space="preserve">  Client Meals &amp; Entertainment</t>
  </si>
  <si>
    <t xml:space="preserve">  Professional Memberships</t>
  </si>
  <si>
    <t xml:space="preserve">  Travel &amp; Lodging</t>
  </si>
  <si>
    <t xml:space="preserve">  General Business &amp; Admin Expenses</t>
  </si>
  <si>
    <t xml:space="preserve">Subtotal Employee Expenses</t>
  </si>
  <si>
    <t xml:space="preserve">  Legal</t>
  </si>
  <si>
    <t xml:space="preserve">  Audit</t>
  </si>
  <si>
    <t xml:space="preserve">  Contract for Overhead</t>
  </si>
  <si>
    <t xml:space="preserve">  Tax</t>
  </si>
  <si>
    <t xml:space="preserve">  IT</t>
  </si>
  <si>
    <t xml:space="preserve">  Other</t>
  </si>
  <si>
    <t xml:space="preserve">  Engineering</t>
  </si>
  <si>
    <t xml:space="preserve">  Accounting</t>
  </si>
  <si>
    <t xml:space="preserve">  Professionals</t>
  </si>
  <si>
    <t xml:space="preserve">Subtotal Outside Services</t>
  </si>
  <si>
    <t xml:space="preserve">  Subscriptions &amp; Publications</t>
  </si>
  <si>
    <t xml:space="preserve">  Postage &amp; Freight Expense</t>
  </si>
  <si>
    <t xml:space="preserve">  Fees &amp; Permits</t>
  </si>
  <si>
    <t xml:space="preserve">  Company Membership &amp; Dues</t>
  </si>
  <si>
    <t xml:space="preserve">  Materials &amp; Supplies - Stock</t>
  </si>
  <si>
    <t xml:space="preserve">  Materials &amp; Supplies - Non Stock</t>
  </si>
  <si>
    <t xml:space="preserve">  Price Variance Account</t>
  </si>
  <si>
    <t xml:space="preserve">  Supplies &amp; Expense</t>
  </si>
  <si>
    <t xml:space="preserve">  Provision for Scrap</t>
  </si>
  <si>
    <t xml:space="preserve">Subtotal Materials &amp; Supplies</t>
  </si>
  <si>
    <t xml:space="preserve">  Advertising Expense</t>
  </si>
  <si>
    <t xml:space="preserve">Subtotal Marketing</t>
  </si>
  <si>
    <t xml:space="preserve">Charitable Contributions</t>
  </si>
  <si>
    <t xml:space="preserve">  Rent - Personal Property</t>
  </si>
  <si>
    <t xml:space="preserve">  Rent - Real Property</t>
  </si>
  <si>
    <t xml:space="preserve">Subtotal Rent (3rd Party)</t>
  </si>
  <si>
    <t xml:space="preserve">  Communications Expense</t>
  </si>
  <si>
    <t xml:space="preserve">  Computer Expense</t>
  </si>
  <si>
    <t xml:space="preserve">Subtotal Technology</t>
  </si>
  <si>
    <t xml:space="preserve">  Vehicle/Equpment Fuel</t>
  </si>
  <si>
    <t xml:space="preserve">Subtotal Transportation</t>
  </si>
  <si>
    <t xml:space="preserve">Bad Debt</t>
  </si>
  <si>
    <t xml:space="preserve">Corporate Charges</t>
  </si>
  <si>
    <t xml:space="preserve">Other Expenses</t>
  </si>
  <si>
    <t xml:space="preserve">Subtotal Corporate Expenses</t>
  </si>
  <si>
    <t xml:space="preserve">  Depreciation</t>
  </si>
  <si>
    <t xml:space="preserve">  Amortization</t>
  </si>
  <si>
    <t xml:space="preserve">Subtotal Depreciation &amp; Amortization</t>
  </si>
  <si>
    <t xml:space="preserve">TOTAL DIRECT EXPENSES</t>
  </si>
  <si>
    <t xml:space="preserve">COMPANY NUMBER:</t>
  </si>
  <si>
    <t xml:space="preserve">HYPERION ENTITY:</t>
  </si>
  <si>
    <t xml:space="preserve">R/C NUMBER:</t>
  </si>
  <si>
    <t xml:space="preserve">HYPERION CATEGORY:</t>
  </si>
  <si>
    <t xml:space="preserve">PLAN2000</t>
  </si>
  <si>
    <t xml:space="preserve">R/C NAME:</t>
  </si>
  <si>
    <t xml:space="preserve">HYPERION FREQUENCY:</t>
  </si>
  <si>
    <t xml:space="preserve">M.PER</t>
  </si>
  <si>
    <t xml:space="preserve">R/C OWNER:</t>
  </si>
  <si>
    <t xml:space="preserve">HYPERION APPLICATION:</t>
  </si>
  <si>
    <t xml:space="preserve">EES</t>
  </si>
  <si>
    <t xml:space="preserve">EXECUTIVE</t>
  </si>
  <si>
    <t xml:space="preserve">    Executive</t>
  </si>
  <si>
    <t xml:space="preserve">DIRECTOR</t>
  </si>
  <si>
    <t xml:space="preserve">    Director</t>
  </si>
  <si>
    <t xml:space="preserve">MANAGER</t>
  </si>
  <si>
    <t xml:space="preserve">    Manager</t>
  </si>
  <si>
    <t xml:space="preserve">EXECUTIVE_NC</t>
  </si>
  <si>
    <t xml:space="preserve">    Non-Commercial Executive</t>
  </si>
  <si>
    <t xml:space="preserve">DIRECTOR_NC</t>
  </si>
  <si>
    <t xml:space="preserve">    Non-Commercial Director</t>
  </si>
  <si>
    <t xml:space="preserve">MANAGER_NC</t>
  </si>
  <si>
    <t xml:space="preserve">    Non-Commercial Manager</t>
  </si>
  <si>
    <t xml:space="preserve">ASSOCHC</t>
  </si>
  <si>
    <t xml:space="preserve">    Associates</t>
  </si>
  <si>
    <t xml:space="preserve">ALYSTHC</t>
  </si>
  <si>
    <t xml:space="preserve">    Analysts</t>
  </si>
  <si>
    <t xml:space="preserve">OTHER_HC</t>
  </si>
  <si>
    <t xml:space="preserve">    Other Commercial</t>
  </si>
  <si>
    <t xml:space="preserve">OTHER_NC_HC</t>
  </si>
  <si>
    <t xml:space="preserve">    Other Non Commercial</t>
  </si>
  <si>
    <t xml:space="preserve">ADMIN_ASST</t>
  </si>
  <si>
    <t xml:space="preserve">   Administrative Asst.</t>
  </si>
  <si>
    <t xml:space="preserve">CONTHC</t>
  </si>
  <si>
    <t xml:space="preserve">    Contractors</t>
  </si>
  <si>
    <t xml:space="preserve">HYPERION  ACCT</t>
  </si>
  <si>
    <t xml:space="preserve">9200999001.000000</t>
  </si>
  <si>
    <t xml:space="preserve">9200999047.000000</t>
  </si>
  <si>
    <t xml:space="preserve">9260999552.000000</t>
  </si>
  <si>
    <t xml:space="preserve">4081520557.000000</t>
  </si>
  <si>
    <t xml:space="preserve">9210999052.000000</t>
  </si>
  <si>
    <t xml:space="preserve">  Conferences &amp; Training</t>
  </si>
  <si>
    <t xml:space="preserve">9210999058.000000</t>
  </si>
  <si>
    <t xml:space="preserve">  Employee Memberships &amp; Dues</t>
  </si>
  <si>
    <t xml:space="preserve">9210999062.000000</t>
  </si>
  <si>
    <t xml:space="preserve">  Overtime/Working Meals</t>
  </si>
  <si>
    <t xml:space="preserve">9210999175.000000</t>
  </si>
  <si>
    <t xml:space="preserve">  Pager/Cellular Expenses</t>
  </si>
  <si>
    <t xml:space="preserve">9210999061.000000</t>
  </si>
  <si>
    <t xml:space="preserve">  Travel</t>
  </si>
  <si>
    <t xml:space="preserve">9260999056.000000</t>
  </si>
  <si>
    <t xml:space="preserve">  Tuition Reimbursement</t>
  </si>
  <si>
    <t xml:space="preserve">9210999051.000000</t>
  </si>
  <si>
    <t xml:space="preserve">  Other Employee Expenses</t>
  </si>
  <si>
    <t xml:space="preserve">9210999064.000000</t>
  </si>
  <si>
    <t xml:space="preserve">  Campus Recruiting</t>
  </si>
  <si>
    <t xml:space="preserve">9210999066.000000</t>
  </si>
  <si>
    <t xml:space="preserve">  Employment Ads</t>
  </si>
  <si>
    <t xml:space="preserve">9210999067.000000</t>
  </si>
  <si>
    <t xml:space="preserve">  Interview Expenses</t>
  </si>
  <si>
    <t xml:space="preserve">9230999068.000000</t>
  </si>
  <si>
    <t xml:space="preserve">  Recruiting Agency Fees</t>
  </si>
  <si>
    <t xml:space="preserve">9210999065.000000</t>
  </si>
  <si>
    <t xml:space="preserve">  Relocation Expenses</t>
  </si>
  <si>
    <t xml:space="preserve">9210999057.000000</t>
  </si>
  <si>
    <t xml:space="preserve">  Other Recruiting &amp; Relocation Expenses</t>
  </si>
  <si>
    <t xml:space="preserve">Subtotal Recruiting &amp; Relocations</t>
  </si>
  <si>
    <t xml:space="preserve">9230999201.000000</t>
  </si>
  <si>
    <t xml:space="preserve">  Professional Consultants/Contractors</t>
  </si>
  <si>
    <t xml:space="preserve">9230999206.000000</t>
  </si>
  <si>
    <t xml:space="preserve">  Temporaries</t>
  </si>
  <si>
    <t xml:space="preserve">9230999247.000000</t>
  </si>
  <si>
    <t xml:space="preserve">  Other Outside Services</t>
  </si>
  <si>
    <t xml:space="preserve">9302999157.000000</t>
  </si>
  <si>
    <t xml:space="preserve">9210999352.000000</t>
  </si>
  <si>
    <t xml:space="preserve">  Non-Real Time Market Data</t>
  </si>
  <si>
    <t xml:space="preserve">9210999165.000000</t>
  </si>
  <si>
    <t xml:space="preserve">  Office Supplies</t>
  </si>
  <si>
    <t xml:space="preserve">9210999160.000000</t>
  </si>
  <si>
    <t xml:space="preserve">9210999351.000000</t>
  </si>
  <si>
    <t xml:space="preserve">  Real Time Market Data</t>
  </si>
  <si>
    <t xml:space="preserve">9210999153.000000</t>
  </si>
  <si>
    <t xml:space="preserve">  Subscriptions &amp; Periodicals</t>
  </si>
  <si>
    <t xml:space="preserve">9210999197.000000</t>
  </si>
  <si>
    <t xml:space="preserve">  Other Supplies and Expenses</t>
  </si>
  <si>
    <t xml:space="preserve">Subtotal Supplies and Expense</t>
  </si>
  <si>
    <t xml:space="preserve">9130999697.000000</t>
  </si>
  <si>
    <t xml:space="preserve">  Advertising &amp; Promotions</t>
  </si>
  <si>
    <t xml:space="preserve">9210999063.000000</t>
  </si>
  <si>
    <t xml:space="preserve">  Client Entertainment</t>
  </si>
  <si>
    <t xml:space="preserve">9130999657.000000</t>
  </si>
  <si>
    <t xml:space="preserve">  Customer Meetings</t>
  </si>
  <si>
    <t xml:space="preserve">9210999697.000000</t>
  </si>
  <si>
    <t xml:space="preserve">  Other Marketing</t>
  </si>
  <si>
    <t xml:space="preserve">4261999154.000000</t>
  </si>
  <si>
    <t xml:space="preserve">9310999251.000000</t>
  </si>
  <si>
    <t xml:space="preserve">  Rent - Office, Warehouse, &amp; Tower</t>
  </si>
  <si>
    <t xml:space="preserve">9310999252.000000</t>
  </si>
  <si>
    <t xml:space="preserve">  Equipment Rental</t>
  </si>
  <si>
    <t xml:space="preserve">9210999601.000000</t>
  </si>
  <si>
    <t xml:space="preserve">Technology</t>
  </si>
  <si>
    <t xml:space="preserve">9210999109.000000</t>
  </si>
  <si>
    <t xml:space="preserve">Transportation</t>
  </si>
  <si>
    <t xml:space="preserve">9230999845.000000</t>
  </si>
  <si>
    <t xml:space="preserve">Corporate IT</t>
  </si>
  <si>
    <t xml:space="preserve">9230999810.000000</t>
  </si>
  <si>
    <t xml:space="preserve">Corporate Rent</t>
  </si>
  <si>
    <t xml:space="preserve">9302999.000000</t>
  </si>
  <si>
    <t xml:space="preserve">Subtotal Cash Expenses</t>
  </si>
  <si>
    <t xml:space="preserve">4030100.000000</t>
  </si>
  <si>
    <t xml:space="preserve">4040410.000000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</si>
</sst>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\$* #,##0.00_);_(\$* \(#,##0.00\);_(\$* \-??_);_(@_)"/>
    <numFmt numFmtId="166" formatCode="\$#,##0_);&quot;($&quot;#,##0\)"/>
    <numFmt numFmtId="167" formatCode="_(* #,##0_);_(* \(#,##0\);_(* \-??_);_(@_)"/>
    <numFmt numFmtId="168" formatCode="[$-409]mmm\-yy"/>
    <numFmt numFmtId="169" formatCode="[$-409]m/d/yyyy"/>
    <numFmt numFmtId="170" formatCode="dd\-mmm\-yy"/>
    <numFmt numFmtId="171" formatCode="_(* #,##0.00_);_(* \(#,##0.00\);_(* \-??_);_(@_)"/>
    <numFmt numFmtId="172" formatCode="[$-409]d\-mmm\-yy"/>
    <numFmt numFmtId="173" formatCode="@"/>
  </numFmts>
  <fonts count="29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Times New Roman"/>
      <family val="1"/>
    </font>
    <font>
      <sz val="10.5"/>
      <name val="Arial"/>
      <family val="2"/>
    </font>
    <font>
      <b val="true"/>
      <u val="single"/>
      <sz val="9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b val="true"/>
      <sz val="9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2"/>
      <name val="Times New Roman"/>
      <family val="1"/>
    </font>
    <font>
      <b val="true"/>
      <sz val="12"/>
      <name val="Times New Roman"/>
      <family val="1"/>
    </font>
    <font>
      <b val="true"/>
      <sz val="16"/>
      <name val="Times New Roman"/>
      <family val="1"/>
    </font>
    <font>
      <b val="true"/>
      <sz val="10"/>
      <name val="Times New Roman"/>
      <family val="0"/>
    </font>
    <font>
      <b val="true"/>
      <i val="true"/>
      <sz val="10"/>
      <name val="Arial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sz val="10"/>
      <color rgb="FF0000FF"/>
      <name val="Arial Narrow"/>
      <family val="2"/>
    </font>
    <font>
      <sz val="8"/>
      <color rgb="FF0000FF"/>
      <name val="Arial Narrow"/>
      <family val="2"/>
    </font>
    <font>
      <sz val="8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Arial Narrow"/>
      <family val="0"/>
    </font>
    <font>
      <sz val="7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E3E3E3"/>
        <bgColor rgb="FFCCFFCC"/>
      </patternFill>
    </fill>
    <fill>
      <patternFill patternType="solid">
        <fgColor rgb="FFFFFFC0"/>
        <bgColor rgb="FFFFFF99"/>
      </patternFill>
    </fill>
    <fill>
      <patternFill patternType="solid">
        <fgColor rgb="FFC0C0FF"/>
        <bgColor rgb="FFC0C0C0"/>
      </patternFill>
    </fill>
    <fill>
      <patternFill patternType="solid">
        <fgColor rgb="FF000000"/>
        <bgColor rgb="FF0033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0"/>
      </patternFill>
    </fill>
    <fill>
      <patternFill patternType="solid">
        <fgColor rgb="FFCC99FF"/>
        <bgColor rgb="FF9999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hair"/>
      <top style="hair"/>
      <bottom style="thin"/>
      <diagonal/>
    </border>
    <border diagonalUp="false" diagonalDown="false">
      <left style="hair"/>
      <right/>
      <top style="hair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ck"/>
      <top style="thin"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4" fillId="2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3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3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3" borderId="0" xfId="0" applyFont="true" applyBorder="true" applyAlignment="true" applyProtection="true">
      <alignment horizontal="left" vertical="center" textRotation="0" wrapText="false" indent="3" shrinkToFit="false"/>
      <protection locked="true" hidden="false"/>
    </xf>
    <xf numFmtId="164" fontId="10" fillId="3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3" borderId="0" xfId="0" applyFont="true" applyBorder="true" applyAlignment="true" applyProtection="true">
      <alignment horizontal="left" vertical="center" textRotation="0" wrapText="false" indent="7" shrinkToFit="false"/>
      <protection locked="true" hidden="false"/>
    </xf>
    <xf numFmtId="164" fontId="12" fillId="3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3" borderId="0" xfId="0" applyFont="true" applyBorder="true" applyAlignment="true" applyProtection="true">
      <alignment horizontal="left" vertical="center" textRotation="0" wrapText="false" indent="5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3" fillId="3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3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2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3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5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5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5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4" fillId="5" borderId="2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4" fillId="5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4" fillId="2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4" fillId="0" borderId="0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4" fillId="0" borderId="9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3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6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6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6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3" fillId="6" borderId="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6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3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15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4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4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7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7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7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7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8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8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8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8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8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8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6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6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7" fontId="4" fillId="6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3" fillId="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21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1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1" fillId="3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1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1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22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2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24" fillId="0" borderId="2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23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E3E3E3"/>
      <rgbColor rgb="FF660066"/>
      <rgbColor rgb="FFFF8080"/>
      <rgbColor rgb="FF0066CC"/>
      <rgbColor rgb="FFC0C0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</xdr:row>
      <xdr:rowOff>0</xdr:rowOff>
    </xdr:from>
    <xdr:to>
      <xdr:col>4</xdr:col>
      <xdr:colOff>1004760</xdr:colOff>
      <xdr:row>18</xdr:row>
      <xdr:rowOff>162000</xdr:rowOff>
    </xdr:to>
    <xdr:sp>
      <xdr:nvSpPr>
        <xdr:cNvPr id="0" name="Rectangle 50"/>
        <xdr:cNvSpPr/>
      </xdr:nvSpPr>
      <xdr:spPr>
        <a:xfrm>
          <a:off x="104760" y="114480"/>
          <a:ext cx="7055640" cy="29620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94320</xdr:colOff>
      <xdr:row>1</xdr:row>
      <xdr:rowOff>9360</xdr:rowOff>
    </xdr:from>
    <xdr:to>
      <xdr:col>9</xdr:col>
      <xdr:colOff>857520</xdr:colOff>
      <xdr:row>17</xdr:row>
      <xdr:rowOff>162000</xdr:rowOff>
    </xdr:to>
    <xdr:sp>
      <xdr:nvSpPr>
        <xdr:cNvPr id="1" name="Rectangle 60"/>
        <xdr:cNvSpPr/>
      </xdr:nvSpPr>
      <xdr:spPr>
        <a:xfrm>
          <a:off x="7254720" y="123840"/>
          <a:ext cx="2264040" cy="279072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1" width="1.65"/>
    <col collapsed="false" customWidth="true" hidden="false" outlineLevel="0" max="2" min="2" style="1" width="30.82"/>
    <col collapsed="false" customWidth="true" hidden="false" outlineLevel="0" max="3" min="3" style="1" width="40.82"/>
    <col collapsed="false" customWidth="true" hidden="false" outlineLevel="0" max="4" min="4" style="1" width="23.65"/>
    <col collapsed="false" customWidth="true" hidden="false" outlineLevel="0" max="5" min="5" style="1" width="15.82"/>
    <col collapsed="false" customWidth="true" hidden="true" outlineLevel="0" max="6" min="6" style="2" width="16.15"/>
    <col collapsed="false" customWidth="true" hidden="true" outlineLevel="0" max="7" min="7" style="1" width="15.65"/>
    <col collapsed="false" customWidth="true" hidden="false" outlineLevel="0" max="8" min="8" style="1" width="1.65"/>
    <col collapsed="false" customWidth="true" hidden="false" outlineLevel="0" max="9" min="9" style="1" width="21.99"/>
    <col collapsed="false" customWidth="true" hidden="false" outlineLevel="0" max="10" min="10" style="1" width="13.65"/>
    <col collapsed="false" customWidth="true" hidden="false" outlineLevel="0" max="11" min="11" style="1" width="15.15"/>
    <col collapsed="false" customWidth="true" hidden="false" outlineLevel="0" max="12" min="12" style="1" width="10.15"/>
    <col collapsed="false" customWidth="true" hidden="false" outlineLevel="0" max="13" min="13" style="1" width="15.15"/>
    <col collapsed="false" customWidth="true" hidden="false" outlineLevel="0" max="14" min="14" style="1" width="21.65"/>
    <col collapsed="false" customWidth="true" hidden="false" outlineLevel="0" max="15" min="15" style="1" width="9.49"/>
    <col collapsed="false" customWidth="false" hidden="false" outlineLevel="0" max="20" min="16" style="1" width="9.32"/>
    <col collapsed="false" customWidth="true" hidden="false" outlineLevel="0" max="21" min="21" style="1" width="9.82"/>
    <col collapsed="false" customWidth="false" hidden="false" outlineLevel="0" max="26" min="22" style="1" width="9.32"/>
    <col collapsed="false" customWidth="true" hidden="false" outlineLevel="0" max="27" min="27" style="1" width="11.49"/>
    <col collapsed="false" customWidth="false" hidden="false" outlineLevel="0" max="257" min="28" style="1" width="9.32"/>
  </cols>
  <sheetData>
    <row r="1" customFormat="false" ht="9" hidden="false" customHeight="true" outlineLevel="0" collapsed="false"/>
    <row r="2" customFormat="false" ht="15" hidden="false" customHeight="true" outlineLevel="0" collapsed="false">
      <c r="B2" s="3" t="s">
        <v>0</v>
      </c>
      <c r="C2" s="4"/>
      <c r="D2" s="4"/>
      <c r="E2" s="4"/>
      <c r="F2" s="5"/>
      <c r="G2" s="5"/>
      <c r="H2" s="6"/>
      <c r="I2" s="7" t="s">
        <v>1</v>
      </c>
      <c r="J2" s="8" t="s">
        <v>2</v>
      </c>
    </row>
    <row r="3" customFormat="false" ht="13.5" hidden="false" customHeight="false" outlineLevel="0" collapsed="false">
      <c r="B3" s="3" t="s">
        <v>3</v>
      </c>
      <c r="C3" s="4"/>
      <c r="D3" s="4"/>
      <c r="E3" s="4"/>
      <c r="F3" s="5"/>
      <c r="G3" s="5"/>
      <c r="H3" s="6"/>
      <c r="I3" s="9" t="s">
        <v>4</v>
      </c>
      <c r="J3" s="10" t="n">
        <f aca="false">COUNTIF(C22:C368,I3)</f>
        <v>0</v>
      </c>
    </row>
    <row r="4" customFormat="false" ht="13.5" hidden="false" customHeight="false" outlineLevel="0" collapsed="false">
      <c r="B4" s="3" t="s">
        <v>5</v>
      </c>
      <c r="C4" s="4"/>
      <c r="D4" s="4"/>
      <c r="E4" s="4"/>
      <c r="F4" s="5"/>
      <c r="G4" s="5"/>
      <c r="H4" s="6"/>
      <c r="I4" s="9" t="s">
        <v>6</v>
      </c>
      <c r="J4" s="10" t="n">
        <f aca="false">COUNTIF(C22:C368,I4)</f>
        <v>0</v>
      </c>
    </row>
    <row r="5" customFormat="false" ht="12.75" hidden="false" customHeight="false" outlineLevel="0" collapsed="false">
      <c r="B5" s="11" t="s">
        <v>7</v>
      </c>
      <c r="C5" s="12"/>
      <c r="D5" s="12"/>
      <c r="E5" s="12"/>
      <c r="F5" s="5"/>
      <c r="G5" s="5"/>
      <c r="H5" s="13"/>
      <c r="I5" s="9" t="s">
        <v>8</v>
      </c>
      <c r="J5" s="10" t="n">
        <f aca="false">COUNTIF(C22:C368,I5)</f>
        <v>4</v>
      </c>
    </row>
    <row r="6" customFormat="false" ht="12.75" hidden="false" customHeight="false" outlineLevel="0" collapsed="false">
      <c r="B6" s="11" t="s">
        <v>9</v>
      </c>
      <c r="C6" s="12"/>
      <c r="D6" s="12"/>
      <c r="E6" s="12"/>
      <c r="F6" s="5"/>
      <c r="G6" s="5"/>
      <c r="H6" s="13"/>
      <c r="I6" s="9" t="s">
        <v>10</v>
      </c>
      <c r="J6" s="10" t="n">
        <f aca="false">COUNTIF(C22:C368,I6)</f>
        <v>0</v>
      </c>
    </row>
    <row r="7" customFormat="false" ht="12.75" hidden="false" customHeight="false" outlineLevel="0" collapsed="false">
      <c r="B7" s="11" t="s">
        <v>11</v>
      </c>
      <c r="C7" s="12"/>
      <c r="D7" s="12"/>
      <c r="E7" s="12"/>
      <c r="F7" s="5"/>
      <c r="G7" s="5"/>
      <c r="H7" s="13"/>
      <c r="I7" s="9" t="s">
        <v>12</v>
      </c>
      <c r="J7" s="10" t="n">
        <f aca="false">COUNTIF(C22:C368,I7)</f>
        <v>0</v>
      </c>
    </row>
    <row r="8" customFormat="false" ht="12.75" hidden="false" customHeight="false" outlineLevel="0" collapsed="false">
      <c r="B8" s="11" t="s">
        <v>13</v>
      </c>
      <c r="C8" s="12"/>
      <c r="D8" s="12"/>
      <c r="E8" s="12"/>
      <c r="F8" s="5"/>
      <c r="G8" s="5"/>
      <c r="H8" s="13"/>
      <c r="I8" s="9" t="s">
        <v>14</v>
      </c>
      <c r="J8" s="10" t="n">
        <f aca="false">COUNTIF(C22:C368,I8)</f>
        <v>0</v>
      </c>
    </row>
    <row r="9" customFormat="false" ht="12.75" hidden="false" customHeight="false" outlineLevel="0" collapsed="false">
      <c r="B9" s="14" t="s">
        <v>15</v>
      </c>
      <c r="C9" s="15"/>
      <c r="D9" s="15"/>
      <c r="E9" s="15"/>
      <c r="F9" s="5"/>
      <c r="G9" s="5"/>
      <c r="H9" s="13"/>
      <c r="I9" s="9" t="s">
        <v>16</v>
      </c>
      <c r="J9" s="10" t="n">
        <f aca="false">COUNTIF(C22:C368,I9)</f>
        <v>0</v>
      </c>
    </row>
    <row r="10" customFormat="false" ht="12.75" hidden="false" customHeight="false" outlineLevel="0" collapsed="false">
      <c r="B10" s="11" t="s">
        <v>17</v>
      </c>
      <c r="C10" s="15"/>
      <c r="D10" s="15"/>
      <c r="E10" s="15"/>
      <c r="F10" s="5"/>
      <c r="G10" s="5"/>
      <c r="H10" s="16"/>
      <c r="I10" s="9" t="s">
        <v>18</v>
      </c>
      <c r="J10" s="10" t="n">
        <f aca="false">COUNTIF(C22:C368,I10)</f>
        <v>0</v>
      </c>
    </row>
    <row r="11" customFormat="false" ht="12.75" hidden="false" customHeight="false" outlineLevel="0" collapsed="false">
      <c r="B11" s="14" t="s">
        <v>19</v>
      </c>
      <c r="C11" s="15"/>
      <c r="D11" s="15"/>
      <c r="E11" s="15"/>
      <c r="F11" s="5"/>
      <c r="G11" s="5"/>
      <c r="H11" s="16"/>
      <c r="I11" s="9" t="s">
        <v>20</v>
      </c>
      <c r="J11" s="10" t="n">
        <f aca="false">COUNTIF(C22:C368,I11)</f>
        <v>0</v>
      </c>
    </row>
    <row r="12" customFormat="false" ht="12.75" hidden="false" customHeight="false" outlineLevel="0" collapsed="false">
      <c r="B12" s="11" t="s">
        <v>21</v>
      </c>
      <c r="C12" s="15"/>
      <c r="D12" s="15"/>
      <c r="E12" s="15"/>
      <c r="F12" s="5"/>
      <c r="G12" s="5"/>
      <c r="I12" s="9" t="s">
        <v>22</v>
      </c>
      <c r="J12" s="10" t="n">
        <f aca="false">COUNTIF(C22:C368,I12)</f>
        <v>0</v>
      </c>
    </row>
    <row r="13" customFormat="false" ht="12.75" hidden="false" customHeight="false" outlineLevel="0" collapsed="false">
      <c r="B13" s="11" t="s">
        <v>23</v>
      </c>
      <c r="C13" s="15"/>
      <c r="D13" s="15"/>
      <c r="E13" s="15"/>
      <c r="F13" s="5"/>
      <c r="G13" s="5"/>
      <c r="H13" s="16"/>
      <c r="I13" s="9" t="s">
        <v>24</v>
      </c>
      <c r="J13" s="10" t="n">
        <f aca="false">COUNTIF(C22:C368,I13)</f>
        <v>0</v>
      </c>
    </row>
    <row r="14" customFormat="false" ht="12.75" hidden="false" customHeight="false" outlineLevel="0" collapsed="false">
      <c r="B14" s="17" t="s">
        <v>25</v>
      </c>
      <c r="C14" s="15"/>
      <c r="D14" s="15"/>
      <c r="E14" s="15"/>
      <c r="F14" s="5"/>
      <c r="G14" s="5"/>
      <c r="H14" s="16"/>
      <c r="I14" s="9" t="s">
        <v>26</v>
      </c>
      <c r="J14" s="10" t="n">
        <f aca="false">COUNTIF(C22:C368,I14)</f>
        <v>0</v>
      </c>
    </row>
    <row r="15" customFormat="false" ht="12.75" hidden="false" customHeight="false" outlineLevel="0" collapsed="false">
      <c r="B15" s="17" t="s">
        <v>27</v>
      </c>
      <c r="C15" s="18"/>
      <c r="D15" s="18"/>
      <c r="E15" s="18"/>
      <c r="F15" s="5"/>
      <c r="G15" s="5"/>
      <c r="H15" s="16"/>
      <c r="I15" s="9" t="s">
        <v>28</v>
      </c>
      <c r="J15" s="10" t="n">
        <f aca="false">COUNTIF(C22:C368,I15)</f>
        <v>0</v>
      </c>
    </row>
    <row r="16" customFormat="false" ht="12.75" hidden="false" customHeight="false" outlineLevel="0" collapsed="false">
      <c r="B16" s="19"/>
      <c r="C16" s="20"/>
      <c r="D16" s="20"/>
      <c r="E16" s="20"/>
      <c r="F16" s="5"/>
      <c r="G16" s="5"/>
      <c r="H16" s="16"/>
      <c r="I16" s="18" t="s">
        <v>29</v>
      </c>
      <c r="J16" s="10" t="n">
        <f aca="false">COUNTIF(C22:C368,I16)</f>
        <v>0</v>
      </c>
    </row>
    <row r="17" customFormat="false" ht="12.75" hidden="false" customHeight="false" outlineLevel="0" collapsed="false">
      <c r="B17" s="12"/>
      <c r="C17" s="15"/>
      <c r="D17" s="15"/>
      <c r="E17" s="15"/>
      <c r="F17" s="5"/>
      <c r="G17" s="5"/>
      <c r="H17" s="16"/>
      <c r="I17" s="21" t="s">
        <v>30</v>
      </c>
      <c r="J17" s="10" t="n">
        <f aca="false">COUNTIF(C22:C368,I17)</f>
        <v>0</v>
      </c>
    </row>
    <row r="18" customFormat="false" ht="12.75" hidden="false" customHeight="false" outlineLevel="0" collapsed="false">
      <c r="B18" s="12"/>
      <c r="C18" s="15"/>
      <c r="D18" s="15"/>
      <c r="E18" s="15"/>
      <c r="F18" s="5"/>
      <c r="G18" s="5"/>
      <c r="H18" s="16"/>
      <c r="I18" s="22" t="s">
        <v>31</v>
      </c>
      <c r="J18" s="23" t="n">
        <f aca="false">SUM(J3:J17)</f>
        <v>4</v>
      </c>
    </row>
    <row r="19" customFormat="false" ht="12.75" hidden="false" customHeight="false" outlineLevel="0" collapsed="false">
      <c r="B19" s="12"/>
      <c r="C19" s="15"/>
      <c r="D19" s="15"/>
      <c r="E19" s="15"/>
      <c r="F19" s="16"/>
      <c r="G19" s="16"/>
      <c r="H19" s="16"/>
      <c r="I19" s="24"/>
    </row>
    <row r="20" customFormat="false" ht="12.75" hidden="false" customHeight="false" outlineLevel="0" collapsed="false">
      <c r="B20" s="24"/>
      <c r="C20" s="24"/>
      <c r="D20" s="24"/>
      <c r="E20" s="24"/>
      <c r="F20" s="24"/>
      <c r="G20" s="24"/>
      <c r="H20" s="24"/>
      <c r="I20" s="25"/>
      <c r="J20" s="26"/>
    </row>
    <row r="21" customFormat="false" ht="21.75" hidden="false" customHeight="true" outlineLevel="0" collapsed="false">
      <c r="A21" s="26"/>
      <c r="B21" s="27" t="s">
        <v>32</v>
      </c>
      <c r="C21" s="27" t="s">
        <v>33</v>
      </c>
      <c r="D21" s="28" t="s">
        <v>34</v>
      </c>
      <c r="E21" s="29"/>
      <c r="F21" s="30" t="s">
        <v>35</v>
      </c>
      <c r="G21" s="31" t="s">
        <v>36</v>
      </c>
      <c r="H21" s="32"/>
      <c r="I21" s="5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  <c r="IU21" s="26"/>
      <c r="IV21" s="26"/>
      <c r="IW21" s="26"/>
    </row>
    <row r="22" customFormat="false" ht="15" hidden="false" customHeight="true" outlineLevel="0" collapsed="false">
      <c r="B22" s="33" t="s">
        <v>37</v>
      </c>
      <c r="C22" s="34" t="s">
        <v>8</v>
      </c>
      <c r="D22" s="35" t="s">
        <v>38</v>
      </c>
      <c r="E22" s="36"/>
      <c r="F22" s="37" t="n">
        <v>0</v>
      </c>
      <c r="G22" s="38" t="n">
        <v>12</v>
      </c>
      <c r="H22" s="39"/>
      <c r="I22" s="5"/>
    </row>
    <row r="23" customFormat="false" ht="15" hidden="false" customHeight="true" outlineLevel="0" collapsed="false">
      <c r="B23" s="33" t="s">
        <v>39</v>
      </c>
      <c r="C23" s="34" t="s">
        <v>8</v>
      </c>
      <c r="D23" s="40" t="s">
        <v>40</v>
      </c>
      <c r="E23" s="41"/>
      <c r="F23" s="42" t="n">
        <v>0</v>
      </c>
      <c r="G23" s="43" t="n">
        <v>12</v>
      </c>
      <c r="H23" s="39"/>
      <c r="I23" s="5"/>
    </row>
    <row r="24" customFormat="false" ht="15" hidden="false" customHeight="true" outlineLevel="0" collapsed="false">
      <c r="B24" s="33" t="s">
        <v>41</v>
      </c>
      <c r="C24" s="34" t="s">
        <v>8</v>
      </c>
      <c r="D24" s="40" t="s">
        <v>42</v>
      </c>
      <c r="E24" s="41"/>
      <c r="F24" s="42" t="n">
        <v>0</v>
      </c>
      <c r="G24" s="43" t="n">
        <v>12</v>
      </c>
      <c r="H24" s="39"/>
      <c r="I24" s="5"/>
    </row>
    <row r="25" customFormat="false" ht="15" hidden="false" customHeight="true" outlineLevel="0" collapsed="false">
      <c r="B25" s="33" t="s">
        <v>39</v>
      </c>
      <c r="C25" s="34" t="s">
        <v>8</v>
      </c>
      <c r="D25" s="40" t="s">
        <v>40</v>
      </c>
      <c r="E25" s="41"/>
      <c r="F25" s="42" t="n">
        <v>0</v>
      </c>
      <c r="G25" s="43" t="n">
        <v>12</v>
      </c>
      <c r="H25" s="39"/>
      <c r="I25" s="5"/>
    </row>
    <row r="26" customFormat="false" ht="15" hidden="false" customHeight="true" outlineLevel="0" collapsed="false">
      <c r="B26" s="33" t="s">
        <v>43</v>
      </c>
      <c r="C26" s="34"/>
      <c r="D26" s="40"/>
      <c r="E26" s="41"/>
      <c r="F26" s="42" t="n">
        <v>0</v>
      </c>
      <c r="G26" s="43" t="n">
        <v>12</v>
      </c>
      <c r="H26" s="39"/>
      <c r="I26" s="5"/>
    </row>
    <row r="27" customFormat="false" ht="15" hidden="false" customHeight="true" outlineLevel="0" collapsed="false">
      <c r="B27" s="33" t="s">
        <v>43</v>
      </c>
      <c r="C27" s="34"/>
      <c r="D27" s="40"/>
      <c r="E27" s="41"/>
      <c r="F27" s="42" t="n">
        <v>0</v>
      </c>
      <c r="G27" s="43" t="n">
        <v>12</v>
      </c>
      <c r="H27" s="39"/>
      <c r="I27" s="5"/>
    </row>
    <row r="28" customFormat="false" ht="15" hidden="false" customHeight="true" outlineLevel="0" collapsed="false">
      <c r="B28" s="33" t="s">
        <v>43</v>
      </c>
      <c r="C28" s="34"/>
      <c r="D28" s="40"/>
      <c r="E28" s="41"/>
      <c r="F28" s="42" t="n">
        <v>0</v>
      </c>
      <c r="G28" s="43" t="n">
        <v>12</v>
      </c>
      <c r="H28" s="39"/>
      <c r="I28" s="5"/>
    </row>
    <row r="29" customFormat="false" ht="15" hidden="false" customHeight="true" outlineLevel="0" collapsed="false">
      <c r="B29" s="33" t="s">
        <v>43</v>
      </c>
      <c r="C29" s="34"/>
      <c r="D29" s="40"/>
      <c r="E29" s="41"/>
      <c r="F29" s="42" t="n">
        <v>0</v>
      </c>
      <c r="G29" s="43" t="n">
        <v>12</v>
      </c>
      <c r="H29" s="39"/>
      <c r="I29" s="5"/>
    </row>
    <row r="30" customFormat="false" ht="15" hidden="false" customHeight="true" outlineLevel="0" collapsed="false">
      <c r="B30" s="33" t="s">
        <v>43</v>
      </c>
      <c r="C30" s="34"/>
      <c r="D30" s="40"/>
      <c r="E30" s="41"/>
      <c r="F30" s="42" t="n">
        <v>0</v>
      </c>
      <c r="G30" s="43" t="n">
        <v>12</v>
      </c>
      <c r="H30" s="39"/>
      <c r="I30" s="5"/>
    </row>
    <row r="31" customFormat="false" ht="15" hidden="false" customHeight="true" outlineLevel="0" collapsed="false">
      <c r="B31" s="33" t="s">
        <v>43</v>
      </c>
      <c r="C31" s="34"/>
      <c r="D31" s="40"/>
      <c r="E31" s="41"/>
      <c r="F31" s="42" t="n">
        <v>0</v>
      </c>
      <c r="G31" s="43" t="n">
        <v>12</v>
      </c>
      <c r="H31" s="39"/>
      <c r="I31" s="5"/>
    </row>
    <row r="32" customFormat="false" ht="15" hidden="false" customHeight="true" outlineLevel="0" collapsed="false">
      <c r="B32" s="33" t="s">
        <v>43</v>
      </c>
      <c r="C32" s="34"/>
      <c r="D32" s="40"/>
      <c r="E32" s="41"/>
      <c r="F32" s="42" t="n">
        <v>0</v>
      </c>
      <c r="G32" s="43" t="n">
        <v>12</v>
      </c>
      <c r="H32" s="39"/>
      <c r="I32" s="5"/>
    </row>
    <row r="33" customFormat="false" ht="15" hidden="false" customHeight="true" outlineLevel="0" collapsed="false">
      <c r="B33" s="33" t="s">
        <v>43</v>
      </c>
      <c r="C33" s="34"/>
      <c r="D33" s="40"/>
      <c r="E33" s="41"/>
      <c r="F33" s="42" t="n">
        <v>0</v>
      </c>
      <c r="G33" s="43" t="n">
        <v>12</v>
      </c>
      <c r="H33" s="39"/>
      <c r="I33" s="5"/>
    </row>
    <row r="34" customFormat="false" ht="15" hidden="false" customHeight="true" outlineLevel="0" collapsed="false">
      <c r="B34" s="33" t="s">
        <v>43</v>
      </c>
      <c r="C34" s="34"/>
      <c r="D34" s="40"/>
      <c r="E34" s="41"/>
      <c r="F34" s="42" t="n">
        <v>0</v>
      </c>
      <c r="G34" s="43" t="n">
        <v>12</v>
      </c>
      <c r="H34" s="39"/>
      <c r="I34" s="5"/>
    </row>
    <row r="35" customFormat="false" ht="15" hidden="false" customHeight="true" outlineLevel="0" collapsed="false">
      <c r="B35" s="33" t="s">
        <v>43</v>
      </c>
      <c r="C35" s="34"/>
      <c r="D35" s="40"/>
      <c r="E35" s="41"/>
      <c r="F35" s="42" t="n">
        <v>0</v>
      </c>
      <c r="G35" s="43" t="n">
        <v>12</v>
      </c>
      <c r="H35" s="39"/>
      <c r="I35" s="5"/>
    </row>
    <row r="36" customFormat="false" ht="15" hidden="false" customHeight="true" outlineLevel="0" collapsed="false">
      <c r="B36" s="33" t="s">
        <v>43</v>
      </c>
      <c r="C36" s="34"/>
      <c r="D36" s="40"/>
      <c r="E36" s="41"/>
      <c r="F36" s="42" t="n">
        <v>0</v>
      </c>
      <c r="G36" s="43" t="n">
        <v>12</v>
      </c>
      <c r="H36" s="39"/>
      <c r="I36" s="5"/>
    </row>
    <row r="37" customFormat="false" ht="15" hidden="false" customHeight="true" outlineLevel="0" collapsed="false">
      <c r="B37" s="33" t="s">
        <v>43</v>
      </c>
      <c r="C37" s="34"/>
      <c r="D37" s="40"/>
      <c r="E37" s="41"/>
      <c r="F37" s="42" t="n">
        <v>0</v>
      </c>
      <c r="G37" s="43" t="n">
        <v>12</v>
      </c>
      <c r="H37" s="39"/>
      <c r="I37" s="5"/>
    </row>
    <row r="38" customFormat="false" ht="15" hidden="false" customHeight="true" outlineLevel="0" collapsed="false">
      <c r="B38" s="33" t="s">
        <v>43</v>
      </c>
      <c r="C38" s="34"/>
      <c r="D38" s="40"/>
      <c r="E38" s="41"/>
      <c r="F38" s="42" t="n">
        <v>0</v>
      </c>
      <c r="G38" s="43" t="n">
        <v>12</v>
      </c>
      <c r="H38" s="39"/>
      <c r="I38" s="5"/>
    </row>
    <row r="39" customFormat="false" ht="15" hidden="false" customHeight="true" outlineLevel="0" collapsed="false">
      <c r="B39" s="33" t="s">
        <v>43</v>
      </c>
      <c r="C39" s="34"/>
      <c r="D39" s="40"/>
      <c r="E39" s="41"/>
      <c r="F39" s="42" t="n">
        <v>0</v>
      </c>
      <c r="G39" s="43" t="n">
        <v>12</v>
      </c>
      <c r="H39" s="39"/>
      <c r="I39" s="5"/>
    </row>
    <row r="40" customFormat="false" ht="15" hidden="false" customHeight="true" outlineLevel="0" collapsed="false">
      <c r="B40" s="33" t="s">
        <v>43</v>
      </c>
      <c r="C40" s="34"/>
      <c r="D40" s="40"/>
      <c r="E40" s="41"/>
      <c r="F40" s="42" t="n">
        <v>0</v>
      </c>
      <c r="G40" s="43" t="n">
        <v>12</v>
      </c>
      <c r="H40" s="39"/>
      <c r="I40" s="5"/>
    </row>
    <row r="41" customFormat="false" ht="15" hidden="false" customHeight="true" outlineLevel="0" collapsed="false">
      <c r="B41" s="33" t="s">
        <v>43</v>
      </c>
      <c r="C41" s="34"/>
      <c r="D41" s="40"/>
      <c r="E41" s="41"/>
      <c r="F41" s="42" t="n">
        <v>0</v>
      </c>
      <c r="G41" s="43" t="n">
        <v>12</v>
      </c>
      <c r="H41" s="39"/>
      <c r="I41" s="5"/>
    </row>
    <row r="42" customFormat="false" ht="15" hidden="false" customHeight="true" outlineLevel="0" collapsed="false">
      <c r="B42" s="33" t="s">
        <v>43</v>
      </c>
      <c r="C42" s="34"/>
      <c r="D42" s="40"/>
      <c r="E42" s="41"/>
      <c r="F42" s="42" t="n">
        <v>0</v>
      </c>
      <c r="G42" s="43" t="n">
        <v>12</v>
      </c>
      <c r="H42" s="39"/>
      <c r="I42" s="5"/>
    </row>
    <row r="43" customFormat="false" ht="15" hidden="false" customHeight="true" outlineLevel="0" collapsed="false">
      <c r="B43" s="33" t="s">
        <v>43</v>
      </c>
      <c r="C43" s="34"/>
      <c r="D43" s="40"/>
      <c r="E43" s="41"/>
      <c r="F43" s="42" t="n">
        <v>0</v>
      </c>
      <c r="G43" s="43" t="n">
        <v>12</v>
      </c>
      <c r="H43" s="39"/>
      <c r="I43" s="5"/>
    </row>
    <row r="44" customFormat="false" ht="15" hidden="false" customHeight="true" outlineLevel="0" collapsed="false">
      <c r="B44" s="33" t="s">
        <v>43</v>
      </c>
      <c r="C44" s="34"/>
      <c r="D44" s="40"/>
      <c r="E44" s="41"/>
      <c r="F44" s="42" t="n">
        <v>0</v>
      </c>
      <c r="G44" s="43" t="n">
        <v>0</v>
      </c>
      <c r="H44" s="39"/>
      <c r="I44" s="5"/>
    </row>
    <row r="45" customFormat="false" ht="15" hidden="false" customHeight="true" outlineLevel="0" collapsed="false">
      <c r="B45" s="33" t="s">
        <v>43</v>
      </c>
      <c r="C45" s="34"/>
      <c r="D45" s="40"/>
      <c r="E45" s="41"/>
      <c r="F45" s="42" t="n">
        <v>0</v>
      </c>
      <c r="G45" s="43" t="n">
        <v>12</v>
      </c>
      <c r="H45" s="39"/>
      <c r="I45" s="5"/>
    </row>
    <row r="46" customFormat="false" ht="15" hidden="false" customHeight="true" outlineLevel="0" collapsed="false">
      <c r="B46" s="33" t="s">
        <v>43</v>
      </c>
      <c r="C46" s="34"/>
      <c r="D46" s="40"/>
      <c r="E46" s="41"/>
      <c r="F46" s="42" t="n">
        <v>0</v>
      </c>
      <c r="G46" s="43" t="n">
        <v>12</v>
      </c>
      <c r="H46" s="39"/>
      <c r="I46" s="5"/>
    </row>
    <row r="47" customFormat="false" ht="15" hidden="false" customHeight="true" outlineLevel="0" collapsed="false">
      <c r="B47" s="33" t="s">
        <v>43</v>
      </c>
      <c r="C47" s="34"/>
      <c r="D47" s="40"/>
      <c r="E47" s="41"/>
      <c r="F47" s="42" t="n">
        <v>0</v>
      </c>
      <c r="G47" s="43" t="n">
        <v>12</v>
      </c>
      <c r="H47" s="39"/>
      <c r="I47" s="5"/>
    </row>
    <row r="48" customFormat="false" ht="15" hidden="false" customHeight="true" outlineLevel="0" collapsed="false">
      <c r="B48" s="33" t="s">
        <v>43</v>
      </c>
      <c r="C48" s="34"/>
      <c r="D48" s="40"/>
      <c r="E48" s="41"/>
      <c r="F48" s="42" t="n">
        <v>0</v>
      </c>
      <c r="G48" s="43" t="n">
        <v>12</v>
      </c>
      <c r="H48" s="39"/>
      <c r="I48" s="5"/>
    </row>
    <row r="49" customFormat="false" ht="15" hidden="false" customHeight="true" outlineLevel="0" collapsed="false">
      <c r="B49" s="33" t="s">
        <v>43</v>
      </c>
      <c r="C49" s="34"/>
      <c r="D49" s="40"/>
      <c r="E49" s="41"/>
      <c r="F49" s="42" t="n">
        <v>0</v>
      </c>
      <c r="G49" s="43" t="n">
        <v>12</v>
      </c>
      <c r="H49" s="39"/>
      <c r="I49" s="5"/>
    </row>
    <row r="50" customFormat="false" ht="15" hidden="false" customHeight="true" outlineLevel="0" collapsed="false">
      <c r="B50" s="33" t="s">
        <v>43</v>
      </c>
      <c r="C50" s="34"/>
      <c r="D50" s="40"/>
      <c r="E50" s="41"/>
      <c r="F50" s="42" t="n">
        <v>0</v>
      </c>
      <c r="G50" s="43" t="n">
        <v>12</v>
      </c>
      <c r="H50" s="39"/>
      <c r="I50" s="5"/>
    </row>
    <row r="51" customFormat="false" ht="15" hidden="false" customHeight="true" outlineLevel="0" collapsed="false">
      <c r="B51" s="33" t="s">
        <v>43</v>
      </c>
      <c r="C51" s="34"/>
      <c r="D51" s="40"/>
      <c r="E51" s="41"/>
      <c r="F51" s="42" t="n">
        <v>0</v>
      </c>
      <c r="G51" s="43" t="n">
        <v>12</v>
      </c>
      <c r="H51" s="39"/>
      <c r="I51" s="5"/>
    </row>
    <row r="52" customFormat="false" ht="15" hidden="false" customHeight="true" outlineLevel="0" collapsed="false">
      <c r="B52" s="33" t="s">
        <v>43</v>
      </c>
      <c r="C52" s="34"/>
      <c r="D52" s="40"/>
      <c r="E52" s="41"/>
      <c r="F52" s="42" t="n">
        <v>0</v>
      </c>
      <c r="G52" s="43" t="n">
        <v>12</v>
      </c>
      <c r="H52" s="39"/>
      <c r="I52" s="5"/>
    </row>
    <row r="53" customFormat="false" ht="15" hidden="false" customHeight="true" outlineLevel="0" collapsed="false">
      <c r="B53" s="33" t="s">
        <v>43</v>
      </c>
      <c r="C53" s="34"/>
      <c r="D53" s="40"/>
      <c r="E53" s="41"/>
      <c r="F53" s="42" t="n">
        <v>0</v>
      </c>
      <c r="G53" s="43" t="n">
        <v>12</v>
      </c>
      <c r="H53" s="39"/>
      <c r="I53" s="5"/>
    </row>
    <row r="54" customFormat="false" ht="15" hidden="false" customHeight="true" outlineLevel="0" collapsed="false">
      <c r="B54" s="33" t="s">
        <v>43</v>
      </c>
      <c r="C54" s="34"/>
      <c r="D54" s="40"/>
      <c r="E54" s="41"/>
      <c r="F54" s="42" t="n">
        <v>0</v>
      </c>
      <c r="G54" s="43" t="n">
        <v>12</v>
      </c>
      <c r="H54" s="39"/>
      <c r="I54" s="5"/>
    </row>
    <row r="55" customFormat="false" ht="15" hidden="false" customHeight="true" outlineLevel="0" collapsed="false">
      <c r="B55" s="33" t="s">
        <v>43</v>
      </c>
      <c r="C55" s="34"/>
      <c r="D55" s="40"/>
      <c r="E55" s="41"/>
      <c r="F55" s="42" t="n">
        <v>0</v>
      </c>
      <c r="G55" s="43" t="n">
        <v>12</v>
      </c>
      <c r="H55" s="39"/>
      <c r="I55" s="5"/>
    </row>
    <row r="56" customFormat="false" ht="15" hidden="false" customHeight="true" outlineLevel="0" collapsed="false">
      <c r="B56" s="33" t="s">
        <v>43</v>
      </c>
      <c r="C56" s="34"/>
      <c r="D56" s="40"/>
      <c r="E56" s="41"/>
      <c r="F56" s="42" t="n">
        <v>0</v>
      </c>
      <c r="G56" s="43" t="n">
        <v>12</v>
      </c>
      <c r="H56" s="39"/>
      <c r="I56" s="5"/>
    </row>
    <row r="57" customFormat="false" ht="15" hidden="false" customHeight="true" outlineLevel="0" collapsed="false">
      <c r="B57" s="33" t="s">
        <v>43</v>
      </c>
      <c r="C57" s="34"/>
      <c r="D57" s="40"/>
      <c r="E57" s="41"/>
      <c r="F57" s="42" t="n">
        <v>0</v>
      </c>
      <c r="G57" s="43" t="n">
        <v>12</v>
      </c>
      <c r="H57" s="39"/>
      <c r="I57" s="5"/>
    </row>
    <row r="58" customFormat="false" ht="15" hidden="false" customHeight="true" outlineLevel="0" collapsed="false">
      <c r="B58" s="33" t="s">
        <v>43</v>
      </c>
      <c r="C58" s="34"/>
      <c r="D58" s="40"/>
      <c r="E58" s="41"/>
      <c r="F58" s="42" t="n">
        <v>0</v>
      </c>
      <c r="G58" s="43" t="n">
        <v>12</v>
      </c>
      <c r="H58" s="39"/>
      <c r="I58" s="5"/>
    </row>
    <row r="59" customFormat="false" ht="15" hidden="false" customHeight="true" outlineLevel="0" collapsed="false">
      <c r="B59" s="33" t="s">
        <v>43</v>
      </c>
      <c r="C59" s="34"/>
      <c r="D59" s="40"/>
      <c r="E59" s="41"/>
      <c r="F59" s="42" t="n">
        <v>0</v>
      </c>
      <c r="G59" s="43" t="n">
        <v>12</v>
      </c>
      <c r="H59" s="39"/>
      <c r="I59" s="5"/>
    </row>
    <row r="60" customFormat="false" ht="15" hidden="false" customHeight="true" outlineLevel="0" collapsed="false">
      <c r="B60" s="33" t="s">
        <v>43</v>
      </c>
      <c r="C60" s="34"/>
      <c r="D60" s="40"/>
      <c r="E60" s="41"/>
      <c r="F60" s="42" t="n">
        <v>0</v>
      </c>
      <c r="G60" s="43" t="n">
        <v>12</v>
      </c>
      <c r="H60" s="39"/>
      <c r="I60" s="5"/>
    </row>
    <row r="61" customFormat="false" ht="15" hidden="false" customHeight="true" outlineLevel="0" collapsed="false">
      <c r="B61" s="33" t="s">
        <v>43</v>
      </c>
      <c r="C61" s="34"/>
      <c r="D61" s="40"/>
      <c r="E61" s="41"/>
      <c r="F61" s="42" t="n">
        <v>0</v>
      </c>
      <c r="G61" s="43" t="n">
        <v>12</v>
      </c>
      <c r="H61" s="39"/>
      <c r="I61" s="5"/>
    </row>
    <row r="62" customFormat="false" ht="15" hidden="false" customHeight="true" outlineLevel="0" collapsed="false">
      <c r="B62" s="33" t="s">
        <v>43</v>
      </c>
      <c r="C62" s="34"/>
      <c r="D62" s="40"/>
      <c r="E62" s="41"/>
      <c r="F62" s="42" t="n">
        <v>0</v>
      </c>
      <c r="G62" s="43" t="n">
        <v>12</v>
      </c>
      <c r="H62" s="39"/>
      <c r="I62" s="5"/>
    </row>
    <row r="63" customFormat="false" ht="15" hidden="false" customHeight="true" outlineLevel="0" collapsed="false">
      <c r="B63" s="33" t="s">
        <v>43</v>
      </c>
      <c r="C63" s="34"/>
      <c r="D63" s="40"/>
      <c r="E63" s="41"/>
      <c r="F63" s="42" t="n">
        <v>0</v>
      </c>
      <c r="G63" s="43" t="n">
        <v>12</v>
      </c>
      <c r="H63" s="39"/>
      <c r="I63" s="5"/>
    </row>
    <row r="64" customFormat="false" ht="15" hidden="false" customHeight="true" outlineLevel="0" collapsed="false">
      <c r="B64" s="33" t="s">
        <v>43</v>
      </c>
      <c r="C64" s="34"/>
      <c r="D64" s="40"/>
      <c r="E64" s="41"/>
      <c r="F64" s="42" t="n">
        <v>0</v>
      </c>
      <c r="G64" s="43" t="n">
        <v>12</v>
      </c>
      <c r="H64" s="39"/>
      <c r="I64" s="5"/>
    </row>
    <row r="65" customFormat="false" ht="15" hidden="false" customHeight="true" outlineLevel="0" collapsed="false">
      <c r="B65" s="33" t="s">
        <v>43</v>
      </c>
      <c r="C65" s="34"/>
      <c r="D65" s="40"/>
      <c r="E65" s="41"/>
      <c r="F65" s="42" t="n">
        <v>0</v>
      </c>
      <c r="G65" s="43" t="n">
        <v>12</v>
      </c>
      <c r="H65" s="39"/>
      <c r="I65" s="5"/>
    </row>
    <row r="66" customFormat="false" ht="15" hidden="false" customHeight="true" outlineLevel="0" collapsed="false">
      <c r="B66" s="33" t="s">
        <v>43</v>
      </c>
      <c r="C66" s="34"/>
      <c r="D66" s="40"/>
      <c r="E66" s="41"/>
      <c r="F66" s="42" t="n">
        <v>0</v>
      </c>
      <c r="G66" s="43" t="n">
        <v>12</v>
      </c>
      <c r="H66" s="39"/>
      <c r="I66" s="5"/>
    </row>
    <row r="67" customFormat="false" ht="15" hidden="false" customHeight="true" outlineLevel="0" collapsed="false">
      <c r="B67" s="33" t="s">
        <v>43</v>
      </c>
      <c r="C67" s="34"/>
      <c r="D67" s="40"/>
      <c r="E67" s="41"/>
      <c r="F67" s="42" t="n">
        <v>0</v>
      </c>
      <c r="G67" s="43" t="n">
        <v>12</v>
      </c>
      <c r="H67" s="39"/>
      <c r="I67" s="5"/>
    </row>
    <row r="68" customFormat="false" ht="15" hidden="false" customHeight="true" outlineLevel="0" collapsed="false">
      <c r="B68" s="33" t="s">
        <v>43</v>
      </c>
      <c r="C68" s="34"/>
      <c r="D68" s="40"/>
      <c r="E68" s="41"/>
      <c r="F68" s="42" t="n">
        <v>0</v>
      </c>
      <c r="G68" s="43" t="n">
        <v>12</v>
      </c>
      <c r="H68" s="39"/>
      <c r="I68" s="5"/>
    </row>
    <row r="69" customFormat="false" ht="15" hidden="false" customHeight="true" outlineLevel="0" collapsed="false">
      <c r="B69" s="33" t="s">
        <v>43</v>
      </c>
      <c r="C69" s="34"/>
      <c r="D69" s="40"/>
      <c r="E69" s="41"/>
      <c r="F69" s="42" t="n">
        <v>0</v>
      </c>
      <c r="G69" s="43" t="n">
        <v>12</v>
      </c>
      <c r="H69" s="39"/>
      <c r="I69" s="5"/>
    </row>
    <row r="70" customFormat="false" ht="15" hidden="false" customHeight="true" outlineLevel="0" collapsed="false">
      <c r="B70" s="33" t="s">
        <v>43</v>
      </c>
      <c r="C70" s="34"/>
      <c r="D70" s="40"/>
      <c r="E70" s="41"/>
      <c r="F70" s="42" t="n">
        <v>0</v>
      </c>
      <c r="G70" s="43" t="n">
        <v>12</v>
      </c>
      <c r="H70" s="39"/>
      <c r="I70" s="5"/>
    </row>
    <row r="71" customFormat="false" ht="15" hidden="false" customHeight="true" outlineLevel="0" collapsed="false">
      <c r="B71" s="33" t="s">
        <v>43</v>
      </c>
      <c r="C71" s="34"/>
      <c r="D71" s="40"/>
      <c r="E71" s="41"/>
      <c r="F71" s="42" t="n">
        <v>0</v>
      </c>
      <c r="G71" s="43" t="n">
        <v>12</v>
      </c>
      <c r="H71" s="39"/>
      <c r="I71" s="5"/>
    </row>
    <row r="72" customFormat="false" ht="15" hidden="false" customHeight="true" outlineLevel="0" collapsed="false">
      <c r="B72" s="33" t="s">
        <v>43</v>
      </c>
      <c r="C72" s="34"/>
      <c r="D72" s="40"/>
      <c r="E72" s="41"/>
      <c r="F72" s="42" t="n">
        <v>0</v>
      </c>
      <c r="G72" s="43" t="n">
        <v>12</v>
      </c>
      <c r="H72" s="39"/>
      <c r="I72" s="5"/>
    </row>
    <row r="73" customFormat="false" ht="15" hidden="false" customHeight="true" outlineLevel="0" collapsed="false">
      <c r="B73" s="33" t="s">
        <v>43</v>
      </c>
      <c r="C73" s="34"/>
      <c r="D73" s="40"/>
      <c r="E73" s="41"/>
      <c r="F73" s="42" t="n">
        <v>0</v>
      </c>
      <c r="G73" s="43" t="n">
        <v>12</v>
      </c>
      <c r="H73" s="39"/>
      <c r="I73" s="5"/>
    </row>
    <row r="74" customFormat="false" ht="15" hidden="false" customHeight="true" outlineLevel="0" collapsed="false">
      <c r="B74" s="33" t="s">
        <v>43</v>
      </c>
      <c r="C74" s="34"/>
      <c r="D74" s="40"/>
      <c r="E74" s="41"/>
      <c r="F74" s="42" t="n">
        <v>0</v>
      </c>
      <c r="G74" s="43" t="n">
        <v>12</v>
      </c>
      <c r="H74" s="39"/>
      <c r="I74" s="5"/>
    </row>
    <row r="75" customFormat="false" ht="15" hidden="false" customHeight="true" outlineLevel="0" collapsed="false">
      <c r="B75" s="33" t="s">
        <v>43</v>
      </c>
      <c r="C75" s="34"/>
      <c r="D75" s="40"/>
      <c r="E75" s="41"/>
      <c r="F75" s="42" t="n">
        <v>0</v>
      </c>
      <c r="G75" s="43" t="n">
        <v>12</v>
      </c>
      <c r="H75" s="39"/>
      <c r="I75" s="5"/>
    </row>
    <row r="76" customFormat="false" ht="15" hidden="false" customHeight="true" outlineLevel="0" collapsed="false">
      <c r="B76" s="33" t="s">
        <v>43</v>
      </c>
      <c r="C76" s="34"/>
      <c r="D76" s="40"/>
      <c r="E76" s="41"/>
      <c r="F76" s="42" t="n">
        <v>0</v>
      </c>
      <c r="G76" s="43" t="n">
        <v>12</v>
      </c>
      <c r="H76" s="39"/>
      <c r="I76" s="5"/>
    </row>
    <row r="77" customFormat="false" ht="15" hidden="false" customHeight="true" outlineLevel="0" collapsed="false">
      <c r="B77" s="33" t="s">
        <v>43</v>
      </c>
      <c r="C77" s="34"/>
      <c r="D77" s="40"/>
      <c r="E77" s="41"/>
      <c r="F77" s="42" t="n">
        <v>0</v>
      </c>
      <c r="G77" s="43" t="n">
        <v>12</v>
      </c>
      <c r="H77" s="39"/>
      <c r="I77" s="5"/>
    </row>
    <row r="78" customFormat="false" ht="15" hidden="false" customHeight="true" outlineLevel="0" collapsed="false">
      <c r="B78" s="33" t="s">
        <v>43</v>
      </c>
      <c r="C78" s="34"/>
      <c r="D78" s="40"/>
      <c r="E78" s="41"/>
      <c r="F78" s="42" t="n">
        <v>0</v>
      </c>
      <c r="G78" s="43" t="n">
        <v>0</v>
      </c>
      <c r="H78" s="39"/>
      <c r="I78" s="5"/>
    </row>
    <row r="79" customFormat="false" ht="15" hidden="false" customHeight="true" outlineLevel="0" collapsed="false">
      <c r="B79" s="33" t="s">
        <v>43</v>
      </c>
      <c r="C79" s="34"/>
      <c r="D79" s="40"/>
      <c r="E79" s="41"/>
      <c r="F79" s="42" t="n">
        <v>0</v>
      </c>
      <c r="G79" s="43" t="n">
        <v>12</v>
      </c>
      <c r="H79" s="39"/>
      <c r="I79" s="5"/>
    </row>
    <row r="80" customFormat="false" ht="15" hidden="false" customHeight="true" outlineLevel="0" collapsed="false">
      <c r="B80" s="33" t="s">
        <v>43</v>
      </c>
      <c r="C80" s="34"/>
      <c r="D80" s="40"/>
      <c r="E80" s="41"/>
      <c r="F80" s="42" t="n">
        <v>0</v>
      </c>
      <c r="G80" s="43" t="n">
        <v>12</v>
      </c>
      <c r="H80" s="39"/>
      <c r="I80" s="5"/>
    </row>
    <row r="81" customFormat="false" ht="15" hidden="false" customHeight="true" outlineLevel="0" collapsed="false">
      <c r="B81" s="33" t="s">
        <v>43</v>
      </c>
      <c r="C81" s="34"/>
      <c r="D81" s="40"/>
      <c r="E81" s="41"/>
      <c r="F81" s="42" t="n">
        <v>0</v>
      </c>
      <c r="G81" s="43" t="n">
        <v>12</v>
      </c>
      <c r="H81" s="39"/>
      <c r="I81" s="5"/>
    </row>
    <row r="82" customFormat="false" ht="15" hidden="false" customHeight="true" outlineLevel="0" collapsed="false">
      <c r="B82" s="33" t="s">
        <v>43</v>
      </c>
      <c r="C82" s="34"/>
      <c r="D82" s="40"/>
      <c r="E82" s="41"/>
      <c r="F82" s="42" t="n">
        <v>0</v>
      </c>
      <c r="G82" s="43" t="n">
        <v>12</v>
      </c>
      <c r="H82" s="39"/>
      <c r="I82" s="5"/>
    </row>
    <row r="83" customFormat="false" ht="15" hidden="false" customHeight="true" outlineLevel="0" collapsed="false">
      <c r="B83" s="33" t="s">
        <v>43</v>
      </c>
      <c r="C83" s="34"/>
      <c r="D83" s="40"/>
      <c r="E83" s="41"/>
      <c r="F83" s="42" t="n">
        <v>0</v>
      </c>
      <c r="G83" s="43" t="n">
        <v>12</v>
      </c>
      <c r="H83" s="39"/>
      <c r="I83" s="5"/>
    </row>
    <row r="84" customFormat="false" ht="15" hidden="false" customHeight="true" outlineLevel="0" collapsed="false">
      <c r="B84" s="33" t="s">
        <v>43</v>
      </c>
      <c r="C84" s="34"/>
      <c r="D84" s="40"/>
      <c r="E84" s="41"/>
      <c r="F84" s="42" t="n">
        <v>0</v>
      </c>
      <c r="G84" s="43" t="n">
        <v>12</v>
      </c>
      <c r="H84" s="39"/>
      <c r="I84" s="5"/>
    </row>
    <row r="85" customFormat="false" ht="15" hidden="false" customHeight="true" outlineLevel="0" collapsed="false">
      <c r="B85" s="33" t="s">
        <v>43</v>
      </c>
      <c r="C85" s="34"/>
      <c r="D85" s="40"/>
      <c r="E85" s="41"/>
      <c r="F85" s="42" t="n">
        <v>0</v>
      </c>
      <c r="G85" s="43" t="n">
        <v>12</v>
      </c>
      <c r="H85" s="39"/>
      <c r="I85" s="5"/>
    </row>
    <row r="86" customFormat="false" ht="15" hidden="false" customHeight="true" outlineLevel="0" collapsed="false">
      <c r="B86" s="33" t="s">
        <v>43</v>
      </c>
      <c r="C86" s="34"/>
      <c r="D86" s="40"/>
      <c r="E86" s="41"/>
      <c r="F86" s="42" t="n">
        <v>0</v>
      </c>
      <c r="G86" s="43" t="n">
        <v>12</v>
      </c>
      <c r="H86" s="39"/>
      <c r="I86" s="5"/>
    </row>
    <row r="87" customFormat="false" ht="15" hidden="false" customHeight="true" outlineLevel="0" collapsed="false">
      <c r="B87" s="33" t="s">
        <v>43</v>
      </c>
      <c r="C87" s="34"/>
      <c r="D87" s="40"/>
      <c r="E87" s="41"/>
      <c r="F87" s="42" t="n">
        <v>0</v>
      </c>
      <c r="G87" s="43" t="n">
        <v>12</v>
      </c>
      <c r="H87" s="39"/>
      <c r="I87" s="5"/>
    </row>
    <row r="88" customFormat="false" ht="15" hidden="false" customHeight="true" outlineLevel="0" collapsed="false">
      <c r="B88" s="33" t="s">
        <v>43</v>
      </c>
      <c r="C88" s="34"/>
      <c r="D88" s="40"/>
      <c r="E88" s="41"/>
      <c r="F88" s="42" t="n">
        <v>0</v>
      </c>
      <c r="G88" s="43" t="n">
        <v>12</v>
      </c>
      <c r="H88" s="39"/>
      <c r="I88" s="5"/>
    </row>
    <row r="89" customFormat="false" ht="15" hidden="false" customHeight="true" outlineLevel="0" collapsed="false">
      <c r="B89" s="33" t="s">
        <v>43</v>
      </c>
      <c r="C89" s="34"/>
      <c r="D89" s="40"/>
      <c r="E89" s="41"/>
      <c r="F89" s="42" t="n">
        <v>0</v>
      </c>
      <c r="G89" s="43" t="n">
        <v>12</v>
      </c>
      <c r="H89" s="39"/>
      <c r="I89" s="5"/>
    </row>
    <row r="90" customFormat="false" ht="15" hidden="false" customHeight="true" outlineLevel="0" collapsed="false">
      <c r="B90" s="33" t="s">
        <v>43</v>
      </c>
      <c r="C90" s="34"/>
      <c r="D90" s="40"/>
      <c r="E90" s="41"/>
      <c r="F90" s="42" t="n">
        <v>0</v>
      </c>
      <c r="G90" s="43" t="n">
        <v>12</v>
      </c>
      <c r="H90" s="39"/>
      <c r="I90" s="5"/>
    </row>
    <row r="91" customFormat="false" ht="15" hidden="false" customHeight="true" outlineLevel="0" collapsed="false">
      <c r="B91" s="33" t="s">
        <v>43</v>
      </c>
      <c r="C91" s="34"/>
      <c r="D91" s="40"/>
      <c r="E91" s="41"/>
      <c r="F91" s="42" t="n">
        <v>0</v>
      </c>
      <c r="G91" s="43" t="n">
        <v>12</v>
      </c>
      <c r="H91" s="39"/>
      <c r="I91" s="5"/>
    </row>
    <row r="92" customFormat="false" ht="15" hidden="false" customHeight="true" outlineLevel="0" collapsed="false">
      <c r="B92" s="33" t="s">
        <v>43</v>
      </c>
      <c r="C92" s="34"/>
      <c r="D92" s="40"/>
      <c r="E92" s="41"/>
      <c r="F92" s="42" t="n">
        <v>0</v>
      </c>
      <c r="G92" s="43" t="n">
        <v>12</v>
      </c>
      <c r="H92" s="39"/>
      <c r="I92" s="5"/>
    </row>
    <row r="93" customFormat="false" ht="15" hidden="false" customHeight="true" outlineLevel="0" collapsed="false">
      <c r="B93" s="33" t="s">
        <v>43</v>
      </c>
      <c r="C93" s="34"/>
      <c r="D93" s="40"/>
      <c r="E93" s="41"/>
      <c r="F93" s="42" t="n">
        <v>0</v>
      </c>
      <c r="G93" s="43" t="n">
        <v>12</v>
      </c>
      <c r="H93" s="39"/>
      <c r="I93" s="5"/>
    </row>
    <row r="94" customFormat="false" ht="15" hidden="false" customHeight="true" outlineLevel="0" collapsed="false">
      <c r="B94" s="33" t="s">
        <v>43</v>
      </c>
      <c r="C94" s="34"/>
      <c r="D94" s="40"/>
      <c r="E94" s="41"/>
      <c r="F94" s="42" t="n">
        <v>0</v>
      </c>
      <c r="G94" s="43" t="n">
        <v>12</v>
      </c>
      <c r="H94" s="39"/>
      <c r="I94" s="5"/>
    </row>
    <row r="95" customFormat="false" ht="15" hidden="false" customHeight="true" outlineLevel="0" collapsed="false">
      <c r="B95" s="33" t="s">
        <v>43</v>
      </c>
      <c r="C95" s="34"/>
      <c r="D95" s="40"/>
      <c r="E95" s="41"/>
      <c r="F95" s="42" t="n">
        <v>0</v>
      </c>
      <c r="G95" s="43" t="n">
        <v>12</v>
      </c>
      <c r="H95" s="39"/>
      <c r="I95" s="5"/>
    </row>
    <row r="96" customFormat="false" ht="15" hidden="false" customHeight="true" outlineLevel="0" collapsed="false">
      <c r="B96" s="33" t="s">
        <v>43</v>
      </c>
      <c r="C96" s="34"/>
      <c r="D96" s="40"/>
      <c r="E96" s="41"/>
      <c r="F96" s="42" t="n">
        <v>0</v>
      </c>
      <c r="G96" s="43" t="n">
        <v>12</v>
      </c>
      <c r="H96" s="39"/>
      <c r="I96" s="5"/>
    </row>
    <row r="97" customFormat="false" ht="15" hidden="false" customHeight="true" outlineLevel="0" collapsed="false">
      <c r="B97" s="33" t="s">
        <v>43</v>
      </c>
      <c r="C97" s="34"/>
      <c r="D97" s="40"/>
      <c r="E97" s="41"/>
      <c r="F97" s="42" t="n">
        <v>0</v>
      </c>
      <c r="G97" s="43" t="n">
        <v>12</v>
      </c>
      <c r="H97" s="39"/>
      <c r="I97" s="5"/>
    </row>
    <row r="98" customFormat="false" ht="15" hidden="false" customHeight="true" outlineLevel="0" collapsed="false">
      <c r="B98" s="33" t="s">
        <v>43</v>
      </c>
      <c r="C98" s="34"/>
      <c r="D98" s="40"/>
      <c r="E98" s="41"/>
      <c r="F98" s="42" t="n">
        <v>0</v>
      </c>
      <c r="G98" s="43" t="n">
        <v>12</v>
      </c>
      <c r="H98" s="39"/>
      <c r="I98" s="5"/>
    </row>
    <row r="99" customFormat="false" ht="15" hidden="false" customHeight="true" outlineLevel="0" collapsed="false">
      <c r="B99" s="33" t="s">
        <v>43</v>
      </c>
      <c r="C99" s="34"/>
      <c r="D99" s="40"/>
      <c r="E99" s="41"/>
      <c r="F99" s="42" t="n">
        <v>0</v>
      </c>
      <c r="G99" s="43" t="n">
        <v>12</v>
      </c>
      <c r="H99" s="39"/>
      <c r="I99" s="5"/>
    </row>
    <row r="100" customFormat="false" ht="15" hidden="false" customHeight="true" outlineLevel="0" collapsed="false">
      <c r="B100" s="33" t="s">
        <v>43</v>
      </c>
      <c r="C100" s="34"/>
      <c r="D100" s="40"/>
      <c r="E100" s="41"/>
      <c r="F100" s="42" t="n">
        <v>0</v>
      </c>
      <c r="G100" s="43" t="n">
        <v>0</v>
      </c>
      <c r="H100" s="39"/>
      <c r="I100" s="5"/>
    </row>
    <row r="101" customFormat="false" ht="15" hidden="false" customHeight="true" outlineLevel="0" collapsed="false">
      <c r="B101" s="33" t="s">
        <v>43</v>
      </c>
      <c r="C101" s="34"/>
      <c r="D101" s="40"/>
      <c r="E101" s="41"/>
      <c r="F101" s="42" t="n">
        <v>0</v>
      </c>
      <c r="G101" s="43" t="n">
        <v>0</v>
      </c>
      <c r="H101" s="39"/>
      <c r="I101" s="5"/>
    </row>
    <row r="102" customFormat="false" ht="15" hidden="false" customHeight="true" outlineLevel="0" collapsed="false">
      <c r="B102" s="33" t="s">
        <v>43</v>
      </c>
      <c r="C102" s="34"/>
      <c r="D102" s="40"/>
      <c r="E102" s="41"/>
      <c r="F102" s="42" t="n">
        <v>0</v>
      </c>
      <c r="G102" s="43" t="n">
        <v>12</v>
      </c>
      <c r="H102" s="39"/>
      <c r="I102" s="5"/>
    </row>
    <row r="103" customFormat="false" ht="15" hidden="false" customHeight="true" outlineLevel="0" collapsed="false">
      <c r="B103" s="33" t="s">
        <v>43</v>
      </c>
      <c r="C103" s="34"/>
      <c r="D103" s="40"/>
      <c r="E103" s="41"/>
      <c r="F103" s="42" t="n">
        <v>0</v>
      </c>
      <c r="G103" s="43" t="n">
        <v>12</v>
      </c>
      <c r="H103" s="39"/>
      <c r="I103" s="5"/>
    </row>
    <row r="104" customFormat="false" ht="15" hidden="false" customHeight="true" outlineLevel="0" collapsed="false">
      <c r="B104" s="33" t="s">
        <v>43</v>
      </c>
      <c r="C104" s="34"/>
      <c r="D104" s="40"/>
      <c r="E104" s="41"/>
      <c r="F104" s="42" t="n">
        <v>0</v>
      </c>
      <c r="G104" s="43" t="n">
        <v>0</v>
      </c>
      <c r="H104" s="39"/>
      <c r="I104" s="5"/>
    </row>
    <row r="105" customFormat="false" ht="15" hidden="false" customHeight="true" outlineLevel="0" collapsed="false">
      <c r="B105" s="33" t="s">
        <v>43</v>
      </c>
      <c r="C105" s="34"/>
      <c r="D105" s="40"/>
      <c r="E105" s="41"/>
      <c r="F105" s="42" t="n">
        <v>0</v>
      </c>
      <c r="G105" s="43" t="n">
        <v>12</v>
      </c>
      <c r="H105" s="39"/>
      <c r="I105" s="5"/>
    </row>
    <row r="106" customFormat="false" ht="15" hidden="false" customHeight="true" outlineLevel="0" collapsed="false">
      <c r="B106" s="33" t="s">
        <v>43</v>
      </c>
      <c r="C106" s="34"/>
      <c r="D106" s="40"/>
      <c r="E106" s="41"/>
      <c r="F106" s="42" t="n">
        <v>0</v>
      </c>
      <c r="G106" s="43" t="n">
        <v>12</v>
      </c>
      <c r="H106" s="39"/>
      <c r="I106" s="5"/>
    </row>
    <row r="107" customFormat="false" ht="15" hidden="false" customHeight="true" outlineLevel="0" collapsed="false">
      <c r="B107" s="33" t="s">
        <v>43</v>
      </c>
      <c r="C107" s="34"/>
      <c r="D107" s="40"/>
      <c r="E107" s="41"/>
      <c r="F107" s="42" t="n">
        <v>0</v>
      </c>
      <c r="G107" s="43" t="n">
        <v>12</v>
      </c>
      <c r="H107" s="39"/>
      <c r="I107" s="5"/>
    </row>
    <row r="108" customFormat="false" ht="15" hidden="false" customHeight="true" outlineLevel="0" collapsed="false">
      <c r="B108" s="33" t="s">
        <v>43</v>
      </c>
      <c r="C108" s="34"/>
      <c r="D108" s="40"/>
      <c r="E108" s="41"/>
      <c r="F108" s="42" t="n">
        <v>0</v>
      </c>
      <c r="G108" s="43" t="n">
        <v>12</v>
      </c>
      <c r="H108" s="39"/>
      <c r="I108" s="5"/>
    </row>
    <row r="109" customFormat="false" ht="15" hidden="false" customHeight="true" outlineLevel="0" collapsed="false">
      <c r="B109" s="33" t="s">
        <v>43</v>
      </c>
      <c r="C109" s="34"/>
      <c r="D109" s="40"/>
      <c r="E109" s="41"/>
      <c r="F109" s="42" t="n">
        <v>0</v>
      </c>
      <c r="G109" s="43" t="n">
        <v>12</v>
      </c>
      <c r="H109" s="39"/>
      <c r="I109" s="5"/>
    </row>
    <row r="110" customFormat="false" ht="15" hidden="false" customHeight="true" outlineLevel="0" collapsed="false">
      <c r="B110" s="33" t="s">
        <v>43</v>
      </c>
      <c r="C110" s="34"/>
      <c r="D110" s="40"/>
      <c r="E110" s="41"/>
      <c r="F110" s="42" t="n">
        <v>0</v>
      </c>
      <c r="G110" s="43" t="n">
        <v>12</v>
      </c>
      <c r="H110" s="39"/>
      <c r="I110" s="5"/>
    </row>
    <row r="111" customFormat="false" ht="15" hidden="false" customHeight="true" outlineLevel="0" collapsed="false">
      <c r="B111" s="33" t="s">
        <v>43</v>
      </c>
      <c r="C111" s="34"/>
      <c r="D111" s="40"/>
      <c r="E111" s="41"/>
      <c r="F111" s="42" t="n">
        <v>0</v>
      </c>
      <c r="G111" s="43" t="n">
        <v>12</v>
      </c>
      <c r="H111" s="39"/>
      <c r="I111" s="5"/>
    </row>
    <row r="112" customFormat="false" ht="15" hidden="false" customHeight="true" outlineLevel="0" collapsed="false">
      <c r="B112" s="33" t="s">
        <v>43</v>
      </c>
      <c r="C112" s="34"/>
      <c r="D112" s="40"/>
      <c r="E112" s="41"/>
      <c r="F112" s="42" t="n">
        <v>0</v>
      </c>
      <c r="G112" s="43" t="n">
        <v>12</v>
      </c>
      <c r="H112" s="39"/>
      <c r="I112" s="5"/>
    </row>
    <row r="113" customFormat="false" ht="15" hidden="false" customHeight="true" outlineLevel="0" collapsed="false">
      <c r="B113" s="33" t="s">
        <v>43</v>
      </c>
      <c r="C113" s="34"/>
      <c r="D113" s="40"/>
      <c r="E113" s="41"/>
      <c r="F113" s="42" t="n">
        <v>0</v>
      </c>
      <c r="G113" s="43" t="n">
        <v>12</v>
      </c>
      <c r="H113" s="39"/>
      <c r="I113" s="5"/>
    </row>
    <row r="114" customFormat="false" ht="15" hidden="false" customHeight="true" outlineLevel="0" collapsed="false">
      <c r="B114" s="33" t="s">
        <v>43</v>
      </c>
      <c r="C114" s="34"/>
      <c r="D114" s="40"/>
      <c r="E114" s="41"/>
      <c r="F114" s="42" t="n">
        <v>0</v>
      </c>
      <c r="G114" s="43" t="n">
        <v>12</v>
      </c>
      <c r="H114" s="39"/>
      <c r="I114" s="5"/>
    </row>
    <row r="115" customFormat="false" ht="15" hidden="false" customHeight="true" outlineLevel="0" collapsed="false">
      <c r="B115" s="33" t="s">
        <v>43</v>
      </c>
      <c r="C115" s="34"/>
      <c r="D115" s="40"/>
      <c r="E115" s="41"/>
      <c r="F115" s="42" t="n">
        <v>0</v>
      </c>
      <c r="G115" s="43" t="n">
        <v>12</v>
      </c>
      <c r="H115" s="39"/>
      <c r="I115" s="5"/>
    </row>
    <row r="116" customFormat="false" ht="15" hidden="false" customHeight="true" outlineLevel="0" collapsed="false">
      <c r="B116" s="33" t="s">
        <v>43</v>
      </c>
      <c r="C116" s="34"/>
      <c r="D116" s="40"/>
      <c r="E116" s="41"/>
      <c r="F116" s="42" t="n">
        <v>0</v>
      </c>
      <c r="G116" s="43" t="n">
        <v>12</v>
      </c>
      <c r="H116" s="39"/>
      <c r="I116" s="5"/>
    </row>
    <row r="117" customFormat="false" ht="15" hidden="false" customHeight="true" outlineLevel="0" collapsed="false">
      <c r="B117" s="33" t="s">
        <v>43</v>
      </c>
      <c r="C117" s="34"/>
      <c r="D117" s="40"/>
      <c r="E117" s="41"/>
      <c r="F117" s="42" t="n">
        <v>0</v>
      </c>
      <c r="G117" s="43" t="n">
        <v>12</v>
      </c>
      <c r="H117" s="39"/>
      <c r="I117" s="5"/>
    </row>
    <row r="118" customFormat="false" ht="15" hidden="false" customHeight="true" outlineLevel="0" collapsed="false">
      <c r="B118" s="33" t="s">
        <v>43</v>
      </c>
      <c r="C118" s="34"/>
      <c r="D118" s="40"/>
      <c r="E118" s="41"/>
      <c r="F118" s="42" t="n">
        <v>0</v>
      </c>
      <c r="G118" s="43" t="n">
        <v>12</v>
      </c>
      <c r="H118" s="39"/>
      <c r="I118" s="5"/>
    </row>
    <row r="119" customFormat="false" ht="15" hidden="false" customHeight="true" outlineLevel="0" collapsed="false">
      <c r="B119" s="33" t="s">
        <v>43</v>
      </c>
      <c r="C119" s="34"/>
      <c r="D119" s="40"/>
      <c r="E119" s="41"/>
      <c r="F119" s="42" t="n">
        <v>0</v>
      </c>
      <c r="G119" s="43" t="n">
        <v>12</v>
      </c>
      <c r="H119" s="39"/>
      <c r="I119" s="5"/>
    </row>
    <row r="120" customFormat="false" ht="15" hidden="false" customHeight="true" outlineLevel="0" collapsed="false">
      <c r="B120" s="33" t="s">
        <v>43</v>
      </c>
      <c r="C120" s="34"/>
      <c r="D120" s="40"/>
      <c r="E120" s="41"/>
      <c r="F120" s="42" t="n">
        <v>0</v>
      </c>
      <c r="G120" s="43" t="n">
        <v>12</v>
      </c>
      <c r="H120" s="39"/>
      <c r="I120" s="5"/>
    </row>
    <row r="121" customFormat="false" ht="15" hidden="false" customHeight="true" outlineLevel="0" collapsed="false">
      <c r="B121" s="33" t="s">
        <v>43</v>
      </c>
      <c r="C121" s="34"/>
      <c r="D121" s="40"/>
      <c r="E121" s="41"/>
      <c r="F121" s="42" t="n">
        <v>0</v>
      </c>
      <c r="G121" s="43" t="n">
        <v>12</v>
      </c>
      <c r="H121" s="39"/>
      <c r="I121" s="5"/>
    </row>
    <row r="122" customFormat="false" ht="15" hidden="false" customHeight="true" outlineLevel="0" collapsed="false">
      <c r="B122" s="33" t="s">
        <v>43</v>
      </c>
      <c r="C122" s="34"/>
      <c r="D122" s="40"/>
      <c r="E122" s="41"/>
      <c r="F122" s="42" t="n">
        <v>0</v>
      </c>
      <c r="G122" s="43" t="n">
        <v>12</v>
      </c>
      <c r="H122" s="39"/>
      <c r="I122" s="5"/>
    </row>
    <row r="123" customFormat="false" ht="15" hidden="false" customHeight="true" outlineLevel="0" collapsed="false">
      <c r="B123" s="33" t="s">
        <v>43</v>
      </c>
      <c r="C123" s="34"/>
      <c r="D123" s="40"/>
      <c r="E123" s="41"/>
      <c r="F123" s="42" t="n">
        <v>0</v>
      </c>
      <c r="G123" s="43" t="n">
        <v>12</v>
      </c>
      <c r="H123" s="39"/>
      <c r="I123" s="5"/>
    </row>
    <row r="124" customFormat="false" ht="15" hidden="false" customHeight="true" outlineLevel="0" collapsed="false">
      <c r="B124" s="33" t="s">
        <v>43</v>
      </c>
      <c r="C124" s="34"/>
      <c r="D124" s="40"/>
      <c r="E124" s="41"/>
      <c r="F124" s="42" t="n">
        <v>0</v>
      </c>
      <c r="G124" s="43" t="n">
        <v>12</v>
      </c>
      <c r="H124" s="39"/>
      <c r="I124" s="5"/>
    </row>
    <row r="125" customFormat="false" ht="15" hidden="false" customHeight="true" outlineLevel="0" collapsed="false">
      <c r="B125" s="33" t="s">
        <v>43</v>
      </c>
      <c r="C125" s="34"/>
      <c r="D125" s="40"/>
      <c r="E125" s="41"/>
      <c r="F125" s="42" t="n">
        <v>0</v>
      </c>
      <c r="G125" s="43" t="n">
        <v>12</v>
      </c>
      <c r="H125" s="39"/>
      <c r="I125" s="5"/>
    </row>
    <row r="126" customFormat="false" ht="15" hidden="false" customHeight="true" outlineLevel="0" collapsed="false">
      <c r="B126" s="33" t="s">
        <v>43</v>
      </c>
      <c r="C126" s="34"/>
      <c r="D126" s="40"/>
      <c r="E126" s="41"/>
      <c r="F126" s="42" t="n">
        <v>0</v>
      </c>
      <c r="G126" s="43" t="n">
        <v>12</v>
      </c>
      <c r="H126" s="39"/>
      <c r="I126" s="5"/>
    </row>
    <row r="127" customFormat="false" ht="15" hidden="false" customHeight="true" outlineLevel="0" collapsed="false">
      <c r="B127" s="33" t="s">
        <v>43</v>
      </c>
      <c r="C127" s="34"/>
      <c r="D127" s="40"/>
      <c r="E127" s="41"/>
      <c r="F127" s="42" t="n">
        <v>0</v>
      </c>
      <c r="G127" s="43" t="n">
        <v>12</v>
      </c>
      <c r="H127" s="39"/>
      <c r="I127" s="5"/>
    </row>
    <row r="128" customFormat="false" ht="15" hidden="false" customHeight="true" outlineLevel="0" collapsed="false">
      <c r="B128" s="33" t="s">
        <v>43</v>
      </c>
      <c r="C128" s="34"/>
      <c r="D128" s="40"/>
      <c r="E128" s="41"/>
      <c r="F128" s="42" t="n">
        <v>0</v>
      </c>
      <c r="G128" s="43" t="n">
        <v>12</v>
      </c>
      <c r="H128" s="39"/>
      <c r="I128" s="5"/>
    </row>
    <row r="129" customFormat="false" ht="15" hidden="false" customHeight="true" outlineLevel="0" collapsed="false">
      <c r="B129" s="33" t="s">
        <v>43</v>
      </c>
      <c r="C129" s="34"/>
      <c r="D129" s="40"/>
      <c r="E129" s="41"/>
      <c r="F129" s="42" t="n">
        <v>0</v>
      </c>
      <c r="G129" s="43" t="n">
        <v>12</v>
      </c>
      <c r="H129" s="39"/>
      <c r="I129" s="5"/>
    </row>
    <row r="130" customFormat="false" ht="15" hidden="false" customHeight="true" outlineLevel="0" collapsed="false">
      <c r="B130" s="33" t="s">
        <v>43</v>
      </c>
      <c r="C130" s="34"/>
      <c r="D130" s="40"/>
      <c r="E130" s="41"/>
      <c r="F130" s="42" t="n">
        <v>0</v>
      </c>
      <c r="G130" s="43" t="n">
        <v>0</v>
      </c>
      <c r="H130" s="39"/>
      <c r="I130" s="5"/>
    </row>
    <row r="131" customFormat="false" ht="15" hidden="false" customHeight="true" outlineLevel="0" collapsed="false">
      <c r="B131" s="33" t="s">
        <v>43</v>
      </c>
      <c r="C131" s="34"/>
      <c r="D131" s="40"/>
      <c r="E131" s="41"/>
      <c r="F131" s="42" t="n">
        <v>0</v>
      </c>
      <c r="G131" s="43" t="n">
        <v>12</v>
      </c>
      <c r="H131" s="39"/>
      <c r="I131" s="5"/>
    </row>
    <row r="132" customFormat="false" ht="15" hidden="false" customHeight="true" outlineLevel="0" collapsed="false">
      <c r="B132" s="33" t="s">
        <v>43</v>
      </c>
      <c r="C132" s="34"/>
      <c r="D132" s="40"/>
      <c r="E132" s="41"/>
      <c r="F132" s="42" t="n">
        <v>0</v>
      </c>
      <c r="G132" s="43" t="n">
        <v>12</v>
      </c>
      <c r="H132" s="39"/>
      <c r="I132" s="5"/>
    </row>
    <row r="133" customFormat="false" ht="15" hidden="false" customHeight="true" outlineLevel="0" collapsed="false">
      <c r="B133" s="33" t="s">
        <v>43</v>
      </c>
      <c r="C133" s="34"/>
      <c r="D133" s="40"/>
      <c r="E133" s="41"/>
      <c r="F133" s="42" t="n">
        <v>0</v>
      </c>
      <c r="G133" s="43" t="n">
        <v>12</v>
      </c>
      <c r="H133" s="39"/>
      <c r="I133" s="5"/>
    </row>
    <row r="134" customFormat="false" ht="15" hidden="false" customHeight="true" outlineLevel="0" collapsed="false">
      <c r="B134" s="33" t="s">
        <v>43</v>
      </c>
      <c r="C134" s="34"/>
      <c r="D134" s="40"/>
      <c r="E134" s="41"/>
      <c r="F134" s="42" t="n">
        <v>0</v>
      </c>
      <c r="G134" s="43" t="n">
        <v>12</v>
      </c>
      <c r="H134" s="39"/>
      <c r="I134" s="5"/>
    </row>
    <row r="135" customFormat="false" ht="15" hidden="false" customHeight="true" outlineLevel="0" collapsed="false">
      <c r="B135" s="33" t="s">
        <v>43</v>
      </c>
      <c r="C135" s="34"/>
      <c r="D135" s="40"/>
      <c r="E135" s="41"/>
      <c r="F135" s="42" t="n">
        <v>0</v>
      </c>
      <c r="G135" s="43" t="n">
        <v>12</v>
      </c>
      <c r="H135" s="39"/>
      <c r="I135" s="5"/>
    </row>
    <row r="136" customFormat="false" ht="15" hidden="false" customHeight="true" outlineLevel="0" collapsed="false">
      <c r="B136" s="33" t="s">
        <v>43</v>
      </c>
      <c r="C136" s="34"/>
      <c r="D136" s="40"/>
      <c r="E136" s="41"/>
      <c r="F136" s="42" t="n">
        <v>0</v>
      </c>
      <c r="G136" s="43" t="n">
        <v>12</v>
      </c>
      <c r="H136" s="39"/>
      <c r="I136" s="5"/>
    </row>
    <row r="137" customFormat="false" ht="15" hidden="false" customHeight="true" outlineLevel="0" collapsed="false">
      <c r="B137" s="33" t="s">
        <v>43</v>
      </c>
      <c r="C137" s="34"/>
      <c r="D137" s="40"/>
      <c r="E137" s="41"/>
      <c r="F137" s="42" t="n">
        <v>0</v>
      </c>
      <c r="G137" s="43" t="n">
        <v>12</v>
      </c>
      <c r="H137" s="39"/>
      <c r="I137" s="5"/>
    </row>
    <row r="138" customFormat="false" ht="15" hidden="false" customHeight="true" outlineLevel="0" collapsed="false">
      <c r="B138" s="33" t="s">
        <v>43</v>
      </c>
      <c r="C138" s="34"/>
      <c r="D138" s="40"/>
      <c r="E138" s="41"/>
      <c r="F138" s="42" t="n">
        <v>0</v>
      </c>
      <c r="G138" s="43" t="n">
        <v>12</v>
      </c>
      <c r="H138" s="39"/>
      <c r="I138" s="5"/>
    </row>
    <row r="139" customFormat="false" ht="15" hidden="false" customHeight="true" outlineLevel="0" collapsed="false">
      <c r="B139" s="33" t="s">
        <v>43</v>
      </c>
      <c r="C139" s="34"/>
      <c r="D139" s="40"/>
      <c r="E139" s="41"/>
      <c r="F139" s="42" t="n">
        <v>0</v>
      </c>
      <c r="G139" s="43" t="n">
        <v>12</v>
      </c>
      <c r="H139" s="39"/>
      <c r="I139" s="5"/>
    </row>
    <row r="140" customFormat="false" ht="15" hidden="false" customHeight="true" outlineLevel="0" collapsed="false">
      <c r="B140" s="33" t="s">
        <v>43</v>
      </c>
      <c r="C140" s="34"/>
      <c r="D140" s="40"/>
      <c r="E140" s="41"/>
      <c r="F140" s="42" t="n">
        <v>0</v>
      </c>
      <c r="G140" s="43" t="n">
        <v>12</v>
      </c>
      <c r="H140" s="39"/>
      <c r="I140" s="5"/>
    </row>
    <row r="141" customFormat="false" ht="15" hidden="false" customHeight="true" outlineLevel="0" collapsed="false">
      <c r="B141" s="33" t="s">
        <v>43</v>
      </c>
      <c r="C141" s="34"/>
      <c r="D141" s="40"/>
      <c r="E141" s="41"/>
      <c r="F141" s="42" t="n">
        <v>0</v>
      </c>
      <c r="G141" s="43" t="n">
        <v>12</v>
      </c>
      <c r="H141" s="39"/>
      <c r="I141" s="5"/>
    </row>
    <row r="142" customFormat="false" ht="15" hidden="false" customHeight="true" outlineLevel="0" collapsed="false">
      <c r="B142" s="33" t="s">
        <v>43</v>
      </c>
      <c r="C142" s="34"/>
      <c r="D142" s="40"/>
      <c r="E142" s="41"/>
      <c r="F142" s="42" t="n">
        <v>0</v>
      </c>
      <c r="G142" s="43" t="n">
        <v>12</v>
      </c>
      <c r="H142" s="39"/>
      <c r="I142" s="5"/>
    </row>
    <row r="143" customFormat="false" ht="15" hidden="false" customHeight="true" outlineLevel="0" collapsed="false">
      <c r="B143" s="33" t="s">
        <v>43</v>
      </c>
      <c r="C143" s="34"/>
      <c r="D143" s="40"/>
      <c r="E143" s="41"/>
      <c r="F143" s="42" t="n">
        <v>0</v>
      </c>
      <c r="G143" s="43" t="n">
        <v>12</v>
      </c>
      <c r="H143" s="39"/>
      <c r="I143" s="5"/>
    </row>
    <row r="144" customFormat="false" ht="15" hidden="false" customHeight="true" outlineLevel="0" collapsed="false">
      <c r="B144" s="33" t="s">
        <v>43</v>
      </c>
      <c r="C144" s="34"/>
      <c r="D144" s="40"/>
      <c r="E144" s="41"/>
      <c r="F144" s="42" t="n">
        <v>0</v>
      </c>
      <c r="G144" s="43" t="n">
        <v>12</v>
      </c>
      <c r="H144" s="39"/>
      <c r="I144" s="5"/>
    </row>
    <row r="145" customFormat="false" ht="15" hidden="false" customHeight="true" outlineLevel="0" collapsed="false">
      <c r="B145" s="33" t="s">
        <v>43</v>
      </c>
      <c r="C145" s="34"/>
      <c r="D145" s="40"/>
      <c r="E145" s="41"/>
      <c r="F145" s="42" t="n">
        <v>0</v>
      </c>
      <c r="G145" s="43" t="n">
        <v>12</v>
      </c>
      <c r="H145" s="39"/>
      <c r="I145" s="5"/>
    </row>
    <row r="146" customFormat="false" ht="15" hidden="false" customHeight="true" outlineLevel="0" collapsed="false">
      <c r="B146" s="33" t="s">
        <v>43</v>
      </c>
      <c r="C146" s="34"/>
      <c r="D146" s="40"/>
      <c r="E146" s="41"/>
      <c r="F146" s="42" t="n">
        <v>0</v>
      </c>
      <c r="G146" s="43" t="n">
        <v>12</v>
      </c>
      <c r="H146" s="39"/>
      <c r="I146" s="5"/>
    </row>
    <row r="147" customFormat="false" ht="15" hidden="false" customHeight="true" outlineLevel="0" collapsed="false">
      <c r="B147" s="33" t="s">
        <v>43</v>
      </c>
      <c r="C147" s="34"/>
      <c r="D147" s="40"/>
      <c r="E147" s="41"/>
      <c r="F147" s="42" t="n">
        <v>0</v>
      </c>
      <c r="G147" s="43" t="n">
        <v>12</v>
      </c>
      <c r="H147" s="39"/>
      <c r="I147" s="5"/>
    </row>
    <row r="148" customFormat="false" ht="15" hidden="false" customHeight="true" outlineLevel="0" collapsed="false">
      <c r="B148" s="33" t="s">
        <v>43</v>
      </c>
      <c r="C148" s="34"/>
      <c r="D148" s="40"/>
      <c r="E148" s="41"/>
      <c r="F148" s="42" t="n">
        <v>0</v>
      </c>
      <c r="G148" s="43" t="n">
        <v>12</v>
      </c>
      <c r="H148" s="39"/>
      <c r="I148" s="5"/>
    </row>
    <row r="149" customFormat="false" ht="15" hidden="false" customHeight="true" outlineLevel="0" collapsed="false">
      <c r="B149" s="33" t="s">
        <v>43</v>
      </c>
      <c r="C149" s="34"/>
      <c r="D149" s="40"/>
      <c r="E149" s="41"/>
      <c r="F149" s="42" t="n">
        <v>0</v>
      </c>
      <c r="G149" s="43" t="n">
        <v>12</v>
      </c>
      <c r="H149" s="39"/>
      <c r="I149" s="5"/>
    </row>
    <row r="150" customFormat="false" ht="15" hidden="false" customHeight="true" outlineLevel="0" collapsed="false">
      <c r="B150" s="33" t="s">
        <v>43</v>
      </c>
      <c r="C150" s="34"/>
      <c r="D150" s="40"/>
      <c r="E150" s="41"/>
      <c r="F150" s="42" t="n">
        <v>0</v>
      </c>
      <c r="G150" s="43" t="n">
        <v>12</v>
      </c>
      <c r="H150" s="39"/>
      <c r="I150" s="5"/>
    </row>
    <row r="151" customFormat="false" ht="15" hidden="false" customHeight="true" outlineLevel="0" collapsed="false">
      <c r="B151" s="33" t="s">
        <v>43</v>
      </c>
      <c r="C151" s="34"/>
      <c r="D151" s="40"/>
      <c r="E151" s="41"/>
      <c r="F151" s="42" t="n">
        <v>0</v>
      </c>
      <c r="G151" s="43" t="n">
        <v>0</v>
      </c>
      <c r="H151" s="39"/>
      <c r="I151" s="5"/>
    </row>
    <row r="152" customFormat="false" ht="15" hidden="false" customHeight="true" outlineLevel="0" collapsed="false">
      <c r="B152" s="33" t="s">
        <v>43</v>
      </c>
      <c r="C152" s="34"/>
      <c r="D152" s="40"/>
      <c r="E152" s="41"/>
      <c r="F152" s="42" t="n">
        <v>0</v>
      </c>
      <c r="G152" s="43" t="n">
        <v>12</v>
      </c>
      <c r="H152" s="39"/>
      <c r="I152" s="5"/>
    </row>
    <row r="153" customFormat="false" ht="15" hidden="false" customHeight="true" outlineLevel="0" collapsed="false">
      <c r="B153" s="33" t="s">
        <v>43</v>
      </c>
      <c r="C153" s="34"/>
      <c r="D153" s="40"/>
      <c r="E153" s="41"/>
      <c r="F153" s="42" t="n">
        <v>0</v>
      </c>
      <c r="G153" s="43" t="n">
        <v>12</v>
      </c>
      <c r="H153" s="39"/>
      <c r="I153" s="5"/>
    </row>
    <row r="154" customFormat="false" ht="15" hidden="false" customHeight="true" outlineLevel="0" collapsed="false">
      <c r="B154" s="33" t="s">
        <v>43</v>
      </c>
      <c r="C154" s="34"/>
      <c r="D154" s="40"/>
      <c r="E154" s="41"/>
      <c r="F154" s="42" t="n">
        <v>0</v>
      </c>
      <c r="G154" s="43" t="n">
        <v>12</v>
      </c>
      <c r="H154" s="39"/>
      <c r="I154" s="5"/>
    </row>
    <row r="155" customFormat="false" ht="15" hidden="false" customHeight="true" outlineLevel="0" collapsed="false">
      <c r="B155" s="33" t="s">
        <v>43</v>
      </c>
      <c r="C155" s="34"/>
      <c r="D155" s="40"/>
      <c r="E155" s="41"/>
      <c r="F155" s="42" t="n">
        <v>0</v>
      </c>
      <c r="G155" s="43" t="n">
        <v>12</v>
      </c>
      <c r="H155" s="39"/>
      <c r="I155" s="5"/>
    </row>
    <row r="156" customFormat="false" ht="15" hidden="false" customHeight="true" outlineLevel="0" collapsed="false">
      <c r="B156" s="33" t="s">
        <v>43</v>
      </c>
      <c r="C156" s="34"/>
      <c r="D156" s="40"/>
      <c r="E156" s="41"/>
      <c r="F156" s="42" t="n">
        <v>0</v>
      </c>
      <c r="G156" s="43" t="n">
        <v>12</v>
      </c>
      <c r="H156" s="39"/>
      <c r="I156" s="5"/>
    </row>
    <row r="157" customFormat="false" ht="15" hidden="false" customHeight="true" outlineLevel="0" collapsed="false">
      <c r="B157" s="33" t="s">
        <v>43</v>
      </c>
      <c r="C157" s="34"/>
      <c r="D157" s="40"/>
      <c r="E157" s="41"/>
      <c r="F157" s="42" t="n">
        <v>0</v>
      </c>
      <c r="G157" s="43" t="n">
        <v>12</v>
      </c>
      <c r="H157" s="39"/>
      <c r="I157" s="5"/>
    </row>
    <row r="158" customFormat="false" ht="15" hidden="false" customHeight="true" outlineLevel="0" collapsed="false">
      <c r="B158" s="33" t="s">
        <v>43</v>
      </c>
      <c r="C158" s="34"/>
      <c r="D158" s="40"/>
      <c r="E158" s="41"/>
      <c r="F158" s="42" t="n">
        <v>0</v>
      </c>
      <c r="G158" s="43" t="n">
        <v>12</v>
      </c>
      <c r="H158" s="39"/>
      <c r="I158" s="5"/>
    </row>
    <row r="159" customFormat="false" ht="15" hidden="false" customHeight="true" outlineLevel="0" collapsed="false">
      <c r="B159" s="33" t="s">
        <v>43</v>
      </c>
      <c r="C159" s="34"/>
      <c r="D159" s="40"/>
      <c r="E159" s="41"/>
      <c r="F159" s="42" t="n">
        <v>0</v>
      </c>
      <c r="G159" s="43" t="n">
        <v>12</v>
      </c>
      <c r="H159" s="39"/>
      <c r="I159" s="5"/>
    </row>
    <row r="160" customFormat="false" ht="15" hidden="false" customHeight="true" outlineLevel="0" collapsed="false">
      <c r="B160" s="33" t="s">
        <v>43</v>
      </c>
      <c r="C160" s="34"/>
      <c r="D160" s="40"/>
      <c r="E160" s="41"/>
      <c r="F160" s="42" t="n">
        <v>0</v>
      </c>
      <c r="G160" s="43" t="n">
        <v>12</v>
      </c>
      <c r="H160" s="39"/>
      <c r="I160" s="5"/>
    </row>
    <row r="161" customFormat="false" ht="15" hidden="false" customHeight="true" outlineLevel="0" collapsed="false">
      <c r="B161" s="33" t="s">
        <v>43</v>
      </c>
      <c r="C161" s="34"/>
      <c r="D161" s="40"/>
      <c r="E161" s="41"/>
      <c r="F161" s="42" t="n">
        <v>0</v>
      </c>
      <c r="G161" s="43" t="n">
        <v>12</v>
      </c>
      <c r="H161" s="39"/>
      <c r="I161" s="5"/>
    </row>
    <row r="162" customFormat="false" ht="15" hidden="false" customHeight="true" outlineLevel="0" collapsed="false">
      <c r="B162" s="33" t="s">
        <v>43</v>
      </c>
      <c r="C162" s="34"/>
      <c r="D162" s="40"/>
      <c r="E162" s="41"/>
      <c r="F162" s="42" t="n">
        <v>0</v>
      </c>
      <c r="G162" s="43" t="n">
        <v>12</v>
      </c>
      <c r="H162" s="39"/>
      <c r="I162" s="5"/>
    </row>
    <row r="163" customFormat="false" ht="15" hidden="false" customHeight="true" outlineLevel="0" collapsed="false">
      <c r="B163" s="33" t="s">
        <v>43</v>
      </c>
      <c r="C163" s="34"/>
      <c r="D163" s="40"/>
      <c r="E163" s="41"/>
      <c r="F163" s="42" t="n">
        <v>0</v>
      </c>
      <c r="G163" s="43" t="n">
        <v>0</v>
      </c>
      <c r="H163" s="39"/>
      <c r="I163" s="5"/>
    </row>
    <row r="164" customFormat="false" ht="15" hidden="false" customHeight="true" outlineLevel="0" collapsed="false">
      <c r="B164" s="33" t="s">
        <v>43</v>
      </c>
      <c r="C164" s="34"/>
      <c r="D164" s="40"/>
      <c r="E164" s="41"/>
      <c r="F164" s="42" t="n">
        <v>0</v>
      </c>
      <c r="G164" s="43" t="n">
        <v>12</v>
      </c>
      <c r="H164" s="39"/>
      <c r="I164" s="5"/>
    </row>
    <row r="165" customFormat="false" ht="15" hidden="false" customHeight="true" outlineLevel="0" collapsed="false">
      <c r="B165" s="33" t="s">
        <v>43</v>
      </c>
      <c r="C165" s="34"/>
      <c r="D165" s="40"/>
      <c r="E165" s="41"/>
      <c r="F165" s="42" t="n">
        <v>0</v>
      </c>
      <c r="G165" s="43" t="n">
        <v>12</v>
      </c>
      <c r="H165" s="39"/>
      <c r="I165" s="5"/>
    </row>
    <row r="166" customFormat="false" ht="15" hidden="false" customHeight="true" outlineLevel="0" collapsed="false">
      <c r="B166" s="33" t="s">
        <v>43</v>
      </c>
      <c r="C166" s="34"/>
      <c r="D166" s="40"/>
      <c r="E166" s="41"/>
      <c r="F166" s="42" t="n">
        <v>0</v>
      </c>
      <c r="G166" s="43" t="n">
        <v>0</v>
      </c>
      <c r="H166" s="39"/>
      <c r="I166" s="5"/>
    </row>
    <row r="167" customFormat="false" ht="15" hidden="false" customHeight="true" outlineLevel="0" collapsed="false">
      <c r="B167" s="33" t="s">
        <v>43</v>
      </c>
      <c r="C167" s="34"/>
      <c r="D167" s="40"/>
      <c r="E167" s="41"/>
      <c r="F167" s="42" t="n">
        <v>0</v>
      </c>
      <c r="G167" s="43" t="n">
        <v>12</v>
      </c>
      <c r="H167" s="39"/>
      <c r="I167" s="5"/>
    </row>
    <row r="168" customFormat="false" ht="15" hidden="false" customHeight="true" outlineLevel="0" collapsed="false">
      <c r="B168" s="33" t="s">
        <v>43</v>
      </c>
      <c r="C168" s="34"/>
      <c r="D168" s="40"/>
      <c r="E168" s="41"/>
      <c r="F168" s="42" t="n">
        <v>0</v>
      </c>
      <c r="G168" s="43" t="n">
        <v>12</v>
      </c>
      <c r="H168" s="39"/>
      <c r="I168" s="5"/>
    </row>
    <row r="169" customFormat="false" ht="15" hidden="false" customHeight="true" outlineLevel="0" collapsed="false">
      <c r="B169" s="33" t="s">
        <v>43</v>
      </c>
      <c r="C169" s="34"/>
      <c r="D169" s="40"/>
      <c r="E169" s="41"/>
      <c r="F169" s="42" t="n">
        <v>0</v>
      </c>
      <c r="G169" s="43" t="n">
        <v>12</v>
      </c>
      <c r="H169" s="39"/>
      <c r="I169" s="5"/>
    </row>
    <row r="170" customFormat="false" ht="15" hidden="false" customHeight="true" outlineLevel="0" collapsed="false">
      <c r="B170" s="33" t="s">
        <v>43</v>
      </c>
      <c r="C170" s="34"/>
      <c r="D170" s="40"/>
      <c r="E170" s="41"/>
      <c r="F170" s="42" t="n">
        <v>0</v>
      </c>
      <c r="G170" s="43" t="n">
        <v>12</v>
      </c>
      <c r="H170" s="39"/>
      <c r="I170" s="5"/>
    </row>
    <row r="171" customFormat="false" ht="15" hidden="false" customHeight="true" outlineLevel="0" collapsed="false">
      <c r="B171" s="33" t="s">
        <v>43</v>
      </c>
      <c r="C171" s="34"/>
      <c r="D171" s="40"/>
      <c r="E171" s="41"/>
      <c r="F171" s="42" t="n">
        <v>0</v>
      </c>
      <c r="G171" s="43" t="n">
        <v>12</v>
      </c>
      <c r="H171" s="39"/>
      <c r="I171" s="5"/>
    </row>
    <row r="172" customFormat="false" ht="15" hidden="false" customHeight="true" outlineLevel="0" collapsed="false">
      <c r="B172" s="33" t="s">
        <v>43</v>
      </c>
      <c r="C172" s="34"/>
      <c r="D172" s="40"/>
      <c r="E172" s="41"/>
      <c r="F172" s="42" t="n">
        <v>0</v>
      </c>
      <c r="G172" s="43" t="n">
        <v>12</v>
      </c>
      <c r="H172" s="39"/>
      <c r="I172" s="5"/>
    </row>
    <row r="173" customFormat="false" ht="15" hidden="false" customHeight="true" outlineLevel="0" collapsed="false">
      <c r="B173" s="33" t="s">
        <v>43</v>
      </c>
      <c r="C173" s="34"/>
      <c r="D173" s="40"/>
      <c r="E173" s="41"/>
      <c r="F173" s="42" t="n">
        <v>0</v>
      </c>
      <c r="G173" s="43" t="n">
        <v>12</v>
      </c>
      <c r="H173" s="39"/>
      <c r="I173" s="5"/>
    </row>
    <row r="174" customFormat="false" ht="15" hidden="false" customHeight="true" outlineLevel="0" collapsed="false">
      <c r="B174" s="33" t="s">
        <v>43</v>
      </c>
      <c r="C174" s="34"/>
      <c r="D174" s="40"/>
      <c r="E174" s="41"/>
      <c r="F174" s="42" t="n">
        <v>0</v>
      </c>
      <c r="G174" s="43" t="n">
        <v>12</v>
      </c>
      <c r="H174" s="39"/>
      <c r="I174" s="5"/>
    </row>
    <row r="175" customFormat="false" ht="15" hidden="false" customHeight="true" outlineLevel="0" collapsed="false">
      <c r="B175" s="33" t="s">
        <v>43</v>
      </c>
      <c r="C175" s="34"/>
      <c r="D175" s="40"/>
      <c r="E175" s="41"/>
      <c r="F175" s="42" t="n">
        <v>0</v>
      </c>
      <c r="G175" s="43" t="n">
        <v>12</v>
      </c>
      <c r="H175" s="39"/>
      <c r="I175" s="5"/>
    </row>
    <row r="176" customFormat="false" ht="15" hidden="false" customHeight="true" outlineLevel="0" collapsed="false">
      <c r="B176" s="33" t="s">
        <v>43</v>
      </c>
      <c r="C176" s="34"/>
      <c r="D176" s="40"/>
      <c r="E176" s="41"/>
      <c r="F176" s="42" t="n">
        <v>0</v>
      </c>
      <c r="G176" s="43" t="n">
        <v>12</v>
      </c>
      <c r="H176" s="39"/>
      <c r="I176" s="5"/>
    </row>
    <row r="177" customFormat="false" ht="15" hidden="false" customHeight="true" outlineLevel="0" collapsed="false">
      <c r="B177" s="33" t="s">
        <v>43</v>
      </c>
      <c r="C177" s="34"/>
      <c r="D177" s="40"/>
      <c r="E177" s="41"/>
      <c r="F177" s="42" t="n">
        <v>0</v>
      </c>
      <c r="G177" s="43" t="n">
        <v>12</v>
      </c>
      <c r="H177" s="39"/>
      <c r="I177" s="5"/>
    </row>
    <row r="178" customFormat="false" ht="15" hidden="false" customHeight="true" outlineLevel="0" collapsed="false">
      <c r="B178" s="33" t="s">
        <v>43</v>
      </c>
      <c r="C178" s="34"/>
      <c r="D178" s="40"/>
      <c r="E178" s="41"/>
      <c r="F178" s="42" t="n">
        <v>0</v>
      </c>
      <c r="G178" s="43" t="n">
        <v>12</v>
      </c>
      <c r="H178" s="39"/>
      <c r="I178" s="5"/>
    </row>
    <row r="179" customFormat="false" ht="15" hidden="false" customHeight="true" outlineLevel="0" collapsed="false">
      <c r="B179" s="33" t="s">
        <v>43</v>
      </c>
      <c r="C179" s="34"/>
      <c r="D179" s="40"/>
      <c r="E179" s="41"/>
      <c r="F179" s="42" t="n">
        <v>0</v>
      </c>
      <c r="G179" s="43" t="n">
        <v>12</v>
      </c>
      <c r="H179" s="39"/>
      <c r="I179" s="5"/>
    </row>
    <row r="180" customFormat="false" ht="15" hidden="false" customHeight="true" outlineLevel="0" collapsed="false">
      <c r="B180" s="33" t="s">
        <v>43</v>
      </c>
      <c r="C180" s="34"/>
      <c r="D180" s="40"/>
      <c r="E180" s="41"/>
      <c r="F180" s="42" t="n">
        <v>0</v>
      </c>
      <c r="G180" s="43" t="n">
        <v>12</v>
      </c>
      <c r="H180" s="39"/>
      <c r="I180" s="5"/>
    </row>
    <row r="181" customFormat="false" ht="15" hidden="false" customHeight="true" outlineLevel="0" collapsed="false">
      <c r="B181" s="33" t="s">
        <v>43</v>
      </c>
      <c r="C181" s="34"/>
      <c r="D181" s="40"/>
      <c r="E181" s="41"/>
      <c r="F181" s="42" t="n">
        <v>0</v>
      </c>
      <c r="G181" s="43" t="n">
        <v>12</v>
      </c>
      <c r="H181" s="39"/>
      <c r="I181" s="5"/>
    </row>
    <row r="182" customFormat="false" ht="15" hidden="false" customHeight="true" outlineLevel="0" collapsed="false">
      <c r="B182" s="33" t="s">
        <v>43</v>
      </c>
      <c r="C182" s="34"/>
      <c r="D182" s="40"/>
      <c r="E182" s="41"/>
      <c r="F182" s="42" t="n">
        <v>0</v>
      </c>
      <c r="G182" s="43" t="n">
        <v>12</v>
      </c>
      <c r="H182" s="39"/>
      <c r="I182" s="5"/>
    </row>
    <row r="183" customFormat="false" ht="15" hidden="false" customHeight="true" outlineLevel="0" collapsed="false">
      <c r="B183" s="33" t="s">
        <v>43</v>
      </c>
      <c r="C183" s="34"/>
      <c r="D183" s="40"/>
      <c r="E183" s="41"/>
      <c r="F183" s="42" t="n">
        <v>0</v>
      </c>
      <c r="G183" s="43" t="n">
        <v>12</v>
      </c>
      <c r="H183" s="39"/>
      <c r="I183" s="5"/>
    </row>
    <row r="184" customFormat="false" ht="15" hidden="false" customHeight="true" outlineLevel="0" collapsed="false">
      <c r="B184" s="33" t="s">
        <v>43</v>
      </c>
      <c r="C184" s="34"/>
      <c r="D184" s="40"/>
      <c r="E184" s="41"/>
      <c r="F184" s="42" t="n">
        <v>0</v>
      </c>
      <c r="G184" s="43" t="n">
        <v>12</v>
      </c>
      <c r="H184" s="39"/>
      <c r="I184" s="5"/>
    </row>
    <row r="185" customFormat="false" ht="15" hidden="false" customHeight="true" outlineLevel="0" collapsed="false">
      <c r="B185" s="33" t="s">
        <v>43</v>
      </c>
      <c r="C185" s="34"/>
      <c r="D185" s="40"/>
      <c r="E185" s="41"/>
      <c r="F185" s="42" t="n">
        <v>0</v>
      </c>
      <c r="G185" s="43" t="n">
        <v>12</v>
      </c>
      <c r="H185" s="39"/>
      <c r="I185" s="5"/>
    </row>
    <row r="186" customFormat="false" ht="15" hidden="false" customHeight="true" outlineLevel="0" collapsed="false">
      <c r="B186" s="33" t="s">
        <v>43</v>
      </c>
      <c r="C186" s="34"/>
      <c r="D186" s="40"/>
      <c r="E186" s="41"/>
      <c r="F186" s="42" t="n">
        <v>0</v>
      </c>
      <c r="G186" s="43" t="n">
        <v>12</v>
      </c>
      <c r="H186" s="39"/>
      <c r="I186" s="5"/>
    </row>
    <row r="187" customFormat="false" ht="15" hidden="false" customHeight="true" outlineLevel="0" collapsed="false">
      <c r="B187" s="33" t="s">
        <v>43</v>
      </c>
      <c r="C187" s="34"/>
      <c r="D187" s="40"/>
      <c r="E187" s="41"/>
      <c r="F187" s="42" t="n">
        <v>0</v>
      </c>
      <c r="G187" s="43" t="n">
        <v>12</v>
      </c>
      <c r="H187" s="39"/>
      <c r="I187" s="5"/>
    </row>
    <row r="188" customFormat="false" ht="15" hidden="false" customHeight="true" outlineLevel="0" collapsed="false">
      <c r="B188" s="33" t="s">
        <v>43</v>
      </c>
      <c r="C188" s="34"/>
      <c r="D188" s="40"/>
      <c r="E188" s="41"/>
      <c r="F188" s="42" t="n">
        <v>0</v>
      </c>
      <c r="G188" s="43" t="n">
        <v>12</v>
      </c>
      <c r="H188" s="39"/>
      <c r="I188" s="5"/>
    </row>
    <row r="189" customFormat="false" ht="15" hidden="false" customHeight="true" outlineLevel="0" collapsed="false">
      <c r="B189" s="33" t="s">
        <v>43</v>
      </c>
      <c r="C189" s="34"/>
      <c r="D189" s="40"/>
      <c r="E189" s="41"/>
      <c r="F189" s="42" t="n">
        <v>0</v>
      </c>
      <c r="G189" s="43" t="n">
        <v>12</v>
      </c>
      <c r="H189" s="39"/>
      <c r="I189" s="5"/>
    </row>
    <row r="190" customFormat="false" ht="15" hidden="false" customHeight="true" outlineLevel="0" collapsed="false">
      <c r="B190" s="33" t="s">
        <v>43</v>
      </c>
      <c r="C190" s="34"/>
      <c r="D190" s="40"/>
      <c r="E190" s="41"/>
      <c r="F190" s="42" t="n">
        <v>0</v>
      </c>
      <c r="G190" s="43" t="n">
        <v>12</v>
      </c>
      <c r="H190" s="39"/>
      <c r="I190" s="5"/>
    </row>
    <row r="191" customFormat="false" ht="15" hidden="false" customHeight="true" outlineLevel="0" collapsed="false">
      <c r="B191" s="33" t="s">
        <v>43</v>
      </c>
      <c r="C191" s="34"/>
      <c r="D191" s="40"/>
      <c r="E191" s="41"/>
      <c r="F191" s="42" t="n">
        <v>0</v>
      </c>
      <c r="G191" s="43" t="n">
        <v>12</v>
      </c>
      <c r="H191" s="39"/>
      <c r="I191" s="5"/>
    </row>
    <row r="192" customFormat="false" ht="15" hidden="false" customHeight="true" outlineLevel="0" collapsed="false">
      <c r="B192" s="33" t="s">
        <v>43</v>
      </c>
      <c r="C192" s="34"/>
      <c r="D192" s="40"/>
      <c r="E192" s="41"/>
      <c r="F192" s="42" t="n">
        <v>0</v>
      </c>
      <c r="G192" s="43" t="n">
        <v>12</v>
      </c>
      <c r="H192" s="39"/>
      <c r="I192" s="5"/>
    </row>
    <row r="193" customFormat="false" ht="15" hidden="false" customHeight="true" outlineLevel="0" collapsed="false">
      <c r="B193" s="33" t="s">
        <v>43</v>
      </c>
      <c r="C193" s="34"/>
      <c r="D193" s="40"/>
      <c r="E193" s="41"/>
      <c r="F193" s="42" t="n">
        <v>0</v>
      </c>
      <c r="G193" s="43" t="n">
        <v>12</v>
      </c>
      <c r="H193" s="39"/>
      <c r="I193" s="5"/>
    </row>
    <row r="194" customFormat="false" ht="15" hidden="false" customHeight="true" outlineLevel="0" collapsed="false">
      <c r="B194" s="33" t="s">
        <v>43</v>
      </c>
      <c r="C194" s="34"/>
      <c r="D194" s="40"/>
      <c r="E194" s="41"/>
      <c r="F194" s="42" t="n">
        <v>0</v>
      </c>
      <c r="G194" s="43" t="n">
        <v>12</v>
      </c>
      <c r="H194" s="39"/>
      <c r="I194" s="5"/>
    </row>
    <row r="195" customFormat="false" ht="15" hidden="false" customHeight="true" outlineLevel="0" collapsed="false">
      <c r="B195" s="33" t="s">
        <v>43</v>
      </c>
      <c r="C195" s="34"/>
      <c r="D195" s="40"/>
      <c r="E195" s="41"/>
      <c r="F195" s="42" t="n">
        <v>0</v>
      </c>
      <c r="G195" s="43" t="n">
        <v>12</v>
      </c>
      <c r="H195" s="39"/>
      <c r="I195" s="5"/>
    </row>
    <row r="196" customFormat="false" ht="15" hidden="false" customHeight="true" outlineLevel="0" collapsed="false">
      <c r="B196" s="33" t="s">
        <v>43</v>
      </c>
      <c r="C196" s="34"/>
      <c r="D196" s="40"/>
      <c r="E196" s="41"/>
      <c r="F196" s="42" t="n">
        <v>0</v>
      </c>
      <c r="G196" s="43" t="n">
        <v>12</v>
      </c>
      <c r="H196" s="39"/>
      <c r="I196" s="5"/>
    </row>
    <row r="197" customFormat="false" ht="15" hidden="false" customHeight="true" outlineLevel="0" collapsed="false">
      <c r="B197" s="33" t="s">
        <v>43</v>
      </c>
      <c r="C197" s="34"/>
      <c r="D197" s="40"/>
      <c r="E197" s="41"/>
      <c r="F197" s="42" t="n">
        <v>0</v>
      </c>
      <c r="G197" s="43" t="n">
        <v>12</v>
      </c>
      <c r="H197" s="39"/>
      <c r="I197" s="5"/>
    </row>
    <row r="198" customFormat="false" ht="15" hidden="false" customHeight="true" outlineLevel="0" collapsed="false">
      <c r="B198" s="33" t="s">
        <v>43</v>
      </c>
      <c r="C198" s="34"/>
      <c r="D198" s="40"/>
      <c r="E198" s="41"/>
      <c r="F198" s="42" t="n">
        <v>0</v>
      </c>
      <c r="G198" s="43" t="n">
        <v>12</v>
      </c>
      <c r="H198" s="39"/>
      <c r="I198" s="5"/>
    </row>
    <row r="199" customFormat="false" ht="15" hidden="false" customHeight="true" outlineLevel="0" collapsed="false">
      <c r="B199" s="33" t="s">
        <v>43</v>
      </c>
      <c r="C199" s="34"/>
      <c r="D199" s="40"/>
      <c r="E199" s="41"/>
      <c r="F199" s="42" t="n">
        <v>0</v>
      </c>
      <c r="G199" s="43" t="n">
        <v>12</v>
      </c>
      <c r="H199" s="39"/>
      <c r="I199" s="5"/>
    </row>
    <row r="200" customFormat="false" ht="15" hidden="false" customHeight="true" outlineLevel="0" collapsed="false">
      <c r="B200" s="33" t="s">
        <v>43</v>
      </c>
      <c r="C200" s="34"/>
      <c r="D200" s="40"/>
      <c r="E200" s="41"/>
      <c r="F200" s="42" t="n">
        <v>0</v>
      </c>
      <c r="G200" s="43" t="n">
        <v>12</v>
      </c>
      <c r="H200" s="39"/>
      <c r="I200" s="5"/>
    </row>
    <row r="201" customFormat="false" ht="15" hidden="false" customHeight="true" outlineLevel="0" collapsed="false">
      <c r="B201" s="33" t="s">
        <v>43</v>
      </c>
      <c r="C201" s="34"/>
      <c r="D201" s="40"/>
      <c r="E201" s="41"/>
      <c r="F201" s="42" t="n">
        <v>0</v>
      </c>
      <c r="G201" s="43" t="n">
        <v>12</v>
      </c>
      <c r="H201" s="39"/>
      <c r="I201" s="5"/>
    </row>
    <row r="202" customFormat="false" ht="15" hidden="false" customHeight="true" outlineLevel="0" collapsed="false">
      <c r="B202" s="33" t="s">
        <v>43</v>
      </c>
      <c r="C202" s="34"/>
      <c r="D202" s="40"/>
      <c r="E202" s="41"/>
      <c r="F202" s="42" t="n">
        <v>0</v>
      </c>
      <c r="G202" s="43" t="n">
        <v>12</v>
      </c>
      <c r="H202" s="39"/>
      <c r="I202" s="5"/>
    </row>
    <row r="203" customFormat="false" ht="15" hidden="false" customHeight="true" outlineLevel="0" collapsed="false">
      <c r="B203" s="33" t="s">
        <v>43</v>
      </c>
      <c r="C203" s="34"/>
      <c r="D203" s="40"/>
      <c r="E203" s="41"/>
      <c r="F203" s="42" t="n">
        <v>0</v>
      </c>
      <c r="G203" s="43" t="n">
        <v>12</v>
      </c>
      <c r="H203" s="39"/>
      <c r="I203" s="5"/>
    </row>
    <row r="204" customFormat="false" ht="15" hidden="false" customHeight="true" outlineLevel="0" collapsed="false">
      <c r="B204" s="33" t="s">
        <v>43</v>
      </c>
      <c r="C204" s="34"/>
      <c r="D204" s="40"/>
      <c r="E204" s="41"/>
      <c r="F204" s="42" t="n">
        <v>0</v>
      </c>
      <c r="G204" s="43" t="n">
        <v>12</v>
      </c>
      <c r="H204" s="39"/>
      <c r="I204" s="5"/>
    </row>
    <row r="205" customFormat="false" ht="15" hidden="false" customHeight="true" outlineLevel="0" collapsed="false">
      <c r="B205" s="33" t="s">
        <v>43</v>
      </c>
      <c r="C205" s="34"/>
      <c r="D205" s="40"/>
      <c r="E205" s="41"/>
      <c r="F205" s="42" t="n">
        <v>0</v>
      </c>
      <c r="G205" s="43" t="n">
        <v>12</v>
      </c>
      <c r="H205" s="39"/>
      <c r="I205" s="5"/>
    </row>
    <row r="206" customFormat="false" ht="15" hidden="false" customHeight="true" outlineLevel="0" collapsed="false">
      <c r="B206" s="33" t="s">
        <v>43</v>
      </c>
      <c r="C206" s="34"/>
      <c r="D206" s="40"/>
      <c r="E206" s="41"/>
      <c r="F206" s="42" t="n">
        <v>0</v>
      </c>
      <c r="G206" s="43" t="n">
        <v>12</v>
      </c>
      <c r="H206" s="39"/>
      <c r="I206" s="5"/>
    </row>
    <row r="207" customFormat="false" ht="15" hidden="false" customHeight="true" outlineLevel="0" collapsed="false">
      <c r="B207" s="33" t="s">
        <v>43</v>
      </c>
      <c r="C207" s="34"/>
      <c r="D207" s="40"/>
      <c r="E207" s="41"/>
      <c r="F207" s="42" t="n">
        <v>0</v>
      </c>
      <c r="G207" s="43" t="n">
        <v>12</v>
      </c>
      <c r="H207" s="39"/>
      <c r="I207" s="5"/>
    </row>
    <row r="208" customFormat="false" ht="15" hidden="false" customHeight="true" outlineLevel="0" collapsed="false">
      <c r="B208" s="33" t="s">
        <v>43</v>
      </c>
      <c r="C208" s="34"/>
      <c r="D208" s="40"/>
      <c r="E208" s="41"/>
      <c r="F208" s="42" t="n">
        <v>0</v>
      </c>
      <c r="G208" s="43" t="n">
        <v>12</v>
      </c>
      <c r="H208" s="39"/>
      <c r="I208" s="5"/>
    </row>
    <row r="209" customFormat="false" ht="15" hidden="false" customHeight="true" outlineLevel="0" collapsed="false">
      <c r="B209" s="33" t="s">
        <v>43</v>
      </c>
      <c r="C209" s="34"/>
      <c r="D209" s="40"/>
      <c r="E209" s="41"/>
      <c r="F209" s="42" t="n">
        <v>0</v>
      </c>
      <c r="G209" s="43" t="n">
        <v>12</v>
      </c>
      <c r="H209" s="39"/>
      <c r="I209" s="5"/>
    </row>
    <row r="210" customFormat="false" ht="15" hidden="false" customHeight="true" outlineLevel="0" collapsed="false">
      <c r="B210" s="33" t="s">
        <v>43</v>
      </c>
      <c r="C210" s="34"/>
      <c r="D210" s="40"/>
      <c r="E210" s="41"/>
      <c r="F210" s="42" t="n">
        <v>0</v>
      </c>
      <c r="G210" s="43" t="n">
        <v>12</v>
      </c>
      <c r="H210" s="39"/>
      <c r="I210" s="5"/>
    </row>
    <row r="211" customFormat="false" ht="15" hidden="false" customHeight="true" outlineLevel="0" collapsed="false">
      <c r="B211" s="33" t="s">
        <v>43</v>
      </c>
      <c r="C211" s="34"/>
      <c r="D211" s="40"/>
      <c r="E211" s="41"/>
      <c r="F211" s="42" t="n">
        <v>0</v>
      </c>
      <c r="G211" s="43" t="n">
        <v>12</v>
      </c>
      <c r="H211" s="39"/>
      <c r="I211" s="5"/>
    </row>
    <row r="212" customFormat="false" ht="15" hidden="false" customHeight="true" outlineLevel="0" collapsed="false">
      <c r="B212" s="33" t="s">
        <v>43</v>
      </c>
      <c r="C212" s="34"/>
      <c r="D212" s="40"/>
      <c r="E212" s="41"/>
      <c r="F212" s="42" t="n">
        <v>0</v>
      </c>
      <c r="G212" s="43" t="n">
        <v>12</v>
      </c>
      <c r="H212" s="39"/>
      <c r="I212" s="5"/>
    </row>
    <row r="213" customFormat="false" ht="15" hidden="false" customHeight="true" outlineLevel="0" collapsed="false">
      <c r="B213" s="33" t="s">
        <v>43</v>
      </c>
      <c r="C213" s="34"/>
      <c r="D213" s="40"/>
      <c r="E213" s="41"/>
      <c r="F213" s="42" t="n">
        <v>0</v>
      </c>
      <c r="G213" s="43" t="n">
        <v>12</v>
      </c>
      <c r="H213" s="39"/>
      <c r="I213" s="5"/>
    </row>
    <row r="214" customFormat="false" ht="15" hidden="false" customHeight="true" outlineLevel="0" collapsed="false">
      <c r="B214" s="33" t="s">
        <v>43</v>
      </c>
      <c r="C214" s="34"/>
      <c r="D214" s="40"/>
      <c r="E214" s="41"/>
      <c r="F214" s="42" t="n">
        <v>0</v>
      </c>
      <c r="G214" s="43" t="n">
        <v>12</v>
      </c>
      <c r="H214" s="39"/>
      <c r="I214" s="5"/>
    </row>
    <row r="215" customFormat="false" ht="15" hidden="false" customHeight="true" outlineLevel="0" collapsed="false">
      <c r="B215" s="33" t="s">
        <v>43</v>
      </c>
      <c r="C215" s="34"/>
      <c r="D215" s="40"/>
      <c r="E215" s="41"/>
      <c r="F215" s="42" t="n">
        <v>0</v>
      </c>
      <c r="G215" s="43" t="n">
        <v>12</v>
      </c>
      <c r="H215" s="39"/>
      <c r="I215" s="5"/>
    </row>
    <row r="216" customFormat="false" ht="15" hidden="false" customHeight="true" outlineLevel="0" collapsed="false">
      <c r="B216" s="33" t="s">
        <v>43</v>
      </c>
      <c r="C216" s="34"/>
      <c r="D216" s="40"/>
      <c r="E216" s="41"/>
      <c r="F216" s="42" t="n">
        <v>0</v>
      </c>
      <c r="G216" s="43" t="n">
        <v>12</v>
      </c>
      <c r="H216" s="39"/>
      <c r="I216" s="5"/>
    </row>
    <row r="217" customFormat="false" ht="15" hidden="false" customHeight="true" outlineLevel="0" collapsed="false">
      <c r="B217" s="33" t="s">
        <v>43</v>
      </c>
      <c r="C217" s="34"/>
      <c r="D217" s="40"/>
      <c r="E217" s="41"/>
      <c r="F217" s="42" t="n">
        <v>0</v>
      </c>
      <c r="G217" s="43" t="n">
        <v>0</v>
      </c>
      <c r="H217" s="39"/>
      <c r="I217" s="5"/>
    </row>
    <row r="218" customFormat="false" ht="15" hidden="false" customHeight="true" outlineLevel="0" collapsed="false">
      <c r="B218" s="33" t="s">
        <v>43</v>
      </c>
      <c r="C218" s="34"/>
      <c r="D218" s="40"/>
      <c r="E218" s="41"/>
      <c r="F218" s="42" t="n">
        <v>0</v>
      </c>
      <c r="G218" s="43" t="n">
        <v>12</v>
      </c>
      <c r="H218" s="39"/>
      <c r="I218" s="5"/>
    </row>
    <row r="219" customFormat="false" ht="15" hidden="false" customHeight="true" outlineLevel="0" collapsed="false">
      <c r="B219" s="33" t="s">
        <v>43</v>
      </c>
      <c r="C219" s="34"/>
      <c r="D219" s="40"/>
      <c r="E219" s="41"/>
      <c r="F219" s="42" t="n">
        <v>0</v>
      </c>
      <c r="G219" s="43" t="n">
        <v>12</v>
      </c>
      <c r="H219" s="39"/>
      <c r="I219" s="5"/>
    </row>
    <row r="220" customFormat="false" ht="15" hidden="false" customHeight="true" outlineLevel="0" collapsed="false">
      <c r="B220" s="33" t="s">
        <v>43</v>
      </c>
      <c r="C220" s="34"/>
      <c r="D220" s="40"/>
      <c r="E220" s="41"/>
      <c r="F220" s="42" t="n">
        <v>0</v>
      </c>
      <c r="G220" s="43" t="n">
        <v>0</v>
      </c>
      <c r="H220" s="39"/>
      <c r="I220" s="5"/>
    </row>
    <row r="221" customFormat="false" ht="15" hidden="false" customHeight="true" outlineLevel="0" collapsed="false">
      <c r="B221" s="33" t="s">
        <v>43</v>
      </c>
      <c r="C221" s="34"/>
      <c r="D221" s="40"/>
      <c r="E221" s="41"/>
      <c r="F221" s="42" t="n">
        <v>0</v>
      </c>
      <c r="G221" s="43" t="n">
        <v>12</v>
      </c>
      <c r="H221" s="39"/>
      <c r="I221" s="5"/>
    </row>
    <row r="222" customFormat="false" ht="15" hidden="false" customHeight="true" outlineLevel="0" collapsed="false">
      <c r="B222" s="33" t="s">
        <v>43</v>
      </c>
      <c r="C222" s="34"/>
      <c r="D222" s="40"/>
      <c r="E222" s="41"/>
      <c r="F222" s="42" t="n">
        <v>0</v>
      </c>
      <c r="G222" s="43" t="n">
        <v>12</v>
      </c>
      <c r="H222" s="39"/>
      <c r="I222" s="5"/>
    </row>
    <row r="223" customFormat="false" ht="15" hidden="false" customHeight="true" outlineLevel="0" collapsed="false">
      <c r="B223" s="33" t="s">
        <v>43</v>
      </c>
      <c r="C223" s="34"/>
      <c r="D223" s="40"/>
      <c r="E223" s="41"/>
      <c r="F223" s="42" t="n">
        <v>0</v>
      </c>
      <c r="G223" s="43" t="n">
        <v>12</v>
      </c>
      <c r="H223" s="39"/>
      <c r="I223" s="5"/>
    </row>
    <row r="224" customFormat="false" ht="15" hidden="false" customHeight="true" outlineLevel="0" collapsed="false">
      <c r="B224" s="33" t="s">
        <v>43</v>
      </c>
      <c r="C224" s="34"/>
      <c r="D224" s="40"/>
      <c r="E224" s="41"/>
      <c r="F224" s="42" t="n">
        <v>0</v>
      </c>
      <c r="G224" s="43" t="n">
        <v>12</v>
      </c>
      <c r="H224" s="39"/>
      <c r="I224" s="5"/>
    </row>
    <row r="225" customFormat="false" ht="15" hidden="false" customHeight="true" outlineLevel="0" collapsed="false">
      <c r="B225" s="33" t="s">
        <v>43</v>
      </c>
      <c r="C225" s="34"/>
      <c r="D225" s="40"/>
      <c r="E225" s="41"/>
      <c r="F225" s="42" t="n">
        <v>0</v>
      </c>
      <c r="G225" s="43" t="n">
        <v>12</v>
      </c>
      <c r="H225" s="39"/>
      <c r="I225" s="5"/>
    </row>
    <row r="226" customFormat="false" ht="15" hidden="false" customHeight="true" outlineLevel="0" collapsed="false">
      <c r="B226" s="33" t="s">
        <v>43</v>
      </c>
      <c r="C226" s="34"/>
      <c r="D226" s="40"/>
      <c r="E226" s="41"/>
      <c r="F226" s="42" t="n">
        <v>0</v>
      </c>
      <c r="G226" s="43" t="n">
        <v>12</v>
      </c>
      <c r="H226" s="39"/>
      <c r="I226" s="5"/>
    </row>
    <row r="227" customFormat="false" ht="15" hidden="false" customHeight="true" outlineLevel="0" collapsed="false">
      <c r="B227" s="33" t="s">
        <v>43</v>
      </c>
      <c r="C227" s="34"/>
      <c r="D227" s="40"/>
      <c r="E227" s="41"/>
      <c r="F227" s="42" t="n">
        <v>0</v>
      </c>
      <c r="G227" s="43" t="n">
        <v>12</v>
      </c>
      <c r="H227" s="39"/>
      <c r="I227" s="5"/>
    </row>
    <row r="228" customFormat="false" ht="15" hidden="false" customHeight="true" outlineLevel="0" collapsed="false">
      <c r="B228" s="33" t="s">
        <v>43</v>
      </c>
      <c r="C228" s="34"/>
      <c r="D228" s="40"/>
      <c r="E228" s="41"/>
      <c r="F228" s="42" t="n">
        <v>0</v>
      </c>
      <c r="G228" s="43" t="n">
        <v>12</v>
      </c>
      <c r="H228" s="39"/>
      <c r="I228" s="5"/>
    </row>
    <row r="229" customFormat="false" ht="15" hidden="false" customHeight="true" outlineLevel="0" collapsed="false">
      <c r="B229" s="33" t="s">
        <v>43</v>
      </c>
      <c r="C229" s="34"/>
      <c r="D229" s="40"/>
      <c r="E229" s="41"/>
      <c r="F229" s="42" t="n">
        <v>0</v>
      </c>
      <c r="G229" s="43" t="n">
        <v>12</v>
      </c>
      <c r="H229" s="39"/>
      <c r="I229" s="5"/>
    </row>
    <row r="230" customFormat="false" ht="15" hidden="false" customHeight="true" outlineLevel="0" collapsed="false">
      <c r="B230" s="33" t="s">
        <v>43</v>
      </c>
      <c r="C230" s="34"/>
      <c r="D230" s="40"/>
      <c r="E230" s="41"/>
      <c r="F230" s="42" t="n">
        <v>0</v>
      </c>
      <c r="G230" s="43" t="n">
        <v>12</v>
      </c>
      <c r="H230" s="39"/>
      <c r="I230" s="5"/>
    </row>
    <row r="231" customFormat="false" ht="15" hidden="false" customHeight="true" outlineLevel="0" collapsed="false">
      <c r="B231" s="33" t="s">
        <v>43</v>
      </c>
      <c r="C231" s="34"/>
      <c r="D231" s="40"/>
      <c r="E231" s="41"/>
      <c r="F231" s="42" t="n">
        <v>0</v>
      </c>
      <c r="G231" s="43" t="n">
        <v>12</v>
      </c>
      <c r="H231" s="39"/>
      <c r="I231" s="5"/>
    </row>
    <row r="232" customFormat="false" ht="15" hidden="false" customHeight="true" outlineLevel="0" collapsed="false">
      <c r="B232" s="33" t="s">
        <v>43</v>
      </c>
      <c r="C232" s="34"/>
      <c r="D232" s="40"/>
      <c r="E232" s="41"/>
      <c r="F232" s="42" t="n">
        <v>0</v>
      </c>
      <c r="G232" s="43" t="n">
        <v>12</v>
      </c>
      <c r="H232" s="39"/>
      <c r="I232" s="5"/>
    </row>
    <row r="233" customFormat="false" ht="15" hidden="false" customHeight="true" outlineLevel="0" collapsed="false">
      <c r="B233" s="33" t="s">
        <v>43</v>
      </c>
      <c r="C233" s="34"/>
      <c r="D233" s="40"/>
      <c r="E233" s="41"/>
      <c r="F233" s="42" t="n">
        <v>0</v>
      </c>
      <c r="G233" s="43" t="n">
        <v>12</v>
      </c>
      <c r="H233" s="39"/>
      <c r="I233" s="5"/>
    </row>
    <row r="234" customFormat="false" ht="15" hidden="false" customHeight="true" outlineLevel="0" collapsed="false">
      <c r="B234" s="33" t="s">
        <v>43</v>
      </c>
      <c r="C234" s="34"/>
      <c r="D234" s="40"/>
      <c r="E234" s="41"/>
      <c r="F234" s="42" t="n">
        <v>0</v>
      </c>
      <c r="G234" s="43" t="n">
        <v>12</v>
      </c>
      <c r="H234" s="39"/>
      <c r="I234" s="5"/>
    </row>
    <row r="235" customFormat="false" ht="15" hidden="false" customHeight="true" outlineLevel="0" collapsed="false">
      <c r="B235" s="33" t="s">
        <v>43</v>
      </c>
      <c r="C235" s="34"/>
      <c r="D235" s="40"/>
      <c r="E235" s="41"/>
      <c r="F235" s="42" t="n">
        <v>0</v>
      </c>
      <c r="G235" s="43" t="n">
        <v>12</v>
      </c>
      <c r="H235" s="39"/>
      <c r="I235" s="5"/>
    </row>
    <row r="236" customFormat="false" ht="15" hidden="false" customHeight="true" outlineLevel="0" collapsed="false">
      <c r="B236" s="33" t="s">
        <v>43</v>
      </c>
      <c r="C236" s="34"/>
      <c r="D236" s="40"/>
      <c r="E236" s="41"/>
      <c r="F236" s="42" t="n">
        <v>0</v>
      </c>
      <c r="G236" s="43" t="n">
        <v>12</v>
      </c>
      <c r="H236" s="39"/>
      <c r="I236" s="5"/>
    </row>
    <row r="237" customFormat="false" ht="15" hidden="false" customHeight="true" outlineLevel="0" collapsed="false">
      <c r="B237" s="33" t="s">
        <v>43</v>
      </c>
      <c r="C237" s="34"/>
      <c r="D237" s="40"/>
      <c r="E237" s="41"/>
      <c r="F237" s="42" t="n">
        <v>0</v>
      </c>
      <c r="G237" s="43" t="n">
        <v>12</v>
      </c>
      <c r="H237" s="39"/>
      <c r="I237" s="5"/>
    </row>
    <row r="238" customFormat="false" ht="15" hidden="false" customHeight="true" outlineLevel="0" collapsed="false">
      <c r="B238" s="33" t="s">
        <v>43</v>
      </c>
      <c r="C238" s="34"/>
      <c r="D238" s="40"/>
      <c r="E238" s="41"/>
      <c r="F238" s="42" t="n">
        <v>0</v>
      </c>
      <c r="G238" s="43" t="n">
        <v>12</v>
      </c>
      <c r="H238" s="39"/>
      <c r="I238" s="5"/>
    </row>
    <row r="239" customFormat="false" ht="15" hidden="false" customHeight="true" outlineLevel="0" collapsed="false">
      <c r="B239" s="33" t="s">
        <v>43</v>
      </c>
      <c r="C239" s="34"/>
      <c r="D239" s="40"/>
      <c r="E239" s="41"/>
      <c r="F239" s="42" t="n">
        <v>0</v>
      </c>
      <c r="G239" s="43" t="n">
        <v>12</v>
      </c>
      <c r="H239" s="39"/>
      <c r="I239" s="5"/>
    </row>
    <row r="240" customFormat="false" ht="15" hidden="false" customHeight="true" outlineLevel="0" collapsed="false">
      <c r="B240" s="33" t="s">
        <v>43</v>
      </c>
      <c r="C240" s="34"/>
      <c r="D240" s="40"/>
      <c r="E240" s="41"/>
      <c r="F240" s="42" t="n">
        <v>0</v>
      </c>
      <c r="G240" s="43" t="n">
        <v>12</v>
      </c>
      <c r="H240" s="39"/>
      <c r="I240" s="5"/>
    </row>
    <row r="241" customFormat="false" ht="15" hidden="false" customHeight="true" outlineLevel="0" collapsed="false">
      <c r="B241" s="33" t="s">
        <v>43</v>
      </c>
      <c r="C241" s="34"/>
      <c r="D241" s="40"/>
      <c r="E241" s="41"/>
      <c r="F241" s="42" t="n">
        <v>0</v>
      </c>
      <c r="G241" s="43" t="n">
        <v>12</v>
      </c>
      <c r="H241" s="39"/>
      <c r="I241" s="5"/>
    </row>
    <row r="242" customFormat="false" ht="15" hidden="false" customHeight="true" outlineLevel="0" collapsed="false">
      <c r="B242" s="33" t="s">
        <v>43</v>
      </c>
      <c r="C242" s="34"/>
      <c r="D242" s="40"/>
      <c r="E242" s="41"/>
      <c r="F242" s="42" t="n">
        <v>0</v>
      </c>
      <c r="G242" s="43" t="n">
        <v>12</v>
      </c>
      <c r="H242" s="39"/>
      <c r="I242" s="5"/>
    </row>
    <row r="243" customFormat="false" ht="15" hidden="false" customHeight="true" outlineLevel="0" collapsed="false">
      <c r="B243" s="33" t="s">
        <v>43</v>
      </c>
      <c r="C243" s="34"/>
      <c r="D243" s="40"/>
      <c r="E243" s="41"/>
      <c r="F243" s="42" t="n">
        <v>0</v>
      </c>
      <c r="G243" s="43" t="n">
        <v>12</v>
      </c>
      <c r="H243" s="39"/>
      <c r="I243" s="5"/>
    </row>
    <row r="244" customFormat="false" ht="15" hidden="false" customHeight="true" outlineLevel="0" collapsed="false">
      <c r="B244" s="33" t="s">
        <v>43</v>
      </c>
      <c r="C244" s="34"/>
      <c r="D244" s="40"/>
      <c r="E244" s="41"/>
      <c r="F244" s="42" t="n">
        <v>0</v>
      </c>
      <c r="G244" s="43" t="n">
        <v>12</v>
      </c>
      <c r="H244" s="39"/>
      <c r="I244" s="5"/>
    </row>
    <row r="245" customFormat="false" ht="15" hidden="false" customHeight="true" outlineLevel="0" collapsed="false">
      <c r="B245" s="33" t="s">
        <v>43</v>
      </c>
      <c r="C245" s="34"/>
      <c r="D245" s="40"/>
      <c r="E245" s="41"/>
      <c r="F245" s="42" t="n">
        <v>0</v>
      </c>
      <c r="G245" s="43" t="n">
        <v>12</v>
      </c>
      <c r="H245" s="39"/>
      <c r="I245" s="5"/>
    </row>
    <row r="246" customFormat="false" ht="15" hidden="false" customHeight="true" outlineLevel="0" collapsed="false">
      <c r="B246" s="33" t="s">
        <v>43</v>
      </c>
      <c r="C246" s="34"/>
      <c r="D246" s="40"/>
      <c r="E246" s="41"/>
      <c r="F246" s="42" t="n">
        <v>0</v>
      </c>
      <c r="G246" s="43" t="n">
        <v>12</v>
      </c>
      <c r="H246" s="39"/>
      <c r="I246" s="5"/>
    </row>
    <row r="247" customFormat="false" ht="15" hidden="false" customHeight="true" outlineLevel="0" collapsed="false">
      <c r="B247" s="33" t="s">
        <v>43</v>
      </c>
      <c r="C247" s="34"/>
      <c r="D247" s="40"/>
      <c r="E247" s="41"/>
      <c r="F247" s="42" t="n">
        <v>0</v>
      </c>
      <c r="G247" s="43" t="n">
        <v>12</v>
      </c>
      <c r="H247" s="39"/>
      <c r="I247" s="5"/>
    </row>
    <row r="248" customFormat="false" ht="15" hidden="false" customHeight="true" outlineLevel="0" collapsed="false">
      <c r="B248" s="33" t="s">
        <v>43</v>
      </c>
      <c r="C248" s="34"/>
      <c r="D248" s="40"/>
      <c r="E248" s="41"/>
      <c r="F248" s="42" t="n">
        <v>0</v>
      </c>
      <c r="G248" s="43" t="n">
        <v>12</v>
      </c>
      <c r="H248" s="39"/>
      <c r="I248" s="5"/>
    </row>
    <row r="249" customFormat="false" ht="15" hidden="false" customHeight="true" outlineLevel="0" collapsed="false">
      <c r="B249" s="33" t="s">
        <v>43</v>
      </c>
      <c r="C249" s="34"/>
      <c r="D249" s="40"/>
      <c r="E249" s="41"/>
      <c r="F249" s="42" t="n">
        <v>0</v>
      </c>
      <c r="G249" s="43" t="n">
        <v>12</v>
      </c>
      <c r="H249" s="39"/>
      <c r="I249" s="5"/>
    </row>
    <row r="250" customFormat="false" ht="15" hidden="false" customHeight="true" outlineLevel="0" collapsed="false">
      <c r="B250" s="33" t="s">
        <v>43</v>
      </c>
      <c r="C250" s="34"/>
      <c r="D250" s="40"/>
      <c r="E250" s="41"/>
      <c r="F250" s="42" t="n">
        <v>0</v>
      </c>
      <c r="G250" s="43" t="n">
        <v>0</v>
      </c>
      <c r="H250" s="39"/>
      <c r="I250" s="5"/>
    </row>
    <row r="251" customFormat="false" ht="15" hidden="false" customHeight="true" outlineLevel="0" collapsed="false">
      <c r="B251" s="33" t="s">
        <v>43</v>
      </c>
      <c r="C251" s="34"/>
      <c r="D251" s="40"/>
      <c r="E251" s="41"/>
      <c r="F251" s="42" t="n">
        <v>0</v>
      </c>
      <c r="G251" s="43" t="n">
        <v>12</v>
      </c>
      <c r="H251" s="39"/>
      <c r="I251" s="5"/>
    </row>
    <row r="252" customFormat="false" ht="15" hidden="false" customHeight="true" outlineLevel="0" collapsed="false">
      <c r="B252" s="33" t="s">
        <v>43</v>
      </c>
      <c r="C252" s="34"/>
      <c r="D252" s="40"/>
      <c r="E252" s="41"/>
      <c r="F252" s="42" t="n">
        <v>0</v>
      </c>
      <c r="G252" s="43" t="n">
        <v>12</v>
      </c>
      <c r="H252" s="39"/>
      <c r="I252" s="5"/>
    </row>
    <row r="253" customFormat="false" ht="15" hidden="false" customHeight="true" outlineLevel="0" collapsed="false">
      <c r="B253" s="33" t="s">
        <v>43</v>
      </c>
      <c r="C253" s="34"/>
      <c r="D253" s="40"/>
      <c r="E253" s="41"/>
      <c r="F253" s="42" t="n">
        <v>0</v>
      </c>
      <c r="G253" s="43" t="n">
        <v>12</v>
      </c>
      <c r="H253" s="39"/>
      <c r="I253" s="5"/>
    </row>
    <row r="254" customFormat="false" ht="15" hidden="false" customHeight="true" outlineLevel="0" collapsed="false">
      <c r="B254" s="33" t="s">
        <v>43</v>
      </c>
      <c r="C254" s="34"/>
      <c r="D254" s="40"/>
      <c r="E254" s="41"/>
      <c r="F254" s="42" t="n">
        <v>0</v>
      </c>
      <c r="G254" s="43" t="n">
        <v>12</v>
      </c>
      <c r="H254" s="39"/>
      <c r="I254" s="5"/>
    </row>
    <row r="255" customFormat="false" ht="15" hidden="false" customHeight="true" outlineLevel="0" collapsed="false">
      <c r="B255" s="33" t="s">
        <v>43</v>
      </c>
      <c r="C255" s="34"/>
      <c r="D255" s="40"/>
      <c r="E255" s="41"/>
      <c r="F255" s="42" t="n">
        <v>0</v>
      </c>
      <c r="G255" s="43" t="n">
        <v>12</v>
      </c>
      <c r="H255" s="39"/>
      <c r="I255" s="5"/>
    </row>
    <row r="256" customFormat="false" ht="15" hidden="false" customHeight="true" outlineLevel="0" collapsed="false">
      <c r="B256" s="33" t="s">
        <v>43</v>
      </c>
      <c r="C256" s="34"/>
      <c r="D256" s="40"/>
      <c r="E256" s="41"/>
      <c r="F256" s="42" t="n">
        <v>0</v>
      </c>
      <c r="G256" s="43" t="n">
        <v>12</v>
      </c>
      <c r="H256" s="39"/>
      <c r="I256" s="5"/>
    </row>
    <row r="257" customFormat="false" ht="15" hidden="false" customHeight="true" outlineLevel="0" collapsed="false">
      <c r="B257" s="33" t="s">
        <v>43</v>
      </c>
      <c r="C257" s="34"/>
      <c r="D257" s="40"/>
      <c r="E257" s="41"/>
      <c r="F257" s="42" t="n">
        <v>0</v>
      </c>
      <c r="G257" s="43" t="n">
        <v>12</v>
      </c>
      <c r="H257" s="39"/>
      <c r="I257" s="5"/>
    </row>
    <row r="258" customFormat="false" ht="15" hidden="false" customHeight="true" outlineLevel="0" collapsed="false">
      <c r="B258" s="33" t="s">
        <v>43</v>
      </c>
      <c r="C258" s="34"/>
      <c r="D258" s="40"/>
      <c r="E258" s="41"/>
      <c r="F258" s="42" t="n">
        <v>0</v>
      </c>
      <c r="G258" s="43" t="n">
        <v>12</v>
      </c>
      <c r="H258" s="39"/>
      <c r="I258" s="5"/>
    </row>
    <row r="259" customFormat="false" ht="15" hidden="false" customHeight="true" outlineLevel="0" collapsed="false">
      <c r="B259" s="33" t="s">
        <v>43</v>
      </c>
      <c r="C259" s="34"/>
      <c r="D259" s="40"/>
      <c r="E259" s="41"/>
      <c r="F259" s="42" t="n">
        <v>0</v>
      </c>
      <c r="G259" s="43" t="n">
        <v>12</v>
      </c>
      <c r="H259" s="39"/>
      <c r="I259" s="5"/>
    </row>
    <row r="260" customFormat="false" ht="15" hidden="false" customHeight="true" outlineLevel="0" collapsed="false">
      <c r="B260" s="33" t="s">
        <v>43</v>
      </c>
      <c r="C260" s="34"/>
      <c r="D260" s="40"/>
      <c r="E260" s="41"/>
      <c r="F260" s="42" t="n">
        <v>0</v>
      </c>
      <c r="G260" s="43" t="n">
        <v>12</v>
      </c>
      <c r="H260" s="39"/>
      <c r="I260" s="5"/>
    </row>
    <row r="261" customFormat="false" ht="15" hidden="false" customHeight="true" outlineLevel="0" collapsed="false">
      <c r="B261" s="33" t="s">
        <v>43</v>
      </c>
      <c r="C261" s="34"/>
      <c r="D261" s="40"/>
      <c r="E261" s="41"/>
      <c r="F261" s="42" t="n">
        <v>0</v>
      </c>
      <c r="G261" s="43" t="n">
        <v>12</v>
      </c>
      <c r="H261" s="39"/>
      <c r="I261" s="5"/>
    </row>
    <row r="262" customFormat="false" ht="15" hidden="false" customHeight="true" outlineLevel="0" collapsed="false">
      <c r="B262" s="33" t="s">
        <v>43</v>
      </c>
      <c r="C262" s="34"/>
      <c r="D262" s="40"/>
      <c r="E262" s="41"/>
      <c r="F262" s="42" t="n">
        <v>0</v>
      </c>
      <c r="G262" s="43" t="n">
        <v>12</v>
      </c>
      <c r="H262" s="39"/>
      <c r="I262" s="5"/>
    </row>
    <row r="263" customFormat="false" ht="15" hidden="false" customHeight="true" outlineLevel="0" collapsed="false">
      <c r="B263" s="33" t="s">
        <v>43</v>
      </c>
      <c r="C263" s="34"/>
      <c r="D263" s="40"/>
      <c r="E263" s="41"/>
      <c r="F263" s="42" t="n">
        <v>0</v>
      </c>
      <c r="G263" s="43" t="n">
        <v>12</v>
      </c>
      <c r="H263" s="39"/>
      <c r="I263" s="5"/>
    </row>
    <row r="264" customFormat="false" ht="15" hidden="false" customHeight="true" outlineLevel="0" collapsed="false">
      <c r="B264" s="33" t="s">
        <v>43</v>
      </c>
      <c r="C264" s="34"/>
      <c r="D264" s="40"/>
      <c r="E264" s="41"/>
      <c r="F264" s="42" t="n">
        <v>0</v>
      </c>
      <c r="G264" s="43" t="n">
        <v>12</v>
      </c>
      <c r="H264" s="39"/>
      <c r="I264" s="5"/>
    </row>
    <row r="265" customFormat="false" ht="15" hidden="false" customHeight="true" outlineLevel="0" collapsed="false">
      <c r="B265" s="33" t="s">
        <v>43</v>
      </c>
      <c r="C265" s="34"/>
      <c r="D265" s="40"/>
      <c r="E265" s="41"/>
      <c r="F265" s="42" t="n">
        <v>0</v>
      </c>
      <c r="G265" s="43" t="n">
        <v>12</v>
      </c>
      <c r="H265" s="39"/>
      <c r="I265" s="5"/>
    </row>
    <row r="266" customFormat="false" ht="15" hidden="false" customHeight="true" outlineLevel="0" collapsed="false">
      <c r="B266" s="33" t="s">
        <v>43</v>
      </c>
      <c r="C266" s="34"/>
      <c r="D266" s="40"/>
      <c r="E266" s="41"/>
      <c r="F266" s="42" t="n">
        <v>0</v>
      </c>
      <c r="G266" s="43" t="n">
        <v>12</v>
      </c>
      <c r="H266" s="39"/>
      <c r="I266" s="5"/>
    </row>
    <row r="267" customFormat="false" ht="15" hidden="false" customHeight="true" outlineLevel="0" collapsed="false">
      <c r="B267" s="33" t="s">
        <v>43</v>
      </c>
      <c r="C267" s="34"/>
      <c r="D267" s="40"/>
      <c r="E267" s="41"/>
      <c r="F267" s="42" t="n">
        <v>0</v>
      </c>
      <c r="G267" s="43" t="n">
        <v>12</v>
      </c>
      <c r="H267" s="39"/>
      <c r="I267" s="5"/>
    </row>
    <row r="268" customFormat="false" ht="15" hidden="false" customHeight="true" outlineLevel="0" collapsed="false">
      <c r="B268" s="33" t="s">
        <v>43</v>
      </c>
      <c r="C268" s="34"/>
      <c r="D268" s="40"/>
      <c r="E268" s="41"/>
      <c r="F268" s="42" t="n">
        <v>0</v>
      </c>
      <c r="G268" s="43" t="n">
        <v>12</v>
      </c>
      <c r="H268" s="39"/>
      <c r="I268" s="5"/>
    </row>
    <row r="269" customFormat="false" ht="15" hidden="false" customHeight="true" outlineLevel="0" collapsed="false">
      <c r="B269" s="33" t="s">
        <v>43</v>
      </c>
      <c r="C269" s="34"/>
      <c r="D269" s="40"/>
      <c r="E269" s="41"/>
      <c r="F269" s="42" t="n">
        <v>0</v>
      </c>
      <c r="G269" s="43" t="n">
        <v>12</v>
      </c>
      <c r="H269" s="39"/>
      <c r="I269" s="5"/>
    </row>
    <row r="270" customFormat="false" ht="15" hidden="false" customHeight="true" outlineLevel="0" collapsed="false">
      <c r="B270" s="33" t="s">
        <v>43</v>
      </c>
      <c r="C270" s="34"/>
      <c r="D270" s="40"/>
      <c r="E270" s="41"/>
      <c r="F270" s="42" t="n">
        <v>0</v>
      </c>
      <c r="G270" s="43" t="n">
        <v>12</v>
      </c>
      <c r="H270" s="39"/>
      <c r="I270" s="5"/>
    </row>
    <row r="271" customFormat="false" ht="15" hidden="false" customHeight="true" outlineLevel="0" collapsed="false">
      <c r="B271" s="33" t="s">
        <v>43</v>
      </c>
      <c r="C271" s="34"/>
      <c r="D271" s="40"/>
      <c r="E271" s="41"/>
      <c r="F271" s="42" t="n">
        <v>0</v>
      </c>
      <c r="G271" s="43" t="n">
        <v>12</v>
      </c>
      <c r="H271" s="39"/>
      <c r="I271" s="5"/>
    </row>
    <row r="272" customFormat="false" ht="15" hidden="false" customHeight="true" outlineLevel="0" collapsed="false">
      <c r="B272" s="33" t="s">
        <v>43</v>
      </c>
      <c r="C272" s="34"/>
      <c r="D272" s="40"/>
      <c r="E272" s="41"/>
      <c r="F272" s="42" t="n">
        <v>0</v>
      </c>
      <c r="G272" s="43" t="n">
        <v>12</v>
      </c>
      <c r="H272" s="39"/>
      <c r="I272" s="5"/>
    </row>
    <row r="273" customFormat="false" ht="15" hidden="false" customHeight="true" outlineLevel="0" collapsed="false">
      <c r="B273" s="33" t="s">
        <v>43</v>
      </c>
      <c r="C273" s="34"/>
      <c r="D273" s="40"/>
      <c r="E273" s="41"/>
      <c r="F273" s="42" t="n">
        <v>0</v>
      </c>
      <c r="G273" s="43" t="n">
        <v>12</v>
      </c>
      <c r="H273" s="39"/>
      <c r="I273" s="5"/>
    </row>
    <row r="274" customFormat="false" ht="15" hidden="false" customHeight="true" outlineLevel="0" collapsed="false">
      <c r="B274" s="33" t="s">
        <v>43</v>
      </c>
      <c r="C274" s="34"/>
      <c r="D274" s="40"/>
      <c r="E274" s="41"/>
      <c r="F274" s="42" t="n">
        <v>0</v>
      </c>
      <c r="G274" s="43" t="n">
        <v>12</v>
      </c>
      <c r="H274" s="39"/>
      <c r="I274" s="5"/>
    </row>
    <row r="275" customFormat="false" ht="15" hidden="false" customHeight="true" outlineLevel="0" collapsed="false">
      <c r="B275" s="33" t="s">
        <v>43</v>
      </c>
      <c r="C275" s="34"/>
      <c r="D275" s="40"/>
      <c r="E275" s="41"/>
      <c r="F275" s="42" t="n">
        <v>0</v>
      </c>
      <c r="G275" s="43" t="n">
        <v>12</v>
      </c>
      <c r="H275" s="39"/>
      <c r="I275" s="5"/>
    </row>
    <row r="276" customFormat="false" ht="15" hidden="false" customHeight="true" outlineLevel="0" collapsed="false">
      <c r="B276" s="33" t="s">
        <v>43</v>
      </c>
      <c r="C276" s="34"/>
      <c r="D276" s="40"/>
      <c r="E276" s="41"/>
      <c r="F276" s="42" t="n">
        <v>0</v>
      </c>
      <c r="G276" s="43" t="n">
        <v>12</v>
      </c>
      <c r="H276" s="39"/>
      <c r="I276" s="5"/>
    </row>
    <row r="277" customFormat="false" ht="15" hidden="false" customHeight="true" outlineLevel="0" collapsed="false">
      <c r="B277" s="33" t="s">
        <v>43</v>
      </c>
      <c r="C277" s="34"/>
      <c r="D277" s="40"/>
      <c r="E277" s="41"/>
      <c r="F277" s="42" t="n">
        <v>0</v>
      </c>
      <c r="G277" s="43" t="n">
        <v>12</v>
      </c>
      <c r="H277" s="39"/>
      <c r="I277" s="5"/>
    </row>
    <row r="278" customFormat="false" ht="15" hidden="false" customHeight="true" outlineLevel="0" collapsed="false">
      <c r="B278" s="33" t="s">
        <v>43</v>
      </c>
      <c r="C278" s="34"/>
      <c r="D278" s="40"/>
      <c r="E278" s="41"/>
      <c r="F278" s="42" t="n">
        <v>0</v>
      </c>
      <c r="G278" s="43" t="n">
        <v>12</v>
      </c>
      <c r="H278" s="39"/>
      <c r="I278" s="5"/>
    </row>
    <row r="279" customFormat="false" ht="15" hidden="false" customHeight="true" outlineLevel="0" collapsed="false">
      <c r="B279" s="33" t="s">
        <v>43</v>
      </c>
      <c r="C279" s="34"/>
      <c r="D279" s="40"/>
      <c r="E279" s="41"/>
      <c r="F279" s="42" t="n">
        <v>0</v>
      </c>
      <c r="G279" s="43" t="n">
        <v>12</v>
      </c>
      <c r="H279" s="39"/>
      <c r="I279" s="5"/>
    </row>
    <row r="280" customFormat="false" ht="15" hidden="false" customHeight="true" outlineLevel="0" collapsed="false">
      <c r="B280" s="33" t="s">
        <v>43</v>
      </c>
      <c r="C280" s="34"/>
      <c r="D280" s="40"/>
      <c r="E280" s="41"/>
      <c r="F280" s="42" t="n">
        <v>0</v>
      </c>
      <c r="G280" s="43" t="n">
        <v>12</v>
      </c>
      <c r="H280" s="39"/>
      <c r="I280" s="5"/>
    </row>
    <row r="281" customFormat="false" ht="15" hidden="false" customHeight="true" outlineLevel="0" collapsed="false">
      <c r="B281" s="33" t="s">
        <v>43</v>
      </c>
      <c r="C281" s="34"/>
      <c r="D281" s="40"/>
      <c r="E281" s="41"/>
      <c r="F281" s="42" t="n">
        <v>0</v>
      </c>
      <c r="G281" s="43" t="n">
        <v>12</v>
      </c>
      <c r="H281" s="39"/>
      <c r="I281" s="5"/>
    </row>
    <row r="282" customFormat="false" ht="15" hidden="false" customHeight="true" outlineLevel="0" collapsed="false">
      <c r="B282" s="33" t="s">
        <v>43</v>
      </c>
      <c r="C282" s="34"/>
      <c r="D282" s="40"/>
      <c r="E282" s="41"/>
      <c r="F282" s="42" t="n">
        <v>0</v>
      </c>
      <c r="G282" s="43" t="n">
        <v>12</v>
      </c>
      <c r="H282" s="39"/>
      <c r="I282" s="5"/>
    </row>
    <row r="283" customFormat="false" ht="15" hidden="false" customHeight="true" outlineLevel="0" collapsed="false">
      <c r="B283" s="33" t="s">
        <v>43</v>
      </c>
      <c r="C283" s="34"/>
      <c r="D283" s="40"/>
      <c r="E283" s="41"/>
      <c r="F283" s="42" t="n">
        <v>0</v>
      </c>
      <c r="G283" s="43" t="n">
        <v>12</v>
      </c>
      <c r="H283" s="39"/>
      <c r="I283" s="5"/>
    </row>
    <row r="284" customFormat="false" ht="15" hidden="false" customHeight="true" outlineLevel="0" collapsed="false">
      <c r="B284" s="33" t="s">
        <v>43</v>
      </c>
      <c r="C284" s="34"/>
      <c r="D284" s="40"/>
      <c r="E284" s="41"/>
      <c r="F284" s="42" t="n">
        <v>0</v>
      </c>
      <c r="G284" s="43" t="n">
        <v>12</v>
      </c>
      <c r="H284" s="39"/>
      <c r="I284" s="5"/>
    </row>
    <row r="285" customFormat="false" ht="15" hidden="false" customHeight="true" outlineLevel="0" collapsed="false">
      <c r="B285" s="33" t="s">
        <v>43</v>
      </c>
      <c r="C285" s="34"/>
      <c r="D285" s="40"/>
      <c r="E285" s="41"/>
      <c r="F285" s="42" t="n">
        <v>0</v>
      </c>
      <c r="G285" s="43" t="n">
        <v>12</v>
      </c>
      <c r="H285" s="39"/>
      <c r="I285" s="5"/>
    </row>
    <row r="286" customFormat="false" ht="15" hidden="false" customHeight="true" outlineLevel="0" collapsed="false">
      <c r="B286" s="33" t="s">
        <v>43</v>
      </c>
      <c r="C286" s="34"/>
      <c r="D286" s="40"/>
      <c r="E286" s="41"/>
      <c r="F286" s="42" t="n">
        <v>0</v>
      </c>
      <c r="G286" s="43" t="n">
        <v>12</v>
      </c>
      <c r="H286" s="39"/>
      <c r="I286" s="5"/>
    </row>
    <row r="287" customFormat="false" ht="15" hidden="false" customHeight="true" outlineLevel="0" collapsed="false">
      <c r="B287" s="33" t="s">
        <v>43</v>
      </c>
      <c r="C287" s="34"/>
      <c r="D287" s="40"/>
      <c r="E287" s="41"/>
      <c r="F287" s="42" t="n">
        <v>0</v>
      </c>
      <c r="G287" s="43" t="n">
        <v>12</v>
      </c>
      <c r="H287" s="39"/>
      <c r="I287" s="5"/>
    </row>
    <row r="288" customFormat="false" ht="15" hidden="false" customHeight="true" outlineLevel="0" collapsed="false">
      <c r="B288" s="33" t="s">
        <v>43</v>
      </c>
      <c r="C288" s="34"/>
      <c r="D288" s="40"/>
      <c r="E288" s="41"/>
      <c r="F288" s="42" t="n">
        <v>0</v>
      </c>
      <c r="G288" s="43" t="n">
        <v>12</v>
      </c>
      <c r="H288" s="39"/>
      <c r="I288" s="5"/>
    </row>
    <row r="289" customFormat="false" ht="15" hidden="false" customHeight="true" outlineLevel="0" collapsed="false">
      <c r="B289" s="33" t="s">
        <v>43</v>
      </c>
      <c r="C289" s="34"/>
      <c r="D289" s="40"/>
      <c r="E289" s="41"/>
      <c r="F289" s="42" t="n">
        <v>0</v>
      </c>
      <c r="G289" s="43" t="n">
        <v>12</v>
      </c>
      <c r="H289" s="39"/>
      <c r="I289" s="5"/>
    </row>
    <row r="290" customFormat="false" ht="15" hidden="false" customHeight="true" outlineLevel="0" collapsed="false">
      <c r="B290" s="33" t="s">
        <v>43</v>
      </c>
      <c r="C290" s="34"/>
      <c r="D290" s="40"/>
      <c r="E290" s="41"/>
      <c r="F290" s="42" t="n">
        <v>0</v>
      </c>
      <c r="G290" s="43" t="n">
        <v>12</v>
      </c>
      <c r="H290" s="39"/>
      <c r="I290" s="5"/>
    </row>
    <row r="291" customFormat="false" ht="15" hidden="false" customHeight="true" outlineLevel="0" collapsed="false">
      <c r="B291" s="33" t="s">
        <v>43</v>
      </c>
      <c r="C291" s="34"/>
      <c r="D291" s="40"/>
      <c r="E291" s="41"/>
      <c r="F291" s="42" t="n">
        <v>0</v>
      </c>
      <c r="G291" s="43" t="n">
        <v>12</v>
      </c>
      <c r="H291" s="39"/>
      <c r="I291" s="5"/>
    </row>
    <row r="292" customFormat="false" ht="15" hidden="false" customHeight="true" outlineLevel="0" collapsed="false">
      <c r="B292" s="33" t="s">
        <v>43</v>
      </c>
      <c r="C292" s="34"/>
      <c r="D292" s="40"/>
      <c r="E292" s="41"/>
      <c r="F292" s="42" t="n">
        <v>0</v>
      </c>
      <c r="G292" s="43" t="n">
        <v>12</v>
      </c>
      <c r="H292" s="39"/>
      <c r="I292" s="5"/>
    </row>
    <row r="293" customFormat="false" ht="15" hidden="false" customHeight="true" outlineLevel="0" collapsed="false">
      <c r="B293" s="33" t="s">
        <v>43</v>
      </c>
      <c r="C293" s="34"/>
      <c r="D293" s="40"/>
      <c r="E293" s="41"/>
      <c r="F293" s="42" t="n">
        <v>0</v>
      </c>
      <c r="G293" s="43" t="n">
        <v>12</v>
      </c>
      <c r="H293" s="39"/>
      <c r="I293" s="5"/>
    </row>
    <row r="294" customFormat="false" ht="15" hidden="false" customHeight="true" outlineLevel="0" collapsed="false">
      <c r="B294" s="33" t="s">
        <v>43</v>
      </c>
      <c r="C294" s="34"/>
      <c r="D294" s="40"/>
      <c r="E294" s="41"/>
      <c r="F294" s="42" t="n">
        <v>0</v>
      </c>
      <c r="G294" s="43" t="n">
        <v>12</v>
      </c>
      <c r="H294" s="39"/>
      <c r="I294" s="5"/>
    </row>
    <row r="295" customFormat="false" ht="15" hidden="false" customHeight="true" outlineLevel="0" collapsed="false">
      <c r="B295" s="33" t="s">
        <v>43</v>
      </c>
      <c r="C295" s="34"/>
      <c r="D295" s="40"/>
      <c r="E295" s="41"/>
      <c r="F295" s="42" t="n">
        <v>0</v>
      </c>
      <c r="G295" s="43" t="n">
        <v>12</v>
      </c>
      <c r="H295" s="39"/>
      <c r="I295" s="5"/>
    </row>
    <row r="296" customFormat="false" ht="15" hidden="false" customHeight="true" outlineLevel="0" collapsed="false">
      <c r="B296" s="33" t="s">
        <v>43</v>
      </c>
      <c r="C296" s="34"/>
      <c r="D296" s="40"/>
      <c r="E296" s="41"/>
      <c r="F296" s="42" t="n">
        <v>0</v>
      </c>
      <c r="G296" s="43" t="n">
        <v>12</v>
      </c>
      <c r="H296" s="39"/>
      <c r="I296" s="5"/>
    </row>
    <row r="297" customFormat="false" ht="15" hidden="false" customHeight="true" outlineLevel="0" collapsed="false">
      <c r="B297" s="33" t="s">
        <v>43</v>
      </c>
      <c r="C297" s="34"/>
      <c r="D297" s="40"/>
      <c r="E297" s="41"/>
      <c r="F297" s="42" t="n">
        <v>0</v>
      </c>
      <c r="G297" s="43" t="n">
        <v>12</v>
      </c>
      <c r="H297" s="39"/>
      <c r="I297" s="5"/>
    </row>
    <row r="298" customFormat="false" ht="15" hidden="false" customHeight="true" outlineLevel="0" collapsed="false">
      <c r="B298" s="33" t="s">
        <v>43</v>
      </c>
      <c r="C298" s="34"/>
      <c r="D298" s="40"/>
      <c r="E298" s="41"/>
      <c r="F298" s="42" t="n">
        <v>0</v>
      </c>
      <c r="G298" s="43" t="n">
        <v>12</v>
      </c>
      <c r="H298" s="39"/>
      <c r="I298" s="5"/>
    </row>
    <row r="299" customFormat="false" ht="15" hidden="false" customHeight="true" outlineLevel="0" collapsed="false">
      <c r="B299" s="33" t="s">
        <v>43</v>
      </c>
      <c r="C299" s="34"/>
      <c r="D299" s="40"/>
      <c r="E299" s="41"/>
      <c r="F299" s="42" t="n">
        <v>0</v>
      </c>
      <c r="G299" s="43" t="n">
        <v>12</v>
      </c>
      <c r="H299" s="39"/>
      <c r="I299" s="5"/>
    </row>
    <row r="300" customFormat="false" ht="15" hidden="false" customHeight="true" outlineLevel="0" collapsed="false">
      <c r="B300" s="33" t="s">
        <v>43</v>
      </c>
      <c r="C300" s="34"/>
      <c r="D300" s="40"/>
      <c r="E300" s="41"/>
      <c r="F300" s="42" t="n">
        <v>0</v>
      </c>
      <c r="G300" s="43" t="n">
        <v>12</v>
      </c>
      <c r="H300" s="39"/>
      <c r="I300" s="5"/>
    </row>
    <row r="301" customFormat="false" ht="15" hidden="false" customHeight="true" outlineLevel="0" collapsed="false">
      <c r="B301" s="33" t="s">
        <v>43</v>
      </c>
      <c r="C301" s="34"/>
      <c r="D301" s="40"/>
      <c r="E301" s="41"/>
      <c r="F301" s="42" t="n">
        <v>0</v>
      </c>
      <c r="G301" s="43" t="n">
        <v>12</v>
      </c>
      <c r="H301" s="39"/>
      <c r="I301" s="5"/>
    </row>
    <row r="302" customFormat="false" ht="15" hidden="false" customHeight="true" outlineLevel="0" collapsed="false">
      <c r="B302" s="33" t="s">
        <v>43</v>
      </c>
      <c r="C302" s="34"/>
      <c r="D302" s="40"/>
      <c r="E302" s="41"/>
      <c r="F302" s="42" t="n">
        <v>0</v>
      </c>
      <c r="G302" s="43" t="n">
        <v>12</v>
      </c>
      <c r="H302" s="39"/>
      <c r="I302" s="5"/>
    </row>
    <row r="303" customFormat="false" ht="15" hidden="false" customHeight="true" outlineLevel="0" collapsed="false">
      <c r="B303" s="33" t="s">
        <v>43</v>
      </c>
      <c r="C303" s="34"/>
      <c r="D303" s="40"/>
      <c r="E303" s="41"/>
      <c r="F303" s="42" t="n">
        <v>0</v>
      </c>
      <c r="G303" s="43" t="n">
        <v>12</v>
      </c>
      <c r="H303" s="39"/>
      <c r="I303" s="5"/>
    </row>
    <row r="304" customFormat="false" ht="15" hidden="false" customHeight="true" outlineLevel="0" collapsed="false">
      <c r="B304" s="33" t="s">
        <v>43</v>
      </c>
      <c r="C304" s="34"/>
      <c r="D304" s="40"/>
      <c r="E304" s="41"/>
      <c r="F304" s="42" t="n">
        <v>0</v>
      </c>
      <c r="G304" s="43" t="n">
        <v>12</v>
      </c>
      <c r="H304" s="39"/>
      <c r="I304" s="5"/>
    </row>
    <row r="305" customFormat="false" ht="15" hidden="false" customHeight="true" outlineLevel="0" collapsed="false">
      <c r="B305" s="33" t="s">
        <v>43</v>
      </c>
      <c r="C305" s="34"/>
      <c r="D305" s="40"/>
      <c r="E305" s="41"/>
      <c r="F305" s="42" t="n">
        <v>0</v>
      </c>
      <c r="G305" s="43" t="n">
        <v>12</v>
      </c>
      <c r="H305" s="39"/>
      <c r="I305" s="5"/>
    </row>
    <row r="306" customFormat="false" ht="15" hidden="false" customHeight="true" outlineLevel="0" collapsed="false">
      <c r="B306" s="33" t="s">
        <v>43</v>
      </c>
      <c r="C306" s="34"/>
      <c r="D306" s="40"/>
      <c r="E306" s="41"/>
      <c r="F306" s="42" t="n">
        <v>0</v>
      </c>
      <c r="G306" s="43" t="n">
        <v>12</v>
      </c>
      <c r="H306" s="39"/>
      <c r="I306" s="5"/>
    </row>
    <row r="307" customFormat="false" ht="15" hidden="false" customHeight="true" outlineLevel="0" collapsed="false">
      <c r="B307" s="33" t="s">
        <v>43</v>
      </c>
      <c r="C307" s="34"/>
      <c r="D307" s="40"/>
      <c r="E307" s="41"/>
      <c r="F307" s="42" t="n">
        <v>0</v>
      </c>
      <c r="G307" s="43" t="n">
        <v>12</v>
      </c>
      <c r="H307" s="39"/>
      <c r="I307" s="5"/>
    </row>
    <row r="308" customFormat="false" ht="15" hidden="false" customHeight="true" outlineLevel="0" collapsed="false">
      <c r="B308" s="33" t="s">
        <v>43</v>
      </c>
      <c r="C308" s="34"/>
      <c r="D308" s="40"/>
      <c r="E308" s="41"/>
      <c r="F308" s="42" t="n">
        <v>0</v>
      </c>
      <c r="G308" s="43" t="n">
        <v>12</v>
      </c>
      <c r="H308" s="39"/>
      <c r="I308" s="5"/>
    </row>
    <row r="309" customFormat="false" ht="15" hidden="false" customHeight="true" outlineLevel="0" collapsed="false">
      <c r="B309" s="33" t="s">
        <v>43</v>
      </c>
      <c r="C309" s="34"/>
      <c r="D309" s="40"/>
      <c r="E309" s="41"/>
      <c r="F309" s="42" t="n">
        <v>0</v>
      </c>
      <c r="G309" s="43" t="n">
        <v>12</v>
      </c>
      <c r="H309" s="39"/>
      <c r="I309" s="5"/>
    </row>
    <row r="310" customFormat="false" ht="15" hidden="false" customHeight="true" outlineLevel="0" collapsed="false">
      <c r="B310" s="33" t="s">
        <v>43</v>
      </c>
      <c r="C310" s="34"/>
      <c r="D310" s="40"/>
      <c r="E310" s="41"/>
      <c r="F310" s="42" t="n">
        <v>0</v>
      </c>
      <c r="G310" s="43" t="n">
        <v>12</v>
      </c>
      <c r="H310" s="39"/>
      <c r="I310" s="5"/>
    </row>
    <row r="311" customFormat="false" ht="15" hidden="false" customHeight="true" outlineLevel="0" collapsed="false">
      <c r="B311" s="33" t="s">
        <v>43</v>
      </c>
      <c r="C311" s="34"/>
      <c r="D311" s="40"/>
      <c r="E311" s="41"/>
      <c r="F311" s="42" t="n">
        <v>0</v>
      </c>
      <c r="G311" s="43" t="n">
        <v>12</v>
      </c>
      <c r="H311" s="39"/>
      <c r="I311" s="5"/>
    </row>
    <row r="312" customFormat="false" ht="15" hidden="false" customHeight="true" outlineLevel="0" collapsed="false">
      <c r="B312" s="33" t="s">
        <v>43</v>
      </c>
      <c r="C312" s="34"/>
      <c r="D312" s="40"/>
      <c r="E312" s="41"/>
      <c r="F312" s="42" t="n">
        <v>0</v>
      </c>
      <c r="G312" s="43" t="n">
        <v>12</v>
      </c>
      <c r="H312" s="39"/>
      <c r="I312" s="5"/>
    </row>
    <row r="313" customFormat="false" ht="15" hidden="false" customHeight="true" outlineLevel="0" collapsed="false">
      <c r="B313" s="33" t="s">
        <v>43</v>
      </c>
      <c r="C313" s="34"/>
      <c r="D313" s="40"/>
      <c r="E313" s="41"/>
      <c r="F313" s="42" t="n">
        <v>0</v>
      </c>
      <c r="G313" s="43" t="n">
        <v>12</v>
      </c>
      <c r="H313" s="39"/>
      <c r="I313" s="5"/>
    </row>
    <row r="314" customFormat="false" ht="15" hidden="false" customHeight="true" outlineLevel="0" collapsed="false">
      <c r="B314" s="33" t="s">
        <v>43</v>
      </c>
      <c r="C314" s="34"/>
      <c r="D314" s="40"/>
      <c r="E314" s="41"/>
      <c r="F314" s="42" t="n">
        <v>0</v>
      </c>
      <c r="G314" s="43" t="n">
        <v>12</v>
      </c>
      <c r="H314" s="39"/>
      <c r="I314" s="5"/>
    </row>
    <row r="315" customFormat="false" ht="15" hidden="false" customHeight="true" outlineLevel="0" collapsed="false">
      <c r="B315" s="33" t="s">
        <v>43</v>
      </c>
      <c r="C315" s="34"/>
      <c r="D315" s="40"/>
      <c r="E315" s="41"/>
      <c r="F315" s="42" t="n">
        <v>0</v>
      </c>
      <c r="G315" s="43" t="n">
        <v>12</v>
      </c>
      <c r="H315" s="39"/>
      <c r="I315" s="5"/>
    </row>
    <row r="316" customFormat="false" ht="15" hidden="false" customHeight="true" outlineLevel="0" collapsed="false">
      <c r="B316" s="33" t="s">
        <v>43</v>
      </c>
      <c r="C316" s="34"/>
      <c r="D316" s="40"/>
      <c r="E316" s="41"/>
      <c r="F316" s="42" t="n">
        <v>0</v>
      </c>
      <c r="G316" s="43" t="n">
        <v>12</v>
      </c>
      <c r="H316" s="39"/>
      <c r="I316" s="5"/>
    </row>
    <row r="317" customFormat="false" ht="15" hidden="false" customHeight="true" outlineLevel="0" collapsed="false">
      <c r="B317" s="33" t="s">
        <v>43</v>
      </c>
      <c r="C317" s="34"/>
      <c r="D317" s="40"/>
      <c r="E317" s="41"/>
      <c r="F317" s="42" t="n">
        <v>0</v>
      </c>
      <c r="G317" s="43" t="n">
        <v>12</v>
      </c>
      <c r="H317" s="39"/>
      <c r="I317" s="5"/>
    </row>
    <row r="318" customFormat="false" ht="15" hidden="false" customHeight="true" outlineLevel="0" collapsed="false">
      <c r="B318" s="33" t="s">
        <v>43</v>
      </c>
      <c r="C318" s="34"/>
      <c r="D318" s="40"/>
      <c r="E318" s="41"/>
      <c r="F318" s="42" t="n">
        <v>0</v>
      </c>
      <c r="G318" s="43" t="n">
        <v>12</v>
      </c>
      <c r="H318" s="39"/>
      <c r="I318" s="5"/>
    </row>
    <row r="319" customFormat="false" ht="15" hidden="false" customHeight="true" outlineLevel="0" collapsed="false">
      <c r="B319" s="33" t="s">
        <v>43</v>
      </c>
      <c r="C319" s="34"/>
      <c r="D319" s="40"/>
      <c r="E319" s="41"/>
      <c r="F319" s="42" t="n">
        <v>0</v>
      </c>
      <c r="G319" s="43" t="n">
        <v>12</v>
      </c>
      <c r="H319" s="39"/>
      <c r="I319" s="5"/>
    </row>
    <row r="320" customFormat="false" ht="15" hidden="false" customHeight="true" outlineLevel="0" collapsed="false">
      <c r="B320" s="33" t="s">
        <v>43</v>
      </c>
      <c r="C320" s="34"/>
      <c r="D320" s="40"/>
      <c r="E320" s="41"/>
      <c r="F320" s="42" t="n">
        <v>0</v>
      </c>
      <c r="G320" s="43" t="n">
        <v>12</v>
      </c>
      <c r="H320" s="39"/>
      <c r="I320" s="5"/>
    </row>
    <row r="321" customFormat="false" ht="15" hidden="false" customHeight="true" outlineLevel="0" collapsed="false">
      <c r="B321" s="33" t="s">
        <v>43</v>
      </c>
      <c r="C321" s="34"/>
      <c r="D321" s="40"/>
      <c r="E321" s="41"/>
      <c r="F321" s="42" t="n">
        <v>0</v>
      </c>
      <c r="G321" s="43" t="n">
        <v>12</v>
      </c>
      <c r="H321" s="39"/>
      <c r="I321" s="5"/>
    </row>
    <row r="322" customFormat="false" ht="15" hidden="false" customHeight="true" outlineLevel="0" collapsed="false">
      <c r="B322" s="33" t="s">
        <v>43</v>
      </c>
      <c r="C322" s="34"/>
      <c r="D322" s="40"/>
      <c r="E322" s="41"/>
      <c r="F322" s="42" t="n">
        <v>0</v>
      </c>
      <c r="G322" s="43" t="n">
        <v>12</v>
      </c>
      <c r="H322" s="39"/>
      <c r="I322" s="5"/>
    </row>
    <row r="323" customFormat="false" ht="15" hidden="false" customHeight="true" outlineLevel="0" collapsed="false">
      <c r="B323" s="33" t="s">
        <v>43</v>
      </c>
      <c r="C323" s="34"/>
      <c r="D323" s="40"/>
      <c r="E323" s="41"/>
      <c r="F323" s="42" t="n">
        <v>0</v>
      </c>
      <c r="G323" s="43" t="n">
        <v>12</v>
      </c>
      <c r="H323" s="39"/>
      <c r="I323" s="5"/>
    </row>
    <row r="324" customFormat="false" ht="15" hidden="false" customHeight="true" outlineLevel="0" collapsed="false">
      <c r="B324" s="33" t="s">
        <v>43</v>
      </c>
      <c r="C324" s="34"/>
      <c r="D324" s="40"/>
      <c r="E324" s="41"/>
      <c r="F324" s="42" t="n">
        <v>0</v>
      </c>
      <c r="G324" s="43" t="n">
        <v>12</v>
      </c>
      <c r="H324" s="39"/>
      <c r="I324" s="5"/>
    </row>
    <row r="325" customFormat="false" ht="15" hidden="false" customHeight="true" outlineLevel="0" collapsed="false">
      <c r="B325" s="33" t="s">
        <v>43</v>
      </c>
      <c r="C325" s="34"/>
      <c r="D325" s="40"/>
      <c r="E325" s="41"/>
      <c r="F325" s="42" t="n">
        <v>0</v>
      </c>
      <c r="G325" s="43" t="n">
        <v>12</v>
      </c>
      <c r="H325" s="39"/>
      <c r="I325" s="5"/>
    </row>
    <row r="326" customFormat="false" ht="15" hidden="false" customHeight="true" outlineLevel="0" collapsed="false">
      <c r="B326" s="33" t="s">
        <v>43</v>
      </c>
      <c r="C326" s="34"/>
      <c r="D326" s="40"/>
      <c r="E326" s="41"/>
      <c r="F326" s="42" t="n">
        <v>0</v>
      </c>
      <c r="G326" s="43" t="n">
        <v>12</v>
      </c>
      <c r="H326" s="39"/>
      <c r="I326" s="5"/>
    </row>
    <row r="327" customFormat="false" ht="15" hidden="false" customHeight="true" outlineLevel="0" collapsed="false">
      <c r="B327" s="33" t="s">
        <v>43</v>
      </c>
      <c r="C327" s="34"/>
      <c r="D327" s="40"/>
      <c r="E327" s="41"/>
      <c r="F327" s="42" t="n">
        <v>0</v>
      </c>
      <c r="G327" s="43" t="n">
        <v>12</v>
      </c>
      <c r="H327" s="39"/>
      <c r="I327" s="5"/>
    </row>
    <row r="328" customFormat="false" ht="15" hidden="false" customHeight="true" outlineLevel="0" collapsed="false">
      <c r="B328" s="33" t="s">
        <v>43</v>
      </c>
      <c r="C328" s="34"/>
      <c r="D328" s="40"/>
      <c r="E328" s="41"/>
      <c r="F328" s="42" t="n">
        <v>0</v>
      </c>
      <c r="G328" s="43" t="n">
        <v>12</v>
      </c>
      <c r="H328" s="39"/>
      <c r="I328" s="5"/>
    </row>
    <row r="329" customFormat="false" ht="15" hidden="false" customHeight="true" outlineLevel="0" collapsed="false">
      <c r="B329" s="33" t="s">
        <v>43</v>
      </c>
      <c r="C329" s="34"/>
      <c r="D329" s="40"/>
      <c r="E329" s="41"/>
      <c r="F329" s="42" t="n">
        <v>0</v>
      </c>
      <c r="G329" s="43" t="n">
        <v>12</v>
      </c>
      <c r="H329" s="39"/>
      <c r="I329" s="5"/>
    </row>
    <row r="330" customFormat="false" ht="15" hidden="false" customHeight="true" outlineLevel="0" collapsed="false">
      <c r="B330" s="33" t="s">
        <v>43</v>
      </c>
      <c r="C330" s="34"/>
      <c r="D330" s="40"/>
      <c r="E330" s="41"/>
      <c r="F330" s="42" t="n">
        <v>0</v>
      </c>
      <c r="G330" s="43" t="n">
        <v>12</v>
      </c>
      <c r="H330" s="39"/>
      <c r="I330" s="5"/>
    </row>
    <row r="331" customFormat="false" ht="15" hidden="false" customHeight="true" outlineLevel="0" collapsed="false">
      <c r="B331" s="33" t="s">
        <v>43</v>
      </c>
      <c r="C331" s="34"/>
      <c r="D331" s="40"/>
      <c r="E331" s="41"/>
      <c r="F331" s="42" t="n">
        <v>0</v>
      </c>
      <c r="G331" s="43" t="n">
        <v>12</v>
      </c>
      <c r="H331" s="39"/>
      <c r="I331" s="5"/>
    </row>
    <row r="332" customFormat="false" ht="15" hidden="false" customHeight="true" outlineLevel="0" collapsed="false">
      <c r="B332" s="33" t="s">
        <v>43</v>
      </c>
      <c r="C332" s="34"/>
      <c r="D332" s="40"/>
      <c r="E332" s="41"/>
      <c r="F332" s="42" t="n">
        <v>0</v>
      </c>
      <c r="G332" s="43" t="n">
        <v>12</v>
      </c>
      <c r="H332" s="39"/>
      <c r="I332" s="5"/>
    </row>
    <row r="333" customFormat="false" ht="15" hidden="false" customHeight="true" outlineLevel="0" collapsed="false">
      <c r="B333" s="33" t="s">
        <v>43</v>
      </c>
      <c r="C333" s="34"/>
      <c r="D333" s="40"/>
      <c r="E333" s="41"/>
      <c r="F333" s="42" t="n">
        <v>0</v>
      </c>
      <c r="G333" s="43" t="n">
        <v>12</v>
      </c>
      <c r="H333" s="39"/>
      <c r="I333" s="5"/>
    </row>
    <row r="334" customFormat="false" ht="15" hidden="false" customHeight="true" outlineLevel="0" collapsed="false">
      <c r="B334" s="33" t="s">
        <v>43</v>
      </c>
      <c r="C334" s="34"/>
      <c r="D334" s="40"/>
      <c r="E334" s="41"/>
      <c r="F334" s="42" t="n">
        <v>0</v>
      </c>
      <c r="G334" s="43" t="n">
        <v>12</v>
      </c>
      <c r="H334" s="39"/>
      <c r="I334" s="5"/>
    </row>
    <row r="335" customFormat="false" ht="15" hidden="false" customHeight="true" outlineLevel="0" collapsed="false">
      <c r="B335" s="33" t="s">
        <v>43</v>
      </c>
      <c r="C335" s="34"/>
      <c r="D335" s="40"/>
      <c r="E335" s="41"/>
      <c r="F335" s="42" t="n">
        <v>0</v>
      </c>
      <c r="G335" s="43" t="n">
        <v>12</v>
      </c>
      <c r="H335" s="39"/>
      <c r="I335" s="5"/>
    </row>
    <row r="336" customFormat="false" ht="15" hidden="false" customHeight="true" outlineLevel="0" collapsed="false">
      <c r="B336" s="33" t="s">
        <v>43</v>
      </c>
      <c r="C336" s="34"/>
      <c r="D336" s="40"/>
      <c r="E336" s="41"/>
      <c r="F336" s="42" t="n">
        <v>0</v>
      </c>
      <c r="G336" s="43" t="n">
        <v>12</v>
      </c>
      <c r="H336" s="39"/>
      <c r="I336" s="5"/>
    </row>
    <row r="337" customFormat="false" ht="15" hidden="false" customHeight="true" outlineLevel="0" collapsed="false">
      <c r="B337" s="33" t="s">
        <v>43</v>
      </c>
      <c r="C337" s="34"/>
      <c r="D337" s="40"/>
      <c r="E337" s="41"/>
      <c r="F337" s="42" t="n">
        <v>0</v>
      </c>
      <c r="G337" s="43" t="n">
        <v>12</v>
      </c>
      <c r="H337" s="39"/>
      <c r="I337" s="5"/>
    </row>
    <row r="338" customFormat="false" ht="15" hidden="false" customHeight="true" outlineLevel="0" collapsed="false">
      <c r="B338" s="33" t="s">
        <v>43</v>
      </c>
      <c r="C338" s="34"/>
      <c r="D338" s="40"/>
      <c r="E338" s="41"/>
      <c r="F338" s="42" t="n">
        <v>0</v>
      </c>
      <c r="G338" s="43" t="n">
        <v>12</v>
      </c>
      <c r="H338" s="39"/>
      <c r="I338" s="5"/>
    </row>
    <row r="339" customFormat="false" ht="15" hidden="false" customHeight="true" outlineLevel="0" collapsed="false">
      <c r="B339" s="33" t="s">
        <v>43</v>
      </c>
      <c r="C339" s="34"/>
      <c r="D339" s="40"/>
      <c r="E339" s="41"/>
      <c r="F339" s="42" t="n">
        <v>0</v>
      </c>
      <c r="G339" s="43" t="n">
        <v>12</v>
      </c>
      <c r="H339" s="39"/>
      <c r="I339" s="5"/>
    </row>
    <row r="340" customFormat="false" ht="15" hidden="false" customHeight="true" outlineLevel="0" collapsed="false">
      <c r="B340" s="33" t="s">
        <v>43</v>
      </c>
      <c r="C340" s="34"/>
      <c r="D340" s="40"/>
      <c r="E340" s="41"/>
      <c r="F340" s="42" t="n">
        <v>0</v>
      </c>
      <c r="G340" s="43" t="n">
        <v>12</v>
      </c>
      <c r="H340" s="39"/>
      <c r="I340" s="5"/>
    </row>
    <row r="341" customFormat="false" ht="15" hidden="false" customHeight="true" outlineLevel="0" collapsed="false">
      <c r="B341" s="33" t="s">
        <v>43</v>
      </c>
      <c r="C341" s="34"/>
      <c r="D341" s="40"/>
      <c r="E341" s="41"/>
      <c r="F341" s="42" t="n">
        <v>0</v>
      </c>
      <c r="G341" s="43" t="n">
        <v>12</v>
      </c>
      <c r="H341" s="39"/>
      <c r="I341" s="5"/>
    </row>
    <row r="342" customFormat="false" ht="15" hidden="false" customHeight="true" outlineLevel="0" collapsed="false">
      <c r="B342" s="33" t="s">
        <v>43</v>
      </c>
      <c r="C342" s="34"/>
      <c r="D342" s="40"/>
      <c r="E342" s="41"/>
      <c r="F342" s="42" t="n">
        <v>0</v>
      </c>
      <c r="G342" s="43" t="n">
        <v>12</v>
      </c>
      <c r="H342" s="39"/>
      <c r="I342" s="5"/>
    </row>
    <row r="343" customFormat="false" ht="15" hidden="false" customHeight="true" outlineLevel="0" collapsed="false">
      <c r="B343" s="33" t="s">
        <v>43</v>
      </c>
      <c r="C343" s="34"/>
      <c r="D343" s="40"/>
      <c r="E343" s="41"/>
      <c r="F343" s="42" t="n">
        <v>0</v>
      </c>
      <c r="G343" s="43" t="n">
        <v>12</v>
      </c>
      <c r="H343" s="39"/>
      <c r="I343" s="5"/>
    </row>
    <row r="344" customFormat="false" ht="15" hidden="false" customHeight="true" outlineLevel="0" collapsed="false">
      <c r="B344" s="33" t="s">
        <v>43</v>
      </c>
      <c r="C344" s="34"/>
      <c r="D344" s="40"/>
      <c r="E344" s="41"/>
      <c r="F344" s="42" t="n">
        <v>0</v>
      </c>
      <c r="G344" s="43" t="n">
        <v>12</v>
      </c>
      <c r="H344" s="39"/>
      <c r="I344" s="5"/>
    </row>
    <row r="345" customFormat="false" ht="15" hidden="false" customHeight="true" outlineLevel="0" collapsed="false">
      <c r="B345" s="33" t="s">
        <v>43</v>
      </c>
      <c r="C345" s="34"/>
      <c r="D345" s="40"/>
      <c r="E345" s="41"/>
      <c r="F345" s="42" t="n">
        <v>0</v>
      </c>
      <c r="G345" s="43" t="n">
        <v>12</v>
      </c>
      <c r="H345" s="39"/>
      <c r="I345" s="5"/>
    </row>
    <row r="346" customFormat="false" ht="15" hidden="false" customHeight="true" outlineLevel="0" collapsed="false">
      <c r="B346" s="33" t="s">
        <v>43</v>
      </c>
      <c r="C346" s="34"/>
      <c r="D346" s="40"/>
      <c r="E346" s="41"/>
      <c r="F346" s="42" t="n">
        <v>0</v>
      </c>
      <c r="G346" s="43" t="n">
        <v>12</v>
      </c>
      <c r="H346" s="39"/>
      <c r="I346" s="5"/>
    </row>
    <row r="347" customFormat="false" ht="15" hidden="false" customHeight="true" outlineLevel="0" collapsed="false">
      <c r="B347" s="33" t="s">
        <v>43</v>
      </c>
      <c r="C347" s="34"/>
      <c r="D347" s="40"/>
      <c r="E347" s="41"/>
      <c r="F347" s="42" t="n">
        <v>0</v>
      </c>
      <c r="G347" s="43" t="n">
        <v>12</v>
      </c>
      <c r="H347" s="39"/>
      <c r="I347" s="5"/>
    </row>
    <row r="348" customFormat="false" ht="15" hidden="false" customHeight="true" outlineLevel="0" collapsed="false">
      <c r="B348" s="33" t="s">
        <v>43</v>
      </c>
      <c r="C348" s="34"/>
      <c r="D348" s="40"/>
      <c r="E348" s="41"/>
      <c r="F348" s="42" t="n">
        <v>0</v>
      </c>
      <c r="G348" s="43" t="n">
        <v>12</v>
      </c>
      <c r="H348" s="39"/>
      <c r="I348" s="5"/>
    </row>
    <row r="349" customFormat="false" ht="15" hidden="false" customHeight="true" outlineLevel="0" collapsed="false">
      <c r="B349" s="33" t="s">
        <v>43</v>
      </c>
      <c r="C349" s="34"/>
      <c r="D349" s="40"/>
      <c r="E349" s="41"/>
      <c r="F349" s="42" t="n">
        <v>0</v>
      </c>
      <c r="G349" s="43" t="n">
        <v>12</v>
      </c>
      <c r="H349" s="39"/>
      <c r="I349" s="5"/>
    </row>
    <row r="350" customFormat="false" ht="15" hidden="false" customHeight="true" outlineLevel="0" collapsed="false">
      <c r="B350" s="33" t="s">
        <v>43</v>
      </c>
      <c r="C350" s="34"/>
      <c r="D350" s="40"/>
      <c r="E350" s="41"/>
      <c r="F350" s="42" t="n">
        <v>0</v>
      </c>
      <c r="G350" s="43" t="n">
        <v>12</v>
      </c>
      <c r="H350" s="39"/>
      <c r="I350" s="5"/>
    </row>
    <row r="351" customFormat="false" ht="15" hidden="false" customHeight="true" outlineLevel="0" collapsed="false">
      <c r="B351" s="33" t="s">
        <v>43</v>
      </c>
      <c r="C351" s="34"/>
      <c r="D351" s="40"/>
      <c r="E351" s="41"/>
      <c r="F351" s="42" t="n">
        <v>0</v>
      </c>
      <c r="G351" s="43" t="n">
        <v>12</v>
      </c>
      <c r="H351" s="39"/>
      <c r="I351" s="5"/>
    </row>
    <row r="352" customFormat="false" ht="15" hidden="false" customHeight="true" outlineLevel="0" collapsed="false">
      <c r="B352" s="33" t="s">
        <v>43</v>
      </c>
      <c r="C352" s="34"/>
      <c r="D352" s="40"/>
      <c r="E352" s="41"/>
      <c r="F352" s="42" t="n">
        <v>0</v>
      </c>
      <c r="G352" s="43" t="n">
        <v>12</v>
      </c>
      <c r="H352" s="39"/>
      <c r="I352" s="5"/>
    </row>
    <row r="353" customFormat="false" ht="15" hidden="false" customHeight="true" outlineLevel="0" collapsed="false">
      <c r="B353" s="33" t="s">
        <v>43</v>
      </c>
      <c r="C353" s="34"/>
      <c r="D353" s="40"/>
      <c r="E353" s="41"/>
      <c r="F353" s="42" t="n">
        <v>0</v>
      </c>
      <c r="G353" s="43" t="n">
        <v>12</v>
      </c>
      <c r="H353" s="39"/>
      <c r="I353" s="5"/>
    </row>
    <row r="354" customFormat="false" ht="15" hidden="false" customHeight="true" outlineLevel="0" collapsed="false">
      <c r="B354" s="33" t="s">
        <v>43</v>
      </c>
      <c r="C354" s="34"/>
      <c r="D354" s="40"/>
      <c r="E354" s="41"/>
      <c r="F354" s="42" t="n">
        <v>0</v>
      </c>
      <c r="G354" s="43" t="n">
        <v>12</v>
      </c>
      <c r="H354" s="39"/>
      <c r="I354" s="5"/>
    </row>
    <row r="355" customFormat="false" ht="15" hidden="false" customHeight="true" outlineLevel="0" collapsed="false">
      <c r="B355" s="33" t="s">
        <v>43</v>
      </c>
      <c r="C355" s="34"/>
      <c r="D355" s="40"/>
      <c r="E355" s="41"/>
      <c r="F355" s="42" t="n">
        <v>0</v>
      </c>
      <c r="G355" s="43" t="n">
        <v>12</v>
      </c>
      <c r="H355" s="39"/>
      <c r="I355" s="5"/>
    </row>
    <row r="356" customFormat="false" ht="15" hidden="false" customHeight="true" outlineLevel="0" collapsed="false">
      <c r="B356" s="33" t="s">
        <v>43</v>
      </c>
      <c r="C356" s="34"/>
      <c r="D356" s="40"/>
      <c r="E356" s="41"/>
      <c r="F356" s="42" t="n">
        <v>0</v>
      </c>
      <c r="G356" s="43" t="n">
        <v>12</v>
      </c>
      <c r="H356" s="39"/>
      <c r="I356" s="5"/>
    </row>
    <row r="357" customFormat="false" ht="15" hidden="false" customHeight="true" outlineLevel="0" collapsed="false">
      <c r="B357" s="33" t="s">
        <v>43</v>
      </c>
      <c r="C357" s="34"/>
      <c r="D357" s="40"/>
      <c r="E357" s="41"/>
      <c r="F357" s="42" t="n">
        <v>0</v>
      </c>
      <c r="G357" s="43" t="n">
        <v>12</v>
      </c>
      <c r="H357" s="39"/>
      <c r="I357" s="5"/>
    </row>
    <row r="358" customFormat="false" ht="15" hidden="false" customHeight="true" outlineLevel="0" collapsed="false">
      <c r="B358" s="33" t="s">
        <v>43</v>
      </c>
      <c r="C358" s="34"/>
      <c r="D358" s="40"/>
      <c r="E358" s="41"/>
      <c r="F358" s="42" t="n">
        <v>0</v>
      </c>
      <c r="G358" s="43" t="n">
        <v>12</v>
      </c>
      <c r="H358" s="39"/>
      <c r="I358" s="5"/>
    </row>
    <row r="359" customFormat="false" ht="15" hidden="false" customHeight="true" outlineLevel="0" collapsed="false">
      <c r="B359" s="33" t="s">
        <v>43</v>
      </c>
      <c r="C359" s="34"/>
      <c r="D359" s="40"/>
      <c r="E359" s="41"/>
      <c r="F359" s="42" t="n">
        <v>0</v>
      </c>
      <c r="G359" s="43" t="n">
        <v>12</v>
      </c>
      <c r="H359" s="39"/>
      <c r="I359" s="5"/>
    </row>
    <row r="360" customFormat="false" ht="15" hidden="false" customHeight="true" outlineLevel="0" collapsed="false">
      <c r="B360" s="33" t="s">
        <v>43</v>
      </c>
      <c r="C360" s="34"/>
      <c r="D360" s="40"/>
      <c r="E360" s="41"/>
      <c r="F360" s="42" t="n">
        <v>0</v>
      </c>
      <c r="G360" s="43" t="n">
        <v>12</v>
      </c>
      <c r="H360" s="39"/>
      <c r="I360" s="5"/>
    </row>
    <row r="361" customFormat="false" ht="15" hidden="false" customHeight="true" outlineLevel="0" collapsed="false">
      <c r="B361" s="33" t="s">
        <v>43</v>
      </c>
      <c r="C361" s="34"/>
      <c r="D361" s="40"/>
      <c r="E361" s="41"/>
      <c r="F361" s="42" t="n">
        <v>0</v>
      </c>
      <c r="G361" s="43" t="n">
        <v>12</v>
      </c>
      <c r="H361" s="39"/>
      <c r="I361" s="5"/>
    </row>
    <row r="362" customFormat="false" ht="15" hidden="false" customHeight="true" outlineLevel="0" collapsed="false">
      <c r="B362" s="33" t="s">
        <v>43</v>
      </c>
      <c r="C362" s="34"/>
      <c r="D362" s="40"/>
      <c r="E362" s="41"/>
      <c r="F362" s="42" t="n">
        <v>0</v>
      </c>
      <c r="G362" s="43" t="n">
        <v>12</v>
      </c>
      <c r="H362" s="39"/>
      <c r="I362" s="5"/>
    </row>
    <row r="363" customFormat="false" ht="15" hidden="false" customHeight="true" outlineLevel="0" collapsed="false">
      <c r="B363" s="33" t="s">
        <v>43</v>
      </c>
      <c r="C363" s="34"/>
      <c r="D363" s="40"/>
      <c r="E363" s="41"/>
      <c r="F363" s="42" t="n">
        <v>0</v>
      </c>
      <c r="G363" s="43" t="n">
        <v>12</v>
      </c>
      <c r="H363" s="39"/>
      <c r="I363" s="5"/>
    </row>
    <row r="364" customFormat="false" ht="15" hidden="false" customHeight="true" outlineLevel="0" collapsed="false">
      <c r="B364" s="33" t="s">
        <v>43</v>
      </c>
      <c r="C364" s="34"/>
      <c r="D364" s="40"/>
      <c r="E364" s="41"/>
      <c r="F364" s="42" t="n">
        <v>0</v>
      </c>
      <c r="G364" s="43" t="n">
        <v>12</v>
      </c>
      <c r="H364" s="39"/>
      <c r="I364" s="5"/>
    </row>
    <row r="365" customFormat="false" ht="15" hidden="false" customHeight="true" outlineLevel="0" collapsed="false">
      <c r="B365" s="33" t="s">
        <v>43</v>
      </c>
      <c r="C365" s="34"/>
      <c r="D365" s="40"/>
      <c r="E365" s="41"/>
      <c r="F365" s="42" t="n">
        <v>0</v>
      </c>
      <c r="G365" s="43" t="n">
        <v>12</v>
      </c>
      <c r="H365" s="39"/>
      <c r="I365" s="5"/>
    </row>
    <row r="366" customFormat="false" ht="15" hidden="false" customHeight="true" outlineLevel="0" collapsed="false">
      <c r="B366" s="33" t="s">
        <v>43</v>
      </c>
      <c r="C366" s="34"/>
      <c r="D366" s="40"/>
      <c r="E366" s="41"/>
      <c r="F366" s="42" t="n">
        <v>0</v>
      </c>
      <c r="G366" s="43" t="n">
        <v>12</v>
      </c>
      <c r="H366" s="39"/>
      <c r="I366" s="5"/>
    </row>
    <row r="367" customFormat="false" ht="15" hidden="false" customHeight="true" outlineLevel="0" collapsed="false">
      <c r="B367" s="33" t="s">
        <v>43</v>
      </c>
      <c r="C367" s="34"/>
      <c r="D367" s="40"/>
      <c r="E367" s="41"/>
      <c r="F367" s="42" t="n">
        <v>0</v>
      </c>
      <c r="G367" s="43" t="n">
        <v>12</v>
      </c>
      <c r="H367" s="39"/>
      <c r="I367" s="5"/>
    </row>
    <row r="368" customFormat="false" ht="15" hidden="false" customHeight="true" outlineLevel="0" collapsed="false">
      <c r="B368" s="44" t="s">
        <v>43</v>
      </c>
      <c r="C368" s="45"/>
      <c r="D368" s="35"/>
      <c r="E368" s="36"/>
      <c r="F368" s="37" t="n">
        <v>0</v>
      </c>
      <c r="G368" s="46" t="n">
        <v>12</v>
      </c>
      <c r="H368" s="39"/>
      <c r="I368" s="47"/>
      <c r="J368" s="26"/>
    </row>
    <row r="369" customFormat="false" ht="15" hidden="false" customHeight="true" outlineLevel="0" collapsed="false">
      <c r="A369" s="26"/>
      <c r="B369" s="48" t="s">
        <v>44</v>
      </c>
      <c r="C369" s="48"/>
      <c r="D369" s="49"/>
      <c r="E369" s="50"/>
      <c r="F369" s="51" t="n">
        <f aca="false">SUM(F22:F368)</f>
        <v>0</v>
      </c>
      <c r="G369" s="52"/>
      <c r="H369" s="47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F369" s="26"/>
      <c r="AG369" s="26"/>
      <c r="AH369" s="26"/>
      <c r="AI369" s="26"/>
      <c r="AJ369" s="26"/>
      <c r="AK369" s="26"/>
      <c r="AL369" s="26"/>
      <c r="AM369" s="26"/>
      <c r="AN369" s="26"/>
      <c r="AO369" s="26"/>
      <c r="AP369" s="26"/>
      <c r="AQ369" s="26"/>
      <c r="AR369" s="26"/>
      <c r="AS369" s="26"/>
      <c r="AT369" s="26"/>
      <c r="AU369" s="26"/>
      <c r="AV369" s="26"/>
      <c r="AW369" s="26"/>
      <c r="AX369" s="26"/>
      <c r="AY369" s="26"/>
      <c r="AZ369" s="26"/>
      <c r="BA369" s="26"/>
      <c r="BB369" s="26"/>
      <c r="BC369" s="26"/>
      <c r="BD369" s="26"/>
      <c r="BE369" s="26"/>
      <c r="BF369" s="26"/>
      <c r="BG369" s="26"/>
      <c r="BH369" s="26"/>
      <c r="BI369" s="26"/>
      <c r="BJ369" s="26"/>
      <c r="BK369" s="26"/>
      <c r="BL369" s="26"/>
      <c r="BM369" s="26"/>
      <c r="BN369" s="26"/>
      <c r="BO369" s="26"/>
      <c r="BP369" s="26"/>
      <c r="BQ369" s="26"/>
      <c r="BR369" s="26"/>
      <c r="BS369" s="26"/>
      <c r="BT369" s="26"/>
      <c r="BU369" s="26"/>
      <c r="BV369" s="26"/>
      <c r="BW369" s="26"/>
      <c r="BX369" s="26"/>
      <c r="BY369" s="26"/>
      <c r="BZ369" s="26"/>
      <c r="CA369" s="26"/>
      <c r="CB369" s="26"/>
      <c r="CC369" s="26"/>
      <c r="CD369" s="26"/>
      <c r="CE369" s="26"/>
      <c r="CF369" s="26"/>
      <c r="CG369" s="26"/>
      <c r="CH369" s="26"/>
      <c r="CI369" s="26"/>
      <c r="CJ369" s="26"/>
      <c r="CK369" s="26"/>
      <c r="CL369" s="26"/>
      <c r="CM369" s="26"/>
      <c r="CN369" s="26"/>
      <c r="CO369" s="26"/>
      <c r="CP369" s="26"/>
      <c r="CQ369" s="26"/>
      <c r="CR369" s="26"/>
      <c r="CS369" s="26"/>
      <c r="CT369" s="26"/>
      <c r="CU369" s="26"/>
      <c r="CV369" s="26"/>
      <c r="CW369" s="26"/>
      <c r="CX369" s="26"/>
      <c r="CY369" s="26"/>
      <c r="CZ369" s="26"/>
      <c r="DA369" s="26"/>
      <c r="DB369" s="26"/>
      <c r="DC369" s="26"/>
      <c r="DD369" s="26"/>
      <c r="DE369" s="26"/>
      <c r="DF369" s="26"/>
      <c r="DG369" s="26"/>
      <c r="DH369" s="26"/>
      <c r="DI369" s="26"/>
      <c r="DJ369" s="26"/>
      <c r="DK369" s="26"/>
      <c r="DL369" s="26"/>
      <c r="DM369" s="26"/>
      <c r="DN369" s="26"/>
      <c r="DO369" s="26"/>
      <c r="DP369" s="26"/>
      <c r="DQ369" s="26"/>
      <c r="DR369" s="26"/>
      <c r="DS369" s="26"/>
      <c r="DT369" s="26"/>
      <c r="DU369" s="26"/>
      <c r="DV369" s="26"/>
      <c r="DW369" s="26"/>
      <c r="DX369" s="26"/>
      <c r="DY369" s="26"/>
      <c r="DZ369" s="26"/>
      <c r="EA369" s="26"/>
      <c r="EB369" s="26"/>
      <c r="EC369" s="26"/>
      <c r="ED369" s="26"/>
      <c r="EE369" s="26"/>
      <c r="EF369" s="26"/>
      <c r="EG369" s="26"/>
      <c r="EH369" s="26"/>
      <c r="EI369" s="26"/>
      <c r="EJ369" s="26"/>
      <c r="EK369" s="26"/>
      <c r="EL369" s="26"/>
      <c r="EM369" s="26"/>
      <c r="EN369" s="26"/>
      <c r="EO369" s="26"/>
      <c r="EP369" s="26"/>
      <c r="EQ369" s="26"/>
      <c r="ER369" s="26"/>
      <c r="ES369" s="26"/>
      <c r="ET369" s="26"/>
      <c r="EU369" s="26"/>
      <c r="EV369" s="26"/>
      <c r="EW369" s="26"/>
      <c r="EX369" s="26"/>
      <c r="EY369" s="26"/>
      <c r="EZ369" s="26"/>
      <c r="FA369" s="26"/>
      <c r="FB369" s="26"/>
      <c r="FC369" s="26"/>
      <c r="FD369" s="26"/>
      <c r="FE369" s="26"/>
      <c r="FF369" s="26"/>
      <c r="FG369" s="26"/>
      <c r="FH369" s="26"/>
      <c r="FI369" s="26"/>
      <c r="FJ369" s="26"/>
      <c r="FK369" s="26"/>
      <c r="FL369" s="26"/>
      <c r="FM369" s="26"/>
      <c r="FN369" s="26"/>
      <c r="FO369" s="26"/>
      <c r="FP369" s="26"/>
      <c r="FQ369" s="26"/>
      <c r="FR369" s="26"/>
      <c r="FS369" s="26"/>
      <c r="FT369" s="26"/>
      <c r="FU369" s="26"/>
      <c r="FV369" s="26"/>
      <c r="FW369" s="26"/>
      <c r="FX369" s="26"/>
      <c r="FY369" s="26"/>
      <c r="FZ369" s="26"/>
      <c r="GA369" s="26"/>
      <c r="GB369" s="26"/>
      <c r="GC369" s="26"/>
      <c r="GD369" s="26"/>
      <c r="GE369" s="26"/>
      <c r="GF369" s="26"/>
      <c r="GG369" s="26"/>
      <c r="GH369" s="26"/>
      <c r="GI369" s="26"/>
      <c r="GJ369" s="26"/>
      <c r="GK369" s="26"/>
      <c r="GL369" s="26"/>
      <c r="GM369" s="26"/>
      <c r="GN369" s="26"/>
      <c r="GO369" s="26"/>
      <c r="GP369" s="26"/>
      <c r="GQ369" s="26"/>
      <c r="GR369" s="26"/>
      <c r="GS369" s="26"/>
      <c r="GT369" s="26"/>
      <c r="GU369" s="26"/>
      <c r="GV369" s="26"/>
      <c r="GW369" s="26"/>
      <c r="GX369" s="26"/>
      <c r="GY369" s="26"/>
      <c r="GZ369" s="26"/>
      <c r="HA369" s="26"/>
      <c r="HB369" s="26"/>
      <c r="HC369" s="26"/>
      <c r="HD369" s="26"/>
      <c r="HE369" s="26"/>
      <c r="HF369" s="26"/>
      <c r="HG369" s="26"/>
      <c r="HH369" s="26"/>
      <c r="HI369" s="26"/>
      <c r="HJ369" s="26"/>
      <c r="HK369" s="26"/>
      <c r="HL369" s="26"/>
      <c r="HM369" s="26"/>
      <c r="HN369" s="26"/>
      <c r="HO369" s="26"/>
      <c r="HP369" s="26"/>
      <c r="HQ369" s="26"/>
      <c r="HR369" s="26"/>
      <c r="HS369" s="26"/>
      <c r="HT369" s="26"/>
      <c r="HU369" s="26"/>
      <c r="HV369" s="26"/>
      <c r="HW369" s="26"/>
      <c r="HX369" s="26"/>
      <c r="HY369" s="26"/>
      <c r="HZ369" s="26"/>
      <c r="IA369" s="26"/>
      <c r="IB369" s="26"/>
      <c r="IC369" s="26"/>
      <c r="ID369" s="26"/>
      <c r="IE369" s="26"/>
      <c r="IF369" s="26"/>
      <c r="IG369" s="26"/>
      <c r="IH369" s="26"/>
      <c r="II369" s="26"/>
      <c r="IJ369" s="26"/>
      <c r="IK369" s="26"/>
      <c r="IL369" s="26"/>
      <c r="IM369" s="26"/>
      <c r="IN369" s="26"/>
      <c r="IO369" s="26"/>
      <c r="IP369" s="26"/>
      <c r="IQ369" s="26"/>
      <c r="IR369" s="26"/>
      <c r="IS369" s="26"/>
      <c r="IT369" s="26"/>
      <c r="IU369" s="26"/>
      <c r="IV369" s="26"/>
      <c r="IW369" s="26"/>
    </row>
    <row r="448" customFormat="false" ht="12.75" hidden="false" customHeight="false" outlineLevel="0" collapsed="false">
      <c r="AA448" s="53" t="n">
        <f aca="false">SUM(Calculation!Y1074:Y1077)</f>
        <v>0</v>
      </c>
    </row>
    <row r="2365" customFormat="false" ht="12.75" hidden="false" customHeight="false" outlineLevel="0" collapsed="false">
      <c r="B2365" s="1" t="s">
        <v>45</v>
      </c>
      <c r="C2365" s="1" t="n">
        <v>0</v>
      </c>
    </row>
    <row r="2366" customFormat="false" ht="12.75" hidden="false" customHeight="false" outlineLevel="0" collapsed="false">
      <c r="B2366" s="1" t="s">
        <v>46</v>
      </c>
      <c r="C2366" s="1" t="n">
        <v>1</v>
      </c>
    </row>
    <row r="2367" customFormat="false" ht="12.75" hidden="false" customHeight="false" outlineLevel="0" collapsed="false">
      <c r="B2367" s="1" t="s">
        <v>47</v>
      </c>
      <c r="C2367" s="1" t="n">
        <v>2</v>
      </c>
    </row>
    <row r="2368" customFormat="false" ht="12.75" hidden="false" customHeight="false" outlineLevel="0" collapsed="false">
      <c r="B2368" s="1" t="s">
        <v>48</v>
      </c>
      <c r="C2368" s="1" t="n">
        <v>3</v>
      </c>
    </row>
    <row r="2369" customFormat="false" ht="12.75" hidden="false" customHeight="false" outlineLevel="0" collapsed="false">
      <c r="B2369" s="1" t="s">
        <v>49</v>
      </c>
      <c r="C2369" s="1" t="n">
        <v>4</v>
      </c>
    </row>
    <row r="2370" customFormat="false" ht="12.75" hidden="false" customHeight="false" outlineLevel="0" collapsed="false">
      <c r="B2370" s="1" t="s">
        <v>6</v>
      </c>
      <c r="C2370" s="1" t="n">
        <v>5</v>
      </c>
    </row>
    <row r="2371" customFormat="false" ht="12.75" hidden="false" customHeight="false" outlineLevel="0" collapsed="false">
      <c r="B2371" s="1" t="s">
        <v>16</v>
      </c>
      <c r="C2371" s="1" t="n">
        <v>6</v>
      </c>
    </row>
    <row r="2372" customFormat="false" ht="12.75" hidden="false" customHeight="false" outlineLevel="0" collapsed="false">
      <c r="B2372" s="1" t="s">
        <v>18</v>
      </c>
      <c r="C2372" s="1" t="n">
        <v>7</v>
      </c>
    </row>
    <row r="2373" customFormat="false" ht="12.75" hidden="false" customHeight="false" outlineLevel="0" collapsed="false">
      <c r="B2373" s="1" t="s">
        <v>20</v>
      </c>
      <c r="C2373" s="1" t="n">
        <v>8</v>
      </c>
    </row>
    <row r="2374" customFormat="false" ht="12.75" hidden="false" customHeight="false" outlineLevel="0" collapsed="false">
      <c r="B2374" s="1" t="s">
        <v>22</v>
      </c>
      <c r="C2374" s="1" t="n">
        <v>9</v>
      </c>
    </row>
    <row r="2375" customFormat="false" ht="12.75" hidden="false" customHeight="false" outlineLevel="0" collapsed="false">
      <c r="B2375" s="1" t="s">
        <v>50</v>
      </c>
      <c r="C2375" s="1" t="n">
        <v>10</v>
      </c>
    </row>
    <row r="2376" customFormat="false" ht="12.75" hidden="false" customHeight="false" outlineLevel="0" collapsed="false">
      <c r="B2376" s="1" t="s">
        <v>51</v>
      </c>
      <c r="C2376" s="1" t="n">
        <v>11</v>
      </c>
    </row>
    <row r="2377" customFormat="false" ht="12.75" hidden="false" customHeight="false" outlineLevel="0" collapsed="false">
      <c r="B2377" s="1" t="s">
        <v>52</v>
      </c>
      <c r="C2377" s="1" t="n">
        <v>12</v>
      </c>
    </row>
  </sheetData>
  <dataValidations count="1">
    <dataValidation allowBlank="true" errorStyle="stop" operator="between" showDropDown="false" showErrorMessage="true" showInputMessage="false" sqref="G22:H368" type="list">
      <formula1>$C$2365:$C$2377</formula1>
      <formula2>0</formula2>
    </dataValidation>
  </dataValidations>
  <printOptions headings="false" gridLines="false" gridLinesSet="true" horizontalCentered="true" verticalCentered="false"/>
  <pageMargins left="0" right="0" top="0.540277777777778" bottom="0.1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83"/>
  <sheetViews>
    <sheetView showFormulas="false" showGridLines="true" showRowColHeaders="true" showZeros="true" rightToLeft="false" tabSelected="false" showOutlineSymbols="true" defaultGridColor="true" view="normal" topLeftCell="B965" colorId="64" zoomScale="100" zoomScaleNormal="100" zoomScalePageLayoutView="100" workbookViewId="0">
      <selection pane="topLeft" activeCell="B965" activeCellId="0" sqref="B965:N965"/>
    </sheetView>
  </sheetViews>
  <sheetFormatPr defaultColWidth="9.32421875" defaultRowHeight="15.75" customHeight="true" zeroHeight="false" outlineLevelRow="0" outlineLevelCol="0"/>
  <cols>
    <col collapsed="false" customWidth="false" hidden="true" outlineLevel="0" max="1" min="1" style="54" width="9.32"/>
    <col collapsed="false" customWidth="true" hidden="false" outlineLevel="0" max="2" min="2" style="54" width="23.65"/>
    <col collapsed="false" customWidth="true" hidden="false" outlineLevel="0" max="14" min="3" style="54" width="12.99"/>
    <col collapsed="false" customWidth="true" hidden="false" outlineLevel="0" max="15" min="15" style="54" width="11.32"/>
    <col collapsed="false" customWidth="false" hidden="false" outlineLevel="0" max="257" min="16" style="54" width="9.32"/>
  </cols>
  <sheetData>
    <row r="1" customFormat="false" ht="15.75" hidden="true" customHeight="false" outlineLevel="0" collapsed="false">
      <c r="A1" s="55" t="str">
        <f aca="false">+'Personnel Input Worksheet'!B21</f>
        <v>Employee Name</v>
      </c>
      <c r="B1" s="55" t="str">
        <f aca="false">+'Personnel Input Worksheet'!D21</f>
        <v>Job Title</v>
      </c>
      <c r="C1" s="55"/>
      <c r="D1" s="55" t="str">
        <f aca="false">+'Personnel Input Worksheet'!G21</f>
        <v># Mos in 2001</v>
      </c>
      <c r="E1" s="56" t="s">
        <v>53</v>
      </c>
      <c r="F1" s="56" t="s">
        <v>54</v>
      </c>
      <c r="G1" s="56" t="s">
        <v>55</v>
      </c>
      <c r="H1" s="56" t="s">
        <v>56</v>
      </c>
      <c r="I1" s="57" t="n">
        <v>36526</v>
      </c>
      <c r="J1" s="57" t="n">
        <v>36557</v>
      </c>
      <c r="K1" s="57" t="n">
        <v>36586</v>
      </c>
      <c r="L1" s="57" t="n">
        <v>36617</v>
      </c>
      <c r="M1" s="57" t="n">
        <v>36647</v>
      </c>
      <c r="N1" s="57" t="n">
        <v>36678</v>
      </c>
      <c r="O1" s="57" t="n">
        <v>36708</v>
      </c>
      <c r="P1" s="57" t="n">
        <v>36739</v>
      </c>
      <c r="Q1" s="57" t="n">
        <v>36770</v>
      </c>
      <c r="R1" s="57" t="n">
        <v>36800</v>
      </c>
      <c r="S1" s="57" t="n">
        <v>36831</v>
      </c>
      <c r="T1" s="57" t="n">
        <v>36861</v>
      </c>
      <c r="U1" s="58" t="n">
        <f aca="false">SUM(I1:T1)</f>
        <v>440320</v>
      </c>
      <c r="V1" s="58"/>
      <c r="W1" s="59"/>
      <c r="X1" s="59"/>
      <c r="Y1" s="59"/>
      <c r="Z1" s="59"/>
      <c r="AA1" s="59"/>
      <c r="AB1" s="59"/>
      <c r="AC1" s="59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60"/>
      <c r="GC1" s="60"/>
      <c r="GD1" s="60"/>
      <c r="GE1" s="60"/>
      <c r="GF1" s="60"/>
      <c r="GG1" s="60"/>
      <c r="GH1" s="60"/>
      <c r="GI1" s="60"/>
      <c r="GJ1" s="60"/>
      <c r="GK1" s="60"/>
      <c r="GL1" s="60"/>
      <c r="GM1" s="60"/>
      <c r="GN1" s="60"/>
      <c r="GO1" s="60"/>
      <c r="GP1" s="60"/>
      <c r="GQ1" s="60"/>
      <c r="GR1" s="60"/>
      <c r="GS1" s="60"/>
      <c r="GT1" s="60"/>
      <c r="GU1" s="60"/>
      <c r="GV1" s="60"/>
      <c r="GW1" s="60"/>
      <c r="GX1" s="60"/>
      <c r="GY1" s="60"/>
      <c r="GZ1" s="60"/>
      <c r="HA1" s="60"/>
      <c r="HB1" s="60"/>
      <c r="HC1" s="60"/>
      <c r="HD1" s="60"/>
      <c r="HE1" s="60"/>
      <c r="HF1" s="60"/>
      <c r="HG1" s="60"/>
      <c r="HH1" s="60"/>
      <c r="HI1" s="60"/>
      <c r="HJ1" s="60"/>
      <c r="HK1" s="60"/>
      <c r="HL1" s="60"/>
      <c r="HM1" s="60"/>
      <c r="HN1" s="60"/>
      <c r="HO1" s="60"/>
      <c r="HP1" s="60"/>
      <c r="HQ1" s="60"/>
      <c r="HR1" s="60"/>
      <c r="HS1" s="60"/>
      <c r="HT1" s="60"/>
      <c r="HU1" s="60"/>
      <c r="HV1" s="60"/>
      <c r="HW1" s="60"/>
      <c r="HX1" s="60"/>
      <c r="HY1" s="60"/>
      <c r="HZ1" s="60"/>
      <c r="IA1" s="60"/>
      <c r="IB1" s="60"/>
      <c r="IC1" s="60"/>
      <c r="ID1" s="60"/>
      <c r="IE1" s="60"/>
      <c r="IF1" s="60"/>
      <c r="IG1" s="60"/>
      <c r="IH1" s="60"/>
      <c r="II1" s="60"/>
      <c r="IJ1" s="60"/>
      <c r="IK1" s="60"/>
      <c r="IL1" s="60"/>
      <c r="IM1" s="60"/>
      <c r="IN1" s="60"/>
      <c r="IO1" s="60"/>
      <c r="IP1" s="60"/>
      <c r="IQ1" s="60"/>
      <c r="IR1" s="60"/>
      <c r="IS1" s="60"/>
      <c r="IT1" s="60"/>
      <c r="IU1" s="60"/>
      <c r="IV1" s="60"/>
      <c r="IW1" s="60"/>
    </row>
    <row r="2" customFormat="false" ht="15.75" hidden="true" customHeight="false" outlineLevel="0" collapsed="false">
      <c r="A2" s="54" t="str">
        <f aca="false">+'Personnel Input Worksheet'!B22</f>
        <v>Wanda Curry</v>
      </c>
      <c r="B2" s="54" t="str">
        <f aca="false">+'Personnel Input Worksheet'!D22</f>
        <v>Vice President</v>
      </c>
      <c r="C2" s="54" t="n">
        <f aca="false">IF(B2&lt;&gt;0,1,0)</f>
        <v>1</v>
      </c>
      <c r="D2" s="54" t="n">
        <f aca="false">+'Personnel Input Worksheet'!G22</f>
        <v>12</v>
      </c>
      <c r="E2" s="61" t="n">
        <f aca="false">+D2*30</f>
        <v>360</v>
      </c>
      <c r="F2" s="62" t="n">
        <v>36526</v>
      </c>
      <c r="G2" s="63" t="n">
        <f aca="false">IF(A2&lt;&gt;"FTE",DATE(99,12,31),+F2+(360-E2))</f>
        <v>36525</v>
      </c>
      <c r="H2" s="63" t="n">
        <f aca="false">IF(A2&lt;&gt;"FTE",F2+E2,DATE(2001,1,1))</f>
        <v>36886</v>
      </c>
      <c r="I2" s="64" t="n">
        <f aca="false">IF(AND($G2&lt;=I$1,$H2&gt;I$1),$C2,0)</f>
        <v>1</v>
      </c>
      <c r="J2" s="64" t="n">
        <f aca="false">IF(AND($G2&lt;=J$1,$H2&gt;J$1),$C2,0)</f>
        <v>1</v>
      </c>
      <c r="K2" s="64" t="n">
        <f aca="false">IF(AND($G2&lt;=K$1,$H2&gt;K$1),$C2,0)</f>
        <v>1</v>
      </c>
      <c r="L2" s="64" t="n">
        <f aca="false">IF(AND($G2&lt;=L$1,$H2&gt;L$1),$C2,0)</f>
        <v>1</v>
      </c>
      <c r="M2" s="64" t="n">
        <f aca="false">IF(AND($G2&lt;=M$1,$H2&gt;M$1),$C2,0)</f>
        <v>1</v>
      </c>
      <c r="N2" s="64" t="n">
        <f aca="false">IF(AND($G2&lt;=N$1,$H2&gt;N$1),$C2,0)</f>
        <v>1</v>
      </c>
      <c r="O2" s="64" t="n">
        <f aca="false">IF(AND($G2&lt;=O$1,$H2&gt;O$1),$C2,0)</f>
        <v>1</v>
      </c>
      <c r="P2" s="64" t="n">
        <f aca="false">IF(AND($G2&lt;=P$1,$H2&gt;P$1),$C2,0)</f>
        <v>1</v>
      </c>
      <c r="Q2" s="64" t="n">
        <f aca="false">IF(AND($G2&lt;=Q$1,$H2&gt;Q$1),$C2,0)</f>
        <v>1</v>
      </c>
      <c r="R2" s="64" t="n">
        <f aca="false">IF(AND($G2&lt;=R$1,$H2&gt;R$1),$C2,0)</f>
        <v>1</v>
      </c>
      <c r="S2" s="64" t="n">
        <f aca="false">IF(AND($G2&lt;=S$1,$H2&gt;S$1),$C2,0)</f>
        <v>1</v>
      </c>
      <c r="T2" s="64" t="n">
        <f aca="false">IF(AND($G2&lt;=T$1,$H2&gt;T$1),$C2,0)</f>
        <v>1</v>
      </c>
      <c r="U2" s="65" t="n">
        <f aca="false">SUM(I2:T2)</f>
        <v>12</v>
      </c>
      <c r="V2" s="65"/>
      <c r="W2" s="61"/>
      <c r="X2" s="61"/>
      <c r="Y2" s="61"/>
      <c r="Z2" s="61"/>
      <c r="AA2" s="61"/>
      <c r="AB2" s="61"/>
      <c r="AC2" s="61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</row>
    <row r="3" customFormat="false" ht="15.75" hidden="true" customHeight="false" outlineLevel="0" collapsed="false">
      <c r="A3" s="54" t="str">
        <f aca="false">+'Personnel Input Worksheet'!B23</f>
        <v>FTE</v>
      </c>
      <c r="B3" s="54" t="str">
        <f aca="false">+'Personnel Input Worksheet'!D23</f>
        <v>Administrative Asst.</v>
      </c>
      <c r="C3" s="54" t="n">
        <f aca="false">IF(B3&lt;&gt;0,1,0)</f>
        <v>1</v>
      </c>
      <c r="D3" s="54" t="n">
        <f aca="false">+'Personnel Input Worksheet'!G23</f>
        <v>12</v>
      </c>
      <c r="E3" s="61" t="n">
        <f aca="false">+D3*30</f>
        <v>360</v>
      </c>
      <c r="F3" s="62" t="n">
        <v>36526</v>
      </c>
      <c r="G3" s="63" t="n">
        <f aca="false">IF(A3&lt;&gt;"FTE",DATE(99,12,31),+F3+(360-E3))</f>
        <v>36526</v>
      </c>
      <c r="H3" s="63" t="n">
        <f aca="false">IF(A3&lt;&gt;"FTE",F3+E3,DATE(2001,1,1))</f>
        <v>36892</v>
      </c>
      <c r="I3" s="64" t="n">
        <f aca="false">IF(AND($G3&lt;=I$1,$H3&gt;I$1),$C3,0)</f>
        <v>1</v>
      </c>
      <c r="J3" s="64" t="n">
        <f aca="false">IF(AND($G3&lt;=J$1,$H3&gt;J$1),$C3,0)</f>
        <v>1</v>
      </c>
      <c r="K3" s="64" t="n">
        <f aca="false">IF(AND($G3&lt;=K$1,$H3&gt;K$1),$C3,0)</f>
        <v>1</v>
      </c>
      <c r="L3" s="64" t="n">
        <f aca="false">IF(AND($G3&lt;=L$1,$H3&gt;L$1),$C3,0)</f>
        <v>1</v>
      </c>
      <c r="M3" s="64" t="n">
        <f aca="false">IF(AND($G3&lt;=M$1,$H3&gt;M$1),$C3,0)</f>
        <v>1</v>
      </c>
      <c r="N3" s="64" t="n">
        <f aca="false">IF(AND($G3&lt;=N$1,$H3&gt;N$1),$C3,0)</f>
        <v>1</v>
      </c>
      <c r="O3" s="64" t="n">
        <f aca="false">IF(AND($G3&lt;=O$1,$H3&gt;O$1),$C3,0)</f>
        <v>1</v>
      </c>
      <c r="P3" s="64" t="n">
        <f aca="false">IF(AND($G3&lt;=P$1,$H3&gt;P$1),$C3,0)</f>
        <v>1</v>
      </c>
      <c r="Q3" s="64" t="n">
        <f aca="false">IF(AND($G3&lt;=Q$1,$H3&gt;Q$1),$C3,0)</f>
        <v>1</v>
      </c>
      <c r="R3" s="64" t="n">
        <f aca="false">IF(AND($G3&lt;=R$1,$H3&gt;R$1),$C3,0)</f>
        <v>1</v>
      </c>
      <c r="S3" s="64" t="n">
        <f aca="false">IF(AND($G3&lt;=S$1,$H3&gt;S$1),$C3,0)</f>
        <v>1</v>
      </c>
      <c r="T3" s="64" t="n">
        <f aca="false">IF(AND($G3&lt;=T$1,$H3&gt;T$1),$C3,0)</f>
        <v>1</v>
      </c>
      <c r="U3" s="65" t="n">
        <f aca="false">SUM(I3:T3)</f>
        <v>12</v>
      </c>
      <c r="V3" s="65"/>
      <c r="W3" s="61"/>
      <c r="X3" s="61"/>
      <c r="Y3" s="61"/>
      <c r="Z3" s="61"/>
      <c r="AA3" s="61"/>
      <c r="AB3" s="61"/>
      <c r="AC3" s="61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</row>
    <row r="4" customFormat="false" ht="15.75" hidden="true" customHeight="false" outlineLevel="0" collapsed="false">
      <c r="A4" s="54" t="str">
        <f aca="false">+'Personnel Input Worksheet'!B24</f>
        <v>Mohsin Mansoor</v>
      </c>
      <c r="B4" s="54" t="str">
        <f aca="false">+'Personnel Input Worksheet'!D24</f>
        <v>Sr Director</v>
      </c>
      <c r="C4" s="54" t="n">
        <f aca="false">IF(B4&lt;&gt;0,1,0)</f>
        <v>1</v>
      </c>
      <c r="D4" s="54" t="n">
        <f aca="false">+'Personnel Input Worksheet'!G24</f>
        <v>12</v>
      </c>
      <c r="E4" s="61" t="n">
        <f aca="false">+D4*30</f>
        <v>360</v>
      </c>
      <c r="F4" s="62" t="n">
        <v>36526</v>
      </c>
      <c r="G4" s="63" t="n">
        <f aca="false">IF(A4&lt;&gt;"FTE",DATE(99,12,31),+F4+(360-E4))</f>
        <v>36525</v>
      </c>
      <c r="H4" s="63" t="n">
        <f aca="false">IF(A4&lt;&gt;"FTE",F4+E4,DATE(2001,1,1))</f>
        <v>36886</v>
      </c>
      <c r="I4" s="64" t="n">
        <f aca="false">IF(AND($G4&lt;=I$1,$H4&gt;I$1),$C4,0)</f>
        <v>1</v>
      </c>
      <c r="J4" s="64" t="n">
        <f aca="false">IF(AND($G4&lt;=J$1,$H4&gt;J$1),$C4,0)</f>
        <v>1</v>
      </c>
      <c r="K4" s="64" t="n">
        <f aca="false">IF(AND($G4&lt;=K$1,$H4&gt;K$1),$C4,0)</f>
        <v>1</v>
      </c>
      <c r="L4" s="64" t="n">
        <f aca="false">IF(AND($G4&lt;=L$1,$H4&gt;L$1),$C4,0)</f>
        <v>1</v>
      </c>
      <c r="M4" s="64" t="n">
        <f aca="false">IF(AND($G4&lt;=M$1,$H4&gt;M$1),$C4,0)</f>
        <v>1</v>
      </c>
      <c r="N4" s="64" t="n">
        <f aca="false">IF(AND($G4&lt;=N$1,$H4&gt;N$1),$C4,0)</f>
        <v>1</v>
      </c>
      <c r="O4" s="64" t="n">
        <f aca="false">IF(AND($G4&lt;=O$1,$H4&gt;O$1),$C4,0)</f>
        <v>1</v>
      </c>
      <c r="P4" s="64" t="n">
        <f aca="false">IF(AND($G4&lt;=P$1,$H4&gt;P$1),$C4,0)</f>
        <v>1</v>
      </c>
      <c r="Q4" s="64" t="n">
        <f aca="false">IF(AND($G4&lt;=Q$1,$H4&gt;Q$1),$C4,0)</f>
        <v>1</v>
      </c>
      <c r="R4" s="64" t="n">
        <f aca="false">IF(AND($G4&lt;=R$1,$H4&gt;R$1),$C4,0)</f>
        <v>1</v>
      </c>
      <c r="S4" s="64" t="n">
        <f aca="false">IF(AND($G4&lt;=S$1,$H4&gt;S$1),$C4,0)</f>
        <v>1</v>
      </c>
      <c r="T4" s="64" t="n">
        <f aca="false">IF(AND($G4&lt;=T$1,$H4&gt;T$1),$C4,0)</f>
        <v>1</v>
      </c>
      <c r="U4" s="65" t="n">
        <f aca="false">SUM(I4:T4)</f>
        <v>12</v>
      </c>
      <c r="V4" s="65"/>
      <c r="W4" s="61"/>
      <c r="X4" s="61"/>
      <c r="Y4" s="61"/>
      <c r="Z4" s="61"/>
      <c r="AA4" s="61"/>
      <c r="AB4" s="61"/>
      <c r="AC4" s="61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</row>
    <row r="5" customFormat="false" ht="15.75" hidden="true" customHeight="false" outlineLevel="0" collapsed="false">
      <c r="A5" s="54" t="str">
        <f aca="false">+'Personnel Input Worksheet'!B25</f>
        <v>FTE</v>
      </c>
      <c r="B5" s="54" t="str">
        <f aca="false">+'Personnel Input Worksheet'!D25</f>
        <v>Administrative Asst.</v>
      </c>
      <c r="C5" s="54" t="n">
        <f aca="false">IF(B5&lt;&gt;0,1,0)</f>
        <v>1</v>
      </c>
      <c r="D5" s="54" t="n">
        <f aca="false">+'Personnel Input Worksheet'!G25</f>
        <v>12</v>
      </c>
      <c r="E5" s="61" t="n">
        <f aca="false">+D5*30</f>
        <v>360</v>
      </c>
      <c r="F5" s="62" t="n">
        <v>36526</v>
      </c>
      <c r="G5" s="63" t="n">
        <f aca="false">IF(A5&lt;&gt;"FTE",DATE(99,12,31),+F5+(360-E5))</f>
        <v>36526</v>
      </c>
      <c r="H5" s="63" t="n">
        <f aca="false">IF(A5&lt;&gt;"FTE",F5+E5,DATE(2001,1,1))</f>
        <v>36892</v>
      </c>
      <c r="I5" s="64" t="n">
        <f aca="false">IF(AND($G5&lt;=I$1,$H5&gt;I$1),$C5,0)</f>
        <v>1</v>
      </c>
      <c r="J5" s="64" t="n">
        <f aca="false">IF(AND($G5&lt;=J$1,$H5&gt;J$1),$C5,0)</f>
        <v>1</v>
      </c>
      <c r="K5" s="64" t="n">
        <f aca="false">IF(AND($G5&lt;=K$1,$H5&gt;K$1),$C5,0)</f>
        <v>1</v>
      </c>
      <c r="L5" s="64" t="n">
        <f aca="false">IF(AND($G5&lt;=L$1,$H5&gt;L$1),$C5,0)</f>
        <v>1</v>
      </c>
      <c r="M5" s="64" t="n">
        <f aca="false">IF(AND($G5&lt;=M$1,$H5&gt;M$1),$C5,0)</f>
        <v>1</v>
      </c>
      <c r="N5" s="64" t="n">
        <f aca="false">IF(AND($G5&lt;=N$1,$H5&gt;N$1),$C5,0)</f>
        <v>1</v>
      </c>
      <c r="O5" s="64" t="n">
        <f aca="false">IF(AND($G5&lt;=O$1,$H5&gt;O$1),$C5,0)</f>
        <v>1</v>
      </c>
      <c r="P5" s="64" t="n">
        <f aca="false">IF(AND($G5&lt;=P$1,$H5&gt;P$1),$C5,0)</f>
        <v>1</v>
      </c>
      <c r="Q5" s="64" t="n">
        <f aca="false">IF(AND($G5&lt;=Q$1,$H5&gt;Q$1),$C5,0)</f>
        <v>1</v>
      </c>
      <c r="R5" s="64" t="n">
        <f aca="false">IF(AND($G5&lt;=R$1,$H5&gt;R$1),$C5,0)</f>
        <v>1</v>
      </c>
      <c r="S5" s="64" t="n">
        <f aca="false">IF(AND($G5&lt;=S$1,$H5&gt;S$1),$C5,0)</f>
        <v>1</v>
      </c>
      <c r="T5" s="64" t="n">
        <f aca="false">IF(AND($G5&lt;=T$1,$H5&gt;T$1),$C5,0)</f>
        <v>1</v>
      </c>
      <c r="U5" s="65" t="n">
        <f aca="false">SUM(I5:T5)</f>
        <v>12</v>
      </c>
      <c r="V5" s="65"/>
      <c r="W5" s="61"/>
      <c r="X5" s="61"/>
      <c r="Y5" s="61"/>
      <c r="Z5" s="61"/>
      <c r="AA5" s="61"/>
      <c r="AB5" s="61"/>
      <c r="AC5" s="61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6"/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  <c r="IU5" s="66"/>
      <c r="IV5" s="66"/>
      <c r="IW5" s="66"/>
    </row>
    <row r="6" customFormat="false" ht="15.75" hidden="true" customHeight="false" outlineLevel="0" collapsed="false">
      <c r="A6" s="54" t="str">
        <f aca="false">+'Personnel Input Worksheet'!B26</f>
        <v> </v>
      </c>
      <c r="B6" s="54" t="n">
        <f aca="false">+'Personnel Input Worksheet'!D26</f>
        <v>0</v>
      </c>
      <c r="C6" s="54" t="n">
        <f aca="false">IF(B6&lt;&gt;0,1,0)</f>
        <v>0</v>
      </c>
      <c r="D6" s="54" t="n">
        <f aca="false">+'Personnel Input Worksheet'!G26</f>
        <v>12</v>
      </c>
      <c r="E6" s="61" t="n">
        <f aca="false">+D6*30</f>
        <v>360</v>
      </c>
      <c r="F6" s="62" t="n">
        <v>36526</v>
      </c>
      <c r="G6" s="63" t="n">
        <f aca="false">IF(A6&lt;&gt;"FTE",DATE(99,12,31),+F6+(360-E6))</f>
        <v>36525</v>
      </c>
      <c r="H6" s="63" t="n">
        <f aca="false">IF(A6&lt;&gt;"FTE",F6+E6,DATE(2001,1,1))</f>
        <v>36886</v>
      </c>
      <c r="I6" s="64" t="n">
        <f aca="false">IF(AND($G6&lt;=I$1,$H6&gt;I$1),$C6,0)</f>
        <v>0</v>
      </c>
      <c r="J6" s="64" t="n">
        <f aca="false">IF(AND($G6&lt;=J$1,$H6&gt;J$1),$C6,0)</f>
        <v>0</v>
      </c>
      <c r="K6" s="64" t="n">
        <f aca="false">IF(AND($G6&lt;=K$1,$H6&gt;K$1),$C6,0)</f>
        <v>0</v>
      </c>
      <c r="L6" s="64" t="n">
        <f aca="false">IF(AND($G6&lt;=L$1,$H6&gt;L$1),$C6,0)</f>
        <v>0</v>
      </c>
      <c r="M6" s="64" t="n">
        <f aca="false">IF(AND($G6&lt;=M$1,$H6&gt;M$1),$C6,0)</f>
        <v>0</v>
      </c>
      <c r="N6" s="64" t="n">
        <f aca="false">IF(AND($G6&lt;=N$1,$H6&gt;N$1),$C6,0)</f>
        <v>0</v>
      </c>
      <c r="O6" s="64" t="n">
        <f aca="false">IF(AND($G6&lt;=O$1,$H6&gt;O$1),$C6,0)</f>
        <v>0</v>
      </c>
      <c r="P6" s="64" t="n">
        <f aca="false">IF(AND($G6&lt;=P$1,$H6&gt;P$1),$C6,0)</f>
        <v>0</v>
      </c>
      <c r="Q6" s="64" t="n">
        <f aca="false">IF(AND($G6&lt;=Q$1,$H6&gt;Q$1),$C6,0)</f>
        <v>0</v>
      </c>
      <c r="R6" s="64" t="n">
        <f aca="false">IF(AND($G6&lt;=R$1,$H6&gt;R$1),$C6,0)</f>
        <v>0</v>
      </c>
      <c r="S6" s="64" t="n">
        <f aca="false">IF(AND($G6&lt;=S$1,$H6&gt;S$1),$C6,0)</f>
        <v>0</v>
      </c>
      <c r="T6" s="64" t="n">
        <f aca="false">IF(AND($G6&lt;=T$1,$H6&gt;T$1),$C6,0)</f>
        <v>0</v>
      </c>
      <c r="U6" s="65" t="n">
        <f aca="false">SUM(I6:T6)</f>
        <v>0</v>
      </c>
      <c r="V6" s="65"/>
      <c r="W6" s="61"/>
      <c r="X6" s="61"/>
      <c r="Y6" s="61"/>
      <c r="Z6" s="61"/>
      <c r="AA6" s="61"/>
      <c r="AB6" s="61"/>
      <c r="AC6" s="61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6"/>
      <c r="GB6" s="66"/>
      <c r="GC6" s="66"/>
      <c r="GD6" s="66"/>
      <c r="GE6" s="66"/>
      <c r="GF6" s="66"/>
      <c r="GG6" s="66"/>
      <c r="GH6" s="66"/>
      <c r="GI6" s="66"/>
      <c r="GJ6" s="66"/>
      <c r="GK6" s="66"/>
      <c r="GL6" s="66"/>
      <c r="GM6" s="66"/>
      <c r="GN6" s="66"/>
      <c r="GO6" s="66"/>
      <c r="GP6" s="66"/>
      <c r="GQ6" s="66"/>
      <c r="GR6" s="66"/>
      <c r="GS6" s="66"/>
      <c r="GT6" s="66"/>
      <c r="GU6" s="66"/>
      <c r="GV6" s="66"/>
      <c r="GW6" s="66"/>
      <c r="GX6" s="66"/>
      <c r="GY6" s="66"/>
      <c r="GZ6" s="66"/>
      <c r="HA6" s="66"/>
      <c r="HB6" s="66"/>
      <c r="HC6" s="66"/>
      <c r="HD6" s="66"/>
      <c r="HE6" s="66"/>
      <c r="HF6" s="66"/>
      <c r="HG6" s="66"/>
      <c r="HH6" s="66"/>
      <c r="HI6" s="66"/>
      <c r="HJ6" s="66"/>
      <c r="HK6" s="66"/>
      <c r="HL6" s="66"/>
      <c r="HM6" s="66"/>
      <c r="HN6" s="66"/>
      <c r="HO6" s="66"/>
      <c r="HP6" s="66"/>
      <c r="HQ6" s="66"/>
      <c r="HR6" s="66"/>
      <c r="HS6" s="66"/>
      <c r="HT6" s="66"/>
      <c r="HU6" s="66"/>
      <c r="HV6" s="66"/>
      <c r="HW6" s="66"/>
      <c r="HX6" s="66"/>
      <c r="HY6" s="6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  <c r="IV6" s="66"/>
      <c r="IW6" s="66"/>
    </row>
    <row r="7" customFormat="false" ht="15.75" hidden="true" customHeight="false" outlineLevel="0" collapsed="false">
      <c r="A7" s="54" t="str">
        <f aca="false">+'Personnel Input Worksheet'!B27</f>
        <v> </v>
      </c>
      <c r="B7" s="54" t="n">
        <f aca="false">+'Personnel Input Worksheet'!D27</f>
        <v>0</v>
      </c>
      <c r="C7" s="54" t="n">
        <f aca="false">IF(B7&lt;&gt;0,1,0)</f>
        <v>0</v>
      </c>
      <c r="D7" s="54" t="n">
        <f aca="false">+'Personnel Input Worksheet'!G27</f>
        <v>12</v>
      </c>
      <c r="E7" s="61" t="n">
        <f aca="false">+D7*30</f>
        <v>360</v>
      </c>
      <c r="F7" s="62" t="n">
        <v>36526</v>
      </c>
      <c r="G7" s="63" t="n">
        <f aca="false">IF(A7&lt;&gt;"FTE",DATE(99,12,31),+F7+(360-E7))</f>
        <v>36525</v>
      </c>
      <c r="H7" s="63" t="n">
        <f aca="false">IF(A7&lt;&gt;"FTE",F7+E7,DATE(2001,1,1))</f>
        <v>36886</v>
      </c>
      <c r="I7" s="64" t="n">
        <f aca="false">IF(AND($G7&lt;=I$1,$H7&gt;I$1),$C7,0)</f>
        <v>0</v>
      </c>
      <c r="J7" s="64" t="n">
        <f aca="false">IF(AND($G7&lt;=J$1,$H7&gt;J$1),$C7,0)</f>
        <v>0</v>
      </c>
      <c r="K7" s="64" t="n">
        <f aca="false">IF(AND($G7&lt;=K$1,$H7&gt;K$1),$C7,0)</f>
        <v>0</v>
      </c>
      <c r="L7" s="64" t="n">
        <f aca="false">IF(AND($G7&lt;=L$1,$H7&gt;L$1),$C7,0)</f>
        <v>0</v>
      </c>
      <c r="M7" s="64" t="n">
        <f aca="false">IF(AND($G7&lt;=M$1,$H7&gt;M$1),$C7,0)</f>
        <v>0</v>
      </c>
      <c r="N7" s="64" t="n">
        <f aca="false">IF(AND($G7&lt;=N$1,$H7&gt;N$1),$C7,0)</f>
        <v>0</v>
      </c>
      <c r="O7" s="64" t="n">
        <f aca="false">IF(AND($G7&lt;=O$1,$H7&gt;O$1),$C7,0)</f>
        <v>0</v>
      </c>
      <c r="P7" s="64" t="n">
        <f aca="false">IF(AND($G7&lt;=P$1,$H7&gt;P$1),$C7,0)</f>
        <v>0</v>
      </c>
      <c r="Q7" s="64" t="n">
        <f aca="false">IF(AND($G7&lt;=Q$1,$H7&gt;Q$1),$C7,0)</f>
        <v>0</v>
      </c>
      <c r="R7" s="64" t="n">
        <f aca="false">IF(AND($G7&lt;=R$1,$H7&gt;R$1),$C7,0)</f>
        <v>0</v>
      </c>
      <c r="S7" s="64" t="n">
        <f aca="false">IF(AND($G7&lt;=S$1,$H7&gt;S$1),$C7,0)</f>
        <v>0</v>
      </c>
      <c r="T7" s="64" t="n">
        <f aca="false">IF(AND($G7&lt;=T$1,$H7&gt;T$1),$C7,0)</f>
        <v>0</v>
      </c>
      <c r="U7" s="65" t="n">
        <f aca="false">SUM(I7:T7)</f>
        <v>0</v>
      </c>
      <c r="V7" s="65"/>
      <c r="W7" s="61"/>
      <c r="X7" s="61"/>
      <c r="Y7" s="61"/>
      <c r="Z7" s="61"/>
      <c r="AA7" s="61"/>
      <c r="AB7" s="61"/>
      <c r="AC7" s="61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6"/>
      <c r="GB7" s="66"/>
      <c r="GC7" s="66"/>
      <c r="GD7" s="66"/>
      <c r="GE7" s="66"/>
      <c r="GF7" s="66"/>
      <c r="GG7" s="66"/>
      <c r="GH7" s="66"/>
      <c r="GI7" s="66"/>
      <c r="GJ7" s="66"/>
      <c r="GK7" s="66"/>
      <c r="GL7" s="66"/>
      <c r="GM7" s="66"/>
      <c r="GN7" s="66"/>
      <c r="GO7" s="66"/>
      <c r="GP7" s="66"/>
      <c r="GQ7" s="66"/>
      <c r="GR7" s="66"/>
      <c r="GS7" s="66"/>
      <c r="GT7" s="66"/>
      <c r="GU7" s="66"/>
      <c r="GV7" s="66"/>
      <c r="GW7" s="66"/>
      <c r="GX7" s="66"/>
      <c r="GY7" s="66"/>
      <c r="GZ7" s="66"/>
      <c r="HA7" s="66"/>
      <c r="HB7" s="66"/>
      <c r="HC7" s="66"/>
      <c r="HD7" s="66"/>
      <c r="HE7" s="66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  <c r="IU7" s="66"/>
      <c r="IV7" s="66"/>
      <c r="IW7" s="66"/>
    </row>
    <row r="8" customFormat="false" ht="15.75" hidden="true" customHeight="false" outlineLevel="0" collapsed="false">
      <c r="A8" s="54" t="str">
        <f aca="false">+'Personnel Input Worksheet'!B28</f>
        <v> </v>
      </c>
      <c r="B8" s="54" t="n">
        <f aca="false">+'Personnel Input Worksheet'!D28</f>
        <v>0</v>
      </c>
      <c r="C8" s="54" t="n">
        <f aca="false">IF(B8&lt;&gt;0,1,0)</f>
        <v>0</v>
      </c>
      <c r="D8" s="54" t="n">
        <f aca="false">+'Personnel Input Worksheet'!G28</f>
        <v>12</v>
      </c>
      <c r="E8" s="61" t="n">
        <f aca="false">+D8*30</f>
        <v>360</v>
      </c>
      <c r="F8" s="62" t="n">
        <v>36526</v>
      </c>
      <c r="G8" s="63" t="n">
        <f aca="false">IF(A8&lt;&gt;"FTE",DATE(99,12,31),+F8+(360-E8))</f>
        <v>36525</v>
      </c>
      <c r="H8" s="63" t="n">
        <f aca="false">IF(A8&lt;&gt;"FTE",F8+E8,DATE(2001,1,1))</f>
        <v>36886</v>
      </c>
      <c r="I8" s="64" t="n">
        <f aca="false">IF(AND($G8&lt;=I$1,$H8&gt;I$1),$C8,0)</f>
        <v>0</v>
      </c>
      <c r="J8" s="64" t="n">
        <f aca="false">IF(AND($G8&lt;=J$1,$H8&gt;J$1),$C8,0)</f>
        <v>0</v>
      </c>
      <c r="K8" s="64" t="n">
        <f aca="false">IF(AND($G8&lt;=K$1,$H8&gt;K$1),$C8,0)</f>
        <v>0</v>
      </c>
      <c r="L8" s="64" t="n">
        <f aca="false">IF(AND($G8&lt;=L$1,$H8&gt;L$1),$C8,0)</f>
        <v>0</v>
      </c>
      <c r="M8" s="64" t="n">
        <f aca="false">IF(AND($G8&lt;=M$1,$H8&gt;M$1),$C8,0)</f>
        <v>0</v>
      </c>
      <c r="N8" s="64" t="n">
        <f aca="false">IF(AND($G8&lt;=N$1,$H8&gt;N$1),$C8,0)</f>
        <v>0</v>
      </c>
      <c r="O8" s="64" t="n">
        <f aca="false">IF(AND($G8&lt;=O$1,$H8&gt;O$1),$C8,0)</f>
        <v>0</v>
      </c>
      <c r="P8" s="64" t="n">
        <f aca="false">IF(AND($G8&lt;=P$1,$H8&gt;P$1),$C8,0)</f>
        <v>0</v>
      </c>
      <c r="Q8" s="64" t="n">
        <f aca="false">IF(AND($G8&lt;=Q$1,$H8&gt;Q$1),$C8,0)</f>
        <v>0</v>
      </c>
      <c r="R8" s="64" t="n">
        <f aca="false">IF(AND($G8&lt;=R$1,$H8&gt;R$1),$C8,0)</f>
        <v>0</v>
      </c>
      <c r="S8" s="64" t="n">
        <f aca="false">IF(AND($G8&lt;=S$1,$H8&gt;S$1),$C8,0)</f>
        <v>0</v>
      </c>
      <c r="T8" s="64" t="n">
        <f aca="false">IF(AND($G8&lt;=T$1,$H8&gt;T$1),$C8,0)</f>
        <v>0</v>
      </c>
      <c r="U8" s="65" t="n">
        <f aca="false">SUM(I8:T8)</f>
        <v>0</v>
      </c>
      <c r="V8" s="65"/>
      <c r="W8" s="61"/>
      <c r="X8" s="61"/>
      <c r="Y8" s="61"/>
      <c r="Z8" s="61"/>
      <c r="AA8" s="61"/>
      <c r="AB8" s="61"/>
      <c r="AC8" s="61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  <c r="IU8" s="66"/>
      <c r="IV8" s="66"/>
      <c r="IW8" s="66"/>
    </row>
    <row r="9" customFormat="false" ht="15.75" hidden="true" customHeight="false" outlineLevel="0" collapsed="false">
      <c r="A9" s="54" t="str">
        <f aca="false">+'Personnel Input Worksheet'!B29</f>
        <v> </v>
      </c>
      <c r="B9" s="54" t="n">
        <f aca="false">+'Personnel Input Worksheet'!D29</f>
        <v>0</v>
      </c>
      <c r="C9" s="54" t="n">
        <f aca="false">IF(B9&lt;&gt;0,1,0)</f>
        <v>0</v>
      </c>
      <c r="D9" s="54" t="n">
        <f aca="false">+'Personnel Input Worksheet'!G29</f>
        <v>12</v>
      </c>
      <c r="E9" s="61" t="n">
        <f aca="false">+D9*30</f>
        <v>360</v>
      </c>
      <c r="F9" s="62" t="n">
        <v>36526</v>
      </c>
      <c r="G9" s="63" t="n">
        <f aca="false">IF(A9&lt;&gt;"FTE",DATE(99,12,31),+F9+(360-E9))</f>
        <v>36525</v>
      </c>
      <c r="H9" s="63" t="n">
        <f aca="false">IF(A9&lt;&gt;"FTE",F9+E9,DATE(2001,1,1))</f>
        <v>36886</v>
      </c>
      <c r="I9" s="64" t="n">
        <f aca="false">IF(AND($G9&lt;=I$1,$H9&gt;I$1),$C9,0)</f>
        <v>0</v>
      </c>
      <c r="J9" s="64" t="n">
        <f aca="false">IF(AND($G9&lt;=J$1,$H9&gt;J$1),$C9,0)</f>
        <v>0</v>
      </c>
      <c r="K9" s="64" t="n">
        <f aca="false">IF(AND($G9&lt;=K$1,$H9&gt;K$1),$C9,0)</f>
        <v>0</v>
      </c>
      <c r="L9" s="64" t="n">
        <f aca="false">IF(AND($G9&lt;=L$1,$H9&gt;L$1),$C9,0)</f>
        <v>0</v>
      </c>
      <c r="M9" s="64" t="n">
        <f aca="false">IF(AND($G9&lt;=M$1,$H9&gt;M$1),$C9,0)</f>
        <v>0</v>
      </c>
      <c r="N9" s="64" t="n">
        <f aca="false">IF(AND($G9&lt;=N$1,$H9&gt;N$1),$C9,0)</f>
        <v>0</v>
      </c>
      <c r="O9" s="64" t="n">
        <f aca="false">IF(AND($G9&lt;=O$1,$H9&gt;O$1),$C9,0)</f>
        <v>0</v>
      </c>
      <c r="P9" s="64" t="n">
        <f aca="false">IF(AND($G9&lt;=P$1,$H9&gt;P$1),$C9,0)</f>
        <v>0</v>
      </c>
      <c r="Q9" s="64" t="n">
        <f aca="false">IF(AND($G9&lt;=Q$1,$H9&gt;Q$1),$C9,0)</f>
        <v>0</v>
      </c>
      <c r="R9" s="64" t="n">
        <f aca="false">IF(AND($G9&lt;=R$1,$H9&gt;R$1),$C9,0)</f>
        <v>0</v>
      </c>
      <c r="S9" s="64" t="n">
        <f aca="false">IF(AND($G9&lt;=S$1,$H9&gt;S$1),$C9,0)</f>
        <v>0</v>
      </c>
      <c r="T9" s="64" t="n">
        <f aca="false">IF(AND($G9&lt;=T$1,$H9&gt;T$1),$C9,0)</f>
        <v>0</v>
      </c>
      <c r="U9" s="65" t="n">
        <f aca="false">SUM(I9:T9)</f>
        <v>0</v>
      </c>
      <c r="V9" s="65"/>
      <c r="W9" s="61"/>
      <c r="X9" s="61"/>
      <c r="Y9" s="61"/>
      <c r="Z9" s="61"/>
      <c r="AA9" s="61"/>
      <c r="AB9" s="61"/>
      <c r="AC9" s="61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  <c r="GX9" s="66"/>
      <c r="GY9" s="66"/>
      <c r="GZ9" s="66"/>
      <c r="HA9" s="66"/>
      <c r="HB9" s="66"/>
      <c r="HC9" s="66"/>
      <c r="HD9" s="66"/>
      <c r="HE9" s="66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  <c r="IU9" s="66"/>
      <c r="IV9" s="66"/>
      <c r="IW9" s="66"/>
    </row>
    <row r="10" customFormat="false" ht="15.75" hidden="true" customHeight="false" outlineLevel="0" collapsed="false">
      <c r="A10" s="54" t="str">
        <f aca="false">+'Personnel Input Worksheet'!B30</f>
        <v> </v>
      </c>
      <c r="B10" s="54" t="n">
        <f aca="false">+'Personnel Input Worksheet'!D30</f>
        <v>0</v>
      </c>
      <c r="C10" s="54" t="n">
        <f aca="false">IF(B10&lt;&gt;0,1,0)</f>
        <v>0</v>
      </c>
      <c r="D10" s="54" t="n">
        <f aca="false">+'Personnel Input Worksheet'!G30</f>
        <v>12</v>
      </c>
      <c r="E10" s="61" t="n">
        <f aca="false">+D10*30</f>
        <v>360</v>
      </c>
      <c r="F10" s="62" t="n">
        <v>36526</v>
      </c>
      <c r="G10" s="63" t="n">
        <f aca="false">IF(A10&lt;&gt;"FTE",DATE(99,12,31),+F10+(360-E10))</f>
        <v>36525</v>
      </c>
      <c r="H10" s="63" t="n">
        <f aca="false">IF(A10&lt;&gt;"FTE",F10+E10,DATE(2001,1,1))</f>
        <v>36886</v>
      </c>
      <c r="I10" s="64" t="n">
        <f aca="false">IF(AND($G10&lt;=I$1,$H10&gt;I$1),$C10,0)</f>
        <v>0</v>
      </c>
      <c r="J10" s="64" t="n">
        <f aca="false">IF(AND($G10&lt;=J$1,$H10&gt;J$1),$C10,0)</f>
        <v>0</v>
      </c>
      <c r="K10" s="64" t="n">
        <f aca="false">IF(AND($G10&lt;=K$1,$H10&gt;K$1),$C10,0)</f>
        <v>0</v>
      </c>
      <c r="L10" s="64" t="n">
        <f aca="false">IF(AND($G10&lt;=L$1,$H10&gt;L$1),$C10,0)</f>
        <v>0</v>
      </c>
      <c r="M10" s="64" t="n">
        <f aca="false">IF(AND($G10&lt;=M$1,$H10&gt;M$1),$C10,0)</f>
        <v>0</v>
      </c>
      <c r="N10" s="64" t="n">
        <f aca="false">IF(AND($G10&lt;=N$1,$H10&gt;N$1),$C10,0)</f>
        <v>0</v>
      </c>
      <c r="O10" s="64" t="n">
        <f aca="false">IF(AND($G10&lt;=O$1,$H10&gt;O$1),$C10,0)</f>
        <v>0</v>
      </c>
      <c r="P10" s="64" t="n">
        <f aca="false">IF(AND($G10&lt;=P$1,$H10&gt;P$1),$C10,0)</f>
        <v>0</v>
      </c>
      <c r="Q10" s="64" t="n">
        <f aca="false">IF(AND($G10&lt;=Q$1,$H10&gt;Q$1),$C10,0)</f>
        <v>0</v>
      </c>
      <c r="R10" s="64" t="n">
        <f aca="false">IF(AND($G10&lt;=R$1,$H10&gt;R$1),$C10,0)</f>
        <v>0</v>
      </c>
      <c r="S10" s="64" t="n">
        <f aca="false">IF(AND($G10&lt;=S$1,$H10&gt;S$1),$C10,0)</f>
        <v>0</v>
      </c>
      <c r="T10" s="64" t="n">
        <f aca="false">IF(AND($G10&lt;=T$1,$H10&gt;T$1),$C10,0)</f>
        <v>0</v>
      </c>
      <c r="U10" s="65" t="n">
        <f aca="false">SUM(I10:T10)</f>
        <v>0</v>
      </c>
      <c r="V10" s="65"/>
      <c r="W10" s="61"/>
      <c r="X10" s="61"/>
      <c r="Y10" s="61"/>
      <c r="Z10" s="61"/>
      <c r="AA10" s="61"/>
      <c r="AB10" s="61"/>
      <c r="AC10" s="61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  <c r="IU10" s="66"/>
      <c r="IV10" s="66"/>
      <c r="IW10" s="66"/>
    </row>
    <row r="11" customFormat="false" ht="15.75" hidden="true" customHeight="false" outlineLevel="0" collapsed="false">
      <c r="A11" s="54" t="str">
        <f aca="false">+'Personnel Input Worksheet'!B31</f>
        <v> </v>
      </c>
      <c r="B11" s="54" t="n">
        <f aca="false">+'Personnel Input Worksheet'!D31</f>
        <v>0</v>
      </c>
      <c r="C11" s="54" t="n">
        <f aca="false">IF(B11&lt;&gt;0,1,0)</f>
        <v>0</v>
      </c>
      <c r="D11" s="54" t="n">
        <f aca="false">+'Personnel Input Worksheet'!G31</f>
        <v>12</v>
      </c>
      <c r="E11" s="61" t="n">
        <f aca="false">+D11*30</f>
        <v>360</v>
      </c>
      <c r="F11" s="62" t="n">
        <v>36526</v>
      </c>
      <c r="G11" s="63" t="n">
        <f aca="false">IF(A11&lt;&gt;"FTE",DATE(99,12,31),+F11+(360-E11))</f>
        <v>36525</v>
      </c>
      <c r="H11" s="63" t="n">
        <f aca="false">IF(A11&lt;&gt;"FTE",F11+E11,DATE(2001,1,1))</f>
        <v>36886</v>
      </c>
      <c r="I11" s="64" t="n">
        <f aca="false">IF(AND($G11&lt;=I$1,$H11&gt;I$1),$C11,0)</f>
        <v>0</v>
      </c>
      <c r="J11" s="64" t="n">
        <f aca="false">IF(AND($G11&lt;=J$1,$H11&gt;J$1),$C11,0)</f>
        <v>0</v>
      </c>
      <c r="K11" s="64" t="n">
        <f aca="false">IF(AND($G11&lt;=K$1,$H11&gt;K$1),$C11,0)</f>
        <v>0</v>
      </c>
      <c r="L11" s="64" t="n">
        <f aca="false">IF(AND($G11&lt;=L$1,$H11&gt;L$1),$C11,0)</f>
        <v>0</v>
      </c>
      <c r="M11" s="64" t="n">
        <f aca="false">IF(AND($G11&lt;=M$1,$H11&gt;M$1),$C11,0)</f>
        <v>0</v>
      </c>
      <c r="N11" s="64" t="n">
        <f aca="false">IF(AND($G11&lt;=N$1,$H11&gt;N$1),$C11,0)</f>
        <v>0</v>
      </c>
      <c r="O11" s="64" t="n">
        <f aca="false">IF(AND($G11&lt;=O$1,$H11&gt;O$1),$C11,0)</f>
        <v>0</v>
      </c>
      <c r="P11" s="64" t="n">
        <f aca="false">IF(AND($G11&lt;=P$1,$H11&gt;P$1),$C11,0)</f>
        <v>0</v>
      </c>
      <c r="Q11" s="64" t="n">
        <f aca="false">IF(AND($G11&lt;=Q$1,$H11&gt;Q$1),$C11,0)</f>
        <v>0</v>
      </c>
      <c r="R11" s="64" t="n">
        <f aca="false">IF(AND($G11&lt;=R$1,$H11&gt;R$1),$C11,0)</f>
        <v>0</v>
      </c>
      <c r="S11" s="64" t="n">
        <f aca="false">IF(AND($G11&lt;=S$1,$H11&gt;S$1),$C11,0)</f>
        <v>0</v>
      </c>
      <c r="T11" s="64" t="n">
        <f aca="false">IF(AND($G11&lt;=T$1,$H11&gt;T$1),$C11,0)</f>
        <v>0</v>
      </c>
      <c r="U11" s="65" t="n">
        <f aca="false">SUM(I11:T11)</f>
        <v>0</v>
      </c>
      <c r="V11" s="65"/>
      <c r="W11" s="61"/>
      <c r="X11" s="61"/>
      <c r="Y11" s="61"/>
      <c r="Z11" s="61"/>
      <c r="AA11" s="61"/>
      <c r="AB11" s="61"/>
      <c r="AC11" s="61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  <c r="IW11" s="66"/>
    </row>
    <row r="12" customFormat="false" ht="15.75" hidden="true" customHeight="false" outlineLevel="0" collapsed="false">
      <c r="A12" s="54" t="str">
        <f aca="false">+'Personnel Input Worksheet'!B32</f>
        <v> </v>
      </c>
      <c r="B12" s="54" t="n">
        <f aca="false">+'Personnel Input Worksheet'!D32</f>
        <v>0</v>
      </c>
      <c r="C12" s="54" t="n">
        <f aca="false">IF(B12&lt;&gt;0,1,0)</f>
        <v>0</v>
      </c>
      <c r="D12" s="54" t="n">
        <f aca="false">+'Personnel Input Worksheet'!G32</f>
        <v>12</v>
      </c>
      <c r="E12" s="61" t="n">
        <f aca="false">+D12*30</f>
        <v>360</v>
      </c>
      <c r="F12" s="62" t="n">
        <v>36526</v>
      </c>
      <c r="G12" s="63" t="n">
        <f aca="false">IF(A12&lt;&gt;"FTE",DATE(99,12,31),+F12+(360-E12))</f>
        <v>36525</v>
      </c>
      <c r="H12" s="63" t="n">
        <f aca="false">IF(A12&lt;&gt;"FTE",F12+E12,DATE(2001,1,1))</f>
        <v>36886</v>
      </c>
      <c r="I12" s="64" t="n">
        <f aca="false">IF(AND($G12&lt;=I$1,$H12&gt;I$1),$C12,0)</f>
        <v>0</v>
      </c>
      <c r="J12" s="64" t="n">
        <f aca="false">IF(AND($G12&lt;=J$1,$H12&gt;J$1),$C12,0)</f>
        <v>0</v>
      </c>
      <c r="K12" s="64" t="n">
        <f aca="false">IF(AND($G12&lt;=K$1,$H12&gt;K$1),$C12,0)</f>
        <v>0</v>
      </c>
      <c r="L12" s="64" t="n">
        <f aca="false">IF(AND($G12&lt;=L$1,$H12&gt;L$1),$C12,0)</f>
        <v>0</v>
      </c>
      <c r="M12" s="64" t="n">
        <f aca="false">IF(AND($G12&lt;=M$1,$H12&gt;M$1),$C12,0)</f>
        <v>0</v>
      </c>
      <c r="N12" s="64" t="n">
        <f aca="false">IF(AND($G12&lt;=N$1,$H12&gt;N$1),$C12,0)</f>
        <v>0</v>
      </c>
      <c r="O12" s="64" t="n">
        <f aca="false">IF(AND($G12&lt;=O$1,$H12&gt;O$1),$C12,0)</f>
        <v>0</v>
      </c>
      <c r="P12" s="64" t="n">
        <f aca="false">IF(AND($G12&lt;=P$1,$H12&gt;P$1),$C12,0)</f>
        <v>0</v>
      </c>
      <c r="Q12" s="64" t="n">
        <f aca="false">IF(AND($G12&lt;=Q$1,$H12&gt;Q$1),$C12,0)</f>
        <v>0</v>
      </c>
      <c r="R12" s="64" t="n">
        <f aca="false">IF(AND($G12&lt;=R$1,$H12&gt;R$1),$C12,0)</f>
        <v>0</v>
      </c>
      <c r="S12" s="64" t="n">
        <f aca="false">IF(AND($G12&lt;=S$1,$H12&gt;S$1),$C12,0)</f>
        <v>0</v>
      </c>
      <c r="T12" s="64" t="n">
        <f aca="false">IF(AND($G12&lt;=T$1,$H12&gt;T$1),$C12,0)</f>
        <v>0</v>
      </c>
      <c r="U12" s="65" t="n">
        <f aca="false">SUM(I12:T12)</f>
        <v>0</v>
      </c>
      <c r="V12" s="65"/>
      <c r="W12" s="61"/>
      <c r="X12" s="61"/>
      <c r="Y12" s="61"/>
      <c r="Z12" s="61"/>
      <c r="AA12" s="61"/>
      <c r="AB12" s="61"/>
      <c r="AC12" s="61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</row>
    <row r="13" customFormat="false" ht="15.75" hidden="true" customHeight="false" outlineLevel="0" collapsed="false">
      <c r="A13" s="54" t="str">
        <f aca="false">+'Personnel Input Worksheet'!B33</f>
        <v> </v>
      </c>
      <c r="B13" s="54" t="n">
        <f aca="false">+'Personnel Input Worksheet'!D33</f>
        <v>0</v>
      </c>
      <c r="C13" s="54" t="n">
        <f aca="false">IF(B13&lt;&gt;0,1,0)</f>
        <v>0</v>
      </c>
      <c r="D13" s="54" t="n">
        <f aca="false">+'Personnel Input Worksheet'!G33</f>
        <v>12</v>
      </c>
      <c r="E13" s="61" t="n">
        <f aca="false">+D13*30</f>
        <v>360</v>
      </c>
      <c r="F13" s="62" t="n">
        <v>36526</v>
      </c>
      <c r="G13" s="63" t="n">
        <f aca="false">IF(A13&lt;&gt;"FTE",DATE(99,12,31),+F13+(360-E13))</f>
        <v>36525</v>
      </c>
      <c r="H13" s="63" t="n">
        <f aca="false">IF(A13&lt;&gt;"FTE",F13+E13,DATE(2001,1,1))</f>
        <v>36886</v>
      </c>
      <c r="I13" s="64" t="n">
        <f aca="false">IF(AND($G13&lt;=I$1,$H13&gt;I$1),$C13,0)</f>
        <v>0</v>
      </c>
      <c r="J13" s="64" t="n">
        <f aca="false">IF(AND($G13&lt;=J$1,$H13&gt;J$1),$C13,0)</f>
        <v>0</v>
      </c>
      <c r="K13" s="64" t="n">
        <f aca="false">IF(AND($G13&lt;=K$1,$H13&gt;K$1),$C13,0)</f>
        <v>0</v>
      </c>
      <c r="L13" s="64" t="n">
        <f aca="false">IF(AND($G13&lt;=L$1,$H13&gt;L$1),$C13,0)</f>
        <v>0</v>
      </c>
      <c r="M13" s="64" t="n">
        <f aca="false">IF(AND($G13&lt;=M$1,$H13&gt;M$1),$C13,0)</f>
        <v>0</v>
      </c>
      <c r="N13" s="64" t="n">
        <f aca="false">IF(AND($G13&lt;=N$1,$H13&gt;N$1),$C13,0)</f>
        <v>0</v>
      </c>
      <c r="O13" s="64" t="n">
        <f aca="false">IF(AND($G13&lt;=O$1,$H13&gt;O$1),$C13,0)</f>
        <v>0</v>
      </c>
      <c r="P13" s="64" t="n">
        <f aca="false">IF(AND($G13&lt;=P$1,$H13&gt;P$1),$C13,0)</f>
        <v>0</v>
      </c>
      <c r="Q13" s="64" t="n">
        <f aca="false">IF(AND($G13&lt;=Q$1,$H13&gt;Q$1),$C13,0)</f>
        <v>0</v>
      </c>
      <c r="R13" s="64" t="n">
        <f aca="false">IF(AND($G13&lt;=R$1,$H13&gt;R$1),$C13,0)</f>
        <v>0</v>
      </c>
      <c r="S13" s="64" t="n">
        <f aca="false">IF(AND($G13&lt;=S$1,$H13&gt;S$1),$C13,0)</f>
        <v>0</v>
      </c>
      <c r="T13" s="64" t="n">
        <f aca="false">IF(AND($G13&lt;=T$1,$H13&gt;T$1),$C13,0)</f>
        <v>0</v>
      </c>
      <c r="U13" s="65" t="n">
        <f aca="false">SUM(I13:T13)</f>
        <v>0</v>
      </c>
      <c r="V13" s="65"/>
      <c r="W13" s="61"/>
      <c r="X13" s="61"/>
      <c r="Y13" s="61"/>
      <c r="Z13" s="61"/>
      <c r="AA13" s="61"/>
      <c r="AB13" s="61"/>
      <c r="AC13" s="61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</row>
    <row r="14" customFormat="false" ht="15.75" hidden="true" customHeight="false" outlineLevel="0" collapsed="false">
      <c r="A14" s="54" t="str">
        <f aca="false">+'Personnel Input Worksheet'!B34</f>
        <v> </v>
      </c>
      <c r="B14" s="54" t="n">
        <f aca="false">+'Personnel Input Worksheet'!D34</f>
        <v>0</v>
      </c>
      <c r="C14" s="54" t="n">
        <f aca="false">IF(B14&lt;&gt;0,1,0)</f>
        <v>0</v>
      </c>
      <c r="D14" s="54" t="n">
        <f aca="false">+'Personnel Input Worksheet'!G34</f>
        <v>12</v>
      </c>
      <c r="E14" s="61" t="n">
        <f aca="false">+D14*30</f>
        <v>360</v>
      </c>
      <c r="F14" s="62" t="n">
        <v>36526</v>
      </c>
      <c r="G14" s="63" t="n">
        <f aca="false">IF(A14&lt;&gt;"FTE",DATE(99,12,31),+F14+(360-E14))</f>
        <v>36525</v>
      </c>
      <c r="H14" s="63" t="n">
        <f aca="false">IF(A14&lt;&gt;"FTE",F14+E14,DATE(2001,1,1))</f>
        <v>36886</v>
      </c>
      <c r="I14" s="64" t="n">
        <f aca="false">IF(AND($G14&lt;=I$1,$H14&gt;I$1),$C14,0)</f>
        <v>0</v>
      </c>
      <c r="J14" s="64" t="n">
        <f aca="false">IF(AND($G14&lt;=J$1,$H14&gt;J$1),$C14,0)</f>
        <v>0</v>
      </c>
      <c r="K14" s="64" t="n">
        <f aca="false">IF(AND($G14&lt;=K$1,$H14&gt;K$1),$C14,0)</f>
        <v>0</v>
      </c>
      <c r="L14" s="64" t="n">
        <f aca="false">IF(AND($G14&lt;=L$1,$H14&gt;L$1),$C14,0)</f>
        <v>0</v>
      </c>
      <c r="M14" s="64" t="n">
        <f aca="false">IF(AND($G14&lt;=M$1,$H14&gt;M$1),$C14,0)</f>
        <v>0</v>
      </c>
      <c r="N14" s="64" t="n">
        <f aca="false">IF(AND($G14&lt;=N$1,$H14&gt;N$1),$C14,0)</f>
        <v>0</v>
      </c>
      <c r="O14" s="64" t="n">
        <f aca="false">IF(AND($G14&lt;=O$1,$H14&gt;O$1),$C14,0)</f>
        <v>0</v>
      </c>
      <c r="P14" s="64" t="n">
        <f aca="false">IF(AND($G14&lt;=P$1,$H14&gt;P$1),$C14,0)</f>
        <v>0</v>
      </c>
      <c r="Q14" s="64" t="n">
        <f aca="false">IF(AND($G14&lt;=Q$1,$H14&gt;Q$1),$C14,0)</f>
        <v>0</v>
      </c>
      <c r="R14" s="64" t="n">
        <f aca="false">IF(AND($G14&lt;=R$1,$H14&gt;R$1),$C14,0)</f>
        <v>0</v>
      </c>
      <c r="S14" s="64" t="n">
        <f aca="false">IF(AND($G14&lt;=S$1,$H14&gt;S$1),$C14,0)</f>
        <v>0</v>
      </c>
      <c r="T14" s="64" t="n">
        <f aca="false">IF(AND($G14&lt;=T$1,$H14&gt;T$1),$C14,0)</f>
        <v>0</v>
      </c>
      <c r="U14" s="65" t="n">
        <f aca="false">SUM(I14:T14)</f>
        <v>0</v>
      </c>
      <c r="V14" s="65"/>
      <c r="W14" s="61"/>
      <c r="X14" s="61"/>
      <c r="Y14" s="61"/>
      <c r="Z14" s="61"/>
      <c r="AA14" s="61"/>
      <c r="AB14" s="61"/>
      <c r="AC14" s="61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</row>
    <row r="15" customFormat="false" ht="15.75" hidden="true" customHeight="false" outlineLevel="0" collapsed="false">
      <c r="A15" s="54" t="str">
        <f aca="false">+'Personnel Input Worksheet'!B35</f>
        <v> </v>
      </c>
      <c r="B15" s="54" t="n">
        <f aca="false">+'Personnel Input Worksheet'!D35</f>
        <v>0</v>
      </c>
      <c r="C15" s="54" t="n">
        <f aca="false">IF(B15&lt;&gt;0,1,0)</f>
        <v>0</v>
      </c>
      <c r="D15" s="54" t="n">
        <f aca="false">+'Personnel Input Worksheet'!G35</f>
        <v>12</v>
      </c>
      <c r="E15" s="61" t="n">
        <f aca="false">+D15*30</f>
        <v>360</v>
      </c>
      <c r="F15" s="62" t="n">
        <v>36526</v>
      </c>
      <c r="G15" s="63" t="n">
        <f aca="false">IF(A15&lt;&gt;"FTE",DATE(99,12,31),+F15+(360-E15))</f>
        <v>36525</v>
      </c>
      <c r="H15" s="63" t="n">
        <f aca="false">IF(A15&lt;&gt;"FTE",F15+E15,DATE(2001,1,1))</f>
        <v>36886</v>
      </c>
      <c r="I15" s="64" t="n">
        <f aca="false">IF(AND($G15&lt;=I$1,$H15&gt;I$1),$C15,0)</f>
        <v>0</v>
      </c>
      <c r="J15" s="64" t="n">
        <f aca="false">IF(AND($G15&lt;=J$1,$H15&gt;J$1),$C15,0)</f>
        <v>0</v>
      </c>
      <c r="K15" s="64" t="n">
        <f aca="false">IF(AND($G15&lt;=K$1,$H15&gt;K$1),$C15,0)</f>
        <v>0</v>
      </c>
      <c r="L15" s="64" t="n">
        <f aca="false">IF(AND($G15&lt;=L$1,$H15&gt;L$1),$C15,0)</f>
        <v>0</v>
      </c>
      <c r="M15" s="64" t="n">
        <f aca="false">IF(AND($G15&lt;=M$1,$H15&gt;M$1),$C15,0)</f>
        <v>0</v>
      </c>
      <c r="N15" s="64" t="n">
        <f aca="false">IF(AND($G15&lt;=N$1,$H15&gt;N$1),$C15,0)</f>
        <v>0</v>
      </c>
      <c r="O15" s="64" t="n">
        <f aca="false">IF(AND($G15&lt;=O$1,$H15&gt;O$1),$C15,0)</f>
        <v>0</v>
      </c>
      <c r="P15" s="64" t="n">
        <f aca="false">IF(AND($G15&lt;=P$1,$H15&gt;P$1),$C15,0)</f>
        <v>0</v>
      </c>
      <c r="Q15" s="64" t="n">
        <f aca="false">IF(AND($G15&lt;=Q$1,$H15&gt;Q$1),$C15,0)</f>
        <v>0</v>
      </c>
      <c r="R15" s="64" t="n">
        <f aca="false">IF(AND($G15&lt;=R$1,$H15&gt;R$1),$C15,0)</f>
        <v>0</v>
      </c>
      <c r="S15" s="64" t="n">
        <f aca="false">IF(AND($G15&lt;=S$1,$H15&gt;S$1),$C15,0)</f>
        <v>0</v>
      </c>
      <c r="T15" s="64" t="n">
        <f aca="false">IF(AND($G15&lt;=T$1,$H15&gt;T$1),$C15,0)</f>
        <v>0</v>
      </c>
      <c r="U15" s="65" t="n">
        <f aca="false">SUM(I15:T15)</f>
        <v>0</v>
      </c>
      <c r="V15" s="65"/>
      <c r="W15" s="61"/>
      <c r="X15" s="61"/>
      <c r="Y15" s="61"/>
      <c r="Z15" s="61"/>
      <c r="AA15" s="61"/>
      <c r="AB15" s="61"/>
      <c r="AC15" s="61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  <c r="IT15" s="66"/>
      <c r="IU15" s="66"/>
      <c r="IV15" s="66"/>
      <c r="IW15" s="66"/>
    </row>
    <row r="16" customFormat="false" ht="15.75" hidden="true" customHeight="false" outlineLevel="0" collapsed="false">
      <c r="A16" s="54" t="str">
        <f aca="false">+'Personnel Input Worksheet'!B36</f>
        <v> </v>
      </c>
      <c r="B16" s="54" t="n">
        <f aca="false">+'Personnel Input Worksheet'!D36</f>
        <v>0</v>
      </c>
      <c r="C16" s="54" t="n">
        <f aca="false">IF(B16&lt;&gt;0,1,0)</f>
        <v>0</v>
      </c>
      <c r="D16" s="54" t="n">
        <f aca="false">+'Personnel Input Worksheet'!G36</f>
        <v>12</v>
      </c>
      <c r="E16" s="61" t="n">
        <f aca="false">+D16*30</f>
        <v>360</v>
      </c>
      <c r="F16" s="62" t="n">
        <v>36526</v>
      </c>
      <c r="G16" s="63" t="n">
        <f aca="false">IF(A16&lt;&gt;"FTE",DATE(99,12,31),+F16+(360-E16))</f>
        <v>36525</v>
      </c>
      <c r="H16" s="63" t="n">
        <f aca="false">IF(A16&lt;&gt;"FTE",F16+E16,DATE(2001,1,1))</f>
        <v>36886</v>
      </c>
      <c r="I16" s="64" t="n">
        <f aca="false">IF(AND($G16&lt;=I$1,$H16&gt;I$1),$C16,0)</f>
        <v>0</v>
      </c>
      <c r="J16" s="64" t="n">
        <f aca="false">IF(AND($G16&lt;=J$1,$H16&gt;J$1),$C16,0)</f>
        <v>0</v>
      </c>
      <c r="K16" s="64" t="n">
        <f aca="false">IF(AND($G16&lt;=K$1,$H16&gt;K$1),$C16,0)</f>
        <v>0</v>
      </c>
      <c r="L16" s="64" t="n">
        <f aca="false">IF(AND($G16&lt;=L$1,$H16&gt;L$1),$C16,0)</f>
        <v>0</v>
      </c>
      <c r="M16" s="64" t="n">
        <f aca="false">IF(AND($G16&lt;=M$1,$H16&gt;M$1),$C16,0)</f>
        <v>0</v>
      </c>
      <c r="N16" s="64" t="n">
        <f aca="false">IF(AND($G16&lt;=N$1,$H16&gt;N$1),$C16,0)</f>
        <v>0</v>
      </c>
      <c r="O16" s="64" t="n">
        <f aca="false">IF(AND($G16&lt;=O$1,$H16&gt;O$1),$C16,0)</f>
        <v>0</v>
      </c>
      <c r="P16" s="64" t="n">
        <f aca="false">IF(AND($G16&lt;=P$1,$H16&gt;P$1),$C16,0)</f>
        <v>0</v>
      </c>
      <c r="Q16" s="64" t="n">
        <f aca="false">IF(AND($G16&lt;=Q$1,$H16&gt;Q$1),$C16,0)</f>
        <v>0</v>
      </c>
      <c r="R16" s="64" t="n">
        <f aca="false">IF(AND($G16&lt;=R$1,$H16&gt;R$1),$C16,0)</f>
        <v>0</v>
      </c>
      <c r="S16" s="64" t="n">
        <f aca="false">IF(AND($G16&lt;=S$1,$H16&gt;S$1),$C16,0)</f>
        <v>0</v>
      </c>
      <c r="T16" s="64" t="n">
        <f aca="false">IF(AND($G16&lt;=T$1,$H16&gt;T$1),$C16,0)</f>
        <v>0</v>
      </c>
      <c r="U16" s="65" t="n">
        <f aca="false">SUM(I16:T16)</f>
        <v>0</v>
      </c>
      <c r="V16" s="65"/>
      <c r="W16" s="61"/>
      <c r="X16" s="61"/>
      <c r="Y16" s="61"/>
      <c r="Z16" s="61"/>
      <c r="AA16" s="61"/>
      <c r="AB16" s="61"/>
      <c r="AC16" s="61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  <c r="IR16" s="66"/>
      <c r="IS16" s="66"/>
      <c r="IT16" s="66"/>
      <c r="IU16" s="66"/>
      <c r="IV16" s="66"/>
      <c r="IW16" s="66"/>
    </row>
    <row r="17" customFormat="false" ht="15.75" hidden="true" customHeight="false" outlineLevel="0" collapsed="false">
      <c r="A17" s="54" t="str">
        <f aca="false">+'Personnel Input Worksheet'!B37</f>
        <v> </v>
      </c>
      <c r="B17" s="54" t="n">
        <f aca="false">+'Personnel Input Worksheet'!D37</f>
        <v>0</v>
      </c>
      <c r="C17" s="54" t="n">
        <f aca="false">IF(B17&lt;&gt;0,1,0)</f>
        <v>0</v>
      </c>
      <c r="D17" s="54" t="n">
        <f aca="false">+'Personnel Input Worksheet'!G37</f>
        <v>12</v>
      </c>
      <c r="E17" s="61" t="n">
        <f aca="false">+D17*30</f>
        <v>360</v>
      </c>
      <c r="F17" s="62" t="n">
        <v>36526</v>
      </c>
      <c r="G17" s="63" t="n">
        <f aca="false">IF(A17&lt;&gt;"FTE",DATE(99,12,31),+F17+(360-E17))</f>
        <v>36525</v>
      </c>
      <c r="H17" s="63" t="n">
        <f aca="false">IF(A17&lt;&gt;"FTE",F17+E17,DATE(2001,1,1))</f>
        <v>36886</v>
      </c>
      <c r="I17" s="64" t="n">
        <f aca="false">IF(AND($G17&lt;=I$1,$H17&gt;I$1),$C17,0)</f>
        <v>0</v>
      </c>
      <c r="J17" s="64" t="n">
        <f aca="false">IF(AND($G17&lt;=J$1,$H17&gt;J$1),$C17,0)</f>
        <v>0</v>
      </c>
      <c r="K17" s="64" t="n">
        <f aca="false">IF(AND($G17&lt;=K$1,$H17&gt;K$1),$C17,0)</f>
        <v>0</v>
      </c>
      <c r="L17" s="64" t="n">
        <f aca="false">IF(AND($G17&lt;=L$1,$H17&gt;L$1),$C17,0)</f>
        <v>0</v>
      </c>
      <c r="M17" s="64" t="n">
        <f aca="false">IF(AND($G17&lt;=M$1,$H17&gt;M$1),$C17,0)</f>
        <v>0</v>
      </c>
      <c r="N17" s="64" t="n">
        <f aca="false">IF(AND($G17&lt;=N$1,$H17&gt;N$1),$C17,0)</f>
        <v>0</v>
      </c>
      <c r="O17" s="64" t="n">
        <f aca="false">IF(AND($G17&lt;=O$1,$H17&gt;O$1),$C17,0)</f>
        <v>0</v>
      </c>
      <c r="P17" s="64" t="n">
        <f aca="false">IF(AND($G17&lt;=P$1,$H17&gt;P$1),$C17,0)</f>
        <v>0</v>
      </c>
      <c r="Q17" s="64" t="n">
        <f aca="false">IF(AND($G17&lt;=Q$1,$H17&gt;Q$1),$C17,0)</f>
        <v>0</v>
      </c>
      <c r="R17" s="64" t="n">
        <f aca="false">IF(AND($G17&lt;=R$1,$H17&gt;R$1),$C17,0)</f>
        <v>0</v>
      </c>
      <c r="S17" s="64" t="n">
        <f aca="false">IF(AND($G17&lt;=S$1,$H17&gt;S$1),$C17,0)</f>
        <v>0</v>
      </c>
      <c r="T17" s="64" t="n">
        <f aca="false">IF(AND($G17&lt;=T$1,$H17&gt;T$1),$C17,0)</f>
        <v>0</v>
      </c>
      <c r="U17" s="65" t="n">
        <f aca="false">SUM(I17:T17)</f>
        <v>0</v>
      </c>
      <c r="V17" s="65"/>
      <c r="W17" s="61"/>
      <c r="X17" s="61"/>
      <c r="Y17" s="61"/>
      <c r="Z17" s="61"/>
      <c r="AA17" s="61"/>
      <c r="AB17" s="61"/>
      <c r="AC17" s="61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66"/>
      <c r="IM17" s="66"/>
      <c r="IN17" s="66"/>
      <c r="IO17" s="66"/>
      <c r="IP17" s="66"/>
      <c r="IQ17" s="66"/>
      <c r="IR17" s="66"/>
      <c r="IS17" s="66"/>
      <c r="IT17" s="66"/>
      <c r="IU17" s="66"/>
      <c r="IV17" s="66"/>
      <c r="IW17" s="66"/>
    </row>
    <row r="18" customFormat="false" ht="15.75" hidden="true" customHeight="false" outlineLevel="0" collapsed="false">
      <c r="A18" s="54" t="str">
        <f aca="false">+'Personnel Input Worksheet'!B38</f>
        <v> </v>
      </c>
      <c r="B18" s="54" t="n">
        <f aca="false">+'Personnel Input Worksheet'!D38</f>
        <v>0</v>
      </c>
      <c r="C18" s="54" t="n">
        <f aca="false">IF(B18&lt;&gt;0,1,0)</f>
        <v>0</v>
      </c>
      <c r="D18" s="54" t="n">
        <f aca="false">+'Personnel Input Worksheet'!G38</f>
        <v>12</v>
      </c>
      <c r="E18" s="61" t="n">
        <f aca="false">+D18*30</f>
        <v>360</v>
      </c>
      <c r="F18" s="62" t="n">
        <v>36526</v>
      </c>
      <c r="G18" s="63" t="n">
        <f aca="false">IF(A18&lt;&gt;"FTE",DATE(99,12,31),+F18+(360-E18))</f>
        <v>36525</v>
      </c>
      <c r="H18" s="63" t="n">
        <f aca="false">IF(A18&lt;&gt;"FTE",F18+E18,DATE(2001,1,1))</f>
        <v>36886</v>
      </c>
      <c r="I18" s="64" t="n">
        <f aca="false">IF(AND($G18&lt;=I$1,$H18&gt;I$1),$C18,0)</f>
        <v>0</v>
      </c>
      <c r="J18" s="64" t="n">
        <f aca="false">IF(AND($G18&lt;=J$1,$H18&gt;J$1),$C18,0)</f>
        <v>0</v>
      </c>
      <c r="K18" s="64" t="n">
        <f aca="false">IF(AND($G18&lt;=K$1,$H18&gt;K$1),$C18,0)</f>
        <v>0</v>
      </c>
      <c r="L18" s="64" t="n">
        <f aca="false">IF(AND($G18&lt;=L$1,$H18&gt;L$1),$C18,0)</f>
        <v>0</v>
      </c>
      <c r="M18" s="64" t="n">
        <f aca="false">IF(AND($G18&lt;=M$1,$H18&gt;M$1),$C18,0)</f>
        <v>0</v>
      </c>
      <c r="N18" s="64" t="n">
        <f aca="false">IF(AND($G18&lt;=N$1,$H18&gt;N$1),$C18,0)</f>
        <v>0</v>
      </c>
      <c r="O18" s="64" t="n">
        <f aca="false">IF(AND($G18&lt;=O$1,$H18&gt;O$1),$C18,0)</f>
        <v>0</v>
      </c>
      <c r="P18" s="64" t="n">
        <f aca="false">IF(AND($G18&lt;=P$1,$H18&gt;P$1),$C18,0)</f>
        <v>0</v>
      </c>
      <c r="Q18" s="64" t="n">
        <f aca="false">IF(AND($G18&lt;=Q$1,$H18&gt;Q$1),$C18,0)</f>
        <v>0</v>
      </c>
      <c r="R18" s="64" t="n">
        <f aca="false">IF(AND($G18&lt;=R$1,$H18&gt;R$1),$C18,0)</f>
        <v>0</v>
      </c>
      <c r="S18" s="64" t="n">
        <f aca="false">IF(AND($G18&lt;=S$1,$H18&gt;S$1),$C18,0)</f>
        <v>0</v>
      </c>
      <c r="T18" s="64" t="n">
        <f aca="false">IF(AND($G18&lt;=T$1,$H18&gt;T$1),$C18,0)</f>
        <v>0</v>
      </c>
      <c r="U18" s="65" t="n">
        <f aca="false">SUM(I18:T18)</f>
        <v>0</v>
      </c>
      <c r="V18" s="65"/>
      <c r="W18" s="61"/>
      <c r="X18" s="61"/>
      <c r="Y18" s="61"/>
      <c r="Z18" s="61"/>
      <c r="AA18" s="61"/>
      <c r="AB18" s="61"/>
      <c r="AC18" s="61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66"/>
      <c r="GL18" s="66"/>
      <c r="GM18" s="66"/>
      <c r="GN18" s="66"/>
      <c r="GO18" s="66"/>
      <c r="GP18" s="66"/>
      <c r="GQ18" s="66"/>
      <c r="GR18" s="66"/>
      <c r="GS18" s="66"/>
      <c r="GT18" s="66"/>
      <c r="GU18" s="66"/>
      <c r="GV18" s="66"/>
      <c r="GW18" s="66"/>
      <c r="GX18" s="66"/>
      <c r="GY18" s="66"/>
      <c r="GZ18" s="66"/>
      <c r="HA18" s="66"/>
      <c r="HB18" s="66"/>
      <c r="HC18" s="66"/>
      <c r="HD18" s="66"/>
      <c r="HE18" s="66"/>
      <c r="HF18" s="66"/>
      <c r="HG18" s="66"/>
      <c r="HH18" s="66"/>
      <c r="HI18" s="66"/>
      <c r="HJ18" s="66"/>
      <c r="HK18" s="66"/>
      <c r="HL18" s="66"/>
      <c r="HM18" s="66"/>
      <c r="HN18" s="66"/>
      <c r="HO18" s="66"/>
      <c r="HP18" s="66"/>
      <c r="HQ18" s="66"/>
      <c r="HR18" s="66"/>
      <c r="HS18" s="66"/>
      <c r="HT18" s="66"/>
      <c r="HU18" s="66"/>
      <c r="HV18" s="66"/>
      <c r="HW18" s="66"/>
      <c r="HX18" s="66"/>
      <c r="HY18" s="66"/>
      <c r="HZ18" s="66"/>
      <c r="IA18" s="66"/>
      <c r="IB18" s="66"/>
      <c r="IC18" s="66"/>
      <c r="ID18" s="66"/>
      <c r="IE18" s="66"/>
      <c r="IF18" s="66"/>
      <c r="IG18" s="66"/>
      <c r="IH18" s="66"/>
      <c r="II18" s="66"/>
      <c r="IJ18" s="66"/>
      <c r="IK18" s="66"/>
      <c r="IL18" s="66"/>
      <c r="IM18" s="66"/>
      <c r="IN18" s="66"/>
      <c r="IO18" s="66"/>
      <c r="IP18" s="66"/>
      <c r="IQ18" s="66"/>
      <c r="IR18" s="66"/>
      <c r="IS18" s="66"/>
      <c r="IT18" s="66"/>
      <c r="IU18" s="66"/>
      <c r="IV18" s="66"/>
      <c r="IW18" s="66"/>
    </row>
    <row r="19" customFormat="false" ht="15.75" hidden="true" customHeight="false" outlineLevel="0" collapsed="false">
      <c r="A19" s="54" t="str">
        <f aca="false">+'Personnel Input Worksheet'!B39</f>
        <v> </v>
      </c>
      <c r="B19" s="54" t="n">
        <f aca="false">+'Personnel Input Worksheet'!D39</f>
        <v>0</v>
      </c>
      <c r="C19" s="54" t="n">
        <f aca="false">IF(B19&lt;&gt;0,1,0)</f>
        <v>0</v>
      </c>
      <c r="D19" s="54" t="n">
        <f aca="false">+'Personnel Input Worksheet'!G39</f>
        <v>12</v>
      </c>
      <c r="E19" s="61" t="n">
        <f aca="false">+D19*30</f>
        <v>360</v>
      </c>
      <c r="F19" s="62" t="n">
        <v>36526</v>
      </c>
      <c r="G19" s="63" t="n">
        <f aca="false">IF(A19&lt;&gt;"FTE",DATE(99,12,31),+F19+(360-E19))</f>
        <v>36525</v>
      </c>
      <c r="H19" s="63" t="n">
        <f aca="false">IF(A19&lt;&gt;"FTE",F19+E19,DATE(2001,1,1))</f>
        <v>36886</v>
      </c>
      <c r="I19" s="64" t="n">
        <f aca="false">IF(AND($G19&lt;=I$1,$H19&gt;I$1),$C19,0)</f>
        <v>0</v>
      </c>
      <c r="J19" s="64" t="n">
        <f aca="false">IF(AND($G19&lt;=J$1,$H19&gt;J$1),$C19,0)</f>
        <v>0</v>
      </c>
      <c r="K19" s="64" t="n">
        <f aca="false">IF(AND($G19&lt;=K$1,$H19&gt;K$1),$C19,0)</f>
        <v>0</v>
      </c>
      <c r="L19" s="64" t="n">
        <f aca="false">IF(AND($G19&lt;=L$1,$H19&gt;L$1),$C19,0)</f>
        <v>0</v>
      </c>
      <c r="M19" s="64" t="n">
        <f aca="false">IF(AND($G19&lt;=M$1,$H19&gt;M$1),$C19,0)</f>
        <v>0</v>
      </c>
      <c r="N19" s="64" t="n">
        <f aca="false">IF(AND($G19&lt;=N$1,$H19&gt;N$1),$C19,0)</f>
        <v>0</v>
      </c>
      <c r="O19" s="64" t="n">
        <f aca="false">IF(AND($G19&lt;=O$1,$H19&gt;O$1),$C19,0)</f>
        <v>0</v>
      </c>
      <c r="P19" s="64" t="n">
        <f aca="false">IF(AND($G19&lt;=P$1,$H19&gt;P$1),$C19,0)</f>
        <v>0</v>
      </c>
      <c r="Q19" s="64" t="n">
        <f aca="false">IF(AND($G19&lt;=Q$1,$H19&gt;Q$1),$C19,0)</f>
        <v>0</v>
      </c>
      <c r="R19" s="64" t="n">
        <f aca="false">IF(AND($G19&lt;=R$1,$H19&gt;R$1),$C19,0)</f>
        <v>0</v>
      </c>
      <c r="S19" s="64" t="n">
        <f aca="false">IF(AND($G19&lt;=S$1,$H19&gt;S$1),$C19,0)</f>
        <v>0</v>
      </c>
      <c r="T19" s="64" t="n">
        <f aca="false">IF(AND($G19&lt;=T$1,$H19&gt;T$1),$C19,0)</f>
        <v>0</v>
      </c>
      <c r="U19" s="65" t="n">
        <f aca="false">SUM(I19:T19)</f>
        <v>0</v>
      </c>
      <c r="V19" s="65"/>
      <c r="W19" s="61"/>
      <c r="X19" s="61"/>
      <c r="Y19" s="61"/>
      <c r="Z19" s="61"/>
      <c r="AA19" s="61"/>
      <c r="AB19" s="61"/>
      <c r="AC19" s="61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66"/>
      <c r="FE19" s="66"/>
      <c r="FF19" s="66"/>
      <c r="FG19" s="66"/>
      <c r="FH19" s="66"/>
      <c r="FI19" s="66"/>
      <c r="FJ19" s="66"/>
      <c r="FK19" s="66"/>
      <c r="FL19" s="66"/>
      <c r="FM19" s="66"/>
      <c r="FN19" s="66"/>
      <c r="FO19" s="66"/>
      <c r="FP19" s="66"/>
      <c r="FQ19" s="66"/>
      <c r="FR19" s="66"/>
      <c r="FS19" s="66"/>
      <c r="FT19" s="66"/>
      <c r="FU19" s="66"/>
      <c r="FV19" s="66"/>
      <c r="FW19" s="66"/>
      <c r="FX19" s="66"/>
      <c r="FY19" s="66"/>
      <c r="FZ19" s="66"/>
      <c r="GA19" s="66"/>
      <c r="GB19" s="66"/>
      <c r="GC19" s="66"/>
      <c r="GD19" s="66"/>
      <c r="GE19" s="66"/>
      <c r="GF19" s="66"/>
      <c r="GG19" s="66"/>
      <c r="GH19" s="66"/>
      <c r="GI19" s="66"/>
      <c r="GJ19" s="66"/>
      <c r="GK19" s="66"/>
      <c r="GL19" s="66"/>
      <c r="GM19" s="66"/>
      <c r="GN19" s="66"/>
      <c r="GO19" s="66"/>
      <c r="GP19" s="66"/>
      <c r="GQ19" s="66"/>
      <c r="GR19" s="66"/>
      <c r="GS19" s="66"/>
      <c r="GT19" s="66"/>
      <c r="GU19" s="66"/>
      <c r="GV19" s="66"/>
      <c r="GW19" s="66"/>
      <c r="GX19" s="66"/>
      <c r="GY19" s="66"/>
      <c r="GZ19" s="66"/>
      <c r="HA19" s="66"/>
      <c r="HB19" s="66"/>
      <c r="HC19" s="66"/>
      <c r="HD19" s="66"/>
      <c r="HE19" s="66"/>
      <c r="HF19" s="66"/>
      <c r="HG19" s="66"/>
      <c r="HH19" s="66"/>
      <c r="HI19" s="66"/>
      <c r="HJ19" s="66"/>
      <c r="HK19" s="66"/>
      <c r="HL19" s="66"/>
      <c r="HM19" s="66"/>
      <c r="HN19" s="66"/>
      <c r="HO19" s="66"/>
      <c r="HP19" s="66"/>
      <c r="HQ19" s="66"/>
      <c r="HR19" s="66"/>
      <c r="HS19" s="66"/>
      <c r="HT19" s="66"/>
      <c r="HU19" s="66"/>
      <c r="HV19" s="66"/>
      <c r="HW19" s="66"/>
      <c r="HX19" s="66"/>
      <c r="HY19" s="66"/>
      <c r="HZ19" s="66"/>
      <c r="IA19" s="66"/>
      <c r="IB19" s="66"/>
      <c r="IC19" s="66"/>
      <c r="ID19" s="66"/>
      <c r="IE19" s="66"/>
      <c r="IF19" s="66"/>
      <c r="IG19" s="66"/>
      <c r="IH19" s="66"/>
      <c r="II19" s="66"/>
      <c r="IJ19" s="66"/>
      <c r="IK19" s="66"/>
      <c r="IL19" s="66"/>
      <c r="IM19" s="66"/>
      <c r="IN19" s="66"/>
      <c r="IO19" s="66"/>
      <c r="IP19" s="66"/>
      <c r="IQ19" s="66"/>
      <c r="IR19" s="66"/>
      <c r="IS19" s="66"/>
      <c r="IT19" s="66"/>
      <c r="IU19" s="66"/>
      <c r="IV19" s="66"/>
      <c r="IW19" s="66"/>
    </row>
    <row r="20" customFormat="false" ht="15.75" hidden="true" customHeight="false" outlineLevel="0" collapsed="false">
      <c r="A20" s="54" t="str">
        <f aca="false">+'Personnel Input Worksheet'!B40</f>
        <v> </v>
      </c>
      <c r="B20" s="54" t="n">
        <f aca="false">+'Personnel Input Worksheet'!D40</f>
        <v>0</v>
      </c>
      <c r="C20" s="54" t="n">
        <f aca="false">IF(B20&lt;&gt;0,1,0)</f>
        <v>0</v>
      </c>
      <c r="D20" s="54" t="n">
        <f aca="false">+'Personnel Input Worksheet'!G40</f>
        <v>12</v>
      </c>
      <c r="E20" s="61" t="n">
        <f aca="false">+D20*30</f>
        <v>360</v>
      </c>
      <c r="F20" s="62" t="n">
        <v>36526</v>
      </c>
      <c r="G20" s="63" t="n">
        <f aca="false">IF(A20&lt;&gt;"FTE",DATE(99,12,31),+F20+(360-E20))</f>
        <v>36525</v>
      </c>
      <c r="H20" s="63" t="n">
        <f aca="false">IF(A20&lt;&gt;"FTE",F20+E20,DATE(2001,1,1))</f>
        <v>36886</v>
      </c>
      <c r="I20" s="64" t="n">
        <f aca="false">IF(AND($G20&lt;=I$1,$H20&gt;I$1),$C20,0)</f>
        <v>0</v>
      </c>
      <c r="J20" s="64" t="n">
        <f aca="false">IF(AND($G20&lt;=J$1,$H20&gt;J$1),$C20,0)</f>
        <v>0</v>
      </c>
      <c r="K20" s="64" t="n">
        <f aca="false">IF(AND($G20&lt;=K$1,$H20&gt;K$1),$C20,0)</f>
        <v>0</v>
      </c>
      <c r="L20" s="64" t="n">
        <f aca="false">IF(AND($G20&lt;=L$1,$H20&gt;L$1),$C20,0)</f>
        <v>0</v>
      </c>
      <c r="M20" s="64" t="n">
        <f aca="false">IF(AND($G20&lt;=M$1,$H20&gt;M$1),$C20,0)</f>
        <v>0</v>
      </c>
      <c r="N20" s="64" t="n">
        <f aca="false">IF(AND($G20&lt;=N$1,$H20&gt;N$1),$C20,0)</f>
        <v>0</v>
      </c>
      <c r="O20" s="64" t="n">
        <f aca="false">IF(AND($G20&lt;=O$1,$H20&gt;O$1),$C20,0)</f>
        <v>0</v>
      </c>
      <c r="P20" s="64" t="n">
        <f aca="false">IF(AND($G20&lt;=P$1,$H20&gt;P$1),$C20,0)</f>
        <v>0</v>
      </c>
      <c r="Q20" s="64" t="n">
        <f aca="false">IF(AND($G20&lt;=Q$1,$H20&gt;Q$1),$C20,0)</f>
        <v>0</v>
      </c>
      <c r="R20" s="64" t="n">
        <f aca="false">IF(AND($G20&lt;=R$1,$H20&gt;R$1),$C20,0)</f>
        <v>0</v>
      </c>
      <c r="S20" s="64" t="n">
        <f aca="false">IF(AND($G20&lt;=S$1,$H20&gt;S$1),$C20,0)</f>
        <v>0</v>
      </c>
      <c r="T20" s="64" t="n">
        <f aca="false">IF(AND($G20&lt;=T$1,$H20&gt;T$1),$C20,0)</f>
        <v>0</v>
      </c>
      <c r="U20" s="65" t="n">
        <f aca="false">SUM(I20:T20)</f>
        <v>0</v>
      </c>
      <c r="V20" s="65"/>
      <c r="W20" s="61"/>
      <c r="X20" s="61"/>
      <c r="Y20" s="61"/>
      <c r="Z20" s="61"/>
      <c r="AA20" s="61"/>
      <c r="AB20" s="61"/>
      <c r="AC20" s="61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66"/>
      <c r="CC20" s="66"/>
      <c r="CD20" s="66"/>
      <c r="CE20" s="66"/>
      <c r="CF20" s="66"/>
      <c r="CG20" s="66"/>
      <c r="CH20" s="66"/>
      <c r="CI20" s="66"/>
      <c r="CJ20" s="66"/>
      <c r="CK20" s="66"/>
      <c r="CL20" s="66"/>
      <c r="CM20" s="66"/>
      <c r="CN20" s="66"/>
      <c r="CO20" s="66"/>
      <c r="CP20" s="66"/>
      <c r="CQ20" s="66"/>
      <c r="CR20" s="66"/>
      <c r="CS20" s="66"/>
      <c r="CT20" s="66"/>
      <c r="CU20" s="66"/>
      <c r="CV20" s="66"/>
      <c r="CW20" s="66"/>
      <c r="CX20" s="66"/>
      <c r="CY20" s="66"/>
      <c r="CZ20" s="66"/>
      <c r="DA20" s="66"/>
      <c r="DB20" s="66"/>
      <c r="DC20" s="66"/>
      <c r="DD20" s="66"/>
      <c r="DE20" s="66"/>
      <c r="DF20" s="66"/>
      <c r="DG20" s="66"/>
      <c r="DH20" s="66"/>
      <c r="DI20" s="66"/>
      <c r="DJ20" s="66"/>
      <c r="DK20" s="66"/>
      <c r="DL20" s="66"/>
      <c r="DM20" s="66"/>
      <c r="DN20" s="66"/>
      <c r="DO20" s="66"/>
      <c r="DP20" s="66"/>
      <c r="DQ20" s="66"/>
      <c r="DR20" s="66"/>
      <c r="DS20" s="66"/>
      <c r="DT20" s="66"/>
      <c r="DU20" s="66"/>
      <c r="DV20" s="66"/>
      <c r="DW20" s="66"/>
      <c r="DX20" s="66"/>
      <c r="DY20" s="66"/>
      <c r="DZ20" s="66"/>
      <c r="EA20" s="66"/>
      <c r="EB20" s="66"/>
      <c r="EC20" s="66"/>
      <c r="ED20" s="66"/>
      <c r="EE20" s="66"/>
      <c r="EF20" s="66"/>
      <c r="EG20" s="66"/>
      <c r="EH20" s="66"/>
      <c r="EI20" s="66"/>
      <c r="EJ20" s="66"/>
      <c r="EK20" s="66"/>
      <c r="EL20" s="66"/>
      <c r="EM20" s="66"/>
      <c r="EN20" s="66"/>
      <c r="EO20" s="66"/>
      <c r="EP20" s="66"/>
      <c r="EQ20" s="66"/>
      <c r="ER20" s="66"/>
      <c r="ES20" s="66"/>
      <c r="ET20" s="66"/>
      <c r="EU20" s="66"/>
      <c r="EV20" s="66"/>
      <c r="EW20" s="66"/>
      <c r="EX20" s="66"/>
      <c r="EY20" s="66"/>
      <c r="EZ20" s="66"/>
      <c r="FA20" s="66"/>
      <c r="FB20" s="66"/>
      <c r="FC20" s="66"/>
      <c r="FD20" s="66"/>
      <c r="FE20" s="66"/>
      <c r="FF20" s="66"/>
      <c r="FG20" s="66"/>
      <c r="FH20" s="66"/>
      <c r="FI20" s="66"/>
      <c r="FJ20" s="66"/>
      <c r="FK20" s="66"/>
      <c r="FL20" s="66"/>
      <c r="FM20" s="66"/>
      <c r="FN20" s="66"/>
      <c r="FO20" s="66"/>
      <c r="FP20" s="66"/>
      <c r="FQ20" s="66"/>
      <c r="FR20" s="66"/>
      <c r="FS20" s="66"/>
      <c r="FT20" s="66"/>
      <c r="FU20" s="66"/>
      <c r="FV20" s="66"/>
      <c r="FW20" s="66"/>
      <c r="FX20" s="66"/>
      <c r="FY20" s="66"/>
      <c r="FZ20" s="66"/>
      <c r="GA20" s="66"/>
      <c r="GB20" s="66"/>
      <c r="GC20" s="66"/>
      <c r="GD20" s="66"/>
      <c r="GE20" s="66"/>
      <c r="GF20" s="66"/>
      <c r="GG20" s="66"/>
      <c r="GH20" s="66"/>
      <c r="GI20" s="66"/>
      <c r="GJ20" s="66"/>
      <c r="GK20" s="66"/>
      <c r="GL20" s="66"/>
      <c r="GM20" s="66"/>
      <c r="GN20" s="66"/>
      <c r="GO20" s="66"/>
      <c r="GP20" s="66"/>
      <c r="GQ20" s="66"/>
      <c r="GR20" s="66"/>
      <c r="GS20" s="66"/>
      <c r="GT20" s="66"/>
      <c r="GU20" s="66"/>
      <c r="GV20" s="66"/>
      <c r="GW20" s="66"/>
      <c r="GX20" s="66"/>
      <c r="GY20" s="66"/>
      <c r="GZ20" s="66"/>
      <c r="HA20" s="66"/>
      <c r="HB20" s="66"/>
      <c r="HC20" s="66"/>
      <c r="HD20" s="66"/>
      <c r="HE20" s="66"/>
      <c r="HF20" s="66"/>
      <c r="HG20" s="66"/>
      <c r="HH20" s="66"/>
      <c r="HI20" s="66"/>
      <c r="HJ20" s="66"/>
      <c r="HK20" s="66"/>
      <c r="HL20" s="66"/>
      <c r="HM20" s="66"/>
      <c r="HN20" s="66"/>
      <c r="HO20" s="66"/>
      <c r="HP20" s="66"/>
      <c r="HQ20" s="66"/>
      <c r="HR20" s="66"/>
      <c r="HS20" s="66"/>
      <c r="HT20" s="66"/>
      <c r="HU20" s="66"/>
      <c r="HV20" s="66"/>
      <c r="HW20" s="66"/>
      <c r="HX20" s="66"/>
      <c r="HY20" s="66"/>
      <c r="HZ20" s="66"/>
      <c r="IA20" s="66"/>
      <c r="IB20" s="66"/>
      <c r="IC20" s="66"/>
      <c r="ID20" s="66"/>
      <c r="IE20" s="66"/>
      <c r="IF20" s="66"/>
      <c r="IG20" s="66"/>
      <c r="IH20" s="66"/>
      <c r="II20" s="66"/>
      <c r="IJ20" s="66"/>
      <c r="IK20" s="66"/>
      <c r="IL20" s="66"/>
      <c r="IM20" s="66"/>
      <c r="IN20" s="66"/>
      <c r="IO20" s="66"/>
      <c r="IP20" s="66"/>
      <c r="IQ20" s="66"/>
      <c r="IR20" s="66"/>
      <c r="IS20" s="66"/>
      <c r="IT20" s="66"/>
      <c r="IU20" s="66"/>
      <c r="IV20" s="66"/>
      <c r="IW20" s="66"/>
    </row>
    <row r="21" customFormat="false" ht="15.75" hidden="true" customHeight="false" outlineLevel="0" collapsed="false">
      <c r="A21" s="54" t="str">
        <f aca="false">+'Personnel Input Worksheet'!B41</f>
        <v> </v>
      </c>
      <c r="B21" s="54" t="n">
        <f aca="false">+'Personnel Input Worksheet'!D41</f>
        <v>0</v>
      </c>
      <c r="C21" s="54" t="n">
        <f aca="false">IF(B21&lt;&gt;0,1,0)</f>
        <v>0</v>
      </c>
      <c r="D21" s="54" t="n">
        <f aca="false">+'Personnel Input Worksheet'!G41</f>
        <v>12</v>
      </c>
      <c r="E21" s="61" t="n">
        <f aca="false">+D21*30</f>
        <v>360</v>
      </c>
      <c r="F21" s="62" t="n">
        <v>36526</v>
      </c>
      <c r="G21" s="63" t="n">
        <f aca="false">IF(A21&lt;&gt;"FTE",DATE(99,12,31),+F21+(360-E21))</f>
        <v>36525</v>
      </c>
      <c r="H21" s="63" t="n">
        <f aca="false">IF(A21&lt;&gt;"FTE",F21+E21,DATE(2001,1,1))</f>
        <v>36886</v>
      </c>
      <c r="I21" s="64" t="n">
        <f aca="false">IF(AND($G21&lt;=I$1,$H21&gt;I$1),$C21,0)</f>
        <v>0</v>
      </c>
      <c r="J21" s="64" t="n">
        <f aca="false">IF(AND($G21&lt;=J$1,$H21&gt;J$1),$C21,0)</f>
        <v>0</v>
      </c>
      <c r="K21" s="64" t="n">
        <f aca="false">IF(AND($G21&lt;=K$1,$H21&gt;K$1),$C21,0)</f>
        <v>0</v>
      </c>
      <c r="L21" s="64" t="n">
        <f aca="false">IF(AND($G21&lt;=L$1,$H21&gt;L$1),$C21,0)</f>
        <v>0</v>
      </c>
      <c r="M21" s="64" t="n">
        <f aca="false">IF(AND($G21&lt;=M$1,$H21&gt;M$1),$C21,0)</f>
        <v>0</v>
      </c>
      <c r="N21" s="64" t="n">
        <f aca="false">IF(AND($G21&lt;=N$1,$H21&gt;N$1),$C21,0)</f>
        <v>0</v>
      </c>
      <c r="O21" s="64" t="n">
        <f aca="false">IF(AND($G21&lt;=O$1,$H21&gt;O$1),$C21,0)</f>
        <v>0</v>
      </c>
      <c r="P21" s="64" t="n">
        <f aca="false">IF(AND($G21&lt;=P$1,$H21&gt;P$1),$C21,0)</f>
        <v>0</v>
      </c>
      <c r="Q21" s="64" t="n">
        <f aca="false">IF(AND($G21&lt;=Q$1,$H21&gt;Q$1),$C21,0)</f>
        <v>0</v>
      </c>
      <c r="R21" s="64" t="n">
        <f aca="false">IF(AND($G21&lt;=R$1,$H21&gt;R$1),$C21,0)</f>
        <v>0</v>
      </c>
      <c r="S21" s="64" t="n">
        <f aca="false">IF(AND($G21&lt;=S$1,$H21&gt;S$1),$C21,0)</f>
        <v>0</v>
      </c>
      <c r="T21" s="64" t="n">
        <f aca="false">IF(AND($G21&lt;=T$1,$H21&gt;T$1),$C21,0)</f>
        <v>0</v>
      </c>
      <c r="U21" s="65" t="n">
        <f aca="false">SUM(I21:T21)</f>
        <v>0</v>
      </c>
      <c r="V21" s="65"/>
      <c r="W21" s="61"/>
      <c r="X21" s="61"/>
      <c r="Y21" s="61"/>
      <c r="Z21" s="61"/>
      <c r="AA21" s="61"/>
      <c r="AB21" s="61"/>
      <c r="AC21" s="61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6"/>
      <c r="CQ21" s="66"/>
      <c r="CR21" s="66"/>
      <c r="CS21" s="66"/>
      <c r="CT21" s="66"/>
      <c r="CU21" s="66"/>
      <c r="CV21" s="66"/>
      <c r="CW21" s="66"/>
      <c r="CX21" s="66"/>
      <c r="CY21" s="66"/>
      <c r="CZ21" s="66"/>
      <c r="DA21" s="66"/>
      <c r="DB21" s="66"/>
      <c r="DC21" s="66"/>
      <c r="DD21" s="66"/>
      <c r="DE21" s="66"/>
      <c r="DF21" s="66"/>
      <c r="DG21" s="66"/>
      <c r="DH21" s="66"/>
      <c r="DI21" s="66"/>
      <c r="DJ21" s="66"/>
      <c r="DK21" s="66"/>
      <c r="DL21" s="66"/>
      <c r="DM21" s="66"/>
      <c r="DN21" s="66"/>
      <c r="DO21" s="66"/>
      <c r="DP21" s="66"/>
      <c r="DQ21" s="66"/>
      <c r="DR21" s="66"/>
      <c r="DS21" s="66"/>
      <c r="DT21" s="66"/>
      <c r="DU21" s="66"/>
      <c r="DV21" s="66"/>
      <c r="DW21" s="66"/>
      <c r="DX21" s="66"/>
      <c r="DY21" s="66"/>
      <c r="DZ21" s="66"/>
      <c r="EA21" s="66"/>
      <c r="EB21" s="66"/>
      <c r="EC21" s="66"/>
      <c r="ED21" s="66"/>
      <c r="EE21" s="66"/>
      <c r="EF21" s="66"/>
      <c r="EG21" s="66"/>
      <c r="EH21" s="66"/>
      <c r="EI21" s="66"/>
      <c r="EJ21" s="66"/>
      <c r="EK21" s="66"/>
      <c r="EL21" s="66"/>
      <c r="EM21" s="66"/>
      <c r="EN21" s="66"/>
      <c r="EO21" s="66"/>
      <c r="EP21" s="66"/>
      <c r="EQ21" s="66"/>
      <c r="ER21" s="66"/>
      <c r="ES21" s="66"/>
      <c r="ET21" s="66"/>
      <c r="EU21" s="66"/>
      <c r="EV21" s="66"/>
      <c r="EW21" s="66"/>
      <c r="EX21" s="66"/>
      <c r="EY21" s="66"/>
      <c r="EZ21" s="66"/>
      <c r="FA21" s="66"/>
      <c r="FB21" s="66"/>
      <c r="FC21" s="66"/>
      <c r="FD21" s="66"/>
      <c r="FE21" s="66"/>
      <c r="FF21" s="66"/>
      <c r="FG21" s="66"/>
      <c r="FH21" s="66"/>
      <c r="FI21" s="66"/>
      <c r="FJ21" s="66"/>
      <c r="FK21" s="66"/>
      <c r="FL21" s="66"/>
      <c r="FM21" s="66"/>
      <c r="FN21" s="66"/>
      <c r="FO21" s="66"/>
      <c r="FP21" s="66"/>
      <c r="FQ21" s="66"/>
      <c r="FR21" s="66"/>
      <c r="FS21" s="66"/>
      <c r="FT21" s="66"/>
      <c r="FU21" s="66"/>
      <c r="FV21" s="66"/>
      <c r="FW21" s="66"/>
      <c r="FX21" s="66"/>
      <c r="FY21" s="66"/>
      <c r="FZ21" s="66"/>
      <c r="GA21" s="66"/>
      <c r="GB21" s="66"/>
      <c r="GC21" s="66"/>
      <c r="GD21" s="66"/>
      <c r="GE21" s="66"/>
      <c r="GF21" s="66"/>
      <c r="GG21" s="66"/>
      <c r="GH21" s="66"/>
      <c r="GI21" s="66"/>
      <c r="GJ21" s="66"/>
      <c r="GK21" s="66"/>
      <c r="GL21" s="66"/>
      <c r="GM21" s="66"/>
      <c r="GN21" s="66"/>
      <c r="GO21" s="66"/>
      <c r="GP21" s="66"/>
      <c r="GQ21" s="66"/>
      <c r="GR21" s="66"/>
      <c r="GS21" s="66"/>
      <c r="GT21" s="66"/>
      <c r="GU21" s="66"/>
      <c r="GV21" s="66"/>
      <c r="GW21" s="66"/>
      <c r="GX21" s="66"/>
      <c r="GY21" s="66"/>
      <c r="GZ21" s="66"/>
      <c r="HA21" s="66"/>
      <c r="HB21" s="66"/>
      <c r="HC21" s="66"/>
      <c r="HD21" s="66"/>
      <c r="HE21" s="66"/>
      <c r="HF21" s="66"/>
      <c r="HG21" s="66"/>
      <c r="HH21" s="66"/>
      <c r="HI21" s="66"/>
      <c r="HJ21" s="66"/>
      <c r="HK21" s="66"/>
      <c r="HL21" s="66"/>
      <c r="HM21" s="66"/>
      <c r="HN21" s="66"/>
      <c r="HO21" s="66"/>
      <c r="HP21" s="66"/>
      <c r="HQ21" s="66"/>
      <c r="HR21" s="66"/>
      <c r="HS21" s="66"/>
      <c r="HT21" s="66"/>
      <c r="HU21" s="66"/>
      <c r="HV21" s="66"/>
      <c r="HW21" s="66"/>
      <c r="HX21" s="66"/>
      <c r="HY21" s="66"/>
      <c r="HZ21" s="66"/>
      <c r="IA21" s="66"/>
      <c r="IB21" s="66"/>
      <c r="IC21" s="66"/>
      <c r="ID21" s="66"/>
      <c r="IE21" s="66"/>
      <c r="IF21" s="66"/>
      <c r="IG21" s="66"/>
      <c r="IH21" s="66"/>
      <c r="II21" s="66"/>
      <c r="IJ21" s="66"/>
      <c r="IK21" s="66"/>
      <c r="IL21" s="66"/>
      <c r="IM21" s="66"/>
      <c r="IN21" s="66"/>
      <c r="IO21" s="66"/>
      <c r="IP21" s="66"/>
      <c r="IQ21" s="66"/>
      <c r="IR21" s="66"/>
      <c r="IS21" s="66"/>
      <c r="IT21" s="66"/>
      <c r="IU21" s="66"/>
      <c r="IV21" s="66"/>
      <c r="IW21" s="66"/>
    </row>
    <row r="22" customFormat="false" ht="15.75" hidden="true" customHeight="false" outlineLevel="0" collapsed="false">
      <c r="A22" s="54" t="str">
        <f aca="false">+'Personnel Input Worksheet'!B42</f>
        <v> </v>
      </c>
      <c r="B22" s="54" t="n">
        <f aca="false">+'Personnel Input Worksheet'!D42</f>
        <v>0</v>
      </c>
      <c r="C22" s="54" t="n">
        <f aca="false">IF(B22&lt;&gt;0,1,0)</f>
        <v>0</v>
      </c>
      <c r="D22" s="54" t="n">
        <f aca="false">+'Personnel Input Worksheet'!G42</f>
        <v>12</v>
      </c>
      <c r="E22" s="61" t="n">
        <f aca="false">+D22*30</f>
        <v>360</v>
      </c>
      <c r="F22" s="62" t="n">
        <v>36526</v>
      </c>
      <c r="G22" s="63" t="n">
        <f aca="false">IF(A22&lt;&gt;"FTE",DATE(99,12,31),+F22+(360-E22))</f>
        <v>36525</v>
      </c>
      <c r="H22" s="63" t="n">
        <f aca="false">IF(A22&lt;&gt;"FTE",F22+E22,DATE(2001,1,1))</f>
        <v>36886</v>
      </c>
      <c r="I22" s="64" t="n">
        <f aca="false">IF(AND($G22&lt;=I$1,$H22&gt;I$1),$C22,0)</f>
        <v>0</v>
      </c>
      <c r="J22" s="64" t="n">
        <f aca="false">IF(AND($G22&lt;=J$1,$H22&gt;J$1),$C22,0)</f>
        <v>0</v>
      </c>
      <c r="K22" s="64" t="n">
        <f aca="false">IF(AND($G22&lt;=K$1,$H22&gt;K$1),$C22,0)</f>
        <v>0</v>
      </c>
      <c r="L22" s="64" t="n">
        <f aca="false">IF(AND($G22&lt;=L$1,$H22&gt;L$1),$C22,0)</f>
        <v>0</v>
      </c>
      <c r="M22" s="64" t="n">
        <f aca="false">IF(AND($G22&lt;=M$1,$H22&gt;M$1),$C22,0)</f>
        <v>0</v>
      </c>
      <c r="N22" s="64" t="n">
        <f aca="false">IF(AND($G22&lt;=N$1,$H22&gt;N$1),$C22,0)</f>
        <v>0</v>
      </c>
      <c r="O22" s="64" t="n">
        <f aca="false">IF(AND($G22&lt;=O$1,$H22&gt;O$1),$C22,0)</f>
        <v>0</v>
      </c>
      <c r="P22" s="64" t="n">
        <f aca="false">IF(AND($G22&lt;=P$1,$H22&gt;P$1),$C22,0)</f>
        <v>0</v>
      </c>
      <c r="Q22" s="64" t="n">
        <f aca="false">IF(AND($G22&lt;=Q$1,$H22&gt;Q$1),$C22,0)</f>
        <v>0</v>
      </c>
      <c r="R22" s="64" t="n">
        <f aca="false">IF(AND($G22&lt;=R$1,$H22&gt;R$1),$C22,0)</f>
        <v>0</v>
      </c>
      <c r="S22" s="64" t="n">
        <f aca="false">IF(AND($G22&lt;=S$1,$H22&gt;S$1),$C22,0)</f>
        <v>0</v>
      </c>
      <c r="T22" s="64" t="n">
        <f aca="false">IF(AND($G22&lt;=T$1,$H22&gt;T$1),$C22,0)</f>
        <v>0</v>
      </c>
      <c r="U22" s="65" t="n">
        <f aca="false">SUM(I22:T22)</f>
        <v>0</v>
      </c>
      <c r="V22" s="65"/>
      <c r="W22" s="61"/>
      <c r="X22" s="61"/>
      <c r="Y22" s="61"/>
      <c r="Z22" s="61"/>
      <c r="AA22" s="61"/>
      <c r="AB22" s="61"/>
      <c r="AC22" s="61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6"/>
      <c r="DF22" s="66"/>
      <c r="DG22" s="66"/>
      <c r="DH22" s="66"/>
      <c r="DI22" s="66"/>
      <c r="DJ22" s="66"/>
      <c r="DK22" s="66"/>
      <c r="DL22" s="66"/>
      <c r="DM22" s="66"/>
      <c r="DN22" s="66"/>
      <c r="DO22" s="66"/>
      <c r="DP22" s="66"/>
      <c r="DQ22" s="66"/>
      <c r="DR22" s="66"/>
      <c r="DS22" s="66"/>
      <c r="DT22" s="66"/>
      <c r="DU22" s="66"/>
      <c r="DV22" s="66"/>
      <c r="DW22" s="66"/>
      <c r="DX22" s="66"/>
      <c r="DY22" s="66"/>
      <c r="DZ22" s="66"/>
      <c r="EA22" s="66"/>
      <c r="EB22" s="66"/>
      <c r="EC22" s="66"/>
      <c r="ED22" s="66"/>
      <c r="EE22" s="66"/>
      <c r="EF22" s="66"/>
      <c r="EG22" s="66"/>
      <c r="EH22" s="66"/>
      <c r="EI22" s="66"/>
      <c r="EJ22" s="66"/>
      <c r="EK22" s="66"/>
      <c r="EL22" s="66"/>
      <c r="EM22" s="66"/>
      <c r="EN22" s="66"/>
      <c r="EO22" s="66"/>
      <c r="EP22" s="66"/>
      <c r="EQ22" s="66"/>
      <c r="ER22" s="66"/>
      <c r="ES22" s="66"/>
      <c r="ET22" s="66"/>
      <c r="EU22" s="66"/>
      <c r="EV22" s="66"/>
      <c r="EW22" s="66"/>
      <c r="EX22" s="66"/>
      <c r="EY22" s="66"/>
      <c r="EZ22" s="66"/>
      <c r="FA22" s="66"/>
      <c r="FB22" s="66"/>
      <c r="FC22" s="66"/>
      <c r="FD22" s="66"/>
      <c r="FE22" s="66"/>
      <c r="FF22" s="66"/>
      <c r="FG22" s="66"/>
      <c r="FH22" s="66"/>
      <c r="FI22" s="66"/>
      <c r="FJ22" s="66"/>
      <c r="FK22" s="66"/>
      <c r="FL22" s="66"/>
      <c r="FM22" s="66"/>
      <c r="FN22" s="66"/>
      <c r="FO22" s="66"/>
      <c r="FP22" s="66"/>
      <c r="FQ22" s="66"/>
      <c r="FR22" s="66"/>
      <c r="FS22" s="66"/>
      <c r="FT22" s="66"/>
      <c r="FU22" s="66"/>
      <c r="FV22" s="66"/>
      <c r="FW22" s="66"/>
      <c r="FX22" s="66"/>
      <c r="FY22" s="66"/>
      <c r="FZ22" s="66"/>
      <c r="GA22" s="66"/>
      <c r="GB22" s="66"/>
      <c r="GC22" s="66"/>
      <c r="GD22" s="66"/>
      <c r="GE22" s="66"/>
      <c r="GF22" s="66"/>
      <c r="GG22" s="66"/>
      <c r="GH22" s="66"/>
      <c r="GI22" s="66"/>
      <c r="GJ22" s="66"/>
      <c r="GK22" s="66"/>
      <c r="GL22" s="66"/>
      <c r="GM22" s="66"/>
      <c r="GN22" s="66"/>
      <c r="GO22" s="66"/>
      <c r="GP22" s="66"/>
      <c r="GQ22" s="66"/>
      <c r="GR22" s="66"/>
      <c r="GS22" s="66"/>
      <c r="GT22" s="66"/>
      <c r="GU22" s="66"/>
      <c r="GV22" s="66"/>
      <c r="GW22" s="66"/>
      <c r="GX22" s="66"/>
      <c r="GY22" s="66"/>
      <c r="GZ22" s="66"/>
      <c r="HA22" s="66"/>
      <c r="HB22" s="66"/>
      <c r="HC22" s="66"/>
      <c r="HD22" s="66"/>
      <c r="HE22" s="66"/>
      <c r="HF22" s="66"/>
      <c r="HG22" s="66"/>
      <c r="HH22" s="66"/>
      <c r="HI22" s="66"/>
      <c r="HJ22" s="66"/>
      <c r="HK22" s="66"/>
      <c r="HL22" s="66"/>
      <c r="HM22" s="66"/>
      <c r="HN22" s="66"/>
      <c r="HO22" s="66"/>
      <c r="HP22" s="66"/>
      <c r="HQ22" s="66"/>
      <c r="HR22" s="66"/>
      <c r="HS22" s="66"/>
      <c r="HT22" s="66"/>
      <c r="HU22" s="66"/>
      <c r="HV22" s="66"/>
      <c r="HW22" s="66"/>
      <c r="HX22" s="66"/>
      <c r="HY22" s="66"/>
      <c r="HZ22" s="66"/>
      <c r="IA22" s="66"/>
      <c r="IB22" s="66"/>
      <c r="IC22" s="66"/>
      <c r="ID22" s="66"/>
      <c r="IE22" s="66"/>
      <c r="IF22" s="66"/>
      <c r="IG22" s="66"/>
      <c r="IH22" s="66"/>
      <c r="II22" s="66"/>
      <c r="IJ22" s="66"/>
      <c r="IK22" s="66"/>
      <c r="IL22" s="66"/>
      <c r="IM22" s="66"/>
      <c r="IN22" s="66"/>
      <c r="IO22" s="66"/>
      <c r="IP22" s="66"/>
      <c r="IQ22" s="66"/>
      <c r="IR22" s="66"/>
      <c r="IS22" s="66"/>
      <c r="IT22" s="66"/>
      <c r="IU22" s="66"/>
      <c r="IV22" s="66"/>
      <c r="IW22" s="66"/>
    </row>
    <row r="23" customFormat="false" ht="15.75" hidden="true" customHeight="false" outlineLevel="0" collapsed="false">
      <c r="A23" s="54" t="str">
        <f aca="false">+'Personnel Input Worksheet'!B43</f>
        <v> </v>
      </c>
      <c r="B23" s="54" t="n">
        <f aca="false">+'Personnel Input Worksheet'!D43</f>
        <v>0</v>
      </c>
      <c r="C23" s="54" t="n">
        <f aca="false">IF(B23&lt;&gt;0,1,0)</f>
        <v>0</v>
      </c>
      <c r="D23" s="54" t="n">
        <f aca="false">+'Personnel Input Worksheet'!G43</f>
        <v>12</v>
      </c>
      <c r="E23" s="61" t="n">
        <f aca="false">+D23*30</f>
        <v>360</v>
      </c>
      <c r="F23" s="62" t="n">
        <v>36526</v>
      </c>
      <c r="G23" s="63" t="n">
        <f aca="false">IF(A23&lt;&gt;"FTE",DATE(99,12,31),+F23+(360-E23))</f>
        <v>36525</v>
      </c>
      <c r="H23" s="63" t="n">
        <f aca="false">IF(A23&lt;&gt;"FTE",F23+E23,DATE(2001,1,1))</f>
        <v>36886</v>
      </c>
      <c r="I23" s="64" t="n">
        <f aca="false">IF(AND($G23&lt;=I$1,$H23&gt;I$1),$C23,0)</f>
        <v>0</v>
      </c>
      <c r="J23" s="64" t="n">
        <f aca="false">IF(AND($G23&lt;=J$1,$H23&gt;J$1),$C23,0)</f>
        <v>0</v>
      </c>
      <c r="K23" s="64" t="n">
        <f aca="false">IF(AND($G23&lt;=K$1,$H23&gt;K$1),$C23,0)</f>
        <v>0</v>
      </c>
      <c r="L23" s="64" t="n">
        <f aca="false">IF(AND($G23&lt;=L$1,$H23&gt;L$1),$C23,0)</f>
        <v>0</v>
      </c>
      <c r="M23" s="64" t="n">
        <f aca="false">IF(AND($G23&lt;=M$1,$H23&gt;M$1),$C23,0)</f>
        <v>0</v>
      </c>
      <c r="N23" s="64" t="n">
        <f aca="false">IF(AND($G23&lt;=N$1,$H23&gt;N$1),$C23,0)</f>
        <v>0</v>
      </c>
      <c r="O23" s="64" t="n">
        <f aca="false">IF(AND($G23&lt;=O$1,$H23&gt;O$1),$C23,0)</f>
        <v>0</v>
      </c>
      <c r="P23" s="64" t="n">
        <f aca="false">IF(AND($G23&lt;=P$1,$H23&gt;P$1),$C23,0)</f>
        <v>0</v>
      </c>
      <c r="Q23" s="64" t="n">
        <f aca="false">IF(AND($G23&lt;=Q$1,$H23&gt;Q$1),$C23,0)</f>
        <v>0</v>
      </c>
      <c r="R23" s="64" t="n">
        <f aca="false">IF(AND($G23&lt;=R$1,$H23&gt;R$1),$C23,0)</f>
        <v>0</v>
      </c>
      <c r="S23" s="64" t="n">
        <f aca="false">IF(AND($G23&lt;=S$1,$H23&gt;S$1),$C23,0)</f>
        <v>0</v>
      </c>
      <c r="T23" s="64" t="n">
        <f aca="false">IF(AND($G23&lt;=T$1,$H23&gt;T$1),$C23,0)</f>
        <v>0</v>
      </c>
      <c r="U23" s="65" t="n">
        <f aca="false">SUM(I23:T23)</f>
        <v>0</v>
      </c>
      <c r="V23" s="65"/>
      <c r="W23" s="61"/>
      <c r="X23" s="61"/>
      <c r="Y23" s="61"/>
      <c r="Z23" s="61"/>
      <c r="AA23" s="61"/>
      <c r="AB23" s="61"/>
      <c r="AC23" s="61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6"/>
      <c r="DQ23" s="66"/>
      <c r="DR23" s="66"/>
      <c r="DS23" s="66"/>
      <c r="DT23" s="66"/>
      <c r="DU23" s="66"/>
      <c r="DV23" s="66"/>
      <c r="DW23" s="66"/>
      <c r="DX23" s="66"/>
      <c r="DY23" s="66"/>
      <c r="DZ23" s="66"/>
      <c r="EA23" s="66"/>
      <c r="EB23" s="66"/>
      <c r="EC23" s="66"/>
      <c r="ED23" s="66"/>
      <c r="EE23" s="66"/>
      <c r="EF23" s="66"/>
      <c r="EG23" s="66"/>
      <c r="EH23" s="66"/>
      <c r="EI23" s="66"/>
      <c r="EJ23" s="66"/>
      <c r="EK23" s="66"/>
      <c r="EL23" s="66"/>
      <c r="EM23" s="66"/>
      <c r="EN23" s="66"/>
      <c r="EO23" s="66"/>
      <c r="EP23" s="66"/>
      <c r="EQ23" s="66"/>
      <c r="ER23" s="66"/>
      <c r="ES23" s="66"/>
      <c r="ET23" s="66"/>
      <c r="EU23" s="66"/>
      <c r="EV23" s="66"/>
      <c r="EW23" s="66"/>
      <c r="EX23" s="66"/>
      <c r="EY23" s="66"/>
      <c r="EZ23" s="66"/>
      <c r="FA23" s="66"/>
      <c r="FB23" s="66"/>
      <c r="FC23" s="66"/>
      <c r="FD23" s="66"/>
      <c r="FE23" s="66"/>
      <c r="FF23" s="66"/>
      <c r="FG23" s="66"/>
      <c r="FH23" s="66"/>
      <c r="FI23" s="66"/>
      <c r="FJ23" s="66"/>
      <c r="FK23" s="66"/>
      <c r="FL23" s="66"/>
      <c r="FM23" s="66"/>
      <c r="FN23" s="66"/>
      <c r="FO23" s="66"/>
      <c r="FP23" s="66"/>
      <c r="FQ23" s="66"/>
      <c r="FR23" s="66"/>
      <c r="FS23" s="66"/>
      <c r="FT23" s="66"/>
      <c r="FU23" s="66"/>
      <c r="FV23" s="66"/>
      <c r="FW23" s="66"/>
      <c r="FX23" s="66"/>
      <c r="FY23" s="66"/>
      <c r="FZ23" s="66"/>
      <c r="GA23" s="66"/>
      <c r="GB23" s="66"/>
      <c r="GC23" s="66"/>
      <c r="GD23" s="66"/>
      <c r="GE23" s="66"/>
      <c r="GF23" s="66"/>
      <c r="GG23" s="66"/>
      <c r="GH23" s="66"/>
      <c r="GI23" s="66"/>
      <c r="GJ23" s="66"/>
      <c r="GK23" s="66"/>
      <c r="GL23" s="66"/>
      <c r="GM23" s="66"/>
      <c r="GN23" s="66"/>
      <c r="GO23" s="66"/>
      <c r="GP23" s="66"/>
      <c r="GQ23" s="66"/>
      <c r="GR23" s="66"/>
      <c r="GS23" s="66"/>
      <c r="GT23" s="66"/>
      <c r="GU23" s="66"/>
      <c r="GV23" s="66"/>
      <c r="GW23" s="66"/>
      <c r="GX23" s="66"/>
      <c r="GY23" s="66"/>
      <c r="GZ23" s="66"/>
      <c r="HA23" s="66"/>
      <c r="HB23" s="66"/>
      <c r="HC23" s="66"/>
      <c r="HD23" s="66"/>
      <c r="HE23" s="66"/>
      <c r="HF23" s="66"/>
      <c r="HG23" s="66"/>
      <c r="HH23" s="66"/>
      <c r="HI23" s="66"/>
      <c r="HJ23" s="66"/>
      <c r="HK23" s="66"/>
      <c r="HL23" s="66"/>
      <c r="HM23" s="66"/>
      <c r="HN23" s="66"/>
      <c r="HO23" s="66"/>
      <c r="HP23" s="66"/>
      <c r="HQ23" s="66"/>
      <c r="HR23" s="66"/>
      <c r="HS23" s="66"/>
      <c r="HT23" s="66"/>
      <c r="HU23" s="66"/>
      <c r="HV23" s="66"/>
      <c r="HW23" s="66"/>
      <c r="HX23" s="66"/>
      <c r="HY23" s="66"/>
      <c r="HZ23" s="66"/>
      <c r="IA23" s="66"/>
      <c r="IB23" s="66"/>
      <c r="IC23" s="66"/>
      <c r="ID23" s="66"/>
      <c r="IE23" s="66"/>
      <c r="IF23" s="66"/>
      <c r="IG23" s="66"/>
      <c r="IH23" s="66"/>
      <c r="II23" s="66"/>
      <c r="IJ23" s="66"/>
      <c r="IK23" s="66"/>
      <c r="IL23" s="66"/>
      <c r="IM23" s="66"/>
      <c r="IN23" s="66"/>
      <c r="IO23" s="66"/>
      <c r="IP23" s="66"/>
      <c r="IQ23" s="66"/>
      <c r="IR23" s="66"/>
      <c r="IS23" s="66"/>
      <c r="IT23" s="66"/>
      <c r="IU23" s="66"/>
      <c r="IV23" s="66"/>
      <c r="IW23" s="66"/>
    </row>
    <row r="24" customFormat="false" ht="15.75" hidden="true" customHeight="false" outlineLevel="0" collapsed="false">
      <c r="A24" s="54" t="str">
        <f aca="false">+'Personnel Input Worksheet'!B44</f>
        <v> </v>
      </c>
      <c r="B24" s="54" t="n">
        <f aca="false">+'Personnel Input Worksheet'!D44</f>
        <v>0</v>
      </c>
      <c r="C24" s="54" t="n">
        <f aca="false">IF(B24&lt;&gt;0,1,0)</f>
        <v>0</v>
      </c>
      <c r="D24" s="54" t="n">
        <v>37500</v>
      </c>
      <c r="E24" s="54" t="n">
        <v>37500</v>
      </c>
      <c r="F24" s="54" t="n">
        <v>37500</v>
      </c>
      <c r="G24" s="54" t="n">
        <v>37500</v>
      </c>
      <c r="H24" s="54" t="n">
        <v>37500</v>
      </c>
      <c r="I24" s="54" t="n">
        <v>37500</v>
      </c>
      <c r="J24" s="54" t="n">
        <v>37500</v>
      </c>
      <c r="K24" s="54" t="n">
        <v>37500</v>
      </c>
      <c r="L24" s="54" t="n">
        <v>37500</v>
      </c>
      <c r="M24" s="54" t="n">
        <v>37500</v>
      </c>
      <c r="N24" s="54" t="n">
        <v>37500</v>
      </c>
      <c r="O24" s="54" t="n">
        <v>37500</v>
      </c>
      <c r="P24" s="64" t="n">
        <f aca="false">IF(AND($G24&lt;=P$1,$H24&gt;P$1),$C24,0)</f>
        <v>0</v>
      </c>
      <c r="Q24" s="64" t="n">
        <f aca="false">IF(AND($G24&lt;=Q$1,$H24&gt;Q$1),$C24,0)</f>
        <v>0</v>
      </c>
      <c r="R24" s="64" t="n">
        <f aca="false">IF(AND($G24&lt;=R$1,$H24&gt;R$1),$C24,0)</f>
        <v>0</v>
      </c>
      <c r="S24" s="64" t="n">
        <f aca="false">IF(AND($G24&lt;=S$1,$H24&gt;S$1),$C24,0)</f>
        <v>0</v>
      </c>
      <c r="T24" s="64" t="n">
        <f aca="false">IF(AND($G24&lt;=T$1,$H24&gt;T$1),$C24,0)</f>
        <v>0</v>
      </c>
      <c r="U24" s="65" t="n">
        <f aca="false">SUM(I24:T24)</f>
        <v>262500</v>
      </c>
      <c r="V24" s="65"/>
      <c r="W24" s="61"/>
      <c r="X24" s="61"/>
      <c r="Y24" s="61"/>
      <c r="Z24" s="61"/>
      <c r="AA24" s="61"/>
      <c r="AB24" s="61"/>
      <c r="AC24" s="61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6"/>
      <c r="CG24" s="66"/>
      <c r="CH24" s="66"/>
      <c r="CI24" s="66"/>
      <c r="CJ24" s="66"/>
      <c r="CK24" s="66"/>
      <c r="CL24" s="66"/>
      <c r="CM24" s="66"/>
      <c r="CN24" s="66"/>
      <c r="CO24" s="66"/>
      <c r="CP24" s="66"/>
      <c r="CQ24" s="66"/>
      <c r="CR24" s="66"/>
      <c r="CS24" s="66"/>
      <c r="CT24" s="66"/>
      <c r="CU24" s="66"/>
      <c r="CV24" s="66"/>
      <c r="CW24" s="66"/>
      <c r="CX24" s="66"/>
      <c r="CY24" s="66"/>
      <c r="CZ24" s="66"/>
      <c r="DA24" s="66"/>
      <c r="DB24" s="66"/>
      <c r="DC24" s="66"/>
      <c r="DD24" s="66"/>
      <c r="DE24" s="66"/>
      <c r="DF24" s="66"/>
      <c r="DG24" s="66"/>
      <c r="DH24" s="66"/>
      <c r="DI24" s="66"/>
      <c r="DJ24" s="66"/>
      <c r="DK24" s="66"/>
      <c r="DL24" s="66"/>
      <c r="DM24" s="66"/>
      <c r="DN24" s="66"/>
      <c r="DO24" s="66"/>
      <c r="DP24" s="66"/>
      <c r="DQ24" s="66"/>
      <c r="DR24" s="66"/>
      <c r="DS24" s="66"/>
      <c r="DT24" s="66"/>
      <c r="DU24" s="66"/>
      <c r="DV24" s="66"/>
      <c r="DW24" s="66"/>
      <c r="DX24" s="66"/>
      <c r="DY24" s="66"/>
      <c r="DZ24" s="66"/>
      <c r="EA24" s="66"/>
      <c r="EB24" s="66"/>
      <c r="EC24" s="66"/>
      <c r="ED24" s="66"/>
      <c r="EE24" s="66"/>
      <c r="EF24" s="66"/>
      <c r="EG24" s="66"/>
      <c r="EH24" s="66"/>
      <c r="EI24" s="66"/>
      <c r="EJ24" s="66"/>
      <c r="EK24" s="66"/>
      <c r="EL24" s="66"/>
      <c r="EM24" s="66"/>
      <c r="EN24" s="66"/>
      <c r="EO24" s="66"/>
      <c r="EP24" s="66"/>
      <c r="EQ24" s="66"/>
      <c r="ER24" s="66"/>
      <c r="ES24" s="66"/>
      <c r="ET24" s="66"/>
      <c r="EU24" s="66"/>
      <c r="EV24" s="66"/>
      <c r="EW24" s="66"/>
      <c r="EX24" s="66"/>
      <c r="EY24" s="66"/>
      <c r="EZ24" s="66"/>
      <c r="FA24" s="66"/>
      <c r="FB24" s="66"/>
      <c r="FC24" s="66"/>
      <c r="FD24" s="66"/>
      <c r="FE24" s="66"/>
      <c r="FF24" s="66"/>
      <c r="FG24" s="66"/>
      <c r="FH24" s="66"/>
      <c r="FI24" s="66"/>
      <c r="FJ24" s="66"/>
      <c r="FK24" s="66"/>
      <c r="FL24" s="66"/>
      <c r="FM24" s="66"/>
      <c r="FN24" s="66"/>
      <c r="FO24" s="66"/>
      <c r="FP24" s="66"/>
      <c r="FQ24" s="66"/>
      <c r="FR24" s="66"/>
      <c r="FS24" s="66"/>
      <c r="FT24" s="66"/>
      <c r="FU24" s="66"/>
      <c r="FV24" s="66"/>
      <c r="FW24" s="66"/>
      <c r="FX24" s="66"/>
      <c r="FY24" s="66"/>
      <c r="FZ24" s="66"/>
      <c r="GA24" s="66"/>
      <c r="GB24" s="66"/>
      <c r="GC24" s="66"/>
      <c r="GD24" s="66"/>
      <c r="GE24" s="66"/>
      <c r="GF24" s="66"/>
      <c r="GG24" s="66"/>
      <c r="GH24" s="66"/>
      <c r="GI24" s="66"/>
      <c r="GJ24" s="66"/>
      <c r="GK24" s="66"/>
      <c r="GL24" s="66"/>
      <c r="GM24" s="66"/>
      <c r="GN24" s="66"/>
      <c r="GO24" s="66"/>
      <c r="GP24" s="66"/>
      <c r="GQ24" s="66"/>
      <c r="GR24" s="66"/>
      <c r="GS24" s="66"/>
      <c r="GT24" s="66"/>
      <c r="GU24" s="66"/>
      <c r="GV24" s="66"/>
      <c r="GW24" s="66"/>
      <c r="GX24" s="66"/>
      <c r="GY24" s="66"/>
      <c r="GZ24" s="66"/>
      <c r="HA24" s="66"/>
      <c r="HB24" s="66"/>
      <c r="HC24" s="66"/>
      <c r="HD24" s="66"/>
      <c r="HE24" s="66"/>
      <c r="HF24" s="66"/>
      <c r="HG24" s="66"/>
      <c r="HH24" s="66"/>
      <c r="HI24" s="66"/>
      <c r="HJ24" s="66"/>
      <c r="HK24" s="66"/>
      <c r="HL24" s="66"/>
      <c r="HM24" s="66"/>
      <c r="HN24" s="66"/>
      <c r="HO24" s="66"/>
      <c r="HP24" s="66"/>
      <c r="HQ24" s="66"/>
      <c r="HR24" s="66"/>
      <c r="HS24" s="66"/>
      <c r="HT24" s="66"/>
      <c r="HU24" s="66"/>
      <c r="HV24" s="66"/>
      <c r="HW24" s="66"/>
      <c r="HX24" s="66"/>
      <c r="HY24" s="66"/>
      <c r="HZ24" s="66"/>
      <c r="IA24" s="66"/>
      <c r="IB24" s="66"/>
      <c r="IC24" s="66"/>
      <c r="ID24" s="66"/>
      <c r="IE24" s="66"/>
      <c r="IF24" s="66"/>
      <c r="IG24" s="66"/>
      <c r="IH24" s="66"/>
      <c r="II24" s="66"/>
      <c r="IJ24" s="66"/>
      <c r="IK24" s="66"/>
      <c r="IL24" s="66"/>
      <c r="IM24" s="66"/>
      <c r="IN24" s="66"/>
      <c r="IO24" s="66"/>
      <c r="IP24" s="66"/>
      <c r="IQ24" s="66"/>
      <c r="IR24" s="66"/>
      <c r="IS24" s="66"/>
      <c r="IT24" s="66"/>
      <c r="IU24" s="66"/>
      <c r="IV24" s="66"/>
      <c r="IW24" s="66"/>
    </row>
    <row r="25" customFormat="false" ht="15.75" hidden="true" customHeight="false" outlineLevel="0" collapsed="false">
      <c r="A25" s="54" t="str">
        <f aca="false">+'Personnel Input Worksheet'!B45</f>
        <v> </v>
      </c>
      <c r="B25" s="54" t="n">
        <f aca="false">+'Personnel Input Worksheet'!D45</f>
        <v>0</v>
      </c>
      <c r="C25" s="54" t="n">
        <f aca="false">IF(B25&lt;&gt;0,1,0)</f>
        <v>0</v>
      </c>
      <c r="D25" s="54" t="n">
        <f aca="false">+'Personnel Input Worksheet'!G45</f>
        <v>12</v>
      </c>
      <c r="E25" s="61" t="n">
        <f aca="false">+D25*30</f>
        <v>360</v>
      </c>
      <c r="F25" s="62" t="n">
        <v>36526</v>
      </c>
      <c r="G25" s="63" t="n">
        <f aca="false">IF(A25&lt;&gt;"FTE",DATE(99,12,31),+F25+(360-E25))</f>
        <v>36525</v>
      </c>
      <c r="H25" s="63" t="n">
        <f aca="false">IF(A25&lt;&gt;"FTE",F25+E25,DATE(2001,1,1))</f>
        <v>36886</v>
      </c>
      <c r="I25" s="64" t="n">
        <f aca="false">IF(AND($G25&lt;=I$1,$H25&gt;I$1),$C25,0)</f>
        <v>0</v>
      </c>
      <c r="J25" s="64" t="n">
        <f aca="false">IF(AND($G25&lt;=J$1,$H25&gt;J$1),$C25,0)</f>
        <v>0</v>
      </c>
      <c r="K25" s="64" t="n">
        <f aca="false">IF(AND($G25&lt;=K$1,$H25&gt;K$1),$C25,0)</f>
        <v>0</v>
      </c>
      <c r="L25" s="64" t="n">
        <f aca="false">IF(AND($G25&lt;=L$1,$H25&gt;L$1),$C25,0)</f>
        <v>0</v>
      </c>
      <c r="M25" s="64" t="n">
        <f aca="false">IF(AND($G25&lt;=M$1,$H25&gt;M$1),$C25,0)</f>
        <v>0</v>
      </c>
      <c r="N25" s="64" t="n">
        <f aca="false">IF(AND($G25&lt;=N$1,$H25&gt;N$1),$C25,0)</f>
        <v>0</v>
      </c>
      <c r="O25" s="64" t="n">
        <f aca="false">IF(AND($G25&lt;=O$1,$H25&gt;O$1),$C25,0)</f>
        <v>0</v>
      </c>
      <c r="P25" s="64" t="n">
        <f aca="false">IF(AND($G25&lt;=P$1,$H25&gt;P$1),$C25,0)</f>
        <v>0</v>
      </c>
      <c r="Q25" s="64" t="n">
        <f aca="false">IF(AND($G25&lt;=Q$1,$H25&gt;Q$1),$C25,0)</f>
        <v>0</v>
      </c>
      <c r="R25" s="64" t="n">
        <f aca="false">IF(AND($G25&lt;=R$1,$H25&gt;R$1),$C25,0)</f>
        <v>0</v>
      </c>
      <c r="S25" s="64" t="n">
        <f aca="false">IF(AND($G25&lt;=S$1,$H25&gt;S$1),$C25,0)</f>
        <v>0</v>
      </c>
      <c r="T25" s="64" t="n">
        <f aca="false">IF(AND($G25&lt;=T$1,$H25&gt;T$1),$C25,0)</f>
        <v>0</v>
      </c>
      <c r="U25" s="65" t="n">
        <f aca="false">SUM(I25:T25)</f>
        <v>0</v>
      </c>
      <c r="V25" s="65"/>
      <c r="W25" s="61"/>
      <c r="X25" s="61"/>
      <c r="Y25" s="61"/>
      <c r="Z25" s="61"/>
      <c r="AA25" s="61"/>
      <c r="AB25" s="61"/>
      <c r="AC25" s="61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6"/>
      <c r="CD25" s="66"/>
      <c r="CE25" s="66"/>
      <c r="CF25" s="66"/>
      <c r="CG25" s="66"/>
      <c r="CH25" s="66"/>
      <c r="CI25" s="66"/>
      <c r="CJ25" s="66"/>
      <c r="CK25" s="66"/>
      <c r="CL25" s="66"/>
      <c r="CM25" s="66"/>
      <c r="CN25" s="66"/>
      <c r="CO25" s="66"/>
      <c r="CP25" s="66"/>
      <c r="CQ25" s="66"/>
      <c r="CR25" s="66"/>
      <c r="CS25" s="66"/>
      <c r="CT25" s="66"/>
      <c r="CU25" s="66"/>
      <c r="CV25" s="66"/>
      <c r="CW25" s="66"/>
      <c r="CX25" s="66"/>
      <c r="CY25" s="66"/>
      <c r="CZ25" s="66"/>
      <c r="DA25" s="66"/>
      <c r="DB25" s="66"/>
      <c r="DC25" s="66"/>
      <c r="DD25" s="66"/>
      <c r="DE25" s="66"/>
      <c r="DF25" s="66"/>
      <c r="DG25" s="66"/>
      <c r="DH25" s="66"/>
      <c r="DI25" s="66"/>
      <c r="DJ25" s="66"/>
      <c r="DK25" s="66"/>
      <c r="DL25" s="66"/>
      <c r="DM25" s="66"/>
      <c r="DN25" s="66"/>
      <c r="DO25" s="66"/>
      <c r="DP25" s="66"/>
      <c r="DQ25" s="66"/>
      <c r="DR25" s="66"/>
      <c r="DS25" s="66"/>
      <c r="DT25" s="66"/>
      <c r="DU25" s="66"/>
      <c r="DV25" s="66"/>
      <c r="DW25" s="66"/>
      <c r="DX25" s="66"/>
      <c r="DY25" s="66"/>
      <c r="DZ25" s="66"/>
      <c r="EA25" s="66"/>
      <c r="EB25" s="66"/>
      <c r="EC25" s="66"/>
      <c r="ED25" s="66"/>
      <c r="EE25" s="66"/>
      <c r="EF25" s="66"/>
      <c r="EG25" s="66"/>
      <c r="EH25" s="66"/>
      <c r="EI25" s="66"/>
      <c r="EJ25" s="66"/>
      <c r="EK25" s="66"/>
      <c r="EL25" s="66"/>
      <c r="EM25" s="66"/>
      <c r="EN25" s="66"/>
      <c r="EO25" s="66"/>
      <c r="EP25" s="66"/>
      <c r="EQ25" s="66"/>
      <c r="ER25" s="66"/>
      <c r="ES25" s="66"/>
      <c r="ET25" s="66"/>
      <c r="EU25" s="66"/>
      <c r="EV25" s="66"/>
      <c r="EW25" s="66"/>
      <c r="EX25" s="66"/>
      <c r="EY25" s="66"/>
      <c r="EZ25" s="66"/>
      <c r="FA25" s="66"/>
      <c r="FB25" s="66"/>
      <c r="FC25" s="66"/>
      <c r="FD25" s="66"/>
      <c r="FE25" s="66"/>
      <c r="FF25" s="66"/>
      <c r="FG25" s="66"/>
      <c r="FH25" s="66"/>
      <c r="FI25" s="66"/>
      <c r="FJ25" s="66"/>
      <c r="FK25" s="66"/>
      <c r="FL25" s="66"/>
      <c r="FM25" s="66"/>
      <c r="FN25" s="66"/>
      <c r="FO25" s="66"/>
      <c r="FP25" s="66"/>
      <c r="FQ25" s="66"/>
      <c r="FR25" s="66"/>
      <c r="FS25" s="66"/>
      <c r="FT25" s="66"/>
      <c r="FU25" s="66"/>
      <c r="FV25" s="66"/>
      <c r="FW25" s="66"/>
      <c r="FX25" s="66"/>
      <c r="FY25" s="66"/>
      <c r="FZ25" s="66"/>
      <c r="GA25" s="66"/>
      <c r="GB25" s="66"/>
      <c r="GC25" s="66"/>
      <c r="GD25" s="66"/>
      <c r="GE25" s="66"/>
      <c r="GF25" s="66"/>
      <c r="GG25" s="66"/>
      <c r="GH25" s="66"/>
      <c r="GI25" s="66"/>
      <c r="GJ25" s="66"/>
      <c r="GK25" s="66"/>
      <c r="GL25" s="66"/>
      <c r="GM25" s="66"/>
      <c r="GN25" s="66"/>
      <c r="GO25" s="66"/>
      <c r="GP25" s="66"/>
      <c r="GQ25" s="66"/>
      <c r="GR25" s="66"/>
      <c r="GS25" s="66"/>
      <c r="GT25" s="66"/>
      <c r="GU25" s="66"/>
      <c r="GV25" s="66"/>
      <c r="GW25" s="66"/>
      <c r="GX25" s="66"/>
      <c r="GY25" s="66"/>
      <c r="GZ25" s="66"/>
      <c r="HA25" s="66"/>
      <c r="HB25" s="66"/>
      <c r="HC25" s="66"/>
      <c r="HD25" s="66"/>
      <c r="HE25" s="66"/>
      <c r="HF25" s="66"/>
      <c r="HG25" s="66"/>
      <c r="HH25" s="66"/>
      <c r="HI25" s="66"/>
      <c r="HJ25" s="66"/>
      <c r="HK25" s="66"/>
      <c r="HL25" s="66"/>
      <c r="HM25" s="66"/>
      <c r="HN25" s="66"/>
      <c r="HO25" s="66"/>
      <c r="HP25" s="66"/>
      <c r="HQ25" s="66"/>
      <c r="HR25" s="66"/>
      <c r="HS25" s="66"/>
      <c r="HT25" s="66"/>
      <c r="HU25" s="66"/>
      <c r="HV25" s="66"/>
      <c r="HW25" s="66"/>
      <c r="HX25" s="66"/>
      <c r="HY25" s="66"/>
      <c r="HZ25" s="66"/>
      <c r="IA25" s="66"/>
      <c r="IB25" s="66"/>
      <c r="IC25" s="66"/>
      <c r="ID25" s="66"/>
      <c r="IE25" s="66"/>
      <c r="IF25" s="66"/>
      <c r="IG25" s="66"/>
      <c r="IH25" s="66"/>
      <c r="II25" s="66"/>
      <c r="IJ25" s="66"/>
      <c r="IK25" s="66"/>
      <c r="IL25" s="66"/>
      <c r="IM25" s="66"/>
      <c r="IN25" s="66"/>
      <c r="IO25" s="66"/>
      <c r="IP25" s="66"/>
      <c r="IQ25" s="66"/>
      <c r="IR25" s="66"/>
      <c r="IS25" s="66"/>
      <c r="IT25" s="66"/>
      <c r="IU25" s="66"/>
      <c r="IV25" s="66"/>
      <c r="IW25" s="66"/>
    </row>
    <row r="26" customFormat="false" ht="15.75" hidden="true" customHeight="false" outlineLevel="0" collapsed="false">
      <c r="A26" s="54" t="str">
        <f aca="false">+'Personnel Input Worksheet'!B46</f>
        <v> </v>
      </c>
      <c r="B26" s="54" t="n">
        <f aca="false">+'Personnel Input Worksheet'!D46</f>
        <v>0</v>
      </c>
      <c r="C26" s="54" t="n">
        <f aca="false">IF(B26&lt;&gt;0,1,0)</f>
        <v>0</v>
      </c>
      <c r="D26" s="54" t="n">
        <f aca="false">+'Personnel Input Worksheet'!G46</f>
        <v>12</v>
      </c>
      <c r="E26" s="61" t="n">
        <f aca="false">+D26*30</f>
        <v>360</v>
      </c>
      <c r="F26" s="62" t="n">
        <v>36526</v>
      </c>
      <c r="G26" s="63" t="n">
        <f aca="false">IF(A26&lt;&gt;"FTE",DATE(99,12,31),+F26+(360-E26))</f>
        <v>36525</v>
      </c>
      <c r="H26" s="63" t="n">
        <f aca="false">IF(A26&lt;&gt;"FTE",F26+E26,DATE(2001,1,1))</f>
        <v>36886</v>
      </c>
      <c r="I26" s="64" t="n">
        <f aca="false">IF(AND($G26&lt;=I$1,$H26&gt;I$1),$C26,0)</f>
        <v>0</v>
      </c>
      <c r="J26" s="64" t="n">
        <f aca="false">IF(AND($G26&lt;=J$1,$H26&gt;J$1),$C26,0)</f>
        <v>0</v>
      </c>
      <c r="K26" s="64" t="n">
        <f aca="false">IF(AND($G26&lt;=K$1,$H26&gt;K$1),$C26,0)</f>
        <v>0</v>
      </c>
      <c r="L26" s="64" t="n">
        <f aca="false">IF(AND($G26&lt;=L$1,$H26&gt;L$1),$C26,0)</f>
        <v>0</v>
      </c>
      <c r="M26" s="64" t="n">
        <f aca="false">IF(AND($G26&lt;=M$1,$H26&gt;M$1),$C26,0)</f>
        <v>0</v>
      </c>
      <c r="N26" s="64" t="n">
        <f aca="false">IF(AND($G26&lt;=N$1,$H26&gt;N$1),$C26,0)</f>
        <v>0</v>
      </c>
      <c r="O26" s="64" t="n">
        <f aca="false">IF(AND($G26&lt;=O$1,$H26&gt;O$1),$C26,0)</f>
        <v>0</v>
      </c>
      <c r="P26" s="64" t="n">
        <f aca="false">IF(AND($G26&lt;=P$1,$H26&gt;P$1),$C26,0)</f>
        <v>0</v>
      </c>
      <c r="Q26" s="64" t="n">
        <f aca="false">IF(AND($G26&lt;=Q$1,$H26&gt;Q$1),$C26,0)</f>
        <v>0</v>
      </c>
      <c r="R26" s="64" t="n">
        <f aca="false">IF(AND($G26&lt;=R$1,$H26&gt;R$1),$C26,0)</f>
        <v>0</v>
      </c>
      <c r="S26" s="64" t="n">
        <f aca="false">IF(AND($G26&lt;=S$1,$H26&gt;S$1),$C26,0)</f>
        <v>0</v>
      </c>
      <c r="T26" s="64" t="n">
        <f aca="false">IF(AND($G26&lt;=T$1,$H26&gt;T$1),$C26,0)</f>
        <v>0</v>
      </c>
      <c r="U26" s="65" t="n">
        <f aca="false">SUM(I26:T26)</f>
        <v>0</v>
      </c>
      <c r="V26" s="65"/>
      <c r="W26" s="61"/>
      <c r="X26" s="61"/>
      <c r="Y26" s="61"/>
      <c r="Z26" s="61"/>
      <c r="AA26" s="61"/>
      <c r="AB26" s="61"/>
      <c r="AC26" s="61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6"/>
      <c r="DE26" s="66"/>
      <c r="DF26" s="66"/>
      <c r="DG26" s="66"/>
      <c r="DH26" s="66"/>
      <c r="DI26" s="66"/>
      <c r="DJ26" s="66"/>
      <c r="DK26" s="66"/>
      <c r="DL26" s="66"/>
      <c r="DM26" s="66"/>
      <c r="DN26" s="66"/>
      <c r="DO26" s="66"/>
      <c r="DP26" s="66"/>
      <c r="DQ26" s="66"/>
      <c r="DR26" s="66"/>
      <c r="DS26" s="66"/>
      <c r="DT26" s="66"/>
      <c r="DU26" s="66"/>
      <c r="DV26" s="66"/>
      <c r="DW26" s="66"/>
      <c r="DX26" s="66"/>
      <c r="DY26" s="66"/>
      <c r="DZ26" s="66"/>
      <c r="EA26" s="66"/>
      <c r="EB26" s="66"/>
      <c r="EC26" s="66"/>
      <c r="ED26" s="66"/>
      <c r="EE26" s="66"/>
      <c r="EF26" s="66"/>
      <c r="EG26" s="66"/>
      <c r="EH26" s="66"/>
      <c r="EI26" s="66"/>
      <c r="EJ26" s="66"/>
      <c r="EK26" s="66"/>
      <c r="EL26" s="66"/>
      <c r="EM26" s="66"/>
      <c r="EN26" s="66"/>
      <c r="EO26" s="66"/>
      <c r="EP26" s="66"/>
      <c r="EQ26" s="66"/>
      <c r="ER26" s="66"/>
      <c r="ES26" s="66"/>
      <c r="ET26" s="66"/>
      <c r="EU26" s="66"/>
      <c r="EV26" s="66"/>
      <c r="EW26" s="66"/>
      <c r="EX26" s="66"/>
      <c r="EY26" s="66"/>
      <c r="EZ26" s="66"/>
      <c r="FA26" s="66"/>
      <c r="FB26" s="66"/>
      <c r="FC26" s="66"/>
      <c r="FD26" s="66"/>
      <c r="FE26" s="66"/>
      <c r="FF26" s="66"/>
      <c r="FG26" s="66"/>
      <c r="FH26" s="66"/>
      <c r="FI26" s="66"/>
      <c r="FJ26" s="66"/>
      <c r="FK26" s="66"/>
      <c r="FL26" s="66"/>
      <c r="FM26" s="66"/>
      <c r="FN26" s="66"/>
      <c r="FO26" s="66"/>
      <c r="FP26" s="66"/>
      <c r="FQ26" s="66"/>
      <c r="FR26" s="66"/>
      <c r="FS26" s="66"/>
      <c r="FT26" s="66"/>
      <c r="FU26" s="66"/>
      <c r="FV26" s="66"/>
      <c r="FW26" s="66"/>
      <c r="FX26" s="66"/>
      <c r="FY26" s="66"/>
      <c r="FZ26" s="66"/>
      <c r="GA26" s="66"/>
      <c r="GB26" s="66"/>
      <c r="GC26" s="66"/>
      <c r="GD26" s="66"/>
      <c r="GE26" s="66"/>
      <c r="GF26" s="66"/>
      <c r="GG26" s="66"/>
      <c r="GH26" s="66"/>
      <c r="GI26" s="66"/>
      <c r="GJ26" s="66"/>
      <c r="GK26" s="66"/>
      <c r="GL26" s="66"/>
      <c r="GM26" s="66"/>
      <c r="GN26" s="66"/>
      <c r="GO26" s="66"/>
      <c r="GP26" s="66"/>
      <c r="GQ26" s="66"/>
      <c r="GR26" s="66"/>
      <c r="GS26" s="66"/>
      <c r="GT26" s="66"/>
      <c r="GU26" s="66"/>
      <c r="GV26" s="66"/>
      <c r="GW26" s="66"/>
      <c r="GX26" s="66"/>
      <c r="GY26" s="66"/>
      <c r="GZ26" s="66"/>
      <c r="HA26" s="66"/>
      <c r="HB26" s="66"/>
      <c r="HC26" s="66"/>
      <c r="HD26" s="66"/>
      <c r="HE26" s="66"/>
      <c r="HF26" s="66"/>
      <c r="HG26" s="66"/>
      <c r="HH26" s="66"/>
      <c r="HI26" s="66"/>
      <c r="HJ26" s="66"/>
      <c r="HK26" s="66"/>
      <c r="HL26" s="66"/>
      <c r="HM26" s="66"/>
      <c r="HN26" s="66"/>
      <c r="HO26" s="66"/>
      <c r="HP26" s="66"/>
      <c r="HQ26" s="66"/>
      <c r="HR26" s="66"/>
      <c r="HS26" s="66"/>
      <c r="HT26" s="66"/>
      <c r="HU26" s="66"/>
      <c r="HV26" s="66"/>
      <c r="HW26" s="66"/>
      <c r="HX26" s="66"/>
      <c r="HY26" s="66"/>
      <c r="HZ26" s="66"/>
      <c r="IA26" s="66"/>
      <c r="IB26" s="66"/>
      <c r="IC26" s="66"/>
      <c r="ID26" s="66"/>
      <c r="IE26" s="66"/>
      <c r="IF26" s="66"/>
      <c r="IG26" s="66"/>
      <c r="IH26" s="66"/>
      <c r="II26" s="66"/>
      <c r="IJ26" s="66"/>
      <c r="IK26" s="66"/>
      <c r="IL26" s="66"/>
      <c r="IM26" s="66"/>
      <c r="IN26" s="66"/>
      <c r="IO26" s="66"/>
      <c r="IP26" s="66"/>
      <c r="IQ26" s="66"/>
      <c r="IR26" s="66"/>
      <c r="IS26" s="66"/>
      <c r="IT26" s="66"/>
      <c r="IU26" s="66"/>
      <c r="IV26" s="66"/>
      <c r="IW26" s="66"/>
    </row>
    <row r="27" customFormat="false" ht="15.75" hidden="true" customHeight="false" outlineLevel="0" collapsed="false">
      <c r="A27" s="54" t="str">
        <f aca="false">+'Personnel Input Worksheet'!B47</f>
        <v> </v>
      </c>
      <c r="B27" s="54" t="n">
        <f aca="false">+'Personnel Input Worksheet'!D47</f>
        <v>0</v>
      </c>
      <c r="C27" s="54" t="n">
        <f aca="false">IF(B27&lt;&gt;0,1,0)</f>
        <v>0</v>
      </c>
      <c r="D27" s="54" t="n">
        <f aca="false">+'Personnel Input Worksheet'!G47</f>
        <v>12</v>
      </c>
      <c r="E27" s="61" t="n">
        <f aca="false">+D27*30</f>
        <v>360</v>
      </c>
      <c r="F27" s="62" t="n">
        <v>36526</v>
      </c>
      <c r="G27" s="63" t="n">
        <f aca="false">IF(A27&lt;&gt;"FTE",DATE(99,12,31),+F27+(360-E27))</f>
        <v>36525</v>
      </c>
      <c r="H27" s="63" t="n">
        <f aca="false">IF(A27&lt;&gt;"FTE",F27+E27,DATE(2001,1,1))</f>
        <v>36886</v>
      </c>
      <c r="I27" s="64" t="n">
        <f aca="false">IF(AND($G27&lt;=I$1,$H27&gt;I$1),$C27,0)</f>
        <v>0</v>
      </c>
      <c r="J27" s="64" t="n">
        <f aca="false">IF(AND($G27&lt;=J$1,$H27&gt;J$1),$C27,0)</f>
        <v>0</v>
      </c>
      <c r="K27" s="64" t="n">
        <f aca="false">IF(AND($G27&lt;=K$1,$H27&gt;K$1),$C27,0)</f>
        <v>0</v>
      </c>
      <c r="L27" s="64" t="n">
        <f aca="false">IF(AND($G27&lt;=L$1,$H27&gt;L$1),$C27,0)</f>
        <v>0</v>
      </c>
      <c r="M27" s="64" t="n">
        <f aca="false">IF(AND($G27&lt;=M$1,$H27&gt;M$1),$C27,0)</f>
        <v>0</v>
      </c>
      <c r="N27" s="64" t="n">
        <f aca="false">IF(AND($G27&lt;=N$1,$H27&gt;N$1),$C27,0)</f>
        <v>0</v>
      </c>
      <c r="O27" s="64" t="n">
        <f aca="false">IF(AND($G27&lt;=O$1,$H27&gt;O$1),$C27,0)</f>
        <v>0</v>
      </c>
      <c r="P27" s="64" t="n">
        <f aca="false">IF(AND($G27&lt;=P$1,$H27&gt;P$1),$C27,0)</f>
        <v>0</v>
      </c>
      <c r="Q27" s="64" t="n">
        <f aca="false">IF(AND($G27&lt;=Q$1,$H27&gt;Q$1),$C27,0)</f>
        <v>0</v>
      </c>
      <c r="R27" s="64" t="n">
        <f aca="false">IF(AND($G27&lt;=R$1,$H27&gt;R$1),$C27,0)</f>
        <v>0</v>
      </c>
      <c r="S27" s="64" t="n">
        <f aca="false">IF(AND($G27&lt;=S$1,$H27&gt;S$1),$C27,0)</f>
        <v>0</v>
      </c>
      <c r="T27" s="64" t="n">
        <f aca="false">IF(AND($G27&lt;=T$1,$H27&gt;T$1),$C27,0)</f>
        <v>0</v>
      </c>
      <c r="U27" s="65" t="n">
        <f aca="false">SUM(I27:T27)</f>
        <v>0</v>
      </c>
      <c r="V27" s="65"/>
      <c r="W27" s="61"/>
      <c r="X27" s="61"/>
      <c r="Y27" s="61"/>
      <c r="Z27" s="61"/>
      <c r="AA27" s="61"/>
      <c r="AB27" s="61"/>
      <c r="AC27" s="61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6"/>
      <c r="DB27" s="66"/>
      <c r="DC27" s="66"/>
      <c r="DD27" s="66"/>
      <c r="DE27" s="66"/>
      <c r="DF27" s="66"/>
      <c r="DG27" s="66"/>
      <c r="DH27" s="66"/>
      <c r="DI27" s="66"/>
      <c r="DJ27" s="66"/>
      <c r="DK27" s="66"/>
      <c r="DL27" s="66"/>
      <c r="DM27" s="66"/>
      <c r="DN27" s="66"/>
      <c r="DO27" s="66"/>
      <c r="DP27" s="66"/>
      <c r="DQ27" s="66"/>
      <c r="DR27" s="66"/>
      <c r="DS27" s="66"/>
      <c r="DT27" s="66"/>
      <c r="DU27" s="66"/>
      <c r="DV27" s="66"/>
      <c r="DW27" s="66"/>
      <c r="DX27" s="66"/>
      <c r="DY27" s="66"/>
      <c r="DZ27" s="66"/>
      <c r="EA27" s="66"/>
      <c r="EB27" s="66"/>
      <c r="EC27" s="66"/>
      <c r="ED27" s="66"/>
      <c r="EE27" s="66"/>
      <c r="EF27" s="66"/>
      <c r="EG27" s="66"/>
      <c r="EH27" s="66"/>
      <c r="EI27" s="66"/>
      <c r="EJ27" s="66"/>
      <c r="EK27" s="66"/>
      <c r="EL27" s="66"/>
      <c r="EM27" s="66"/>
      <c r="EN27" s="66"/>
      <c r="EO27" s="66"/>
      <c r="EP27" s="66"/>
      <c r="EQ27" s="66"/>
      <c r="ER27" s="66"/>
      <c r="ES27" s="66"/>
      <c r="ET27" s="66"/>
      <c r="EU27" s="66"/>
      <c r="EV27" s="66"/>
      <c r="EW27" s="66"/>
      <c r="EX27" s="66"/>
      <c r="EY27" s="66"/>
      <c r="EZ27" s="66"/>
      <c r="FA27" s="66"/>
      <c r="FB27" s="66"/>
      <c r="FC27" s="66"/>
      <c r="FD27" s="66"/>
      <c r="FE27" s="66"/>
      <c r="FF27" s="66"/>
      <c r="FG27" s="66"/>
      <c r="FH27" s="66"/>
      <c r="FI27" s="66"/>
      <c r="FJ27" s="66"/>
      <c r="FK27" s="66"/>
      <c r="FL27" s="66"/>
      <c r="FM27" s="66"/>
      <c r="FN27" s="66"/>
      <c r="FO27" s="66"/>
      <c r="FP27" s="66"/>
      <c r="FQ27" s="66"/>
      <c r="FR27" s="66"/>
      <c r="FS27" s="66"/>
      <c r="FT27" s="66"/>
      <c r="FU27" s="66"/>
      <c r="FV27" s="66"/>
      <c r="FW27" s="66"/>
      <c r="FX27" s="66"/>
      <c r="FY27" s="66"/>
      <c r="FZ27" s="66"/>
      <c r="GA27" s="66"/>
      <c r="GB27" s="66"/>
      <c r="GC27" s="66"/>
      <c r="GD27" s="66"/>
      <c r="GE27" s="66"/>
      <c r="GF27" s="66"/>
      <c r="GG27" s="66"/>
      <c r="GH27" s="66"/>
      <c r="GI27" s="66"/>
      <c r="GJ27" s="66"/>
      <c r="GK27" s="66"/>
      <c r="GL27" s="66"/>
      <c r="GM27" s="66"/>
      <c r="GN27" s="66"/>
      <c r="GO27" s="66"/>
      <c r="GP27" s="66"/>
      <c r="GQ27" s="66"/>
      <c r="GR27" s="66"/>
      <c r="GS27" s="66"/>
      <c r="GT27" s="66"/>
      <c r="GU27" s="66"/>
      <c r="GV27" s="66"/>
      <c r="GW27" s="66"/>
      <c r="GX27" s="66"/>
      <c r="GY27" s="66"/>
      <c r="GZ27" s="66"/>
      <c r="HA27" s="66"/>
      <c r="HB27" s="66"/>
      <c r="HC27" s="66"/>
      <c r="HD27" s="66"/>
      <c r="HE27" s="66"/>
      <c r="HF27" s="66"/>
      <c r="HG27" s="66"/>
      <c r="HH27" s="66"/>
      <c r="HI27" s="66"/>
      <c r="HJ27" s="66"/>
      <c r="HK27" s="66"/>
      <c r="HL27" s="66"/>
      <c r="HM27" s="66"/>
      <c r="HN27" s="66"/>
      <c r="HO27" s="66"/>
      <c r="HP27" s="66"/>
      <c r="HQ27" s="66"/>
      <c r="HR27" s="66"/>
      <c r="HS27" s="66"/>
      <c r="HT27" s="66"/>
      <c r="HU27" s="66"/>
      <c r="HV27" s="66"/>
      <c r="HW27" s="66"/>
      <c r="HX27" s="66"/>
      <c r="HY27" s="66"/>
      <c r="HZ27" s="66"/>
      <c r="IA27" s="66"/>
      <c r="IB27" s="66"/>
      <c r="IC27" s="66"/>
      <c r="ID27" s="66"/>
      <c r="IE27" s="66"/>
      <c r="IF27" s="66"/>
      <c r="IG27" s="66"/>
      <c r="IH27" s="66"/>
      <c r="II27" s="66"/>
      <c r="IJ27" s="66"/>
      <c r="IK27" s="66"/>
      <c r="IL27" s="66"/>
      <c r="IM27" s="66"/>
      <c r="IN27" s="66"/>
      <c r="IO27" s="66"/>
      <c r="IP27" s="66"/>
      <c r="IQ27" s="66"/>
      <c r="IR27" s="66"/>
      <c r="IS27" s="66"/>
      <c r="IT27" s="66"/>
      <c r="IU27" s="66"/>
      <c r="IV27" s="66"/>
      <c r="IW27" s="66"/>
    </row>
    <row r="28" customFormat="false" ht="15.75" hidden="true" customHeight="false" outlineLevel="0" collapsed="false">
      <c r="A28" s="54" t="str">
        <f aca="false">+'Personnel Input Worksheet'!B48</f>
        <v> </v>
      </c>
      <c r="B28" s="54" t="n">
        <f aca="false">+'Personnel Input Worksheet'!D48</f>
        <v>0</v>
      </c>
      <c r="C28" s="54" t="n">
        <f aca="false">IF(B28&lt;&gt;0,1,0)</f>
        <v>0</v>
      </c>
      <c r="D28" s="54" t="n">
        <f aca="false">+'Personnel Input Worksheet'!G48</f>
        <v>12</v>
      </c>
      <c r="E28" s="61" t="n">
        <f aca="false">+D28*30</f>
        <v>360</v>
      </c>
      <c r="F28" s="62" t="n">
        <v>36526</v>
      </c>
      <c r="G28" s="63" t="n">
        <f aca="false">IF(A28&lt;&gt;"FTE",DATE(99,12,31),+F28+(360-E28))</f>
        <v>36525</v>
      </c>
      <c r="H28" s="63" t="n">
        <f aca="false">IF(A28&lt;&gt;"FTE",F28+E28,DATE(2001,1,1))</f>
        <v>36886</v>
      </c>
      <c r="I28" s="64" t="n">
        <f aca="false">IF(AND($G28&lt;=I$1,$H28&gt;I$1),$C28,0)</f>
        <v>0</v>
      </c>
      <c r="J28" s="64" t="n">
        <f aca="false">IF(AND($G28&lt;=J$1,$H28&gt;J$1),$C28,0)</f>
        <v>0</v>
      </c>
      <c r="K28" s="64" t="n">
        <f aca="false">IF(AND($G28&lt;=K$1,$H28&gt;K$1),$C28,0)</f>
        <v>0</v>
      </c>
      <c r="L28" s="64" t="n">
        <f aca="false">IF(AND($G28&lt;=L$1,$H28&gt;L$1),$C28,0)</f>
        <v>0</v>
      </c>
      <c r="M28" s="64" t="n">
        <f aca="false">IF(AND($G28&lt;=M$1,$H28&gt;M$1),$C28,0)</f>
        <v>0</v>
      </c>
      <c r="N28" s="64" t="n">
        <f aca="false">IF(AND($G28&lt;=N$1,$H28&gt;N$1),$C28,0)</f>
        <v>0</v>
      </c>
      <c r="O28" s="64" t="n">
        <f aca="false">IF(AND($G28&lt;=O$1,$H28&gt;O$1),$C28,0)</f>
        <v>0</v>
      </c>
      <c r="P28" s="64" t="n">
        <f aca="false">IF(AND($G28&lt;=P$1,$H28&gt;P$1),$C28,0)</f>
        <v>0</v>
      </c>
      <c r="Q28" s="64" t="n">
        <f aca="false">IF(AND($G28&lt;=Q$1,$H28&gt;Q$1),$C28,0)</f>
        <v>0</v>
      </c>
      <c r="R28" s="64" t="n">
        <f aca="false">IF(AND($G28&lt;=R$1,$H28&gt;R$1),$C28,0)</f>
        <v>0</v>
      </c>
      <c r="S28" s="64" t="n">
        <f aca="false">IF(AND($G28&lt;=S$1,$H28&gt;S$1),$C28,0)</f>
        <v>0</v>
      </c>
      <c r="T28" s="64" t="n">
        <f aca="false">IF(AND($G28&lt;=T$1,$H28&gt;T$1),$C28,0)</f>
        <v>0</v>
      </c>
      <c r="U28" s="65" t="n">
        <f aca="false">SUM(I28:T28)</f>
        <v>0</v>
      </c>
      <c r="V28" s="65"/>
      <c r="W28" s="61"/>
      <c r="X28" s="61"/>
      <c r="Y28" s="61"/>
      <c r="Z28" s="61"/>
      <c r="AA28" s="61"/>
      <c r="AB28" s="61"/>
      <c r="AC28" s="61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6"/>
      <c r="DB28" s="66"/>
      <c r="DC28" s="66"/>
      <c r="DD28" s="66"/>
      <c r="DE28" s="66"/>
      <c r="DF28" s="66"/>
      <c r="DG28" s="66"/>
      <c r="DH28" s="66"/>
      <c r="DI28" s="66"/>
      <c r="DJ28" s="66"/>
      <c r="DK28" s="66"/>
      <c r="DL28" s="66"/>
      <c r="DM28" s="66"/>
      <c r="DN28" s="66"/>
      <c r="DO28" s="66"/>
      <c r="DP28" s="66"/>
      <c r="DQ28" s="66"/>
      <c r="DR28" s="66"/>
      <c r="DS28" s="66"/>
      <c r="DT28" s="66"/>
      <c r="DU28" s="66"/>
      <c r="DV28" s="66"/>
      <c r="DW28" s="66"/>
      <c r="DX28" s="66"/>
      <c r="DY28" s="66"/>
      <c r="DZ28" s="66"/>
      <c r="EA28" s="66"/>
      <c r="EB28" s="66"/>
      <c r="EC28" s="66"/>
      <c r="ED28" s="66"/>
      <c r="EE28" s="66"/>
      <c r="EF28" s="66"/>
      <c r="EG28" s="66"/>
      <c r="EH28" s="66"/>
      <c r="EI28" s="66"/>
      <c r="EJ28" s="66"/>
      <c r="EK28" s="66"/>
      <c r="EL28" s="66"/>
      <c r="EM28" s="66"/>
      <c r="EN28" s="66"/>
      <c r="EO28" s="66"/>
      <c r="EP28" s="66"/>
      <c r="EQ28" s="66"/>
      <c r="ER28" s="66"/>
      <c r="ES28" s="66"/>
      <c r="ET28" s="66"/>
      <c r="EU28" s="66"/>
      <c r="EV28" s="66"/>
      <c r="EW28" s="66"/>
      <c r="EX28" s="66"/>
      <c r="EY28" s="66"/>
      <c r="EZ28" s="66"/>
      <c r="FA28" s="66"/>
      <c r="FB28" s="66"/>
      <c r="FC28" s="66"/>
      <c r="FD28" s="66"/>
      <c r="FE28" s="66"/>
      <c r="FF28" s="66"/>
      <c r="FG28" s="66"/>
      <c r="FH28" s="66"/>
      <c r="FI28" s="66"/>
      <c r="FJ28" s="66"/>
      <c r="FK28" s="66"/>
      <c r="FL28" s="66"/>
      <c r="FM28" s="66"/>
      <c r="FN28" s="66"/>
      <c r="FO28" s="66"/>
      <c r="FP28" s="66"/>
      <c r="FQ28" s="66"/>
      <c r="FR28" s="66"/>
      <c r="FS28" s="66"/>
      <c r="FT28" s="66"/>
      <c r="FU28" s="66"/>
      <c r="FV28" s="66"/>
      <c r="FW28" s="66"/>
      <c r="FX28" s="66"/>
      <c r="FY28" s="66"/>
      <c r="FZ28" s="66"/>
      <c r="GA28" s="66"/>
      <c r="GB28" s="66"/>
      <c r="GC28" s="66"/>
      <c r="GD28" s="66"/>
      <c r="GE28" s="66"/>
      <c r="GF28" s="66"/>
      <c r="GG28" s="66"/>
      <c r="GH28" s="66"/>
      <c r="GI28" s="66"/>
      <c r="GJ28" s="66"/>
      <c r="GK28" s="66"/>
      <c r="GL28" s="66"/>
      <c r="GM28" s="66"/>
      <c r="GN28" s="66"/>
      <c r="GO28" s="66"/>
      <c r="GP28" s="66"/>
      <c r="GQ28" s="66"/>
      <c r="GR28" s="66"/>
      <c r="GS28" s="66"/>
      <c r="GT28" s="66"/>
      <c r="GU28" s="66"/>
      <c r="GV28" s="66"/>
      <c r="GW28" s="66"/>
      <c r="GX28" s="66"/>
      <c r="GY28" s="66"/>
      <c r="GZ28" s="66"/>
      <c r="HA28" s="66"/>
      <c r="HB28" s="66"/>
      <c r="HC28" s="66"/>
      <c r="HD28" s="66"/>
      <c r="HE28" s="66"/>
      <c r="HF28" s="66"/>
      <c r="HG28" s="66"/>
      <c r="HH28" s="66"/>
      <c r="HI28" s="66"/>
      <c r="HJ28" s="66"/>
      <c r="HK28" s="66"/>
      <c r="HL28" s="66"/>
      <c r="HM28" s="66"/>
      <c r="HN28" s="66"/>
      <c r="HO28" s="66"/>
      <c r="HP28" s="66"/>
      <c r="HQ28" s="66"/>
      <c r="HR28" s="66"/>
      <c r="HS28" s="66"/>
      <c r="HT28" s="66"/>
      <c r="HU28" s="66"/>
      <c r="HV28" s="66"/>
      <c r="HW28" s="66"/>
      <c r="HX28" s="66"/>
      <c r="HY28" s="66"/>
      <c r="HZ28" s="66"/>
      <c r="IA28" s="66"/>
      <c r="IB28" s="66"/>
      <c r="IC28" s="66"/>
      <c r="ID28" s="66"/>
      <c r="IE28" s="66"/>
      <c r="IF28" s="66"/>
      <c r="IG28" s="66"/>
      <c r="IH28" s="66"/>
      <c r="II28" s="66"/>
      <c r="IJ28" s="66"/>
      <c r="IK28" s="66"/>
      <c r="IL28" s="66"/>
      <c r="IM28" s="66"/>
      <c r="IN28" s="66"/>
      <c r="IO28" s="66"/>
      <c r="IP28" s="66"/>
      <c r="IQ28" s="66"/>
      <c r="IR28" s="66"/>
      <c r="IS28" s="66"/>
      <c r="IT28" s="66"/>
      <c r="IU28" s="66"/>
      <c r="IV28" s="66"/>
      <c r="IW28" s="66"/>
    </row>
    <row r="29" customFormat="false" ht="15.75" hidden="true" customHeight="false" outlineLevel="0" collapsed="false">
      <c r="A29" s="54" t="str">
        <f aca="false">+'Personnel Input Worksheet'!B49</f>
        <v> </v>
      </c>
      <c r="B29" s="54" t="n">
        <f aca="false">+'Personnel Input Worksheet'!D49</f>
        <v>0</v>
      </c>
      <c r="C29" s="54" t="n">
        <f aca="false">IF(B29&lt;&gt;0,1,0)</f>
        <v>0</v>
      </c>
      <c r="D29" s="54" t="n">
        <f aca="false">+'Personnel Input Worksheet'!G49</f>
        <v>12</v>
      </c>
      <c r="E29" s="61" t="n">
        <f aca="false">+D29*30</f>
        <v>360</v>
      </c>
      <c r="F29" s="62" t="n">
        <v>36526</v>
      </c>
      <c r="G29" s="63" t="n">
        <f aca="false">IF(A29&lt;&gt;"FTE",DATE(99,12,31),+F29+(360-E29))</f>
        <v>36525</v>
      </c>
      <c r="H29" s="63" t="n">
        <f aca="false">IF(A29&lt;&gt;"FTE",F29+E29,DATE(2001,1,1))</f>
        <v>36886</v>
      </c>
      <c r="I29" s="64" t="n">
        <f aca="false">IF(AND($G29&lt;=I$1,$H29&gt;I$1),$C29,0)</f>
        <v>0</v>
      </c>
      <c r="J29" s="64" t="n">
        <f aca="false">IF(AND($G29&lt;=J$1,$H29&gt;J$1),$C29,0)</f>
        <v>0</v>
      </c>
      <c r="K29" s="64" t="n">
        <f aca="false">IF(AND($G29&lt;=K$1,$H29&gt;K$1),$C29,0)</f>
        <v>0</v>
      </c>
      <c r="L29" s="64" t="n">
        <f aca="false">IF(AND($G29&lt;=L$1,$H29&gt;L$1),$C29,0)</f>
        <v>0</v>
      </c>
      <c r="M29" s="64" t="n">
        <f aca="false">IF(AND($G29&lt;=M$1,$H29&gt;M$1),$C29,0)</f>
        <v>0</v>
      </c>
      <c r="N29" s="64" t="n">
        <f aca="false">IF(AND($G29&lt;=N$1,$H29&gt;N$1),$C29,0)</f>
        <v>0</v>
      </c>
      <c r="O29" s="64" t="n">
        <f aca="false">IF(AND($G29&lt;=O$1,$H29&gt;O$1),$C29,0)</f>
        <v>0</v>
      </c>
      <c r="P29" s="64" t="n">
        <f aca="false">IF(AND($G29&lt;=P$1,$H29&gt;P$1),$C29,0)</f>
        <v>0</v>
      </c>
      <c r="Q29" s="64" t="n">
        <f aca="false">IF(AND($G29&lt;=Q$1,$H29&gt;Q$1),$C29,0)</f>
        <v>0</v>
      </c>
      <c r="R29" s="64" t="n">
        <f aca="false">IF(AND($G29&lt;=R$1,$H29&gt;R$1),$C29,0)</f>
        <v>0</v>
      </c>
      <c r="S29" s="64" t="n">
        <f aca="false">IF(AND($G29&lt;=S$1,$H29&gt;S$1),$C29,0)</f>
        <v>0</v>
      </c>
      <c r="T29" s="64" t="n">
        <f aca="false">IF(AND($G29&lt;=T$1,$H29&gt;T$1),$C29,0)</f>
        <v>0</v>
      </c>
      <c r="U29" s="65" t="n">
        <f aca="false">SUM(I29:T29)</f>
        <v>0</v>
      </c>
      <c r="V29" s="65"/>
      <c r="W29" s="61"/>
      <c r="X29" s="61"/>
      <c r="Y29" s="61"/>
      <c r="Z29" s="61"/>
      <c r="AA29" s="61"/>
      <c r="AB29" s="61"/>
      <c r="AC29" s="61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6"/>
      <c r="CA29" s="66"/>
      <c r="CB29" s="66"/>
      <c r="CC29" s="66"/>
      <c r="CD29" s="66"/>
      <c r="CE29" s="66"/>
      <c r="CF29" s="66"/>
      <c r="CG29" s="66"/>
      <c r="CH29" s="66"/>
      <c r="CI29" s="66"/>
      <c r="CJ29" s="66"/>
      <c r="CK29" s="66"/>
      <c r="CL29" s="66"/>
      <c r="CM29" s="66"/>
      <c r="CN29" s="66"/>
      <c r="CO29" s="66"/>
      <c r="CP29" s="66"/>
      <c r="CQ29" s="66"/>
      <c r="CR29" s="66"/>
      <c r="CS29" s="66"/>
      <c r="CT29" s="66"/>
      <c r="CU29" s="66"/>
      <c r="CV29" s="66"/>
      <c r="CW29" s="66"/>
      <c r="CX29" s="66"/>
      <c r="CY29" s="66"/>
      <c r="CZ29" s="66"/>
      <c r="DA29" s="66"/>
      <c r="DB29" s="66"/>
      <c r="DC29" s="66"/>
      <c r="DD29" s="66"/>
      <c r="DE29" s="66"/>
      <c r="DF29" s="66"/>
      <c r="DG29" s="66"/>
      <c r="DH29" s="66"/>
      <c r="DI29" s="66"/>
      <c r="DJ29" s="66"/>
      <c r="DK29" s="66"/>
      <c r="DL29" s="66"/>
      <c r="DM29" s="66"/>
      <c r="DN29" s="66"/>
      <c r="DO29" s="66"/>
      <c r="DP29" s="66"/>
      <c r="DQ29" s="66"/>
      <c r="DR29" s="66"/>
      <c r="DS29" s="66"/>
      <c r="DT29" s="66"/>
      <c r="DU29" s="66"/>
      <c r="DV29" s="66"/>
      <c r="DW29" s="66"/>
      <c r="DX29" s="66"/>
      <c r="DY29" s="66"/>
      <c r="DZ29" s="66"/>
      <c r="EA29" s="66"/>
      <c r="EB29" s="66"/>
      <c r="EC29" s="66"/>
      <c r="ED29" s="66"/>
      <c r="EE29" s="66"/>
      <c r="EF29" s="66"/>
      <c r="EG29" s="66"/>
      <c r="EH29" s="66"/>
      <c r="EI29" s="66"/>
      <c r="EJ29" s="66"/>
      <c r="EK29" s="66"/>
      <c r="EL29" s="66"/>
      <c r="EM29" s="66"/>
      <c r="EN29" s="66"/>
      <c r="EO29" s="66"/>
      <c r="EP29" s="66"/>
      <c r="EQ29" s="66"/>
      <c r="ER29" s="66"/>
      <c r="ES29" s="66"/>
      <c r="ET29" s="66"/>
      <c r="EU29" s="66"/>
      <c r="EV29" s="66"/>
      <c r="EW29" s="66"/>
      <c r="EX29" s="66"/>
      <c r="EY29" s="66"/>
      <c r="EZ29" s="66"/>
      <c r="FA29" s="66"/>
      <c r="FB29" s="66"/>
      <c r="FC29" s="66"/>
      <c r="FD29" s="66"/>
      <c r="FE29" s="66"/>
      <c r="FF29" s="66"/>
      <c r="FG29" s="66"/>
      <c r="FH29" s="66"/>
      <c r="FI29" s="66"/>
      <c r="FJ29" s="66"/>
      <c r="FK29" s="66"/>
      <c r="FL29" s="66"/>
      <c r="FM29" s="66"/>
      <c r="FN29" s="66"/>
      <c r="FO29" s="66"/>
      <c r="FP29" s="66"/>
      <c r="FQ29" s="66"/>
      <c r="FR29" s="66"/>
      <c r="FS29" s="66"/>
      <c r="FT29" s="66"/>
      <c r="FU29" s="66"/>
      <c r="FV29" s="66"/>
      <c r="FW29" s="66"/>
      <c r="FX29" s="66"/>
      <c r="FY29" s="66"/>
      <c r="FZ29" s="66"/>
      <c r="GA29" s="66"/>
      <c r="GB29" s="66"/>
      <c r="GC29" s="66"/>
      <c r="GD29" s="66"/>
      <c r="GE29" s="66"/>
      <c r="GF29" s="66"/>
      <c r="GG29" s="66"/>
      <c r="GH29" s="66"/>
      <c r="GI29" s="66"/>
      <c r="GJ29" s="66"/>
      <c r="GK29" s="66"/>
      <c r="GL29" s="66"/>
      <c r="GM29" s="66"/>
      <c r="GN29" s="66"/>
      <c r="GO29" s="66"/>
      <c r="GP29" s="66"/>
      <c r="GQ29" s="66"/>
      <c r="GR29" s="66"/>
      <c r="GS29" s="66"/>
      <c r="GT29" s="66"/>
      <c r="GU29" s="66"/>
      <c r="GV29" s="66"/>
      <c r="GW29" s="66"/>
      <c r="GX29" s="66"/>
      <c r="GY29" s="66"/>
      <c r="GZ29" s="66"/>
      <c r="HA29" s="66"/>
      <c r="HB29" s="66"/>
      <c r="HC29" s="66"/>
      <c r="HD29" s="66"/>
      <c r="HE29" s="66"/>
      <c r="HF29" s="66"/>
      <c r="HG29" s="66"/>
      <c r="HH29" s="66"/>
      <c r="HI29" s="66"/>
      <c r="HJ29" s="66"/>
      <c r="HK29" s="66"/>
      <c r="HL29" s="66"/>
      <c r="HM29" s="66"/>
      <c r="HN29" s="66"/>
      <c r="HO29" s="66"/>
      <c r="HP29" s="66"/>
      <c r="HQ29" s="66"/>
      <c r="HR29" s="66"/>
      <c r="HS29" s="66"/>
      <c r="HT29" s="66"/>
      <c r="HU29" s="66"/>
      <c r="HV29" s="66"/>
      <c r="HW29" s="66"/>
      <c r="HX29" s="66"/>
      <c r="HY29" s="66"/>
      <c r="HZ29" s="66"/>
      <c r="IA29" s="66"/>
      <c r="IB29" s="66"/>
      <c r="IC29" s="66"/>
      <c r="ID29" s="66"/>
      <c r="IE29" s="66"/>
      <c r="IF29" s="66"/>
      <c r="IG29" s="66"/>
      <c r="IH29" s="66"/>
      <c r="II29" s="66"/>
      <c r="IJ29" s="66"/>
      <c r="IK29" s="66"/>
      <c r="IL29" s="66"/>
      <c r="IM29" s="66"/>
      <c r="IN29" s="66"/>
      <c r="IO29" s="66"/>
      <c r="IP29" s="66"/>
      <c r="IQ29" s="66"/>
      <c r="IR29" s="66"/>
      <c r="IS29" s="66"/>
      <c r="IT29" s="66"/>
      <c r="IU29" s="66"/>
      <c r="IV29" s="66"/>
      <c r="IW29" s="66"/>
    </row>
    <row r="30" customFormat="false" ht="15.75" hidden="true" customHeight="false" outlineLevel="0" collapsed="false">
      <c r="A30" s="54" t="str">
        <f aca="false">+'Personnel Input Worksheet'!B50</f>
        <v> </v>
      </c>
      <c r="B30" s="54" t="n">
        <f aca="false">+'Personnel Input Worksheet'!D50</f>
        <v>0</v>
      </c>
      <c r="C30" s="54" t="n">
        <f aca="false">IF(B30&lt;&gt;0,1,0)</f>
        <v>0</v>
      </c>
      <c r="D30" s="54" t="n">
        <f aca="false">+'Personnel Input Worksheet'!G50</f>
        <v>12</v>
      </c>
      <c r="E30" s="61" t="n">
        <f aca="false">+D30*30</f>
        <v>360</v>
      </c>
      <c r="F30" s="62" t="n">
        <v>36526</v>
      </c>
      <c r="G30" s="63" t="n">
        <f aca="false">IF(A30&lt;&gt;"FTE",DATE(99,12,31),+F30+(360-E30))</f>
        <v>36525</v>
      </c>
      <c r="H30" s="63" t="n">
        <f aca="false">IF(A30&lt;&gt;"FTE",F30+E30,DATE(2001,1,1))</f>
        <v>36886</v>
      </c>
      <c r="I30" s="64" t="n">
        <f aca="false">IF(AND($G30&lt;=I$1,$H30&gt;I$1),$C30,0)</f>
        <v>0</v>
      </c>
      <c r="J30" s="64" t="n">
        <f aca="false">IF(AND($G30&lt;=J$1,$H30&gt;J$1),$C30,0)</f>
        <v>0</v>
      </c>
      <c r="K30" s="64" t="n">
        <f aca="false">IF(AND($G30&lt;=K$1,$H30&gt;K$1),$C30,0)</f>
        <v>0</v>
      </c>
      <c r="L30" s="64" t="n">
        <f aca="false">IF(AND($G30&lt;=L$1,$H30&gt;L$1),$C30,0)</f>
        <v>0</v>
      </c>
      <c r="M30" s="64" t="n">
        <f aca="false">IF(AND($G30&lt;=M$1,$H30&gt;M$1),$C30,0)</f>
        <v>0</v>
      </c>
      <c r="N30" s="64" t="n">
        <f aca="false">IF(AND($G30&lt;=N$1,$H30&gt;N$1),$C30,0)</f>
        <v>0</v>
      </c>
      <c r="O30" s="64" t="n">
        <f aca="false">IF(AND($G30&lt;=O$1,$H30&gt;O$1),$C30,0)</f>
        <v>0</v>
      </c>
      <c r="P30" s="64" t="n">
        <f aca="false">IF(AND($G30&lt;=P$1,$H30&gt;P$1),$C30,0)</f>
        <v>0</v>
      </c>
      <c r="Q30" s="64" t="n">
        <f aca="false">IF(AND($G30&lt;=Q$1,$H30&gt;Q$1),$C30,0)</f>
        <v>0</v>
      </c>
      <c r="R30" s="64" t="n">
        <f aca="false">IF(AND($G30&lt;=R$1,$H30&gt;R$1),$C30,0)</f>
        <v>0</v>
      </c>
      <c r="S30" s="64" t="n">
        <f aca="false">IF(AND($G30&lt;=S$1,$H30&gt;S$1),$C30,0)</f>
        <v>0</v>
      </c>
      <c r="T30" s="64" t="n">
        <f aca="false">IF(AND($G30&lt;=T$1,$H30&gt;T$1),$C30,0)</f>
        <v>0</v>
      </c>
      <c r="U30" s="65" t="n">
        <f aca="false">SUM(I30:T30)</f>
        <v>0</v>
      </c>
      <c r="V30" s="65"/>
      <c r="W30" s="61"/>
      <c r="X30" s="61"/>
      <c r="Y30" s="61"/>
      <c r="Z30" s="61"/>
      <c r="AA30" s="61"/>
      <c r="AB30" s="61"/>
      <c r="AC30" s="61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6"/>
      <c r="CA30" s="66"/>
      <c r="CB30" s="66"/>
      <c r="CC30" s="66"/>
      <c r="CD30" s="66"/>
      <c r="CE30" s="66"/>
      <c r="CF30" s="66"/>
      <c r="CG30" s="66"/>
      <c r="CH30" s="66"/>
      <c r="CI30" s="66"/>
      <c r="CJ30" s="66"/>
      <c r="CK30" s="66"/>
      <c r="CL30" s="66"/>
      <c r="CM30" s="66"/>
      <c r="CN30" s="66"/>
      <c r="CO30" s="66"/>
      <c r="CP30" s="66"/>
      <c r="CQ30" s="66"/>
      <c r="CR30" s="66"/>
      <c r="CS30" s="66"/>
      <c r="CT30" s="66"/>
      <c r="CU30" s="66"/>
      <c r="CV30" s="66"/>
      <c r="CW30" s="66"/>
      <c r="CX30" s="66"/>
      <c r="CY30" s="66"/>
      <c r="CZ30" s="66"/>
      <c r="DA30" s="66"/>
      <c r="DB30" s="66"/>
      <c r="DC30" s="66"/>
      <c r="DD30" s="66"/>
      <c r="DE30" s="66"/>
      <c r="DF30" s="66"/>
      <c r="DG30" s="66"/>
      <c r="DH30" s="66"/>
      <c r="DI30" s="66"/>
      <c r="DJ30" s="66"/>
      <c r="DK30" s="66"/>
      <c r="DL30" s="66"/>
      <c r="DM30" s="66"/>
      <c r="DN30" s="66"/>
      <c r="DO30" s="66"/>
      <c r="DP30" s="66"/>
      <c r="DQ30" s="66"/>
      <c r="DR30" s="66"/>
      <c r="DS30" s="66"/>
      <c r="DT30" s="66"/>
      <c r="DU30" s="66"/>
      <c r="DV30" s="66"/>
      <c r="DW30" s="66"/>
      <c r="DX30" s="66"/>
      <c r="DY30" s="66"/>
      <c r="DZ30" s="66"/>
      <c r="EA30" s="66"/>
      <c r="EB30" s="66"/>
      <c r="EC30" s="66"/>
      <c r="ED30" s="66"/>
      <c r="EE30" s="66"/>
      <c r="EF30" s="66"/>
      <c r="EG30" s="66"/>
      <c r="EH30" s="66"/>
      <c r="EI30" s="66"/>
      <c r="EJ30" s="66"/>
      <c r="EK30" s="66"/>
      <c r="EL30" s="66"/>
      <c r="EM30" s="66"/>
      <c r="EN30" s="66"/>
      <c r="EO30" s="66"/>
      <c r="EP30" s="66"/>
      <c r="EQ30" s="66"/>
      <c r="ER30" s="66"/>
      <c r="ES30" s="66"/>
      <c r="ET30" s="66"/>
      <c r="EU30" s="66"/>
      <c r="EV30" s="66"/>
      <c r="EW30" s="66"/>
      <c r="EX30" s="66"/>
      <c r="EY30" s="66"/>
      <c r="EZ30" s="66"/>
      <c r="FA30" s="66"/>
      <c r="FB30" s="66"/>
      <c r="FC30" s="66"/>
      <c r="FD30" s="66"/>
      <c r="FE30" s="66"/>
      <c r="FF30" s="66"/>
      <c r="FG30" s="66"/>
      <c r="FH30" s="66"/>
      <c r="FI30" s="66"/>
      <c r="FJ30" s="66"/>
      <c r="FK30" s="66"/>
      <c r="FL30" s="66"/>
      <c r="FM30" s="66"/>
      <c r="FN30" s="66"/>
      <c r="FO30" s="66"/>
      <c r="FP30" s="66"/>
      <c r="FQ30" s="66"/>
      <c r="FR30" s="66"/>
      <c r="FS30" s="66"/>
      <c r="FT30" s="66"/>
      <c r="FU30" s="66"/>
      <c r="FV30" s="66"/>
      <c r="FW30" s="66"/>
      <c r="FX30" s="66"/>
      <c r="FY30" s="66"/>
      <c r="FZ30" s="66"/>
      <c r="GA30" s="66"/>
      <c r="GB30" s="66"/>
      <c r="GC30" s="66"/>
      <c r="GD30" s="66"/>
      <c r="GE30" s="66"/>
      <c r="GF30" s="66"/>
      <c r="GG30" s="66"/>
      <c r="GH30" s="66"/>
      <c r="GI30" s="66"/>
      <c r="GJ30" s="66"/>
      <c r="GK30" s="66"/>
      <c r="GL30" s="66"/>
      <c r="GM30" s="66"/>
      <c r="GN30" s="66"/>
      <c r="GO30" s="66"/>
      <c r="GP30" s="66"/>
      <c r="GQ30" s="66"/>
      <c r="GR30" s="66"/>
      <c r="GS30" s="66"/>
      <c r="GT30" s="66"/>
      <c r="GU30" s="66"/>
      <c r="GV30" s="66"/>
      <c r="GW30" s="66"/>
      <c r="GX30" s="66"/>
      <c r="GY30" s="66"/>
      <c r="GZ30" s="66"/>
      <c r="HA30" s="66"/>
      <c r="HB30" s="66"/>
      <c r="HC30" s="66"/>
      <c r="HD30" s="66"/>
      <c r="HE30" s="66"/>
      <c r="HF30" s="66"/>
      <c r="HG30" s="66"/>
      <c r="HH30" s="66"/>
      <c r="HI30" s="66"/>
      <c r="HJ30" s="66"/>
      <c r="HK30" s="66"/>
      <c r="HL30" s="66"/>
      <c r="HM30" s="66"/>
      <c r="HN30" s="66"/>
      <c r="HO30" s="66"/>
      <c r="HP30" s="66"/>
      <c r="HQ30" s="66"/>
      <c r="HR30" s="66"/>
      <c r="HS30" s="66"/>
      <c r="HT30" s="66"/>
      <c r="HU30" s="66"/>
      <c r="HV30" s="66"/>
      <c r="HW30" s="66"/>
      <c r="HX30" s="66"/>
      <c r="HY30" s="66"/>
      <c r="HZ30" s="66"/>
      <c r="IA30" s="66"/>
      <c r="IB30" s="66"/>
      <c r="IC30" s="66"/>
      <c r="ID30" s="66"/>
      <c r="IE30" s="66"/>
      <c r="IF30" s="66"/>
      <c r="IG30" s="66"/>
      <c r="IH30" s="66"/>
      <c r="II30" s="66"/>
      <c r="IJ30" s="66"/>
      <c r="IK30" s="66"/>
      <c r="IL30" s="66"/>
      <c r="IM30" s="66"/>
      <c r="IN30" s="66"/>
      <c r="IO30" s="66"/>
      <c r="IP30" s="66"/>
      <c r="IQ30" s="66"/>
      <c r="IR30" s="66"/>
      <c r="IS30" s="66"/>
      <c r="IT30" s="66"/>
      <c r="IU30" s="66"/>
      <c r="IV30" s="66"/>
      <c r="IW30" s="66"/>
    </row>
    <row r="31" customFormat="false" ht="15.75" hidden="true" customHeight="false" outlineLevel="0" collapsed="false">
      <c r="A31" s="54" t="str">
        <f aca="false">+'Personnel Input Worksheet'!B51</f>
        <v> </v>
      </c>
      <c r="B31" s="54" t="n">
        <f aca="false">+'Personnel Input Worksheet'!D51</f>
        <v>0</v>
      </c>
      <c r="C31" s="54" t="n">
        <f aca="false">IF(B31&lt;&gt;0,1,0)</f>
        <v>0</v>
      </c>
      <c r="D31" s="54" t="n">
        <f aca="false">+'Personnel Input Worksheet'!G51</f>
        <v>12</v>
      </c>
      <c r="E31" s="61" t="n">
        <f aca="false">+D31*30</f>
        <v>360</v>
      </c>
      <c r="F31" s="62" t="n">
        <v>36526</v>
      </c>
      <c r="G31" s="63" t="n">
        <f aca="false">IF(A31&lt;&gt;"FTE",DATE(99,12,31),+F31+(360-E31))</f>
        <v>36525</v>
      </c>
      <c r="H31" s="63" t="n">
        <f aca="false">IF(A31&lt;&gt;"FTE",F31+E31,DATE(2001,1,1))</f>
        <v>36886</v>
      </c>
      <c r="I31" s="64" t="n">
        <f aca="false">IF(AND($G31&lt;=I$1,$H31&gt;I$1),$C31,0)</f>
        <v>0</v>
      </c>
      <c r="J31" s="64" t="n">
        <f aca="false">IF(AND($G31&lt;=J$1,$H31&gt;J$1),$C31,0)</f>
        <v>0</v>
      </c>
      <c r="K31" s="64" t="n">
        <f aca="false">IF(AND($G31&lt;=K$1,$H31&gt;K$1),$C31,0)</f>
        <v>0</v>
      </c>
      <c r="L31" s="64" t="n">
        <f aca="false">IF(AND($G31&lt;=L$1,$H31&gt;L$1),$C31,0)</f>
        <v>0</v>
      </c>
      <c r="M31" s="64" t="n">
        <f aca="false">IF(AND($G31&lt;=M$1,$H31&gt;M$1),$C31,0)</f>
        <v>0</v>
      </c>
      <c r="N31" s="64" t="n">
        <f aca="false">IF(AND($G31&lt;=N$1,$H31&gt;N$1),$C31,0)</f>
        <v>0</v>
      </c>
      <c r="O31" s="64" t="n">
        <f aca="false">IF(AND($G31&lt;=O$1,$H31&gt;O$1),$C31,0)</f>
        <v>0</v>
      </c>
      <c r="P31" s="64" t="n">
        <f aca="false">IF(AND($G31&lt;=P$1,$H31&gt;P$1),$C31,0)</f>
        <v>0</v>
      </c>
      <c r="Q31" s="64" t="n">
        <f aca="false">IF(AND($G31&lt;=Q$1,$H31&gt;Q$1),$C31,0)</f>
        <v>0</v>
      </c>
      <c r="R31" s="64" t="n">
        <f aca="false">IF(AND($G31&lt;=R$1,$H31&gt;R$1),$C31,0)</f>
        <v>0</v>
      </c>
      <c r="S31" s="64" t="n">
        <f aca="false">IF(AND($G31&lt;=S$1,$H31&gt;S$1),$C31,0)</f>
        <v>0</v>
      </c>
      <c r="T31" s="64" t="n">
        <f aca="false">IF(AND($G31&lt;=T$1,$H31&gt;T$1),$C31,0)</f>
        <v>0</v>
      </c>
      <c r="U31" s="65" t="n">
        <f aca="false">SUM(I31:T31)</f>
        <v>0</v>
      </c>
      <c r="V31" s="65"/>
      <c r="W31" s="61"/>
      <c r="X31" s="61"/>
      <c r="Y31" s="61"/>
      <c r="Z31" s="61"/>
      <c r="AA31" s="61"/>
      <c r="AB31" s="61"/>
      <c r="AC31" s="61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/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6"/>
      <c r="FL31" s="66"/>
      <c r="FM31" s="66"/>
      <c r="FN31" s="66"/>
      <c r="FO31" s="66"/>
      <c r="FP31" s="66"/>
      <c r="FQ31" s="66"/>
      <c r="FR31" s="66"/>
      <c r="FS31" s="66"/>
      <c r="FT31" s="66"/>
      <c r="FU31" s="66"/>
      <c r="FV31" s="66"/>
      <c r="FW31" s="66"/>
      <c r="FX31" s="66"/>
      <c r="FY31" s="66"/>
      <c r="FZ31" s="66"/>
      <c r="GA31" s="66"/>
      <c r="GB31" s="66"/>
      <c r="GC31" s="66"/>
      <c r="GD31" s="66"/>
      <c r="GE31" s="66"/>
      <c r="GF31" s="66"/>
      <c r="GG31" s="66"/>
      <c r="GH31" s="66"/>
      <c r="GI31" s="66"/>
      <c r="GJ31" s="66"/>
      <c r="GK31" s="66"/>
      <c r="GL31" s="66"/>
      <c r="GM31" s="66"/>
      <c r="GN31" s="66"/>
      <c r="GO31" s="66"/>
      <c r="GP31" s="66"/>
      <c r="GQ31" s="66"/>
      <c r="GR31" s="66"/>
      <c r="GS31" s="66"/>
      <c r="GT31" s="66"/>
      <c r="GU31" s="66"/>
      <c r="GV31" s="66"/>
      <c r="GW31" s="66"/>
      <c r="GX31" s="66"/>
      <c r="GY31" s="66"/>
      <c r="GZ31" s="66"/>
      <c r="HA31" s="66"/>
      <c r="HB31" s="66"/>
      <c r="HC31" s="66"/>
      <c r="HD31" s="66"/>
      <c r="HE31" s="66"/>
      <c r="HF31" s="66"/>
      <c r="HG31" s="66"/>
      <c r="HH31" s="66"/>
      <c r="HI31" s="66"/>
      <c r="HJ31" s="66"/>
      <c r="HK31" s="66"/>
      <c r="HL31" s="66"/>
      <c r="HM31" s="66"/>
      <c r="HN31" s="66"/>
      <c r="HO31" s="66"/>
      <c r="HP31" s="66"/>
      <c r="HQ31" s="66"/>
      <c r="HR31" s="66"/>
      <c r="HS31" s="66"/>
      <c r="HT31" s="66"/>
      <c r="HU31" s="66"/>
      <c r="HV31" s="66"/>
      <c r="HW31" s="66"/>
      <c r="HX31" s="66"/>
      <c r="HY31" s="66"/>
      <c r="HZ31" s="66"/>
      <c r="IA31" s="66"/>
      <c r="IB31" s="66"/>
      <c r="IC31" s="66"/>
      <c r="ID31" s="66"/>
      <c r="IE31" s="66"/>
      <c r="IF31" s="66"/>
      <c r="IG31" s="66"/>
      <c r="IH31" s="66"/>
      <c r="II31" s="66"/>
      <c r="IJ31" s="66"/>
      <c r="IK31" s="66"/>
      <c r="IL31" s="66"/>
      <c r="IM31" s="66"/>
      <c r="IN31" s="66"/>
      <c r="IO31" s="66"/>
      <c r="IP31" s="66"/>
      <c r="IQ31" s="66"/>
      <c r="IR31" s="66"/>
      <c r="IS31" s="66"/>
      <c r="IT31" s="66"/>
      <c r="IU31" s="66"/>
      <c r="IV31" s="66"/>
      <c r="IW31" s="66"/>
    </row>
    <row r="32" customFormat="false" ht="15.75" hidden="true" customHeight="false" outlineLevel="0" collapsed="false">
      <c r="A32" s="54" t="str">
        <f aca="false">+'Personnel Input Worksheet'!B52</f>
        <v> </v>
      </c>
      <c r="B32" s="54" t="n">
        <f aca="false">+'Personnel Input Worksheet'!D52</f>
        <v>0</v>
      </c>
      <c r="C32" s="54" t="n">
        <f aca="false">IF(B32&lt;&gt;0,1,0)</f>
        <v>0</v>
      </c>
      <c r="D32" s="54" t="n">
        <f aca="false">+'Personnel Input Worksheet'!G52</f>
        <v>12</v>
      </c>
      <c r="E32" s="61" t="n">
        <f aca="false">+D32*30</f>
        <v>360</v>
      </c>
      <c r="F32" s="62" t="n">
        <v>36526</v>
      </c>
      <c r="G32" s="63" t="n">
        <f aca="false">IF(A32&lt;&gt;"FTE",DATE(99,12,31),+F32+(360-E32))</f>
        <v>36525</v>
      </c>
      <c r="H32" s="63" t="n">
        <f aca="false">IF(A32&lt;&gt;"FTE",F32+E32,DATE(2001,1,1))</f>
        <v>36886</v>
      </c>
      <c r="I32" s="64" t="n">
        <f aca="false">IF(AND($G32&lt;=I$1,$H32&gt;I$1),$C32,0)</f>
        <v>0</v>
      </c>
      <c r="J32" s="64" t="n">
        <f aca="false">IF(AND($G32&lt;=J$1,$H32&gt;J$1),$C32,0)</f>
        <v>0</v>
      </c>
      <c r="K32" s="64" t="n">
        <f aca="false">IF(AND($G32&lt;=K$1,$H32&gt;K$1),$C32,0)</f>
        <v>0</v>
      </c>
      <c r="L32" s="64" t="n">
        <f aca="false">IF(AND($G32&lt;=L$1,$H32&gt;L$1),$C32,0)</f>
        <v>0</v>
      </c>
      <c r="M32" s="64" t="n">
        <f aca="false">IF(AND($G32&lt;=M$1,$H32&gt;M$1),$C32,0)</f>
        <v>0</v>
      </c>
      <c r="N32" s="64" t="n">
        <f aca="false">IF(AND($G32&lt;=N$1,$H32&gt;N$1),$C32,0)</f>
        <v>0</v>
      </c>
      <c r="O32" s="64" t="n">
        <f aca="false">IF(AND($G32&lt;=O$1,$H32&gt;O$1),$C32,0)</f>
        <v>0</v>
      </c>
      <c r="P32" s="64" t="n">
        <f aca="false">IF(AND($G32&lt;=P$1,$H32&gt;P$1),$C32,0)</f>
        <v>0</v>
      </c>
      <c r="Q32" s="64" t="n">
        <f aca="false">IF(AND($G32&lt;=Q$1,$H32&gt;Q$1),$C32,0)</f>
        <v>0</v>
      </c>
      <c r="R32" s="64" t="n">
        <f aca="false">IF(AND($G32&lt;=R$1,$H32&gt;R$1),$C32,0)</f>
        <v>0</v>
      </c>
      <c r="S32" s="64" t="n">
        <f aca="false">IF(AND($G32&lt;=S$1,$H32&gt;S$1),$C32,0)</f>
        <v>0</v>
      </c>
      <c r="T32" s="64" t="n">
        <f aca="false">IF(AND($G32&lt;=T$1,$H32&gt;T$1),$C32,0)</f>
        <v>0</v>
      </c>
      <c r="U32" s="65" t="n">
        <f aca="false">SUM(I32:T32)</f>
        <v>0</v>
      </c>
      <c r="V32" s="65"/>
      <c r="W32" s="61"/>
      <c r="X32" s="61"/>
      <c r="Y32" s="61"/>
      <c r="Z32" s="61"/>
      <c r="AA32" s="61"/>
      <c r="AB32" s="61"/>
      <c r="AC32" s="61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/>
      <c r="GK32" s="66"/>
      <c r="GL32" s="66"/>
      <c r="GM32" s="66"/>
      <c r="GN32" s="66"/>
      <c r="GO32" s="66"/>
      <c r="GP32" s="66"/>
      <c r="GQ32" s="66"/>
      <c r="GR32" s="66"/>
      <c r="GS32" s="66"/>
      <c r="GT32" s="66"/>
      <c r="GU32" s="66"/>
      <c r="GV32" s="66"/>
      <c r="GW32" s="66"/>
      <c r="GX32" s="66"/>
      <c r="GY32" s="66"/>
      <c r="GZ32" s="66"/>
      <c r="HA32" s="66"/>
      <c r="HB32" s="66"/>
      <c r="HC32" s="66"/>
      <c r="HD32" s="66"/>
      <c r="HE32" s="66"/>
      <c r="HF32" s="66"/>
      <c r="HG32" s="66"/>
      <c r="HH32" s="66"/>
      <c r="HI32" s="66"/>
      <c r="HJ32" s="66"/>
      <c r="HK32" s="66"/>
      <c r="HL32" s="66"/>
      <c r="HM32" s="66"/>
      <c r="HN32" s="66"/>
      <c r="HO32" s="66"/>
      <c r="HP32" s="66"/>
      <c r="HQ32" s="66"/>
      <c r="HR32" s="66"/>
      <c r="HS32" s="66"/>
      <c r="HT32" s="66"/>
      <c r="HU32" s="66"/>
      <c r="HV32" s="66"/>
      <c r="HW32" s="66"/>
      <c r="HX32" s="66"/>
      <c r="HY32" s="66"/>
      <c r="HZ32" s="66"/>
      <c r="IA32" s="66"/>
      <c r="IB32" s="66"/>
      <c r="IC32" s="66"/>
      <c r="ID32" s="66"/>
      <c r="IE32" s="66"/>
      <c r="IF32" s="66"/>
      <c r="IG32" s="66"/>
      <c r="IH32" s="66"/>
      <c r="II32" s="66"/>
      <c r="IJ32" s="66"/>
      <c r="IK32" s="66"/>
      <c r="IL32" s="66"/>
      <c r="IM32" s="66"/>
      <c r="IN32" s="66"/>
      <c r="IO32" s="66"/>
      <c r="IP32" s="66"/>
      <c r="IQ32" s="66"/>
      <c r="IR32" s="66"/>
      <c r="IS32" s="66"/>
      <c r="IT32" s="66"/>
      <c r="IU32" s="66"/>
      <c r="IV32" s="66"/>
      <c r="IW32" s="66"/>
    </row>
    <row r="33" customFormat="false" ht="15.75" hidden="true" customHeight="false" outlineLevel="0" collapsed="false">
      <c r="A33" s="54" t="str">
        <f aca="false">+'Personnel Input Worksheet'!B53</f>
        <v> </v>
      </c>
      <c r="B33" s="54" t="n">
        <f aca="false">+'Personnel Input Worksheet'!D53</f>
        <v>0</v>
      </c>
      <c r="C33" s="54" t="n">
        <f aca="false">IF(B33&lt;&gt;0,1,0)</f>
        <v>0</v>
      </c>
      <c r="D33" s="54" t="n">
        <f aca="false">+'Personnel Input Worksheet'!G53</f>
        <v>12</v>
      </c>
      <c r="E33" s="61" t="n">
        <f aca="false">+D33*30</f>
        <v>360</v>
      </c>
      <c r="F33" s="62" t="n">
        <v>36526</v>
      </c>
      <c r="G33" s="63" t="n">
        <f aca="false">IF(A33&lt;&gt;"FTE",DATE(99,12,31),+F33+(360-E33))</f>
        <v>36525</v>
      </c>
      <c r="H33" s="63" t="n">
        <f aca="false">IF(A33&lt;&gt;"FTE",F33+E33,DATE(2001,1,1))</f>
        <v>36886</v>
      </c>
      <c r="I33" s="64" t="n">
        <f aca="false">IF(AND($G33&lt;=I$1,$H33&gt;I$1),$C33,0)</f>
        <v>0</v>
      </c>
      <c r="J33" s="64" t="n">
        <f aca="false">IF(AND($G33&lt;=J$1,$H33&gt;J$1),$C33,0)</f>
        <v>0</v>
      </c>
      <c r="K33" s="64" t="n">
        <f aca="false">IF(AND($G33&lt;=K$1,$H33&gt;K$1),$C33,0)</f>
        <v>0</v>
      </c>
      <c r="L33" s="64" t="n">
        <f aca="false">IF(AND($G33&lt;=L$1,$H33&gt;L$1),$C33,0)</f>
        <v>0</v>
      </c>
      <c r="M33" s="64" t="n">
        <f aca="false">IF(AND($G33&lt;=M$1,$H33&gt;M$1),$C33,0)</f>
        <v>0</v>
      </c>
      <c r="N33" s="64" t="n">
        <f aca="false">IF(AND($G33&lt;=N$1,$H33&gt;N$1),$C33,0)</f>
        <v>0</v>
      </c>
      <c r="O33" s="64" t="n">
        <f aca="false">IF(AND($G33&lt;=O$1,$H33&gt;O$1),$C33,0)</f>
        <v>0</v>
      </c>
      <c r="P33" s="64" t="n">
        <f aca="false">IF(AND($G33&lt;=P$1,$H33&gt;P$1),$C33,0)</f>
        <v>0</v>
      </c>
      <c r="Q33" s="64" t="n">
        <f aca="false">IF(AND($G33&lt;=Q$1,$H33&gt;Q$1),$C33,0)</f>
        <v>0</v>
      </c>
      <c r="R33" s="64" t="n">
        <f aca="false">IF(AND($G33&lt;=R$1,$H33&gt;R$1),$C33,0)</f>
        <v>0</v>
      </c>
      <c r="S33" s="64" t="n">
        <f aca="false">IF(AND($G33&lt;=S$1,$H33&gt;S$1),$C33,0)</f>
        <v>0</v>
      </c>
      <c r="T33" s="64" t="n">
        <f aca="false">IF(AND($G33&lt;=T$1,$H33&gt;T$1),$C33,0)</f>
        <v>0</v>
      </c>
      <c r="U33" s="65" t="n">
        <f aca="false">SUM(I33:T33)</f>
        <v>0</v>
      </c>
      <c r="V33" s="65"/>
      <c r="W33" s="61"/>
      <c r="X33" s="61"/>
      <c r="Y33" s="61"/>
      <c r="Z33" s="61"/>
      <c r="AA33" s="61"/>
      <c r="AB33" s="61"/>
      <c r="AC33" s="61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6"/>
      <c r="CA33" s="66"/>
      <c r="CB33" s="66"/>
      <c r="CC33" s="66"/>
      <c r="CD33" s="66"/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Q33" s="66"/>
      <c r="CR33" s="66"/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6"/>
      <c r="DE33" s="66"/>
      <c r="DF33" s="66"/>
      <c r="DG33" s="66"/>
      <c r="DH33" s="66"/>
      <c r="DI33" s="66"/>
      <c r="DJ33" s="66"/>
      <c r="DK33" s="66"/>
      <c r="DL33" s="66"/>
      <c r="DM33" s="66"/>
      <c r="DN33" s="66"/>
      <c r="DO33" s="66"/>
      <c r="DP33" s="66"/>
      <c r="DQ33" s="66"/>
      <c r="DR33" s="66"/>
      <c r="DS33" s="66"/>
      <c r="DT33" s="66"/>
      <c r="DU33" s="66"/>
      <c r="DV33" s="66"/>
      <c r="DW33" s="66"/>
      <c r="DX33" s="66"/>
      <c r="DY33" s="66"/>
      <c r="DZ33" s="66"/>
      <c r="EA33" s="66"/>
      <c r="EB33" s="66"/>
      <c r="EC33" s="66"/>
      <c r="ED33" s="66"/>
      <c r="EE33" s="66"/>
      <c r="EF33" s="66"/>
      <c r="EG33" s="66"/>
      <c r="EH33" s="66"/>
      <c r="EI33" s="66"/>
      <c r="EJ33" s="66"/>
      <c r="EK33" s="66"/>
      <c r="EL33" s="66"/>
      <c r="EM33" s="66"/>
      <c r="EN33" s="66"/>
      <c r="EO33" s="66"/>
      <c r="EP33" s="66"/>
      <c r="EQ33" s="66"/>
      <c r="ER33" s="66"/>
      <c r="ES33" s="66"/>
      <c r="ET33" s="66"/>
      <c r="EU33" s="66"/>
      <c r="EV33" s="66"/>
      <c r="EW33" s="66"/>
      <c r="EX33" s="66"/>
      <c r="EY33" s="66"/>
      <c r="EZ33" s="66"/>
      <c r="FA33" s="66"/>
      <c r="FB33" s="66"/>
      <c r="FC33" s="66"/>
      <c r="FD33" s="66"/>
      <c r="FE33" s="66"/>
      <c r="FF33" s="66"/>
      <c r="FG33" s="66"/>
      <c r="FH33" s="66"/>
      <c r="FI33" s="66"/>
      <c r="FJ33" s="66"/>
      <c r="FK33" s="66"/>
      <c r="FL33" s="66"/>
      <c r="FM33" s="66"/>
      <c r="FN33" s="66"/>
      <c r="FO33" s="66"/>
      <c r="FP33" s="66"/>
      <c r="FQ33" s="66"/>
      <c r="FR33" s="66"/>
      <c r="FS33" s="66"/>
      <c r="FT33" s="66"/>
      <c r="FU33" s="66"/>
      <c r="FV33" s="66"/>
      <c r="FW33" s="66"/>
      <c r="FX33" s="66"/>
      <c r="FY33" s="66"/>
      <c r="FZ33" s="66"/>
      <c r="GA33" s="66"/>
      <c r="GB33" s="66"/>
      <c r="GC33" s="66"/>
      <c r="GD33" s="66"/>
      <c r="GE33" s="66"/>
      <c r="GF33" s="66"/>
      <c r="GG33" s="66"/>
      <c r="GH33" s="66"/>
      <c r="GI33" s="66"/>
      <c r="GJ33" s="66"/>
      <c r="GK33" s="66"/>
      <c r="GL33" s="66"/>
      <c r="GM33" s="66"/>
      <c r="GN33" s="66"/>
      <c r="GO33" s="66"/>
      <c r="GP33" s="66"/>
      <c r="GQ33" s="66"/>
      <c r="GR33" s="66"/>
      <c r="GS33" s="66"/>
      <c r="GT33" s="66"/>
      <c r="GU33" s="66"/>
      <c r="GV33" s="66"/>
      <c r="GW33" s="66"/>
      <c r="GX33" s="66"/>
      <c r="GY33" s="66"/>
      <c r="GZ33" s="66"/>
      <c r="HA33" s="66"/>
      <c r="HB33" s="66"/>
      <c r="HC33" s="66"/>
      <c r="HD33" s="66"/>
      <c r="HE33" s="66"/>
      <c r="HF33" s="66"/>
      <c r="HG33" s="66"/>
      <c r="HH33" s="66"/>
      <c r="HI33" s="66"/>
      <c r="HJ33" s="66"/>
      <c r="HK33" s="66"/>
      <c r="HL33" s="66"/>
      <c r="HM33" s="66"/>
      <c r="HN33" s="66"/>
      <c r="HO33" s="66"/>
      <c r="HP33" s="66"/>
      <c r="HQ33" s="66"/>
      <c r="HR33" s="66"/>
      <c r="HS33" s="66"/>
      <c r="HT33" s="66"/>
      <c r="HU33" s="66"/>
      <c r="HV33" s="66"/>
      <c r="HW33" s="66"/>
      <c r="HX33" s="66"/>
      <c r="HY33" s="66"/>
      <c r="HZ33" s="66"/>
      <c r="IA33" s="66"/>
      <c r="IB33" s="66"/>
      <c r="IC33" s="66"/>
      <c r="ID33" s="66"/>
      <c r="IE33" s="66"/>
      <c r="IF33" s="66"/>
      <c r="IG33" s="66"/>
      <c r="IH33" s="66"/>
      <c r="II33" s="66"/>
      <c r="IJ33" s="66"/>
      <c r="IK33" s="66"/>
      <c r="IL33" s="66"/>
      <c r="IM33" s="66"/>
      <c r="IN33" s="66"/>
      <c r="IO33" s="66"/>
      <c r="IP33" s="66"/>
      <c r="IQ33" s="66"/>
      <c r="IR33" s="66"/>
      <c r="IS33" s="66"/>
      <c r="IT33" s="66"/>
      <c r="IU33" s="66"/>
      <c r="IV33" s="66"/>
      <c r="IW33" s="66"/>
    </row>
    <row r="34" customFormat="false" ht="15.75" hidden="true" customHeight="false" outlineLevel="0" collapsed="false">
      <c r="A34" s="54" t="str">
        <f aca="false">+'Personnel Input Worksheet'!B54</f>
        <v> </v>
      </c>
      <c r="B34" s="54" t="n">
        <f aca="false">+'Personnel Input Worksheet'!D54</f>
        <v>0</v>
      </c>
      <c r="C34" s="54" t="n">
        <f aca="false">IF(B34&lt;&gt;0,1,0)</f>
        <v>0</v>
      </c>
      <c r="D34" s="54" t="n">
        <f aca="false">+'Personnel Input Worksheet'!G54</f>
        <v>12</v>
      </c>
      <c r="E34" s="61" t="n">
        <f aca="false">+D34*30</f>
        <v>360</v>
      </c>
      <c r="F34" s="62" t="n">
        <v>36526</v>
      </c>
      <c r="G34" s="63" t="n">
        <f aca="false">IF(A34&lt;&gt;"FTE",DATE(99,12,31),+F34+(360-E34))</f>
        <v>36525</v>
      </c>
      <c r="H34" s="63" t="n">
        <f aca="false">IF(A34&lt;&gt;"FTE",F34+E34,DATE(2001,1,1))</f>
        <v>36886</v>
      </c>
      <c r="I34" s="64" t="n">
        <f aca="false">IF(AND($G34&lt;=I$1,$H34&gt;I$1),$C34,0)</f>
        <v>0</v>
      </c>
      <c r="J34" s="64" t="n">
        <f aca="false">IF(AND($G34&lt;=J$1,$H34&gt;J$1),$C34,0)</f>
        <v>0</v>
      </c>
      <c r="K34" s="64" t="n">
        <f aca="false">IF(AND($G34&lt;=K$1,$H34&gt;K$1),$C34,0)</f>
        <v>0</v>
      </c>
      <c r="L34" s="64" t="n">
        <f aca="false">IF(AND($G34&lt;=L$1,$H34&gt;L$1),$C34,0)</f>
        <v>0</v>
      </c>
      <c r="M34" s="64" t="n">
        <f aca="false">IF(AND($G34&lt;=M$1,$H34&gt;M$1),$C34,0)</f>
        <v>0</v>
      </c>
      <c r="N34" s="64" t="n">
        <f aca="false">IF(AND($G34&lt;=N$1,$H34&gt;N$1),$C34,0)</f>
        <v>0</v>
      </c>
      <c r="O34" s="64" t="n">
        <f aca="false">IF(AND($G34&lt;=O$1,$H34&gt;O$1),$C34,0)</f>
        <v>0</v>
      </c>
      <c r="P34" s="64" t="n">
        <f aca="false">IF(AND($G34&lt;=P$1,$H34&gt;P$1),$C34,0)</f>
        <v>0</v>
      </c>
      <c r="Q34" s="64" t="n">
        <f aca="false">IF(AND($G34&lt;=Q$1,$H34&gt;Q$1),$C34,0)</f>
        <v>0</v>
      </c>
      <c r="R34" s="64" t="n">
        <f aca="false">IF(AND($G34&lt;=R$1,$H34&gt;R$1),$C34,0)</f>
        <v>0</v>
      </c>
      <c r="S34" s="64" t="n">
        <f aca="false">IF(AND($G34&lt;=S$1,$H34&gt;S$1),$C34,0)</f>
        <v>0</v>
      </c>
      <c r="T34" s="64" t="n">
        <f aca="false">IF(AND($G34&lt;=T$1,$H34&gt;T$1),$C34,0)</f>
        <v>0</v>
      </c>
      <c r="U34" s="65" t="n">
        <f aca="false">SUM(I34:T34)</f>
        <v>0</v>
      </c>
      <c r="V34" s="65"/>
      <c r="W34" s="61"/>
      <c r="X34" s="61"/>
      <c r="Y34" s="61"/>
      <c r="Z34" s="61"/>
      <c r="AA34" s="61"/>
      <c r="AB34" s="61"/>
      <c r="AC34" s="61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66"/>
      <c r="CL34" s="66"/>
      <c r="CM34" s="66"/>
      <c r="CN34" s="66"/>
      <c r="CO34" s="66"/>
      <c r="CP34" s="66"/>
      <c r="CQ34" s="66"/>
      <c r="CR34" s="66"/>
      <c r="CS34" s="66"/>
      <c r="CT34" s="66"/>
      <c r="CU34" s="66"/>
      <c r="CV34" s="66"/>
      <c r="CW34" s="66"/>
      <c r="CX34" s="66"/>
      <c r="CY34" s="66"/>
      <c r="CZ34" s="66"/>
      <c r="DA34" s="66"/>
      <c r="DB34" s="66"/>
      <c r="DC34" s="66"/>
      <c r="DD34" s="66"/>
      <c r="DE34" s="66"/>
      <c r="DF34" s="66"/>
      <c r="DG34" s="66"/>
      <c r="DH34" s="66"/>
      <c r="DI34" s="66"/>
      <c r="DJ34" s="66"/>
      <c r="DK34" s="66"/>
      <c r="DL34" s="66"/>
      <c r="DM34" s="66"/>
      <c r="DN34" s="66"/>
      <c r="DO34" s="66"/>
      <c r="DP34" s="66"/>
      <c r="DQ34" s="66"/>
      <c r="DR34" s="66"/>
      <c r="DS34" s="66"/>
      <c r="DT34" s="66"/>
      <c r="DU34" s="66"/>
      <c r="DV34" s="66"/>
      <c r="DW34" s="66"/>
      <c r="DX34" s="66"/>
      <c r="DY34" s="66"/>
      <c r="DZ34" s="66"/>
      <c r="EA34" s="66"/>
      <c r="EB34" s="66"/>
      <c r="EC34" s="66"/>
      <c r="ED34" s="66"/>
      <c r="EE34" s="66"/>
      <c r="EF34" s="66"/>
      <c r="EG34" s="66"/>
      <c r="EH34" s="66"/>
      <c r="EI34" s="66"/>
      <c r="EJ34" s="66"/>
      <c r="EK34" s="66"/>
      <c r="EL34" s="66"/>
      <c r="EM34" s="66"/>
      <c r="EN34" s="66"/>
      <c r="EO34" s="66"/>
      <c r="EP34" s="66"/>
      <c r="EQ34" s="66"/>
      <c r="ER34" s="66"/>
      <c r="ES34" s="66"/>
      <c r="ET34" s="66"/>
      <c r="EU34" s="66"/>
      <c r="EV34" s="66"/>
      <c r="EW34" s="66"/>
      <c r="EX34" s="66"/>
      <c r="EY34" s="66"/>
      <c r="EZ34" s="66"/>
      <c r="FA34" s="66"/>
      <c r="FB34" s="66"/>
      <c r="FC34" s="66"/>
      <c r="FD34" s="66"/>
      <c r="FE34" s="66"/>
      <c r="FF34" s="66"/>
      <c r="FG34" s="66"/>
      <c r="FH34" s="66"/>
      <c r="FI34" s="66"/>
      <c r="FJ34" s="66"/>
      <c r="FK34" s="66"/>
      <c r="FL34" s="66"/>
      <c r="FM34" s="66"/>
      <c r="FN34" s="66"/>
      <c r="FO34" s="66"/>
      <c r="FP34" s="66"/>
      <c r="FQ34" s="66"/>
      <c r="FR34" s="66"/>
      <c r="FS34" s="66"/>
      <c r="FT34" s="66"/>
      <c r="FU34" s="66"/>
      <c r="FV34" s="66"/>
      <c r="FW34" s="66"/>
      <c r="FX34" s="66"/>
      <c r="FY34" s="66"/>
      <c r="FZ34" s="66"/>
      <c r="GA34" s="66"/>
      <c r="GB34" s="66"/>
      <c r="GC34" s="66"/>
      <c r="GD34" s="66"/>
      <c r="GE34" s="66"/>
      <c r="GF34" s="66"/>
      <c r="GG34" s="66"/>
      <c r="GH34" s="66"/>
      <c r="GI34" s="66"/>
      <c r="GJ34" s="66"/>
      <c r="GK34" s="66"/>
      <c r="GL34" s="66"/>
      <c r="GM34" s="66"/>
      <c r="GN34" s="66"/>
      <c r="GO34" s="66"/>
      <c r="GP34" s="66"/>
      <c r="GQ34" s="66"/>
      <c r="GR34" s="66"/>
      <c r="GS34" s="66"/>
      <c r="GT34" s="66"/>
      <c r="GU34" s="66"/>
      <c r="GV34" s="66"/>
      <c r="GW34" s="66"/>
      <c r="GX34" s="66"/>
      <c r="GY34" s="66"/>
      <c r="GZ34" s="66"/>
      <c r="HA34" s="66"/>
      <c r="HB34" s="66"/>
      <c r="HC34" s="66"/>
      <c r="HD34" s="66"/>
      <c r="HE34" s="66"/>
      <c r="HF34" s="66"/>
      <c r="HG34" s="66"/>
      <c r="HH34" s="66"/>
      <c r="HI34" s="66"/>
      <c r="HJ34" s="66"/>
      <c r="HK34" s="66"/>
      <c r="HL34" s="66"/>
      <c r="HM34" s="66"/>
      <c r="HN34" s="66"/>
      <c r="HO34" s="66"/>
      <c r="HP34" s="66"/>
      <c r="HQ34" s="66"/>
      <c r="HR34" s="66"/>
      <c r="HS34" s="66"/>
      <c r="HT34" s="66"/>
      <c r="HU34" s="66"/>
      <c r="HV34" s="66"/>
      <c r="HW34" s="66"/>
      <c r="HX34" s="66"/>
      <c r="HY34" s="66"/>
      <c r="HZ34" s="66"/>
      <c r="IA34" s="66"/>
      <c r="IB34" s="66"/>
      <c r="IC34" s="66"/>
      <c r="ID34" s="66"/>
      <c r="IE34" s="66"/>
      <c r="IF34" s="66"/>
      <c r="IG34" s="66"/>
      <c r="IH34" s="66"/>
      <c r="II34" s="66"/>
      <c r="IJ34" s="66"/>
      <c r="IK34" s="66"/>
      <c r="IL34" s="66"/>
      <c r="IM34" s="66"/>
      <c r="IN34" s="66"/>
      <c r="IO34" s="66"/>
      <c r="IP34" s="66"/>
      <c r="IQ34" s="66"/>
      <c r="IR34" s="66"/>
      <c r="IS34" s="66"/>
      <c r="IT34" s="66"/>
      <c r="IU34" s="66"/>
      <c r="IV34" s="66"/>
      <c r="IW34" s="66"/>
    </row>
    <row r="35" customFormat="false" ht="15.75" hidden="true" customHeight="false" outlineLevel="0" collapsed="false">
      <c r="A35" s="54" t="str">
        <f aca="false">+'Personnel Input Worksheet'!B55</f>
        <v> </v>
      </c>
      <c r="B35" s="54" t="n">
        <f aca="false">+'Personnel Input Worksheet'!D55</f>
        <v>0</v>
      </c>
      <c r="C35" s="54" t="n">
        <f aca="false">IF(B35&lt;&gt;0,1,0)</f>
        <v>0</v>
      </c>
      <c r="D35" s="54" t="n">
        <f aca="false">+'Personnel Input Worksheet'!G55</f>
        <v>12</v>
      </c>
      <c r="E35" s="61" t="n">
        <f aca="false">+D35*30</f>
        <v>360</v>
      </c>
      <c r="F35" s="62" t="n">
        <v>36526</v>
      </c>
      <c r="G35" s="63" t="n">
        <f aca="false">IF(A35&lt;&gt;"FTE",DATE(99,12,31),+F35+(360-E35))</f>
        <v>36525</v>
      </c>
      <c r="H35" s="63" t="n">
        <f aca="false">IF(A35&lt;&gt;"FTE",F35+E35,DATE(2001,1,1))</f>
        <v>36886</v>
      </c>
      <c r="I35" s="64" t="n">
        <f aca="false">IF(AND($G35&lt;=I$1,$H35&gt;I$1),$C35,0)</f>
        <v>0</v>
      </c>
      <c r="J35" s="64" t="n">
        <f aca="false">IF(AND($G35&lt;=J$1,$H35&gt;J$1),$C35,0)</f>
        <v>0</v>
      </c>
      <c r="K35" s="64" t="n">
        <f aca="false">IF(AND($G35&lt;=K$1,$H35&gt;K$1),$C35,0)</f>
        <v>0</v>
      </c>
      <c r="L35" s="64" t="n">
        <f aca="false">IF(AND($G35&lt;=L$1,$H35&gt;L$1),$C35,0)</f>
        <v>0</v>
      </c>
      <c r="M35" s="64" t="n">
        <f aca="false">IF(AND($G35&lt;=M$1,$H35&gt;M$1),$C35,0)</f>
        <v>0</v>
      </c>
      <c r="N35" s="64" t="n">
        <f aca="false">IF(AND($G35&lt;=N$1,$H35&gt;N$1),$C35,0)</f>
        <v>0</v>
      </c>
      <c r="O35" s="64" t="n">
        <f aca="false">IF(AND($G35&lt;=O$1,$H35&gt;O$1),$C35,0)</f>
        <v>0</v>
      </c>
      <c r="P35" s="64" t="n">
        <f aca="false">IF(AND($G35&lt;=P$1,$H35&gt;P$1),$C35,0)</f>
        <v>0</v>
      </c>
      <c r="Q35" s="64" t="n">
        <f aca="false">IF(AND($G35&lt;=Q$1,$H35&gt;Q$1),$C35,0)</f>
        <v>0</v>
      </c>
      <c r="R35" s="64" t="n">
        <f aca="false">IF(AND($G35&lt;=R$1,$H35&gt;R$1),$C35,0)</f>
        <v>0</v>
      </c>
      <c r="S35" s="64" t="n">
        <f aca="false">IF(AND($G35&lt;=S$1,$H35&gt;S$1),$C35,0)</f>
        <v>0</v>
      </c>
      <c r="T35" s="64" t="n">
        <f aca="false">IF(AND($G35&lt;=T$1,$H35&gt;T$1),$C35,0)</f>
        <v>0</v>
      </c>
      <c r="U35" s="65" t="n">
        <f aca="false">SUM(I35:T35)</f>
        <v>0</v>
      </c>
      <c r="V35" s="65"/>
      <c r="W35" s="61"/>
      <c r="X35" s="61"/>
      <c r="Y35" s="61"/>
      <c r="Z35" s="61"/>
      <c r="AA35" s="61"/>
      <c r="AB35" s="61"/>
      <c r="AC35" s="61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6"/>
      <c r="CA35" s="66"/>
      <c r="CB35" s="66"/>
      <c r="CC35" s="66"/>
      <c r="CD35" s="66"/>
      <c r="CE35" s="66"/>
      <c r="CF35" s="66"/>
      <c r="CG35" s="66"/>
      <c r="CH35" s="66"/>
      <c r="CI35" s="66"/>
      <c r="CJ35" s="66"/>
      <c r="CK35" s="66"/>
      <c r="CL35" s="66"/>
      <c r="CM35" s="66"/>
      <c r="CN35" s="66"/>
      <c r="CO35" s="66"/>
      <c r="CP35" s="66"/>
      <c r="CQ35" s="66"/>
      <c r="CR35" s="66"/>
      <c r="CS35" s="66"/>
      <c r="CT35" s="66"/>
      <c r="CU35" s="66"/>
      <c r="CV35" s="66"/>
      <c r="CW35" s="66"/>
      <c r="CX35" s="66"/>
      <c r="CY35" s="66"/>
      <c r="CZ35" s="66"/>
      <c r="DA35" s="66"/>
      <c r="DB35" s="66"/>
      <c r="DC35" s="66"/>
      <c r="DD35" s="66"/>
      <c r="DE35" s="66"/>
      <c r="DF35" s="66"/>
      <c r="DG35" s="66"/>
      <c r="DH35" s="66"/>
      <c r="DI35" s="66"/>
      <c r="DJ35" s="66"/>
      <c r="DK35" s="66"/>
      <c r="DL35" s="66"/>
      <c r="DM35" s="66"/>
      <c r="DN35" s="66"/>
      <c r="DO35" s="66"/>
      <c r="DP35" s="66"/>
      <c r="DQ35" s="66"/>
      <c r="DR35" s="66"/>
      <c r="DS35" s="66"/>
      <c r="DT35" s="66"/>
      <c r="DU35" s="66"/>
      <c r="DV35" s="66"/>
      <c r="DW35" s="66"/>
      <c r="DX35" s="66"/>
      <c r="DY35" s="66"/>
      <c r="DZ35" s="66"/>
      <c r="EA35" s="66"/>
      <c r="EB35" s="66"/>
      <c r="EC35" s="66"/>
      <c r="ED35" s="66"/>
      <c r="EE35" s="66"/>
      <c r="EF35" s="66"/>
      <c r="EG35" s="66"/>
      <c r="EH35" s="66"/>
      <c r="EI35" s="66"/>
      <c r="EJ35" s="66"/>
      <c r="EK35" s="66"/>
      <c r="EL35" s="66"/>
      <c r="EM35" s="66"/>
      <c r="EN35" s="66"/>
      <c r="EO35" s="66"/>
      <c r="EP35" s="66"/>
      <c r="EQ35" s="66"/>
      <c r="ER35" s="66"/>
      <c r="ES35" s="66"/>
      <c r="ET35" s="66"/>
      <c r="EU35" s="66"/>
      <c r="EV35" s="66"/>
      <c r="EW35" s="66"/>
      <c r="EX35" s="66"/>
      <c r="EY35" s="66"/>
      <c r="EZ35" s="66"/>
      <c r="FA35" s="66"/>
      <c r="FB35" s="66"/>
      <c r="FC35" s="66"/>
      <c r="FD35" s="66"/>
      <c r="FE35" s="66"/>
      <c r="FF35" s="66"/>
      <c r="FG35" s="66"/>
      <c r="FH35" s="66"/>
      <c r="FI35" s="66"/>
      <c r="FJ35" s="66"/>
      <c r="FK35" s="66"/>
      <c r="FL35" s="66"/>
      <c r="FM35" s="66"/>
      <c r="FN35" s="66"/>
      <c r="FO35" s="66"/>
      <c r="FP35" s="66"/>
      <c r="FQ35" s="66"/>
      <c r="FR35" s="66"/>
      <c r="FS35" s="66"/>
      <c r="FT35" s="66"/>
      <c r="FU35" s="66"/>
      <c r="FV35" s="66"/>
      <c r="FW35" s="66"/>
      <c r="FX35" s="66"/>
      <c r="FY35" s="66"/>
      <c r="FZ35" s="66"/>
      <c r="GA35" s="66"/>
      <c r="GB35" s="66"/>
      <c r="GC35" s="66"/>
      <c r="GD35" s="66"/>
      <c r="GE35" s="66"/>
      <c r="GF35" s="66"/>
      <c r="GG35" s="66"/>
      <c r="GH35" s="66"/>
      <c r="GI35" s="66"/>
      <c r="GJ35" s="66"/>
      <c r="GK35" s="66"/>
      <c r="GL35" s="66"/>
      <c r="GM35" s="66"/>
      <c r="GN35" s="66"/>
      <c r="GO35" s="66"/>
      <c r="GP35" s="66"/>
      <c r="GQ35" s="66"/>
      <c r="GR35" s="66"/>
      <c r="GS35" s="66"/>
      <c r="GT35" s="66"/>
      <c r="GU35" s="66"/>
      <c r="GV35" s="66"/>
      <c r="GW35" s="66"/>
      <c r="GX35" s="66"/>
      <c r="GY35" s="66"/>
      <c r="GZ35" s="66"/>
      <c r="HA35" s="66"/>
      <c r="HB35" s="66"/>
      <c r="HC35" s="66"/>
      <c r="HD35" s="66"/>
      <c r="HE35" s="66"/>
      <c r="HF35" s="66"/>
      <c r="HG35" s="66"/>
      <c r="HH35" s="66"/>
      <c r="HI35" s="66"/>
      <c r="HJ35" s="66"/>
      <c r="HK35" s="66"/>
      <c r="HL35" s="66"/>
      <c r="HM35" s="66"/>
      <c r="HN35" s="66"/>
      <c r="HO35" s="66"/>
      <c r="HP35" s="66"/>
      <c r="HQ35" s="66"/>
      <c r="HR35" s="66"/>
      <c r="HS35" s="66"/>
      <c r="HT35" s="66"/>
      <c r="HU35" s="66"/>
      <c r="HV35" s="66"/>
      <c r="HW35" s="66"/>
      <c r="HX35" s="66"/>
      <c r="HY35" s="66"/>
      <c r="HZ35" s="66"/>
      <c r="IA35" s="66"/>
      <c r="IB35" s="66"/>
      <c r="IC35" s="66"/>
      <c r="ID35" s="66"/>
      <c r="IE35" s="66"/>
      <c r="IF35" s="66"/>
      <c r="IG35" s="66"/>
      <c r="IH35" s="66"/>
      <c r="II35" s="66"/>
      <c r="IJ35" s="66"/>
      <c r="IK35" s="66"/>
      <c r="IL35" s="66"/>
      <c r="IM35" s="66"/>
      <c r="IN35" s="66"/>
      <c r="IO35" s="66"/>
      <c r="IP35" s="66"/>
      <c r="IQ35" s="66"/>
      <c r="IR35" s="66"/>
      <c r="IS35" s="66"/>
      <c r="IT35" s="66"/>
      <c r="IU35" s="66"/>
      <c r="IV35" s="66"/>
      <c r="IW35" s="66"/>
    </row>
    <row r="36" customFormat="false" ht="15.75" hidden="true" customHeight="false" outlineLevel="0" collapsed="false">
      <c r="A36" s="54" t="str">
        <f aca="false">+'Personnel Input Worksheet'!B56</f>
        <v> </v>
      </c>
      <c r="B36" s="54" t="n">
        <f aca="false">+'Personnel Input Worksheet'!D56</f>
        <v>0</v>
      </c>
      <c r="C36" s="54" t="n">
        <f aca="false">IF(B36&lt;&gt;0,1,0)</f>
        <v>0</v>
      </c>
      <c r="D36" s="54" t="n">
        <f aca="false">+'Personnel Input Worksheet'!G56</f>
        <v>12</v>
      </c>
      <c r="E36" s="61" t="n">
        <f aca="false">+D36*30</f>
        <v>360</v>
      </c>
      <c r="F36" s="62" t="n">
        <v>36526</v>
      </c>
      <c r="G36" s="63" t="n">
        <f aca="false">IF(A36&lt;&gt;"FTE",DATE(99,12,31),+F36+(360-E36))</f>
        <v>36525</v>
      </c>
      <c r="H36" s="63" t="n">
        <f aca="false">IF(A36&lt;&gt;"FTE",F36+E36,DATE(2001,1,1))</f>
        <v>36886</v>
      </c>
      <c r="I36" s="64" t="n">
        <f aca="false">IF(AND($G36&lt;=I$1,$H36&gt;I$1),$C36,0)</f>
        <v>0</v>
      </c>
      <c r="J36" s="64" t="n">
        <f aca="false">IF(AND($G36&lt;=J$1,$H36&gt;J$1),$C36,0)</f>
        <v>0</v>
      </c>
      <c r="K36" s="64" t="n">
        <f aca="false">IF(AND($G36&lt;=K$1,$H36&gt;K$1),$C36,0)</f>
        <v>0</v>
      </c>
      <c r="L36" s="64" t="n">
        <f aca="false">IF(AND($G36&lt;=L$1,$H36&gt;L$1),$C36,0)</f>
        <v>0</v>
      </c>
      <c r="M36" s="64" t="n">
        <f aca="false">IF(AND($G36&lt;=M$1,$H36&gt;M$1),$C36,0)</f>
        <v>0</v>
      </c>
      <c r="N36" s="64" t="n">
        <f aca="false">IF(AND($G36&lt;=N$1,$H36&gt;N$1),$C36,0)</f>
        <v>0</v>
      </c>
      <c r="O36" s="64" t="n">
        <f aca="false">IF(AND($G36&lt;=O$1,$H36&gt;O$1),$C36,0)</f>
        <v>0</v>
      </c>
      <c r="P36" s="64" t="n">
        <f aca="false">IF(AND($G36&lt;=P$1,$H36&gt;P$1),$C36,0)</f>
        <v>0</v>
      </c>
      <c r="Q36" s="64" t="n">
        <f aca="false">IF(AND($G36&lt;=Q$1,$H36&gt;Q$1),$C36,0)</f>
        <v>0</v>
      </c>
      <c r="R36" s="64" t="n">
        <f aca="false">IF(AND($G36&lt;=R$1,$H36&gt;R$1),$C36,0)</f>
        <v>0</v>
      </c>
      <c r="S36" s="64" t="n">
        <f aca="false">IF(AND($G36&lt;=S$1,$H36&gt;S$1),$C36,0)</f>
        <v>0</v>
      </c>
      <c r="T36" s="64" t="n">
        <f aca="false">IF(AND($G36&lt;=T$1,$H36&gt;T$1),$C36,0)</f>
        <v>0</v>
      </c>
      <c r="U36" s="65" t="n">
        <f aca="false">SUM(I36:T36)</f>
        <v>0</v>
      </c>
      <c r="V36" s="65"/>
      <c r="W36" s="61"/>
      <c r="X36" s="61"/>
      <c r="Y36" s="61"/>
      <c r="Z36" s="61"/>
      <c r="AA36" s="61"/>
      <c r="AB36" s="61"/>
      <c r="AC36" s="61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6"/>
      <c r="CV36" s="66"/>
      <c r="CW36" s="66"/>
      <c r="CX36" s="66"/>
      <c r="CY36" s="66"/>
      <c r="CZ36" s="66"/>
      <c r="DA36" s="66"/>
      <c r="DB36" s="66"/>
      <c r="DC36" s="66"/>
      <c r="DD36" s="66"/>
      <c r="DE36" s="66"/>
      <c r="DF36" s="66"/>
      <c r="DG36" s="66"/>
      <c r="DH36" s="66"/>
      <c r="DI36" s="66"/>
      <c r="DJ36" s="66"/>
      <c r="DK36" s="66"/>
      <c r="DL36" s="66"/>
      <c r="DM36" s="66"/>
      <c r="DN36" s="66"/>
      <c r="DO36" s="66"/>
      <c r="DP36" s="66"/>
      <c r="DQ36" s="66"/>
      <c r="DR36" s="66"/>
      <c r="DS36" s="66"/>
      <c r="DT36" s="66"/>
      <c r="DU36" s="66"/>
      <c r="DV36" s="66"/>
      <c r="DW36" s="66"/>
      <c r="DX36" s="66"/>
      <c r="DY36" s="66"/>
      <c r="DZ36" s="66"/>
      <c r="EA36" s="66"/>
      <c r="EB36" s="66"/>
      <c r="EC36" s="66"/>
      <c r="ED36" s="66"/>
      <c r="EE36" s="66"/>
      <c r="EF36" s="66"/>
      <c r="EG36" s="66"/>
      <c r="EH36" s="66"/>
      <c r="EI36" s="66"/>
      <c r="EJ36" s="66"/>
      <c r="EK36" s="66"/>
      <c r="EL36" s="66"/>
      <c r="EM36" s="66"/>
      <c r="EN36" s="66"/>
      <c r="EO36" s="66"/>
      <c r="EP36" s="66"/>
      <c r="EQ36" s="66"/>
      <c r="ER36" s="66"/>
      <c r="ES36" s="66"/>
      <c r="ET36" s="66"/>
      <c r="EU36" s="66"/>
      <c r="EV36" s="66"/>
      <c r="EW36" s="66"/>
      <c r="EX36" s="66"/>
      <c r="EY36" s="66"/>
      <c r="EZ36" s="66"/>
      <c r="FA36" s="66"/>
      <c r="FB36" s="66"/>
      <c r="FC36" s="66"/>
      <c r="FD36" s="66"/>
      <c r="FE36" s="66"/>
      <c r="FF36" s="66"/>
      <c r="FG36" s="66"/>
      <c r="FH36" s="66"/>
      <c r="FI36" s="66"/>
      <c r="FJ36" s="66"/>
      <c r="FK36" s="66"/>
      <c r="FL36" s="66"/>
      <c r="FM36" s="66"/>
      <c r="FN36" s="66"/>
      <c r="FO36" s="66"/>
      <c r="FP36" s="66"/>
      <c r="FQ36" s="66"/>
      <c r="FR36" s="66"/>
      <c r="FS36" s="66"/>
      <c r="FT36" s="66"/>
      <c r="FU36" s="66"/>
      <c r="FV36" s="66"/>
      <c r="FW36" s="66"/>
      <c r="FX36" s="66"/>
      <c r="FY36" s="66"/>
      <c r="FZ36" s="66"/>
      <c r="GA36" s="66"/>
      <c r="GB36" s="66"/>
      <c r="GC36" s="66"/>
      <c r="GD36" s="66"/>
      <c r="GE36" s="66"/>
      <c r="GF36" s="66"/>
      <c r="GG36" s="66"/>
      <c r="GH36" s="66"/>
      <c r="GI36" s="66"/>
      <c r="GJ36" s="66"/>
      <c r="GK36" s="66"/>
      <c r="GL36" s="66"/>
      <c r="GM36" s="66"/>
      <c r="GN36" s="66"/>
      <c r="GO36" s="66"/>
      <c r="GP36" s="66"/>
      <c r="GQ36" s="66"/>
      <c r="GR36" s="66"/>
      <c r="GS36" s="66"/>
      <c r="GT36" s="66"/>
      <c r="GU36" s="66"/>
      <c r="GV36" s="66"/>
      <c r="GW36" s="66"/>
      <c r="GX36" s="66"/>
      <c r="GY36" s="66"/>
      <c r="GZ36" s="66"/>
      <c r="HA36" s="66"/>
      <c r="HB36" s="66"/>
      <c r="HC36" s="66"/>
      <c r="HD36" s="66"/>
      <c r="HE36" s="66"/>
      <c r="HF36" s="66"/>
      <c r="HG36" s="66"/>
      <c r="HH36" s="66"/>
      <c r="HI36" s="66"/>
      <c r="HJ36" s="66"/>
      <c r="HK36" s="66"/>
      <c r="HL36" s="66"/>
      <c r="HM36" s="66"/>
      <c r="HN36" s="66"/>
      <c r="HO36" s="66"/>
      <c r="HP36" s="66"/>
      <c r="HQ36" s="66"/>
      <c r="HR36" s="66"/>
      <c r="HS36" s="66"/>
      <c r="HT36" s="66"/>
      <c r="HU36" s="66"/>
      <c r="HV36" s="66"/>
      <c r="HW36" s="66"/>
      <c r="HX36" s="66"/>
      <c r="HY36" s="66"/>
      <c r="HZ36" s="66"/>
      <c r="IA36" s="66"/>
      <c r="IB36" s="66"/>
      <c r="IC36" s="66"/>
      <c r="ID36" s="66"/>
      <c r="IE36" s="66"/>
      <c r="IF36" s="66"/>
      <c r="IG36" s="66"/>
      <c r="IH36" s="66"/>
      <c r="II36" s="66"/>
      <c r="IJ36" s="66"/>
      <c r="IK36" s="66"/>
      <c r="IL36" s="66"/>
      <c r="IM36" s="66"/>
      <c r="IN36" s="66"/>
      <c r="IO36" s="66"/>
      <c r="IP36" s="66"/>
      <c r="IQ36" s="66"/>
      <c r="IR36" s="66"/>
      <c r="IS36" s="66"/>
      <c r="IT36" s="66"/>
      <c r="IU36" s="66"/>
      <c r="IV36" s="66"/>
      <c r="IW36" s="66"/>
    </row>
    <row r="37" customFormat="false" ht="15.75" hidden="true" customHeight="false" outlineLevel="0" collapsed="false">
      <c r="A37" s="54" t="str">
        <f aca="false">+'Personnel Input Worksheet'!B57</f>
        <v> </v>
      </c>
      <c r="B37" s="54" t="n">
        <f aca="false">+'Personnel Input Worksheet'!D57</f>
        <v>0</v>
      </c>
      <c r="C37" s="54" t="n">
        <f aca="false">IF(B37&lt;&gt;0,1,0)</f>
        <v>0</v>
      </c>
      <c r="D37" s="54" t="n">
        <f aca="false">+'Personnel Input Worksheet'!G57</f>
        <v>12</v>
      </c>
      <c r="E37" s="61" t="n">
        <f aca="false">+D37*30</f>
        <v>360</v>
      </c>
      <c r="F37" s="62" t="n">
        <v>36526</v>
      </c>
      <c r="G37" s="63" t="n">
        <f aca="false">IF(A37&lt;&gt;"FTE",DATE(99,12,31),+F37+(360-E37))</f>
        <v>36525</v>
      </c>
      <c r="H37" s="63" t="n">
        <f aca="false">IF(A37&lt;&gt;"FTE",F37+E37,DATE(2001,1,1))</f>
        <v>36886</v>
      </c>
      <c r="I37" s="64" t="n">
        <f aca="false">IF(AND($G37&lt;=I$1,$H37&gt;I$1),$C37,0)</f>
        <v>0</v>
      </c>
      <c r="J37" s="64" t="n">
        <f aca="false">IF(AND($G37&lt;=J$1,$H37&gt;J$1),$C37,0)</f>
        <v>0</v>
      </c>
      <c r="K37" s="64" t="n">
        <f aca="false">IF(AND($G37&lt;=K$1,$H37&gt;K$1),$C37,0)</f>
        <v>0</v>
      </c>
      <c r="L37" s="64" t="n">
        <f aca="false">IF(AND($G37&lt;=L$1,$H37&gt;L$1),$C37,0)</f>
        <v>0</v>
      </c>
      <c r="M37" s="64" t="n">
        <f aca="false">IF(AND($G37&lt;=M$1,$H37&gt;M$1),$C37,0)</f>
        <v>0</v>
      </c>
      <c r="N37" s="64" t="n">
        <f aca="false">IF(AND($G37&lt;=N$1,$H37&gt;N$1),$C37,0)</f>
        <v>0</v>
      </c>
      <c r="O37" s="64" t="n">
        <f aca="false">IF(AND($G37&lt;=O$1,$H37&gt;O$1),$C37,0)</f>
        <v>0</v>
      </c>
      <c r="P37" s="64" t="n">
        <f aca="false">IF(AND($G37&lt;=P$1,$H37&gt;P$1),$C37,0)</f>
        <v>0</v>
      </c>
      <c r="Q37" s="64" t="n">
        <f aca="false">IF(AND($G37&lt;=Q$1,$H37&gt;Q$1),$C37,0)</f>
        <v>0</v>
      </c>
      <c r="R37" s="64" t="n">
        <f aca="false">IF(AND($G37&lt;=R$1,$H37&gt;R$1),$C37,0)</f>
        <v>0</v>
      </c>
      <c r="S37" s="64" t="n">
        <f aca="false">IF(AND($G37&lt;=S$1,$H37&gt;S$1),$C37,0)</f>
        <v>0</v>
      </c>
      <c r="T37" s="64" t="n">
        <f aca="false">IF(AND($G37&lt;=T$1,$H37&gt;T$1),$C37,0)</f>
        <v>0</v>
      </c>
      <c r="U37" s="65" t="n">
        <f aca="false">SUM(I37:T37)</f>
        <v>0</v>
      </c>
      <c r="V37" s="65"/>
      <c r="W37" s="61"/>
      <c r="X37" s="61"/>
      <c r="Y37" s="61"/>
      <c r="Z37" s="61"/>
      <c r="AA37" s="61"/>
      <c r="AB37" s="61"/>
      <c r="AC37" s="61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T37" s="66"/>
      <c r="CU37" s="66"/>
      <c r="CV37" s="66"/>
      <c r="CW37" s="66"/>
      <c r="CX37" s="66"/>
      <c r="CY37" s="66"/>
      <c r="CZ37" s="66"/>
      <c r="DA37" s="66"/>
      <c r="DB37" s="66"/>
      <c r="DC37" s="66"/>
      <c r="DD37" s="66"/>
      <c r="DE37" s="66"/>
      <c r="DF37" s="66"/>
      <c r="DG37" s="66"/>
      <c r="DH37" s="66"/>
      <c r="DI37" s="66"/>
      <c r="DJ37" s="66"/>
      <c r="DK37" s="66"/>
      <c r="DL37" s="66"/>
      <c r="DM37" s="66"/>
      <c r="DN37" s="66"/>
      <c r="DO37" s="66"/>
      <c r="DP37" s="66"/>
      <c r="DQ37" s="66"/>
      <c r="DR37" s="66"/>
      <c r="DS37" s="66"/>
      <c r="DT37" s="66"/>
      <c r="DU37" s="66"/>
      <c r="DV37" s="66"/>
      <c r="DW37" s="66"/>
      <c r="DX37" s="66"/>
      <c r="DY37" s="66"/>
      <c r="DZ37" s="66"/>
      <c r="EA37" s="66"/>
      <c r="EB37" s="66"/>
      <c r="EC37" s="66"/>
      <c r="ED37" s="66"/>
      <c r="EE37" s="66"/>
      <c r="EF37" s="66"/>
      <c r="EG37" s="66"/>
      <c r="EH37" s="66"/>
      <c r="EI37" s="66"/>
      <c r="EJ37" s="66"/>
      <c r="EK37" s="66"/>
      <c r="EL37" s="66"/>
      <c r="EM37" s="66"/>
      <c r="EN37" s="66"/>
      <c r="EO37" s="66"/>
      <c r="EP37" s="66"/>
      <c r="EQ37" s="66"/>
      <c r="ER37" s="66"/>
      <c r="ES37" s="66"/>
      <c r="ET37" s="66"/>
      <c r="EU37" s="66"/>
      <c r="EV37" s="66"/>
      <c r="EW37" s="66"/>
      <c r="EX37" s="66"/>
      <c r="EY37" s="66"/>
      <c r="EZ37" s="66"/>
      <c r="FA37" s="66"/>
      <c r="FB37" s="66"/>
      <c r="FC37" s="66"/>
      <c r="FD37" s="66"/>
      <c r="FE37" s="66"/>
      <c r="FF37" s="66"/>
      <c r="FG37" s="66"/>
      <c r="FH37" s="66"/>
      <c r="FI37" s="66"/>
      <c r="FJ37" s="66"/>
      <c r="FK37" s="66"/>
      <c r="FL37" s="66"/>
      <c r="FM37" s="66"/>
      <c r="FN37" s="66"/>
      <c r="FO37" s="66"/>
      <c r="FP37" s="66"/>
      <c r="FQ37" s="66"/>
      <c r="FR37" s="66"/>
      <c r="FS37" s="66"/>
      <c r="FT37" s="66"/>
      <c r="FU37" s="66"/>
      <c r="FV37" s="66"/>
      <c r="FW37" s="66"/>
      <c r="FX37" s="66"/>
      <c r="FY37" s="66"/>
      <c r="FZ37" s="66"/>
      <c r="GA37" s="66"/>
      <c r="GB37" s="66"/>
      <c r="GC37" s="66"/>
      <c r="GD37" s="66"/>
      <c r="GE37" s="66"/>
      <c r="GF37" s="66"/>
      <c r="GG37" s="66"/>
      <c r="GH37" s="66"/>
      <c r="GI37" s="66"/>
      <c r="GJ37" s="66"/>
      <c r="GK37" s="66"/>
      <c r="GL37" s="66"/>
      <c r="GM37" s="66"/>
      <c r="GN37" s="66"/>
      <c r="GO37" s="66"/>
      <c r="GP37" s="66"/>
      <c r="GQ37" s="66"/>
      <c r="GR37" s="66"/>
      <c r="GS37" s="66"/>
      <c r="GT37" s="66"/>
      <c r="GU37" s="66"/>
      <c r="GV37" s="66"/>
      <c r="GW37" s="66"/>
      <c r="GX37" s="66"/>
      <c r="GY37" s="66"/>
      <c r="GZ37" s="66"/>
      <c r="HA37" s="66"/>
      <c r="HB37" s="66"/>
      <c r="HC37" s="66"/>
      <c r="HD37" s="66"/>
      <c r="HE37" s="66"/>
      <c r="HF37" s="66"/>
      <c r="HG37" s="66"/>
      <c r="HH37" s="66"/>
      <c r="HI37" s="66"/>
      <c r="HJ37" s="66"/>
      <c r="HK37" s="66"/>
      <c r="HL37" s="66"/>
      <c r="HM37" s="66"/>
      <c r="HN37" s="66"/>
      <c r="HO37" s="66"/>
      <c r="HP37" s="66"/>
      <c r="HQ37" s="66"/>
      <c r="HR37" s="66"/>
      <c r="HS37" s="66"/>
      <c r="HT37" s="66"/>
      <c r="HU37" s="66"/>
      <c r="HV37" s="66"/>
      <c r="HW37" s="66"/>
      <c r="HX37" s="66"/>
      <c r="HY37" s="66"/>
      <c r="HZ37" s="66"/>
      <c r="IA37" s="66"/>
      <c r="IB37" s="66"/>
      <c r="IC37" s="66"/>
      <c r="ID37" s="66"/>
      <c r="IE37" s="66"/>
      <c r="IF37" s="66"/>
      <c r="IG37" s="66"/>
      <c r="IH37" s="66"/>
      <c r="II37" s="66"/>
      <c r="IJ37" s="66"/>
      <c r="IK37" s="66"/>
      <c r="IL37" s="66"/>
      <c r="IM37" s="66"/>
      <c r="IN37" s="66"/>
      <c r="IO37" s="66"/>
      <c r="IP37" s="66"/>
      <c r="IQ37" s="66"/>
      <c r="IR37" s="66"/>
      <c r="IS37" s="66"/>
      <c r="IT37" s="66"/>
      <c r="IU37" s="66"/>
      <c r="IV37" s="66"/>
      <c r="IW37" s="66"/>
    </row>
    <row r="38" customFormat="false" ht="15.75" hidden="true" customHeight="false" outlineLevel="0" collapsed="false">
      <c r="A38" s="54" t="str">
        <f aca="false">+'Personnel Input Worksheet'!B58</f>
        <v> </v>
      </c>
      <c r="B38" s="54" t="n">
        <f aca="false">+'Personnel Input Worksheet'!D58</f>
        <v>0</v>
      </c>
      <c r="C38" s="54" t="n">
        <f aca="false">IF(B38&lt;&gt;0,1,0)</f>
        <v>0</v>
      </c>
      <c r="D38" s="54" t="n">
        <f aca="false">+'Personnel Input Worksheet'!G58</f>
        <v>12</v>
      </c>
      <c r="E38" s="61" t="n">
        <f aca="false">+D38*30</f>
        <v>360</v>
      </c>
      <c r="F38" s="62" t="n">
        <v>36526</v>
      </c>
      <c r="G38" s="63" t="n">
        <f aca="false">IF(A38&lt;&gt;"FTE",DATE(99,12,31),+F38+(360-E38))</f>
        <v>36525</v>
      </c>
      <c r="H38" s="63" t="n">
        <f aca="false">IF(A38&lt;&gt;"FTE",F38+E38,DATE(2001,1,1))</f>
        <v>36886</v>
      </c>
      <c r="I38" s="64" t="n">
        <f aca="false">IF(AND($G38&lt;=I$1,$H38&gt;I$1),$C38,0)</f>
        <v>0</v>
      </c>
      <c r="J38" s="64" t="n">
        <f aca="false">IF(AND($G38&lt;=J$1,$H38&gt;J$1),$C38,0)</f>
        <v>0</v>
      </c>
      <c r="K38" s="64" t="n">
        <f aca="false">IF(AND($G38&lt;=K$1,$H38&gt;K$1),$C38,0)</f>
        <v>0</v>
      </c>
      <c r="L38" s="64" t="n">
        <f aca="false">IF(AND($G38&lt;=L$1,$H38&gt;L$1),$C38,0)</f>
        <v>0</v>
      </c>
      <c r="M38" s="64" t="n">
        <f aca="false">IF(AND($G38&lt;=M$1,$H38&gt;M$1),$C38,0)</f>
        <v>0</v>
      </c>
      <c r="N38" s="64" t="n">
        <f aca="false">IF(AND($G38&lt;=N$1,$H38&gt;N$1),$C38,0)</f>
        <v>0</v>
      </c>
      <c r="O38" s="64" t="n">
        <f aca="false">IF(AND($G38&lt;=O$1,$H38&gt;O$1),$C38,0)</f>
        <v>0</v>
      </c>
      <c r="P38" s="64" t="n">
        <f aca="false">IF(AND($G38&lt;=P$1,$H38&gt;P$1),$C38,0)</f>
        <v>0</v>
      </c>
      <c r="Q38" s="64" t="n">
        <f aca="false">IF(AND($G38&lt;=Q$1,$H38&gt;Q$1),$C38,0)</f>
        <v>0</v>
      </c>
      <c r="R38" s="64" t="n">
        <f aca="false">IF(AND($G38&lt;=R$1,$H38&gt;R$1),$C38,0)</f>
        <v>0</v>
      </c>
      <c r="S38" s="64" t="n">
        <f aca="false">IF(AND($G38&lt;=S$1,$H38&gt;S$1),$C38,0)</f>
        <v>0</v>
      </c>
      <c r="T38" s="64" t="n">
        <f aca="false">IF(AND($G38&lt;=T$1,$H38&gt;T$1),$C38,0)</f>
        <v>0</v>
      </c>
      <c r="U38" s="65" t="n">
        <f aca="false">SUM(I38:T38)</f>
        <v>0</v>
      </c>
      <c r="V38" s="65"/>
      <c r="W38" s="61"/>
      <c r="X38" s="61"/>
      <c r="Y38" s="61"/>
      <c r="Z38" s="61"/>
      <c r="AA38" s="61"/>
      <c r="AB38" s="61"/>
      <c r="AC38" s="61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6"/>
      <c r="DB38" s="66"/>
      <c r="DC38" s="66"/>
      <c r="DD38" s="66"/>
      <c r="DE38" s="66"/>
      <c r="DF38" s="66"/>
      <c r="DG38" s="66"/>
      <c r="DH38" s="66"/>
      <c r="DI38" s="66"/>
      <c r="DJ38" s="66"/>
      <c r="DK38" s="66"/>
      <c r="DL38" s="66"/>
      <c r="DM38" s="66"/>
      <c r="DN38" s="66"/>
      <c r="DO38" s="66"/>
      <c r="DP38" s="66"/>
      <c r="DQ38" s="66"/>
      <c r="DR38" s="66"/>
      <c r="DS38" s="66"/>
      <c r="DT38" s="66"/>
      <c r="DU38" s="66"/>
      <c r="DV38" s="66"/>
      <c r="DW38" s="66"/>
      <c r="DX38" s="66"/>
      <c r="DY38" s="66"/>
      <c r="DZ38" s="66"/>
      <c r="EA38" s="66"/>
      <c r="EB38" s="66"/>
      <c r="EC38" s="66"/>
      <c r="ED38" s="66"/>
      <c r="EE38" s="66"/>
      <c r="EF38" s="66"/>
      <c r="EG38" s="66"/>
      <c r="EH38" s="66"/>
      <c r="EI38" s="66"/>
      <c r="EJ38" s="66"/>
      <c r="EK38" s="66"/>
      <c r="EL38" s="66"/>
      <c r="EM38" s="66"/>
      <c r="EN38" s="66"/>
      <c r="EO38" s="66"/>
      <c r="EP38" s="66"/>
      <c r="EQ38" s="66"/>
      <c r="ER38" s="66"/>
      <c r="ES38" s="66"/>
      <c r="ET38" s="66"/>
      <c r="EU38" s="66"/>
      <c r="EV38" s="66"/>
      <c r="EW38" s="66"/>
      <c r="EX38" s="66"/>
      <c r="EY38" s="66"/>
      <c r="EZ38" s="66"/>
      <c r="FA38" s="66"/>
      <c r="FB38" s="66"/>
      <c r="FC38" s="66"/>
      <c r="FD38" s="66"/>
      <c r="FE38" s="66"/>
      <c r="FF38" s="66"/>
      <c r="FG38" s="66"/>
      <c r="FH38" s="66"/>
      <c r="FI38" s="66"/>
      <c r="FJ38" s="66"/>
      <c r="FK38" s="66"/>
      <c r="FL38" s="66"/>
      <c r="FM38" s="66"/>
      <c r="FN38" s="66"/>
      <c r="FO38" s="66"/>
      <c r="FP38" s="66"/>
      <c r="FQ38" s="66"/>
      <c r="FR38" s="66"/>
      <c r="FS38" s="66"/>
      <c r="FT38" s="66"/>
      <c r="FU38" s="66"/>
      <c r="FV38" s="66"/>
      <c r="FW38" s="66"/>
      <c r="FX38" s="66"/>
      <c r="FY38" s="66"/>
      <c r="FZ38" s="66"/>
      <c r="GA38" s="66"/>
      <c r="GB38" s="66"/>
      <c r="GC38" s="66"/>
      <c r="GD38" s="66"/>
      <c r="GE38" s="66"/>
      <c r="GF38" s="66"/>
      <c r="GG38" s="66"/>
      <c r="GH38" s="66"/>
      <c r="GI38" s="66"/>
      <c r="GJ38" s="66"/>
      <c r="GK38" s="66"/>
      <c r="GL38" s="66"/>
      <c r="GM38" s="66"/>
      <c r="GN38" s="66"/>
      <c r="GO38" s="66"/>
      <c r="GP38" s="66"/>
      <c r="GQ38" s="66"/>
      <c r="GR38" s="66"/>
      <c r="GS38" s="66"/>
      <c r="GT38" s="66"/>
      <c r="GU38" s="66"/>
      <c r="GV38" s="66"/>
      <c r="GW38" s="66"/>
      <c r="GX38" s="66"/>
      <c r="GY38" s="66"/>
      <c r="GZ38" s="66"/>
      <c r="HA38" s="66"/>
      <c r="HB38" s="66"/>
      <c r="HC38" s="66"/>
      <c r="HD38" s="66"/>
      <c r="HE38" s="66"/>
      <c r="HF38" s="66"/>
      <c r="HG38" s="66"/>
      <c r="HH38" s="66"/>
      <c r="HI38" s="66"/>
      <c r="HJ38" s="66"/>
      <c r="HK38" s="66"/>
      <c r="HL38" s="66"/>
      <c r="HM38" s="66"/>
      <c r="HN38" s="66"/>
      <c r="HO38" s="66"/>
      <c r="HP38" s="66"/>
      <c r="HQ38" s="66"/>
      <c r="HR38" s="66"/>
      <c r="HS38" s="66"/>
      <c r="HT38" s="66"/>
      <c r="HU38" s="66"/>
      <c r="HV38" s="66"/>
      <c r="HW38" s="66"/>
      <c r="HX38" s="66"/>
      <c r="HY38" s="66"/>
      <c r="HZ38" s="66"/>
      <c r="IA38" s="66"/>
      <c r="IB38" s="66"/>
      <c r="IC38" s="66"/>
      <c r="ID38" s="66"/>
      <c r="IE38" s="66"/>
      <c r="IF38" s="66"/>
      <c r="IG38" s="66"/>
      <c r="IH38" s="66"/>
      <c r="II38" s="66"/>
      <c r="IJ38" s="66"/>
      <c r="IK38" s="66"/>
      <c r="IL38" s="66"/>
      <c r="IM38" s="66"/>
      <c r="IN38" s="66"/>
      <c r="IO38" s="66"/>
      <c r="IP38" s="66"/>
      <c r="IQ38" s="66"/>
      <c r="IR38" s="66"/>
      <c r="IS38" s="66"/>
      <c r="IT38" s="66"/>
      <c r="IU38" s="66"/>
      <c r="IV38" s="66"/>
      <c r="IW38" s="66"/>
    </row>
    <row r="39" customFormat="false" ht="15.75" hidden="true" customHeight="false" outlineLevel="0" collapsed="false">
      <c r="A39" s="54" t="str">
        <f aca="false">+'Personnel Input Worksheet'!B59</f>
        <v> </v>
      </c>
      <c r="B39" s="54" t="n">
        <f aca="false">+'Personnel Input Worksheet'!D59</f>
        <v>0</v>
      </c>
      <c r="C39" s="54" t="n">
        <f aca="false">IF(B39&lt;&gt;0,1,0)</f>
        <v>0</v>
      </c>
      <c r="D39" s="54" t="n">
        <f aca="false">+'Personnel Input Worksheet'!G59</f>
        <v>12</v>
      </c>
      <c r="E39" s="61" t="n">
        <f aca="false">+D39*30</f>
        <v>360</v>
      </c>
      <c r="F39" s="62" t="n">
        <v>36526</v>
      </c>
      <c r="G39" s="63" t="n">
        <f aca="false">IF(A39&lt;&gt;"FTE",DATE(99,12,31),+F39+(360-E39))</f>
        <v>36525</v>
      </c>
      <c r="H39" s="63" t="n">
        <f aca="false">IF(A39&lt;&gt;"FTE",F39+E39,DATE(2001,1,1))</f>
        <v>36886</v>
      </c>
      <c r="I39" s="64" t="n">
        <f aca="false">IF(AND($G39&lt;=I$1,$H39&gt;I$1),$C39,0)</f>
        <v>0</v>
      </c>
      <c r="J39" s="64" t="n">
        <f aca="false">IF(AND($G39&lt;=J$1,$H39&gt;J$1),$C39,0)</f>
        <v>0</v>
      </c>
      <c r="K39" s="64" t="n">
        <f aca="false">IF(AND($G39&lt;=K$1,$H39&gt;K$1),$C39,0)</f>
        <v>0</v>
      </c>
      <c r="L39" s="64" t="n">
        <f aca="false">IF(AND($G39&lt;=L$1,$H39&gt;L$1),$C39,0)</f>
        <v>0</v>
      </c>
      <c r="M39" s="64" t="n">
        <f aca="false">IF(AND($G39&lt;=M$1,$H39&gt;M$1),$C39,0)</f>
        <v>0</v>
      </c>
      <c r="N39" s="64" t="n">
        <f aca="false">IF(AND($G39&lt;=N$1,$H39&gt;N$1),$C39,0)</f>
        <v>0</v>
      </c>
      <c r="O39" s="64" t="n">
        <f aca="false">IF(AND($G39&lt;=O$1,$H39&gt;O$1),$C39,0)</f>
        <v>0</v>
      </c>
      <c r="P39" s="64" t="n">
        <f aca="false">IF(AND($G39&lt;=P$1,$H39&gt;P$1),$C39,0)</f>
        <v>0</v>
      </c>
      <c r="Q39" s="64" t="n">
        <f aca="false">IF(AND($G39&lt;=Q$1,$H39&gt;Q$1),$C39,0)</f>
        <v>0</v>
      </c>
      <c r="R39" s="64" t="n">
        <f aca="false">IF(AND($G39&lt;=R$1,$H39&gt;R$1),$C39,0)</f>
        <v>0</v>
      </c>
      <c r="S39" s="64" t="n">
        <f aca="false">IF(AND($G39&lt;=S$1,$H39&gt;S$1),$C39,0)</f>
        <v>0</v>
      </c>
      <c r="T39" s="64" t="n">
        <f aca="false">IF(AND($G39&lt;=T$1,$H39&gt;T$1),$C39,0)</f>
        <v>0</v>
      </c>
      <c r="U39" s="65" t="n">
        <f aca="false">SUM(I39:T39)</f>
        <v>0</v>
      </c>
      <c r="V39" s="65"/>
      <c r="W39" s="61"/>
      <c r="X39" s="61"/>
      <c r="Y39" s="61"/>
      <c r="Z39" s="61"/>
      <c r="AA39" s="61"/>
      <c r="AB39" s="61"/>
      <c r="AC39" s="61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  <c r="IW39" s="66"/>
    </row>
    <row r="40" customFormat="false" ht="15.75" hidden="true" customHeight="false" outlineLevel="0" collapsed="false">
      <c r="A40" s="54" t="str">
        <f aca="false">+'Personnel Input Worksheet'!B60</f>
        <v> </v>
      </c>
      <c r="B40" s="54" t="n">
        <f aca="false">+'Personnel Input Worksheet'!D60</f>
        <v>0</v>
      </c>
      <c r="C40" s="54" t="n">
        <f aca="false">IF(B40&lt;&gt;0,1,0)</f>
        <v>0</v>
      </c>
      <c r="D40" s="54" t="n">
        <f aca="false">+'Personnel Input Worksheet'!G60</f>
        <v>12</v>
      </c>
      <c r="E40" s="61" t="n">
        <f aca="false">+D40*30</f>
        <v>360</v>
      </c>
      <c r="F40" s="62" t="n">
        <v>36526</v>
      </c>
      <c r="G40" s="63" t="n">
        <f aca="false">IF(A40&lt;&gt;"FTE",DATE(99,12,31),+F40+(360-E40))</f>
        <v>36525</v>
      </c>
      <c r="H40" s="63" t="n">
        <f aca="false">IF(A40&lt;&gt;"FTE",F40+E40,DATE(2001,1,1))</f>
        <v>36886</v>
      </c>
      <c r="I40" s="64" t="n">
        <f aca="false">IF(AND($G40&lt;=I$1,$H40&gt;I$1),$C40,0)</f>
        <v>0</v>
      </c>
      <c r="J40" s="64" t="n">
        <f aca="false">IF(AND($G40&lt;=J$1,$H40&gt;J$1),$C40,0)</f>
        <v>0</v>
      </c>
      <c r="K40" s="64" t="n">
        <f aca="false">IF(AND($G40&lt;=K$1,$H40&gt;K$1),$C40,0)</f>
        <v>0</v>
      </c>
      <c r="L40" s="64" t="n">
        <f aca="false">IF(AND($G40&lt;=L$1,$H40&gt;L$1),$C40,0)</f>
        <v>0</v>
      </c>
      <c r="M40" s="64" t="n">
        <f aca="false">IF(AND($G40&lt;=M$1,$H40&gt;M$1),$C40,0)</f>
        <v>0</v>
      </c>
      <c r="N40" s="64" t="n">
        <f aca="false">IF(AND($G40&lt;=N$1,$H40&gt;N$1),$C40,0)</f>
        <v>0</v>
      </c>
      <c r="O40" s="64" t="n">
        <f aca="false">IF(AND($G40&lt;=O$1,$H40&gt;O$1),$C40,0)</f>
        <v>0</v>
      </c>
      <c r="P40" s="64" t="n">
        <f aca="false">IF(AND($G40&lt;=P$1,$H40&gt;P$1),$C40,0)</f>
        <v>0</v>
      </c>
      <c r="Q40" s="64" t="n">
        <f aca="false">IF(AND($G40&lt;=Q$1,$H40&gt;Q$1),$C40,0)</f>
        <v>0</v>
      </c>
      <c r="R40" s="64" t="n">
        <f aca="false">IF(AND($G40&lt;=R$1,$H40&gt;R$1),$C40,0)</f>
        <v>0</v>
      </c>
      <c r="S40" s="64" t="n">
        <f aca="false">IF(AND($G40&lt;=S$1,$H40&gt;S$1),$C40,0)</f>
        <v>0</v>
      </c>
      <c r="T40" s="64" t="n">
        <f aca="false">IF(AND($G40&lt;=T$1,$H40&gt;T$1),$C40,0)</f>
        <v>0</v>
      </c>
      <c r="U40" s="65" t="n">
        <f aca="false">SUM(I40:T40)</f>
        <v>0</v>
      </c>
      <c r="V40" s="65"/>
      <c r="W40" s="61"/>
      <c r="X40" s="61"/>
      <c r="Y40" s="61"/>
      <c r="Z40" s="61"/>
      <c r="AA40" s="61"/>
      <c r="AB40" s="61"/>
      <c r="AC40" s="61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6"/>
      <c r="DE40" s="66"/>
      <c r="DF40" s="66"/>
      <c r="DG40" s="66"/>
      <c r="DH40" s="66"/>
      <c r="DI40" s="66"/>
      <c r="DJ40" s="66"/>
      <c r="DK40" s="66"/>
      <c r="DL40" s="66"/>
      <c r="DM40" s="66"/>
      <c r="DN40" s="66"/>
      <c r="DO40" s="66"/>
      <c r="DP40" s="66"/>
      <c r="DQ40" s="66"/>
      <c r="DR40" s="66"/>
      <c r="DS40" s="66"/>
      <c r="DT40" s="66"/>
      <c r="DU40" s="66"/>
      <c r="DV40" s="66"/>
      <c r="DW40" s="66"/>
      <c r="DX40" s="66"/>
      <c r="DY40" s="66"/>
      <c r="DZ40" s="66"/>
      <c r="EA40" s="66"/>
      <c r="EB40" s="66"/>
      <c r="EC40" s="66"/>
      <c r="ED40" s="66"/>
      <c r="EE40" s="66"/>
      <c r="EF40" s="66"/>
      <c r="EG40" s="66"/>
      <c r="EH40" s="66"/>
      <c r="EI40" s="66"/>
      <c r="EJ40" s="66"/>
      <c r="EK40" s="66"/>
      <c r="EL40" s="66"/>
      <c r="EM40" s="66"/>
      <c r="EN40" s="66"/>
      <c r="EO40" s="66"/>
      <c r="EP40" s="66"/>
      <c r="EQ40" s="66"/>
      <c r="ER40" s="66"/>
      <c r="ES40" s="66"/>
      <c r="ET40" s="66"/>
      <c r="EU40" s="66"/>
      <c r="EV40" s="66"/>
      <c r="EW40" s="66"/>
      <c r="EX40" s="66"/>
      <c r="EY40" s="66"/>
      <c r="EZ40" s="66"/>
      <c r="FA40" s="66"/>
      <c r="FB40" s="66"/>
      <c r="FC40" s="66"/>
      <c r="FD40" s="66"/>
      <c r="FE40" s="66"/>
      <c r="FF40" s="66"/>
      <c r="FG40" s="66"/>
      <c r="FH40" s="66"/>
      <c r="FI40" s="66"/>
      <c r="FJ40" s="66"/>
      <c r="FK40" s="66"/>
      <c r="FL40" s="66"/>
      <c r="FM40" s="66"/>
      <c r="FN40" s="66"/>
      <c r="FO40" s="66"/>
      <c r="FP40" s="66"/>
      <c r="FQ40" s="66"/>
      <c r="FR40" s="66"/>
      <c r="FS40" s="66"/>
      <c r="FT40" s="66"/>
      <c r="FU40" s="66"/>
      <c r="FV40" s="66"/>
      <c r="FW40" s="66"/>
      <c r="FX40" s="66"/>
      <c r="FY40" s="66"/>
      <c r="FZ40" s="66"/>
      <c r="GA40" s="66"/>
      <c r="GB40" s="66"/>
      <c r="GC40" s="66"/>
      <c r="GD40" s="66"/>
      <c r="GE40" s="66"/>
      <c r="GF40" s="66"/>
      <c r="GG40" s="66"/>
      <c r="GH40" s="66"/>
      <c r="GI40" s="66"/>
      <c r="GJ40" s="66"/>
      <c r="GK40" s="66"/>
      <c r="GL40" s="66"/>
      <c r="GM40" s="66"/>
      <c r="GN40" s="66"/>
      <c r="GO40" s="66"/>
      <c r="GP40" s="66"/>
      <c r="GQ40" s="66"/>
      <c r="GR40" s="66"/>
      <c r="GS40" s="66"/>
      <c r="GT40" s="66"/>
      <c r="GU40" s="66"/>
      <c r="GV40" s="66"/>
      <c r="GW40" s="66"/>
      <c r="GX40" s="66"/>
      <c r="GY40" s="66"/>
      <c r="GZ40" s="66"/>
      <c r="HA40" s="66"/>
      <c r="HB40" s="66"/>
      <c r="HC40" s="66"/>
      <c r="HD40" s="66"/>
      <c r="HE40" s="66"/>
      <c r="HF40" s="66"/>
      <c r="HG40" s="66"/>
      <c r="HH40" s="66"/>
      <c r="HI40" s="66"/>
      <c r="HJ40" s="66"/>
      <c r="HK40" s="66"/>
      <c r="HL40" s="66"/>
      <c r="HM40" s="66"/>
      <c r="HN40" s="66"/>
      <c r="HO40" s="66"/>
      <c r="HP40" s="66"/>
      <c r="HQ40" s="66"/>
      <c r="HR40" s="66"/>
      <c r="HS40" s="66"/>
      <c r="HT40" s="66"/>
      <c r="HU40" s="66"/>
      <c r="HV40" s="66"/>
      <c r="HW40" s="66"/>
      <c r="HX40" s="66"/>
      <c r="HY40" s="66"/>
      <c r="HZ40" s="66"/>
      <c r="IA40" s="66"/>
      <c r="IB40" s="66"/>
      <c r="IC40" s="66"/>
      <c r="ID40" s="66"/>
      <c r="IE40" s="66"/>
      <c r="IF40" s="66"/>
      <c r="IG40" s="66"/>
      <c r="IH40" s="66"/>
      <c r="II40" s="66"/>
      <c r="IJ40" s="66"/>
      <c r="IK40" s="66"/>
      <c r="IL40" s="66"/>
      <c r="IM40" s="66"/>
      <c r="IN40" s="66"/>
      <c r="IO40" s="66"/>
      <c r="IP40" s="66"/>
      <c r="IQ40" s="66"/>
      <c r="IR40" s="66"/>
      <c r="IS40" s="66"/>
      <c r="IT40" s="66"/>
      <c r="IU40" s="66"/>
      <c r="IV40" s="66"/>
      <c r="IW40" s="66"/>
    </row>
    <row r="41" customFormat="false" ht="15.75" hidden="true" customHeight="false" outlineLevel="0" collapsed="false">
      <c r="A41" s="54" t="str">
        <f aca="false">+'Personnel Input Worksheet'!B61</f>
        <v> </v>
      </c>
      <c r="B41" s="54" t="n">
        <f aca="false">+'Personnel Input Worksheet'!D61</f>
        <v>0</v>
      </c>
      <c r="C41" s="54" t="n">
        <f aca="false">IF(B41&lt;&gt;0,1,0)</f>
        <v>0</v>
      </c>
      <c r="D41" s="54" t="n">
        <f aca="false">+'Personnel Input Worksheet'!G61</f>
        <v>12</v>
      </c>
      <c r="E41" s="61" t="n">
        <f aca="false">+D41*30</f>
        <v>360</v>
      </c>
      <c r="F41" s="62" t="n">
        <v>36526</v>
      </c>
      <c r="G41" s="63" t="n">
        <f aca="false">IF(A41&lt;&gt;"FTE",DATE(99,12,31),+F41+(360-E41))</f>
        <v>36525</v>
      </c>
      <c r="H41" s="63" t="n">
        <f aca="false">IF(A41&lt;&gt;"FTE",F41+E41,DATE(2001,1,1))</f>
        <v>36886</v>
      </c>
      <c r="I41" s="64" t="n">
        <f aca="false">IF(AND($G41&lt;=I$1,$H41&gt;I$1),$C41,0)</f>
        <v>0</v>
      </c>
      <c r="J41" s="64" t="n">
        <f aca="false">IF(AND($G41&lt;=J$1,$H41&gt;J$1),$C41,0)</f>
        <v>0</v>
      </c>
      <c r="K41" s="64" t="n">
        <f aca="false">IF(AND($G41&lt;=K$1,$H41&gt;K$1),$C41,0)</f>
        <v>0</v>
      </c>
      <c r="L41" s="64" t="n">
        <f aca="false">IF(AND($G41&lt;=L$1,$H41&gt;L$1),$C41,0)</f>
        <v>0</v>
      </c>
      <c r="M41" s="64" t="n">
        <f aca="false">IF(AND($G41&lt;=M$1,$H41&gt;M$1),$C41,0)</f>
        <v>0</v>
      </c>
      <c r="N41" s="64" t="n">
        <f aca="false">IF(AND($G41&lt;=N$1,$H41&gt;N$1),$C41,0)</f>
        <v>0</v>
      </c>
      <c r="O41" s="64" t="n">
        <f aca="false">IF(AND($G41&lt;=O$1,$H41&gt;O$1),$C41,0)</f>
        <v>0</v>
      </c>
      <c r="P41" s="64" t="n">
        <f aca="false">IF(AND($G41&lt;=P$1,$H41&gt;P$1),$C41,0)</f>
        <v>0</v>
      </c>
      <c r="Q41" s="64" t="n">
        <f aca="false">IF(AND($G41&lt;=Q$1,$H41&gt;Q$1),$C41,0)</f>
        <v>0</v>
      </c>
      <c r="R41" s="64" t="n">
        <f aca="false">IF(AND($G41&lt;=R$1,$H41&gt;R$1),$C41,0)</f>
        <v>0</v>
      </c>
      <c r="S41" s="64" t="n">
        <f aca="false">IF(AND($G41&lt;=S$1,$H41&gt;S$1),$C41,0)</f>
        <v>0</v>
      </c>
      <c r="T41" s="64" t="n">
        <f aca="false">IF(AND($G41&lt;=T$1,$H41&gt;T$1),$C41,0)</f>
        <v>0</v>
      </c>
      <c r="U41" s="65" t="n">
        <f aca="false">SUM(I41:T41)</f>
        <v>0</v>
      </c>
      <c r="V41" s="65"/>
      <c r="W41" s="61"/>
      <c r="X41" s="61"/>
      <c r="Y41" s="61"/>
      <c r="Z41" s="61"/>
      <c r="AA41" s="61"/>
      <c r="AB41" s="61"/>
      <c r="AC41" s="61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66"/>
      <c r="CQ41" s="66"/>
      <c r="CR41" s="66"/>
      <c r="CS41" s="66"/>
      <c r="CT41" s="66"/>
      <c r="CU41" s="66"/>
      <c r="CV41" s="66"/>
      <c r="CW41" s="66"/>
      <c r="CX41" s="66"/>
      <c r="CY41" s="66"/>
      <c r="CZ41" s="66"/>
      <c r="DA41" s="66"/>
      <c r="DB41" s="66"/>
      <c r="DC41" s="66"/>
      <c r="DD41" s="66"/>
      <c r="DE41" s="66"/>
      <c r="DF41" s="66"/>
      <c r="DG41" s="66"/>
      <c r="DH41" s="66"/>
      <c r="DI41" s="66"/>
      <c r="DJ41" s="66"/>
      <c r="DK41" s="66"/>
      <c r="DL41" s="66"/>
      <c r="DM41" s="66"/>
      <c r="DN41" s="66"/>
      <c r="DO41" s="66"/>
      <c r="DP41" s="66"/>
      <c r="DQ41" s="66"/>
      <c r="DR41" s="66"/>
      <c r="DS41" s="66"/>
      <c r="DT41" s="66"/>
      <c r="DU41" s="66"/>
      <c r="DV41" s="66"/>
      <c r="DW41" s="66"/>
      <c r="DX41" s="66"/>
      <c r="DY41" s="66"/>
      <c r="DZ41" s="66"/>
      <c r="EA41" s="66"/>
      <c r="EB41" s="66"/>
      <c r="EC41" s="66"/>
      <c r="ED41" s="66"/>
      <c r="EE41" s="66"/>
      <c r="EF41" s="66"/>
      <c r="EG41" s="66"/>
      <c r="EH41" s="66"/>
      <c r="EI41" s="66"/>
      <c r="EJ41" s="66"/>
      <c r="EK41" s="66"/>
      <c r="EL41" s="66"/>
      <c r="EM41" s="66"/>
      <c r="EN41" s="66"/>
      <c r="EO41" s="66"/>
      <c r="EP41" s="66"/>
      <c r="EQ41" s="66"/>
      <c r="ER41" s="66"/>
      <c r="ES41" s="66"/>
      <c r="ET41" s="66"/>
      <c r="EU41" s="66"/>
      <c r="EV41" s="66"/>
      <c r="EW41" s="66"/>
      <c r="EX41" s="66"/>
      <c r="EY41" s="66"/>
      <c r="EZ41" s="66"/>
      <c r="FA41" s="66"/>
      <c r="FB41" s="66"/>
      <c r="FC41" s="66"/>
      <c r="FD41" s="66"/>
      <c r="FE41" s="66"/>
      <c r="FF41" s="66"/>
      <c r="FG41" s="66"/>
      <c r="FH41" s="66"/>
      <c r="FI41" s="66"/>
      <c r="FJ41" s="66"/>
      <c r="FK41" s="66"/>
      <c r="FL41" s="66"/>
      <c r="FM41" s="66"/>
      <c r="FN41" s="66"/>
      <c r="FO41" s="66"/>
      <c r="FP41" s="66"/>
      <c r="FQ41" s="66"/>
      <c r="FR41" s="66"/>
      <c r="FS41" s="66"/>
      <c r="FT41" s="66"/>
      <c r="FU41" s="66"/>
      <c r="FV41" s="66"/>
      <c r="FW41" s="66"/>
      <c r="FX41" s="66"/>
      <c r="FY41" s="66"/>
      <c r="FZ41" s="66"/>
      <c r="GA41" s="66"/>
      <c r="GB41" s="66"/>
      <c r="GC41" s="66"/>
      <c r="GD41" s="66"/>
      <c r="GE41" s="66"/>
      <c r="GF41" s="66"/>
      <c r="GG41" s="66"/>
      <c r="GH41" s="66"/>
      <c r="GI41" s="66"/>
      <c r="GJ41" s="66"/>
      <c r="GK41" s="66"/>
      <c r="GL41" s="66"/>
      <c r="GM41" s="66"/>
      <c r="GN41" s="66"/>
      <c r="GO41" s="66"/>
      <c r="GP41" s="66"/>
      <c r="GQ41" s="66"/>
      <c r="GR41" s="66"/>
      <c r="GS41" s="66"/>
      <c r="GT41" s="66"/>
      <c r="GU41" s="66"/>
      <c r="GV41" s="66"/>
      <c r="GW41" s="66"/>
      <c r="GX41" s="66"/>
      <c r="GY41" s="66"/>
      <c r="GZ41" s="66"/>
      <c r="HA41" s="66"/>
      <c r="HB41" s="66"/>
      <c r="HC41" s="66"/>
      <c r="HD41" s="66"/>
      <c r="HE41" s="66"/>
      <c r="HF41" s="66"/>
      <c r="HG41" s="66"/>
      <c r="HH41" s="66"/>
      <c r="HI41" s="66"/>
      <c r="HJ41" s="66"/>
      <c r="HK41" s="66"/>
      <c r="HL41" s="66"/>
      <c r="HM41" s="66"/>
      <c r="HN41" s="66"/>
      <c r="HO41" s="66"/>
      <c r="HP41" s="66"/>
      <c r="HQ41" s="66"/>
      <c r="HR41" s="66"/>
      <c r="HS41" s="66"/>
      <c r="HT41" s="66"/>
      <c r="HU41" s="66"/>
      <c r="HV41" s="66"/>
      <c r="HW41" s="66"/>
      <c r="HX41" s="66"/>
      <c r="HY41" s="66"/>
      <c r="HZ41" s="66"/>
      <c r="IA41" s="66"/>
      <c r="IB41" s="66"/>
      <c r="IC41" s="66"/>
      <c r="ID41" s="66"/>
      <c r="IE41" s="66"/>
      <c r="IF41" s="66"/>
      <c r="IG41" s="66"/>
      <c r="IH41" s="66"/>
      <c r="II41" s="66"/>
      <c r="IJ41" s="66"/>
      <c r="IK41" s="66"/>
      <c r="IL41" s="66"/>
      <c r="IM41" s="66"/>
      <c r="IN41" s="66"/>
      <c r="IO41" s="66"/>
      <c r="IP41" s="66"/>
      <c r="IQ41" s="66"/>
      <c r="IR41" s="66"/>
      <c r="IS41" s="66"/>
      <c r="IT41" s="66"/>
      <c r="IU41" s="66"/>
      <c r="IV41" s="66"/>
      <c r="IW41" s="66"/>
    </row>
    <row r="42" customFormat="false" ht="15.75" hidden="true" customHeight="false" outlineLevel="0" collapsed="false">
      <c r="A42" s="54" t="str">
        <f aca="false">+'Personnel Input Worksheet'!B62</f>
        <v> </v>
      </c>
      <c r="B42" s="54" t="n">
        <f aca="false">+'Personnel Input Worksheet'!D62</f>
        <v>0</v>
      </c>
      <c r="C42" s="54" t="n">
        <f aca="false">IF(B42&lt;&gt;0,1,0)</f>
        <v>0</v>
      </c>
      <c r="D42" s="54" t="n">
        <f aca="false">+'Personnel Input Worksheet'!G62</f>
        <v>12</v>
      </c>
      <c r="E42" s="61" t="n">
        <f aca="false">+D42*30</f>
        <v>360</v>
      </c>
      <c r="F42" s="62" t="n">
        <v>36526</v>
      </c>
      <c r="G42" s="63" t="n">
        <f aca="false">IF(A42&lt;&gt;"FTE",DATE(99,12,31),+F42+(360-E42))</f>
        <v>36525</v>
      </c>
      <c r="H42" s="63" t="n">
        <f aca="false">IF(A42&lt;&gt;"FTE",F42+E42,DATE(2001,1,1))</f>
        <v>36886</v>
      </c>
      <c r="I42" s="64" t="n">
        <f aca="false">IF(AND($G42&lt;=I$1,$H42&gt;I$1),$C42,0)</f>
        <v>0</v>
      </c>
      <c r="J42" s="64" t="n">
        <f aca="false">IF(AND($G42&lt;=J$1,$H42&gt;J$1),$C42,0)</f>
        <v>0</v>
      </c>
      <c r="K42" s="64" t="n">
        <f aca="false">IF(AND($G42&lt;=K$1,$H42&gt;K$1),$C42,0)</f>
        <v>0</v>
      </c>
      <c r="L42" s="64" t="n">
        <f aca="false">IF(AND($G42&lt;=L$1,$H42&gt;L$1),$C42,0)</f>
        <v>0</v>
      </c>
      <c r="M42" s="64" t="n">
        <f aca="false">IF(AND($G42&lt;=M$1,$H42&gt;M$1),$C42,0)</f>
        <v>0</v>
      </c>
      <c r="N42" s="64" t="n">
        <f aca="false">IF(AND($G42&lt;=N$1,$H42&gt;N$1),$C42,0)</f>
        <v>0</v>
      </c>
      <c r="O42" s="64" t="n">
        <f aca="false">IF(AND($G42&lt;=O$1,$H42&gt;O$1),$C42,0)</f>
        <v>0</v>
      </c>
      <c r="P42" s="64" t="n">
        <f aca="false">IF(AND($G42&lt;=P$1,$H42&gt;P$1),$C42,0)</f>
        <v>0</v>
      </c>
      <c r="Q42" s="64" t="n">
        <f aca="false">IF(AND($G42&lt;=Q$1,$H42&gt;Q$1),$C42,0)</f>
        <v>0</v>
      </c>
      <c r="R42" s="64" t="n">
        <f aca="false">IF(AND($G42&lt;=R$1,$H42&gt;R$1),$C42,0)</f>
        <v>0</v>
      </c>
      <c r="S42" s="64" t="n">
        <f aca="false">IF(AND($G42&lt;=S$1,$H42&gt;S$1),$C42,0)</f>
        <v>0</v>
      </c>
      <c r="T42" s="64" t="n">
        <f aca="false">IF(AND($G42&lt;=T$1,$H42&gt;T$1),$C42,0)</f>
        <v>0</v>
      </c>
      <c r="U42" s="65" t="n">
        <f aca="false">SUM(I42:T42)</f>
        <v>0</v>
      </c>
      <c r="V42" s="65"/>
      <c r="W42" s="61"/>
      <c r="X42" s="61"/>
      <c r="Y42" s="61"/>
      <c r="Z42" s="61"/>
      <c r="AA42" s="61"/>
      <c r="AB42" s="61"/>
      <c r="AC42" s="61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  <c r="IW42" s="66"/>
    </row>
    <row r="43" customFormat="false" ht="15.75" hidden="true" customHeight="false" outlineLevel="0" collapsed="false">
      <c r="A43" s="54" t="str">
        <f aca="false">+'Personnel Input Worksheet'!B63</f>
        <v> </v>
      </c>
      <c r="B43" s="54" t="n">
        <f aca="false">+'Personnel Input Worksheet'!D63</f>
        <v>0</v>
      </c>
      <c r="C43" s="54" t="n">
        <f aca="false">IF(B43&lt;&gt;0,1,0)</f>
        <v>0</v>
      </c>
      <c r="D43" s="54" t="n">
        <f aca="false">+'Personnel Input Worksheet'!G63</f>
        <v>12</v>
      </c>
      <c r="E43" s="61" t="n">
        <f aca="false">+D43*30</f>
        <v>360</v>
      </c>
      <c r="F43" s="62" t="n">
        <v>36526</v>
      </c>
      <c r="G43" s="63" t="n">
        <f aca="false">IF(A43&lt;&gt;"FTE",DATE(99,12,31),+F43+(360-E43))</f>
        <v>36525</v>
      </c>
      <c r="H43" s="63" t="n">
        <f aca="false">IF(A43&lt;&gt;"FTE",F43+E43,DATE(2001,1,1))</f>
        <v>36886</v>
      </c>
      <c r="I43" s="64" t="n">
        <f aca="false">IF(AND($G43&lt;=I$1,$H43&gt;I$1),$C43,0)</f>
        <v>0</v>
      </c>
      <c r="J43" s="64" t="n">
        <f aca="false">IF(AND($G43&lt;=J$1,$H43&gt;J$1),$C43,0)</f>
        <v>0</v>
      </c>
      <c r="K43" s="64" t="n">
        <f aca="false">IF(AND($G43&lt;=K$1,$H43&gt;K$1),$C43,0)</f>
        <v>0</v>
      </c>
      <c r="L43" s="64" t="n">
        <f aca="false">IF(AND($G43&lt;=L$1,$H43&gt;L$1),$C43,0)</f>
        <v>0</v>
      </c>
      <c r="M43" s="64" t="n">
        <f aca="false">IF(AND($G43&lt;=M$1,$H43&gt;M$1),$C43,0)</f>
        <v>0</v>
      </c>
      <c r="N43" s="64" t="n">
        <f aca="false">IF(AND($G43&lt;=N$1,$H43&gt;N$1),$C43,0)</f>
        <v>0</v>
      </c>
      <c r="O43" s="64" t="n">
        <f aca="false">IF(AND($G43&lt;=O$1,$H43&gt;O$1),$C43,0)</f>
        <v>0</v>
      </c>
      <c r="P43" s="64" t="n">
        <f aca="false">IF(AND($G43&lt;=P$1,$H43&gt;P$1),$C43,0)</f>
        <v>0</v>
      </c>
      <c r="Q43" s="64" t="n">
        <f aca="false">IF(AND($G43&lt;=Q$1,$H43&gt;Q$1),$C43,0)</f>
        <v>0</v>
      </c>
      <c r="R43" s="64" t="n">
        <f aca="false">IF(AND($G43&lt;=R$1,$H43&gt;R$1),$C43,0)</f>
        <v>0</v>
      </c>
      <c r="S43" s="64" t="n">
        <f aca="false">IF(AND($G43&lt;=S$1,$H43&gt;S$1),$C43,0)</f>
        <v>0</v>
      </c>
      <c r="T43" s="64" t="n">
        <f aca="false">IF(AND($G43&lt;=T$1,$H43&gt;T$1),$C43,0)</f>
        <v>0</v>
      </c>
      <c r="U43" s="65" t="n">
        <f aca="false">SUM(I43:T43)</f>
        <v>0</v>
      </c>
      <c r="V43" s="65"/>
      <c r="W43" s="61"/>
      <c r="X43" s="61"/>
      <c r="Y43" s="61"/>
      <c r="Z43" s="61"/>
      <c r="AA43" s="61"/>
      <c r="AB43" s="61"/>
      <c r="AC43" s="61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  <c r="IW43" s="66"/>
    </row>
    <row r="44" customFormat="false" ht="15.75" hidden="true" customHeight="false" outlineLevel="0" collapsed="false">
      <c r="A44" s="54" t="str">
        <f aca="false">+'Personnel Input Worksheet'!B64</f>
        <v> </v>
      </c>
      <c r="B44" s="54" t="n">
        <f aca="false">+'Personnel Input Worksheet'!D64</f>
        <v>0</v>
      </c>
      <c r="C44" s="54" t="n">
        <f aca="false">IF(B44&lt;&gt;0,1,0)</f>
        <v>0</v>
      </c>
      <c r="D44" s="54" t="n">
        <f aca="false">+'Personnel Input Worksheet'!G64</f>
        <v>12</v>
      </c>
      <c r="E44" s="61" t="n">
        <f aca="false">+D44*30</f>
        <v>360</v>
      </c>
      <c r="F44" s="62" t="n">
        <v>36526</v>
      </c>
      <c r="G44" s="63" t="n">
        <f aca="false">IF(A44&lt;&gt;"FTE",DATE(99,12,31),+F44+(360-E44))</f>
        <v>36525</v>
      </c>
      <c r="H44" s="63" t="n">
        <f aca="false">IF(A44&lt;&gt;"FTE",F44+E44,DATE(2001,1,1))</f>
        <v>36886</v>
      </c>
      <c r="I44" s="64" t="n">
        <f aca="false">IF(AND($G44&lt;=I$1,$H44&gt;I$1),$C44,0)</f>
        <v>0</v>
      </c>
      <c r="J44" s="64" t="n">
        <f aca="false">IF(AND($G44&lt;=J$1,$H44&gt;J$1),$C44,0)</f>
        <v>0</v>
      </c>
      <c r="K44" s="64" t="n">
        <f aca="false">IF(AND($G44&lt;=K$1,$H44&gt;K$1),$C44,0)</f>
        <v>0</v>
      </c>
      <c r="L44" s="64" t="n">
        <f aca="false">IF(AND($G44&lt;=L$1,$H44&gt;L$1),$C44,0)</f>
        <v>0</v>
      </c>
      <c r="M44" s="64" t="n">
        <f aca="false">IF(AND($G44&lt;=M$1,$H44&gt;M$1),$C44,0)</f>
        <v>0</v>
      </c>
      <c r="N44" s="64" t="n">
        <f aca="false">IF(AND($G44&lt;=N$1,$H44&gt;N$1),$C44,0)</f>
        <v>0</v>
      </c>
      <c r="O44" s="64" t="n">
        <f aca="false">IF(AND($G44&lt;=O$1,$H44&gt;O$1),$C44,0)</f>
        <v>0</v>
      </c>
      <c r="P44" s="64" t="n">
        <f aca="false">IF(AND($G44&lt;=P$1,$H44&gt;P$1),$C44,0)</f>
        <v>0</v>
      </c>
      <c r="Q44" s="64" t="n">
        <f aca="false">IF(AND($G44&lt;=Q$1,$H44&gt;Q$1),$C44,0)</f>
        <v>0</v>
      </c>
      <c r="R44" s="64" t="n">
        <f aca="false">IF(AND($G44&lt;=R$1,$H44&gt;R$1),$C44,0)</f>
        <v>0</v>
      </c>
      <c r="S44" s="64" t="n">
        <f aca="false">IF(AND($G44&lt;=S$1,$H44&gt;S$1),$C44,0)</f>
        <v>0</v>
      </c>
      <c r="T44" s="64" t="n">
        <f aca="false">IF(AND($G44&lt;=T$1,$H44&gt;T$1),$C44,0)</f>
        <v>0</v>
      </c>
      <c r="U44" s="65" t="n">
        <f aca="false">SUM(I44:T44)</f>
        <v>0</v>
      </c>
      <c r="V44" s="65"/>
      <c r="W44" s="61"/>
      <c r="X44" s="61"/>
      <c r="Y44" s="61"/>
      <c r="Z44" s="61"/>
      <c r="AA44" s="61"/>
      <c r="AB44" s="61"/>
      <c r="AC44" s="61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66"/>
      <c r="CM44" s="66"/>
      <c r="CN44" s="66"/>
      <c r="CO44" s="66"/>
      <c r="CP44" s="66"/>
      <c r="CQ44" s="66"/>
      <c r="CR44" s="66"/>
      <c r="CS44" s="66"/>
      <c r="CT44" s="66"/>
      <c r="CU44" s="66"/>
      <c r="CV44" s="66"/>
      <c r="CW44" s="66"/>
      <c r="CX44" s="66"/>
      <c r="CY44" s="66"/>
      <c r="CZ44" s="66"/>
      <c r="DA44" s="66"/>
      <c r="DB44" s="66"/>
      <c r="DC44" s="66"/>
      <c r="DD44" s="66"/>
      <c r="DE44" s="66"/>
      <c r="DF44" s="66"/>
      <c r="DG44" s="66"/>
      <c r="DH44" s="66"/>
      <c r="DI44" s="66"/>
      <c r="DJ44" s="66"/>
      <c r="DK44" s="66"/>
      <c r="DL44" s="66"/>
      <c r="DM44" s="66"/>
      <c r="DN44" s="66"/>
      <c r="DO44" s="66"/>
      <c r="DP44" s="66"/>
      <c r="DQ44" s="66"/>
      <c r="DR44" s="66"/>
      <c r="DS44" s="66"/>
      <c r="DT44" s="66"/>
      <c r="DU44" s="66"/>
      <c r="DV44" s="66"/>
      <c r="DW44" s="66"/>
      <c r="DX44" s="66"/>
      <c r="DY44" s="66"/>
      <c r="DZ44" s="66"/>
      <c r="EA44" s="66"/>
      <c r="EB44" s="66"/>
      <c r="EC44" s="66"/>
      <c r="ED44" s="66"/>
      <c r="EE44" s="66"/>
      <c r="EF44" s="66"/>
      <c r="EG44" s="66"/>
      <c r="EH44" s="66"/>
      <c r="EI44" s="66"/>
      <c r="EJ44" s="66"/>
      <c r="EK44" s="66"/>
      <c r="EL44" s="66"/>
      <c r="EM44" s="66"/>
      <c r="EN44" s="66"/>
      <c r="EO44" s="66"/>
      <c r="EP44" s="66"/>
      <c r="EQ44" s="66"/>
      <c r="ER44" s="66"/>
      <c r="ES44" s="66"/>
      <c r="ET44" s="66"/>
      <c r="EU44" s="66"/>
      <c r="EV44" s="66"/>
      <c r="EW44" s="66"/>
      <c r="EX44" s="66"/>
      <c r="EY44" s="66"/>
      <c r="EZ44" s="66"/>
      <c r="FA44" s="66"/>
      <c r="FB44" s="66"/>
      <c r="FC44" s="66"/>
      <c r="FD44" s="66"/>
      <c r="FE44" s="66"/>
      <c r="FF44" s="66"/>
      <c r="FG44" s="66"/>
      <c r="FH44" s="66"/>
      <c r="FI44" s="66"/>
      <c r="FJ44" s="66"/>
      <c r="FK44" s="66"/>
      <c r="FL44" s="66"/>
      <c r="FM44" s="66"/>
      <c r="FN44" s="66"/>
      <c r="FO44" s="66"/>
      <c r="FP44" s="66"/>
      <c r="FQ44" s="66"/>
      <c r="FR44" s="66"/>
      <c r="FS44" s="66"/>
      <c r="FT44" s="66"/>
      <c r="FU44" s="66"/>
      <c r="FV44" s="66"/>
      <c r="FW44" s="66"/>
      <c r="FX44" s="66"/>
      <c r="FY44" s="66"/>
      <c r="FZ44" s="66"/>
      <c r="GA44" s="66"/>
      <c r="GB44" s="66"/>
      <c r="GC44" s="66"/>
      <c r="GD44" s="66"/>
      <c r="GE44" s="66"/>
      <c r="GF44" s="66"/>
      <c r="GG44" s="66"/>
      <c r="GH44" s="66"/>
      <c r="GI44" s="66"/>
      <c r="GJ44" s="66"/>
      <c r="GK44" s="66"/>
      <c r="GL44" s="66"/>
      <c r="GM44" s="66"/>
      <c r="GN44" s="66"/>
      <c r="GO44" s="66"/>
      <c r="GP44" s="66"/>
      <c r="GQ44" s="66"/>
      <c r="GR44" s="66"/>
      <c r="GS44" s="66"/>
      <c r="GT44" s="66"/>
      <c r="GU44" s="66"/>
      <c r="GV44" s="66"/>
      <c r="GW44" s="66"/>
      <c r="GX44" s="66"/>
      <c r="GY44" s="66"/>
      <c r="GZ44" s="66"/>
      <c r="HA44" s="66"/>
      <c r="HB44" s="66"/>
      <c r="HC44" s="66"/>
      <c r="HD44" s="66"/>
      <c r="HE44" s="66"/>
      <c r="HF44" s="66"/>
      <c r="HG44" s="66"/>
      <c r="HH44" s="66"/>
      <c r="HI44" s="66"/>
      <c r="HJ44" s="66"/>
      <c r="HK44" s="66"/>
      <c r="HL44" s="66"/>
      <c r="HM44" s="66"/>
      <c r="HN44" s="66"/>
      <c r="HO44" s="66"/>
      <c r="HP44" s="66"/>
      <c r="HQ44" s="66"/>
      <c r="HR44" s="66"/>
      <c r="HS44" s="66"/>
      <c r="HT44" s="66"/>
      <c r="HU44" s="66"/>
      <c r="HV44" s="66"/>
      <c r="HW44" s="66"/>
      <c r="HX44" s="66"/>
      <c r="HY44" s="66"/>
      <c r="HZ44" s="66"/>
      <c r="IA44" s="66"/>
      <c r="IB44" s="66"/>
      <c r="IC44" s="66"/>
      <c r="ID44" s="66"/>
      <c r="IE44" s="66"/>
      <c r="IF44" s="66"/>
      <c r="IG44" s="66"/>
      <c r="IH44" s="66"/>
      <c r="II44" s="66"/>
      <c r="IJ44" s="66"/>
      <c r="IK44" s="66"/>
      <c r="IL44" s="66"/>
      <c r="IM44" s="66"/>
      <c r="IN44" s="66"/>
      <c r="IO44" s="66"/>
      <c r="IP44" s="66"/>
      <c r="IQ44" s="66"/>
      <c r="IR44" s="66"/>
      <c r="IS44" s="66"/>
      <c r="IT44" s="66"/>
      <c r="IU44" s="66"/>
      <c r="IV44" s="66"/>
      <c r="IW44" s="66"/>
    </row>
    <row r="45" customFormat="false" ht="15.75" hidden="true" customHeight="false" outlineLevel="0" collapsed="false">
      <c r="A45" s="54" t="str">
        <f aca="false">+'Personnel Input Worksheet'!B65</f>
        <v> </v>
      </c>
      <c r="B45" s="54" t="n">
        <f aca="false">+'Personnel Input Worksheet'!D65</f>
        <v>0</v>
      </c>
      <c r="C45" s="54" t="n">
        <f aca="false">IF(B45&lt;&gt;0,1,0)</f>
        <v>0</v>
      </c>
      <c r="D45" s="54" t="n">
        <f aca="false">+'Personnel Input Worksheet'!G65</f>
        <v>12</v>
      </c>
      <c r="E45" s="61" t="n">
        <f aca="false">+D45*30</f>
        <v>360</v>
      </c>
      <c r="F45" s="62" t="n">
        <v>36526</v>
      </c>
      <c r="G45" s="63" t="n">
        <f aca="false">IF(A45&lt;&gt;"FTE",DATE(99,12,31),+F45+(360-E45))</f>
        <v>36525</v>
      </c>
      <c r="H45" s="63" t="n">
        <f aca="false">IF(A45&lt;&gt;"FTE",F45+E45,DATE(2001,1,1))</f>
        <v>36886</v>
      </c>
      <c r="I45" s="64" t="n">
        <f aca="false">IF(AND($G45&lt;=I$1,$H45&gt;I$1),$C45,0)</f>
        <v>0</v>
      </c>
      <c r="J45" s="64" t="n">
        <f aca="false">IF(AND($G45&lt;=J$1,$H45&gt;J$1),$C45,0)</f>
        <v>0</v>
      </c>
      <c r="K45" s="64" t="n">
        <f aca="false">IF(AND($G45&lt;=K$1,$H45&gt;K$1),$C45,0)</f>
        <v>0</v>
      </c>
      <c r="L45" s="64" t="n">
        <f aca="false">IF(AND($G45&lt;=L$1,$H45&gt;L$1),$C45,0)</f>
        <v>0</v>
      </c>
      <c r="M45" s="64" t="n">
        <f aca="false">IF(AND($G45&lt;=M$1,$H45&gt;M$1),$C45,0)</f>
        <v>0</v>
      </c>
      <c r="N45" s="64" t="n">
        <f aca="false">IF(AND($G45&lt;=N$1,$H45&gt;N$1),$C45,0)</f>
        <v>0</v>
      </c>
      <c r="O45" s="64" t="n">
        <f aca="false">IF(AND($G45&lt;=O$1,$H45&gt;O$1),$C45,0)</f>
        <v>0</v>
      </c>
      <c r="P45" s="64" t="n">
        <f aca="false">IF(AND($G45&lt;=P$1,$H45&gt;P$1),$C45,0)</f>
        <v>0</v>
      </c>
      <c r="Q45" s="64" t="n">
        <f aca="false">IF(AND($G45&lt;=Q$1,$H45&gt;Q$1),$C45,0)</f>
        <v>0</v>
      </c>
      <c r="R45" s="64" t="n">
        <f aca="false">IF(AND($G45&lt;=R$1,$H45&gt;R$1),$C45,0)</f>
        <v>0</v>
      </c>
      <c r="S45" s="64" t="n">
        <f aca="false">IF(AND($G45&lt;=S$1,$H45&gt;S$1),$C45,0)</f>
        <v>0</v>
      </c>
      <c r="T45" s="64" t="n">
        <f aca="false">IF(AND($G45&lt;=T$1,$H45&gt;T$1),$C45,0)</f>
        <v>0</v>
      </c>
      <c r="U45" s="65" t="n">
        <f aca="false">SUM(I45:T45)</f>
        <v>0</v>
      </c>
      <c r="V45" s="65"/>
      <c r="W45" s="61"/>
      <c r="X45" s="61"/>
      <c r="Y45" s="61"/>
      <c r="Z45" s="61"/>
      <c r="AA45" s="61"/>
      <c r="AB45" s="61"/>
      <c r="AC45" s="61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66"/>
      <c r="DT45" s="66"/>
      <c r="DU45" s="66"/>
      <c r="DV45" s="66"/>
      <c r="DW45" s="66"/>
      <c r="DX45" s="66"/>
      <c r="DY45" s="66"/>
      <c r="DZ45" s="66"/>
      <c r="EA45" s="66"/>
      <c r="EB45" s="66"/>
      <c r="EC45" s="66"/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6"/>
      <c r="EO45" s="66"/>
      <c r="EP45" s="66"/>
      <c r="EQ45" s="66"/>
      <c r="ER45" s="66"/>
      <c r="ES45" s="66"/>
      <c r="ET45" s="66"/>
      <c r="EU45" s="66"/>
      <c r="EV45" s="66"/>
      <c r="EW45" s="66"/>
      <c r="EX45" s="66"/>
      <c r="EY45" s="66"/>
      <c r="EZ45" s="66"/>
      <c r="FA45" s="66"/>
      <c r="FB45" s="66"/>
      <c r="FC45" s="66"/>
      <c r="FD45" s="66"/>
      <c r="FE45" s="66"/>
      <c r="FF45" s="66"/>
      <c r="FG45" s="66"/>
      <c r="FH45" s="66"/>
      <c r="FI45" s="66"/>
      <c r="FJ45" s="66"/>
      <c r="FK45" s="66"/>
      <c r="FL45" s="66"/>
      <c r="FM45" s="66"/>
      <c r="FN45" s="66"/>
      <c r="FO45" s="66"/>
      <c r="FP45" s="66"/>
      <c r="FQ45" s="66"/>
      <c r="FR45" s="66"/>
      <c r="FS45" s="66"/>
      <c r="FT45" s="66"/>
      <c r="FU45" s="66"/>
      <c r="FV45" s="66"/>
      <c r="FW45" s="66"/>
      <c r="FX45" s="66"/>
      <c r="FY45" s="66"/>
      <c r="FZ45" s="66"/>
      <c r="GA45" s="66"/>
      <c r="GB45" s="66"/>
      <c r="GC45" s="66"/>
      <c r="GD45" s="66"/>
      <c r="GE45" s="66"/>
      <c r="GF45" s="66"/>
      <c r="GG45" s="66"/>
      <c r="GH45" s="66"/>
      <c r="GI45" s="66"/>
      <c r="GJ45" s="66"/>
      <c r="GK45" s="66"/>
      <c r="GL45" s="66"/>
      <c r="GM45" s="66"/>
      <c r="GN45" s="66"/>
      <c r="GO45" s="66"/>
      <c r="GP45" s="66"/>
      <c r="GQ45" s="66"/>
      <c r="GR45" s="66"/>
      <c r="GS45" s="66"/>
      <c r="GT45" s="66"/>
      <c r="GU45" s="66"/>
      <c r="GV45" s="66"/>
      <c r="GW45" s="66"/>
      <c r="GX45" s="66"/>
      <c r="GY45" s="66"/>
      <c r="GZ45" s="66"/>
      <c r="HA45" s="66"/>
      <c r="HB45" s="66"/>
      <c r="HC45" s="66"/>
      <c r="HD45" s="66"/>
      <c r="HE45" s="66"/>
      <c r="HF45" s="66"/>
      <c r="HG45" s="66"/>
      <c r="HH45" s="66"/>
      <c r="HI45" s="66"/>
      <c r="HJ45" s="66"/>
      <c r="HK45" s="66"/>
      <c r="HL45" s="66"/>
      <c r="HM45" s="66"/>
      <c r="HN45" s="66"/>
      <c r="HO45" s="66"/>
      <c r="HP45" s="66"/>
      <c r="HQ45" s="66"/>
      <c r="HR45" s="66"/>
      <c r="HS45" s="66"/>
      <c r="HT45" s="66"/>
      <c r="HU45" s="66"/>
      <c r="HV45" s="66"/>
      <c r="HW45" s="66"/>
      <c r="HX45" s="66"/>
      <c r="HY45" s="66"/>
      <c r="HZ45" s="66"/>
      <c r="IA45" s="66"/>
      <c r="IB45" s="66"/>
      <c r="IC45" s="66"/>
      <c r="ID45" s="66"/>
      <c r="IE45" s="66"/>
      <c r="IF45" s="66"/>
      <c r="IG45" s="66"/>
      <c r="IH45" s="66"/>
      <c r="II45" s="66"/>
      <c r="IJ45" s="66"/>
      <c r="IK45" s="66"/>
      <c r="IL45" s="66"/>
      <c r="IM45" s="66"/>
      <c r="IN45" s="66"/>
      <c r="IO45" s="66"/>
      <c r="IP45" s="66"/>
      <c r="IQ45" s="66"/>
      <c r="IR45" s="66"/>
      <c r="IS45" s="66"/>
      <c r="IT45" s="66"/>
      <c r="IU45" s="66"/>
      <c r="IV45" s="66"/>
      <c r="IW45" s="66"/>
    </row>
    <row r="46" customFormat="false" ht="15.75" hidden="true" customHeight="false" outlineLevel="0" collapsed="false">
      <c r="A46" s="54" t="str">
        <f aca="false">+'Personnel Input Worksheet'!B66</f>
        <v> </v>
      </c>
      <c r="B46" s="54" t="n">
        <f aca="false">+'Personnel Input Worksheet'!D66</f>
        <v>0</v>
      </c>
      <c r="C46" s="54" t="n">
        <f aca="false">IF(B46&lt;&gt;0,1,0)</f>
        <v>0</v>
      </c>
      <c r="D46" s="54" t="n">
        <f aca="false">+'Personnel Input Worksheet'!G66</f>
        <v>12</v>
      </c>
      <c r="E46" s="61" t="n">
        <f aca="false">+D46*30</f>
        <v>360</v>
      </c>
      <c r="F46" s="62" t="n">
        <v>36526</v>
      </c>
      <c r="G46" s="63" t="n">
        <f aca="false">IF(A46&lt;&gt;"FTE",DATE(99,12,31),+F46+(360-E46))</f>
        <v>36525</v>
      </c>
      <c r="H46" s="63" t="n">
        <f aca="false">IF(A46&lt;&gt;"FTE",F46+E46,DATE(2001,1,1))</f>
        <v>36886</v>
      </c>
      <c r="I46" s="64" t="n">
        <f aca="false">IF(AND($G46&lt;=I$1,$H46&gt;I$1),$C46,0)</f>
        <v>0</v>
      </c>
      <c r="J46" s="64" t="n">
        <f aca="false">IF(AND($G46&lt;=J$1,$H46&gt;J$1),$C46,0)</f>
        <v>0</v>
      </c>
      <c r="K46" s="64" t="n">
        <f aca="false">IF(AND($G46&lt;=K$1,$H46&gt;K$1),$C46,0)</f>
        <v>0</v>
      </c>
      <c r="L46" s="64" t="n">
        <f aca="false">IF(AND($G46&lt;=L$1,$H46&gt;L$1),$C46,0)</f>
        <v>0</v>
      </c>
      <c r="M46" s="64" t="n">
        <f aca="false">IF(AND($G46&lt;=M$1,$H46&gt;M$1),$C46,0)</f>
        <v>0</v>
      </c>
      <c r="N46" s="64" t="n">
        <f aca="false">IF(AND($G46&lt;=N$1,$H46&gt;N$1),$C46,0)</f>
        <v>0</v>
      </c>
      <c r="O46" s="64" t="n">
        <f aca="false">IF(AND($G46&lt;=O$1,$H46&gt;O$1),$C46,0)</f>
        <v>0</v>
      </c>
      <c r="P46" s="64" t="n">
        <f aca="false">IF(AND($G46&lt;=P$1,$H46&gt;P$1),$C46,0)</f>
        <v>0</v>
      </c>
      <c r="Q46" s="64" t="n">
        <f aca="false">IF(AND($G46&lt;=Q$1,$H46&gt;Q$1),$C46,0)</f>
        <v>0</v>
      </c>
      <c r="R46" s="64" t="n">
        <f aca="false">IF(AND($G46&lt;=R$1,$H46&gt;R$1),$C46,0)</f>
        <v>0</v>
      </c>
      <c r="S46" s="64" t="n">
        <f aca="false">IF(AND($G46&lt;=S$1,$H46&gt;S$1),$C46,0)</f>
        <v>0</v>
      </c>
      <c r="T46" s="64" t="n">
        <f aca="false">IF(AND($G46&lt;=T$1,$H46&gt;T$1),$C46,0)</f>
        <v>0</v>
      </c>
      <c r="U46" s="65" t="n">
        <f aca="false">SUM(I46:T46)</f>
        <v>0</v>
      </c>
      <c r="V46" s="65"/>
      <c r="W46" s="61"/>
      <c r="X46" s="61"/>
      <c r="Y46" s="61"/>
      <c r="Z46" s="61"/>
      <c r="AA46" s="61"/>
      <c r="AB46" s="61"/>
      <c r="AC46" s="61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66"/>
      <c r="DF46" s="66"/>
      <c r="DG46" s="66"/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66"/>
      <c r="EG46" s="66"/>
      <c r="EH46" s="66"/>
      <c r="EI46" s="66"/>
      <c r="EJ46" s="66"/>
      <c r="EK46" s="66"/>
      <c r="EL46" s="66"/>
      <c r="EM46" s="66"/>
      <c r="EN46" s="66"/>
      <c r="EO46" s="66"/>
      <c r="EP46" s="66"/>
      <c r="EQ46" s="66"/>
      <c r="ER46" s="66"/>
      <c r="ES46" s="66"/>
      <c r="ET46" s="66"/>
      <c r="EU46" s="66"/>
      <c r="EV46" s="66"/>
      <c r="EW46" s="66"/>
      <c r="EX46" s="66"/>
      <c r="EY46" s="66"/>
      <c r="EZ46" s="66"/>
      <c r="FA46" s="66"/>
      <c r="FB46" s="66"/>
      <c r="FC46" s="66"/>
      <c r="FD46" s="66"/>
      <c r="FE46" s="66"/>
      <c r="FF46" s="66"/>
      <c r="FG46" s="66"/>
      <c r="FH46" s="66"/>
      <c r="FI46" s="66"/>
      <c r="FJ46" s="66"/>
      <c r="FK46" s="66"/>
      <c r="FL46" s="66"/>
      <c r="FM46" s="66"/>
      <c r="FN46" s="66"/>
      <c r="FO46" s="66"/>
      <c r="FP46" s="66"/>
      <c r="FQ46" s="66"/>
      <c r="FR46" s="66"/>
      <c r="FS46" s="66"/>
      <c r="FT46" s="66"/>
      <c r="FU46" s="66"/>
      <c r="FV46" s="66"/>
      <c r="FW46" s="66"/>
      <c r="FX46" s="66"/>
      <c r="FY46" s="66"/>
      <c r="FZ46" s="66"/>
      <c r="GA46" s="66"/>
      <c r="GB46" s="66"/>
      <c r="GC46" s="66"/>
      <c r="GD46" s="66"/>
      <c r="GE46" s="66"/>
      <c r="GF46" s="66"/>
      <c r="GG46" s="66"/>
      <c r="GH46" s="66"/>
      <c r="GI46" s="66"/>
      <c r="GJ46" s="66"/>
      <c r="GK46" s="66"/>
      <c r="GL46" s="66"/>
      <c r="GM46" s="66"/>
      <c r="GN46" s="66"/>
      <c r="GO46" s="66"/>
      <c r="GP46" s="66"/>
      <c r="GQ46" s="66"/>
      <c r="GR46" s="66"/>
      <c r="GS46" s="66"/>
      <c r="GT46" s="66"/>
      <c r="GU46" s="66"/>
      <c r="GV46" s="66"/>
      <c r="GW46" s="66"/>
      <c r="GX46" s="66"/>
      <c r="GY46" s="66"/>
      <c r="GZ46" s="66"/>
      <c r="HA46" s="66"/>
      <c r="HB46" s="66"/>
      <c r="HC46" s="66"/>
      <c r="HD46" s="66"/>
      <c r="HE46" s="66"/>
      <c r="HF46" s="66"/>
      <c r="HG46" s="66"/>
      <c r="HH46" s="66"/>
      <c r="HI46" s="66"/>
      <c r="HJ46" s="66"/>
      <c r="HK46" s="66"/>
      <c r="HL46" s="66"/>
      <c r="HM46" s="66"/>
      <c r="HN46" s="66"/>
      <c r="HO46" s="66"/>
      <c r="HP46" s="66"/>
      <c r="HQ46" s="66"/>
      <c r="HR46" s="66"/>
      <c r="HS46" s="66"/>
      <c r="HT46" s="66"/>
      <c r="HU46" s="66"/>
      <c r="HV46" s="66"/>
      <c r="HW46" s="66"/>
      <c r="HX46" s="66"/>
      <c r="HY46" s="66"/>
      <c r="HZ46" s="66"/>
      <c r="IA46" s="66"/>
      <c r="IB46" s="66"/>
      <c r="IC46" s="66"/>
      <c r="ID46" s="66"/>
      <c r="IE46" s="66"/>
      <c r="IF46" s="66"/>
      <c r="IG46" s="66"/>
      <c r="IH46" s="66"/>
      <c r="II46" s="66"/>
      <c r="IJ46" s="66"/>
      <c r="IK46" s="66"/>
      <c r="IL46" s="66"/>
      <c r="IM46" s="66"/>
      <c r="IN46" s="66"/>
      <c r="IO46" s="66"/>
      <c r="IP46" s="66"/>
      <c r="IQ46" s="66"/>
      <c r="IR46" s="66"/>
      <c r="IS46" s="66"/>
      <c r="IT46" s="66"/>
      <c r="IU46" s="66"/>
      <c r="IV46" s="66"/>
      <c r="IW46" s="66"/>
    </row>
    <row r="47" customFormat="false" ht="15.75" hidden="true" customHeight="false" outlineLevel="0" collapsed="false">
      <c r="A47" s="54" t="str">
        <f aca="false">+'Personnel Input Worksheet'!B67</f>
        <v> </v>
      </c>
      <c r="B47" s="54" t="n">
        <f aca="false">+'Personnel Input Worksheet'!D67</f>
        <v>0</v>
      </c>
      <c r="C47" s="54" t="n">
        <f aca="false">IF(B47&lt;&gt;0,1,0)</f>
        <v>0</v>
      </c>
      <c r="D47" s="54" t="n">
        <f aca="false">+'Personnel Input Worksheet'!G67</f>
        <v>12</v>
      </c>
      <c r="E47" s="61" t="n">
        <f aca="false">+D47*30</f>
        <v>360</v>
      </c>
      <c r="F47" s="62" t="n">
        <v>36526</v>
      </c>
      <c r="G47" s="63" t="n">
        <f aca="false">IF(A47&lt;&gt;"FTE",DATE(99,12,31),+F47+(360-E47))</f>
        <v>36525</v>
      </c>
      <c r="H47" s="63" t="n">
        <f aca="false">IF(A47&lt;&gt;"FTE",F47+E47,DATE(2001,1,1))</f>
        <v>36886</v>
      </c>
      <c r="I47" s="64" t="n">
        <f aca="false">IF(AND($G47&lt;=I$1,$H47&gt;I$1),$C47,0)</f>
        <v>0</v>
      </c>
      <c r="J47" s="64" t="n">
        <f aca="false">IF(AND($G47&lt;=J$1,$H47&gt;J$1),$C47,0)</f>
        <v>0</v>
      </c>
      <c r="K47" s="64" t="n">
        <f aca="false">IF(AND($G47&lt;=K$1,$H47&gt;K$1),$C47,0)</f>
        <v>0</v>
      </c>
      <c r="L47" s="64" t="n">
        <f aca="false">IF(AND($G47&lt;=L$1,$H47&gt;L$1),$C47,0)</f>
        <v>0</v>
      </c>
      <c r="M47" s="64" t="n">
        <f aca="false">IF(AND($G47&lt;=M$1,$H47&gt;M$1),$C47,0)</f>
        <v>0</v>
      </c>
      <c r="N47" s="64" t="n">
        <f aca="false">IF(AND($G47&lt;=N$1,$H47&gt;N$1),$C47,0)</f>
        <v>0</v>
      </c>
      <c r="O47" s="64" t="n">
        <f aca="false">IF(AND($G47&lt;=O$1,$H47&gt;O$1),$C47,0)</f>
        <v>0</v>
      </c>
      <c r="P47" s="64" t="n">
        <f aca="false">IF(AND($G47&lt;=P$1,$H47&gt;P$1),$C47,0)</f>
        <v>0</v>
      </c>
      <c r="Q47" s="64" t="n">
        <f aca="false">IF(AND($G47&lt;=Q$1,$H47&gt;Q$1),$C47,0)</f>
        <v>0</v>
      </c>
      <c r="R47" s="64" t="n">
        <f aca="false">IF(AND($G47&lt;=R$1,$H47&gt;R$1),$C47,0)</f>
        <v>0</v>
      </c>
      <c r="S47" s="64" t="n">
        <f aca="false">IF(AND($G47&lt;=S$1,$H47&gt;S$1),$C47,0)</f>
        <v>0</v>
      </c>
      <c r="T47" s="64" t="n">
        <f aca="false">IF(AND($G47&lt;=T$1,$H47&gt;T$1),$C47,0)</f>
        <v>0</v>
      </c>
      <c r="U47" s="65" t="n">
        <f aca="false">SUM(I47:T47)</f>
        <v>0</v>
      </c>
      <c r="V47" s="65"/>
      <c r="W47" s="61"/>
      <c r="X47" s="61"/>
      <c r="Y47" s="61"/>
      <c r="Z47" s="61"/>
      <c r="AA47" s="61"/>
      <c r="AB47" s="61"/>
      <c r="AC47" s="61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6"/>
      <c r="DR47" s="66"/>
      <c r="DS47" s="66"/>
      <c r="DT47" s="66"/>
      <c r="DU47" s="66"/>
      <c r="DV47" s="66"/>
      <c r="DW47" s="66"/>
      <c r="DX47" s="66"/>
      <c r="DY47" s="66"/>
      <c r="DZ47" s="66"/>
      <c r="EA47" s="66"/>
      <c r="EB47" s="66"/>
      <c r="EC47" s="66"/>
      <c r="ED47" s="66"/>
      <c r="EE47" s="66"/>
      <c r="EF47" s="66"/>
      <c r="EG47" s="66"/>
      <c r="EH47" s="66"/>
      <c r="EI47" s="66"/>
      <c r="EJ47" s="66"/>
      <c r="EK47" s="66"/>
      <c r="EL47" s="66"/>
      <c r="EM47" s="66"/>
      <c r="EN47" s="66"/>
      <c r="EO47" s="66"/>
      <c r="EP47" s="66"/>
      <c r="EQ47" s="66"/>
      <c r="ER47" s="66"/>
      <c r="ES47" s="66"/>
      <c r="ET47" s="66"/>
      <c r="EU47" s="66"/>
      <c r="EV47" s="66"/>
      <c r="EW47" s="66"/>
      <c r="EX47" s="66"/>
      <c r="EY47" s="66"/>
      <c r="EZ47" s="66"/>
      <c r="FA47" s="66"/>
      <c r="FB47" s="66"/>
      <c r="FC47" s="66"/>
      <c r="FD47" s="66"/>
      <c r="FE47" s="66"/>
      <c r="FF47" s="66"/>
      <c r="FG47" s="66"/>
      <c r="FH47" s="66"/>
      <c r="FI47" s="66"/>
      <c r="FJ47" s="66"/>
      <c r="FK47" s="66"/>
      <c r="FL47" s="66"/>
      <c r="FM47" s="66"/>
      <c r="FN47" s="66"/>
      <c r="FO47" s="66"/>
      <c r="FP47" s="66"/>
      <c r="FQ47" s="66"/>
      <c r="FR47" s="66"/>
      <c r="FS47" s="66"/>
      <c r="FT47" s="66"/>
      <c r="FU47" s="66"/>
      <c r="FV47" s="66"/>
      <c r="FW47" s="66"/>
      <c r="FX47" s="66"/>
      <c r="FY47" s="66"/>
      <c r="FZ47" s="66"/>
      <c r="GA47" s="66"/>
      <c r="GB47" s="66"/>
      <c r="GC47" s="66"/>
      <c r="GD47" s="66"/>
      <c r="GE47" s="66"/>
      <c r="GF47" s="66"/>
      <c r="GG47" s="66"/>
      <c r="GH47" s="66"/>
      <c r="GI47" s="66"/>
      <c r="GJ47" s="66"/>
      <c r="GK47" s="66"/>
      <c r="GL47" s="66"/>
      <c r="GM47" s="66"/>
      <c r="GN47" s="66"/>
      <c r="GO47" s="66"/>
      <c r="GP47" s="66"/>
      <c r="GQ47" s="66"/>
      <c r="GR47" s="66"/>
      <c r="GS47" s="66"/>
      <c r="GT47" s="66"/>
      <c r="GU47" s="66"/>
      <c r="GV47" s="66"/>
      <c r="GW47" s="66"/>
      <c r="GX47" s="66"/>
      <c r="GY47" s="66"/>
      <c r="GZ47" s="66"/>
      <c r="HA47" s="66"/>
      <c r="HB47" s="66"/>
      <c r="HC47" s="66"/>
      <c r="HD47" s="66"/>
      <c r="HE47" s="66"/>
      <c r="HF47" s="66"/>
      <c r="HG47" s="66"/>
      <c r="HH47" s="66"/>
      <c r="HI47" s="66"/>
      <c r="HJ47" s="66"/>
      <c r="HK47" s="66"/>
      <c r="HL47" s="66"/>
      <c r="HM47" s="66"/>
      <c r="HN47" s="66"/>
      <c r="HO47" s="66"/>
      <c r="HP47" s="66"/>
      <c r="HQ47" s="66"/>
      <c r="HR47" s="66"/>
      <c r="HS47" s="66"/>
      <c r="HT47" s="66"/>
      <c r="HU47" s="66"/>
      <c r="HV47" s="66"/>
      <c r="HW47" s="66"/>
      <c r="HX47" s="66"/>
      <c r="HY47" s="66"/>
      <c r="HZ47" s="66"/>
      <c r="IA47" s="66"/>
      <c r="IB47" s="66"/>
      <c r="IC47" s="66"/>
      <c r="ID47" s="66"/>
      <c r="IE47" s="66"/>
      <c r="IF47" s="66"/>
      <c r="IG47" s="66"/>
      <c r="IH47" s="66"/>
      <c r="II47" s="66"/>
      <c r="IJ47" s="66"/>
      <c r="IK47" s="66"/>
      <c r="IL47" s="66"/>
      <c r="IM47" s="66"/>
      <c r="IN47" s="66"/>
      <c r="IO47" s="66"/>
      <c r="IP47" s="66"/>
      <c r="IQ47" s="66"/>
      <c r="IR47" s="66"/>
      <c r="IS47" s="66"/>
      <c r="IT47" s="66"/>
      <c r="IU47" s="66"/>
      <c r="IV47" s="66"/>
      <c r="IW47" s="66"/>
    </row>
    <row r="48" customFormat="false" ht="15.75" hidden="true" customHeight="false" outlineLevel="0" collapsed="false">
      <c r="A48" s="54" t="str">
        <f aca="false">+'Personnel Input Worksheet'!B68</f>
        <v> </v>
      </c>
      <c r="B48" s="54" t="n">
        <f aca="false">+'Personnel Input Worksheet'!D68</f>
        <v>0</v>
      </c>
      <c r="C48" s="54" t="n">
        <f aca="false">IF(B48&lt;&gt;0,1,0)</f>
        <v>0</v>
      </c>
      <c r="D48" s="54" t="n">
        <f aca="false">+'Personnel Input Worksheet'!G68</f>
        <v>12</v>
      </c>
      <c r="E48" s="61" t="n">
        <f aca="false">+D48*30</f>
        <v>360</v>
      </c>
      <c r="F48" s="62" t="n">
        <v>36526</v>
      </c>
      <c r="G48" s="63" t="n">
        <f aca="false">IF(A48&lt;&gt;"FTE",DATE(99,12,31),+F48+(360-E48))</f>
        <v>36525</v>
      </c>
      <c r="H48" s="63" t="n">
        <f aca="false">IF(A48&lt;&gt;"FTE",F48+E48,DATE(2001,1,1))</f>
        <v>36886</v>
      </c>
      <c r="I48" s="64" t="n">
        <f aca="false">IF(AND($G48&lt;=I$1,$H48&gt;I$1),$C48,0)</f>
        <v>0</v>
      </c>
      <c r="J48" s="64" t="n">
        <f aca="false">IF(AND($G48&lt;=J$1,$H48&gt;J$1),$C48,0)</f>
        <v>0</v>
      </c>
      <c r="K48" s="64" t="n">
        <f aca="false">IF(AND($G48&lt;=K$1,$H48&gt;K$1),$C48,0)</f>
        <v>0</v>
      </c>
      <c r="L48" s="64" t="n">
        <f aca="false">IF(AND($G48&lt;=L$1,$H48&gt;L$1),$C48,0)</f>
        <v>0</v>
      </c>
      <c r="M48" s="64" t="n">
        <f aca="false">IF(AND($G48&lt;=M$1,$H48&gt;M$1),$C48,0)</f>
        <v>0</v>
      </c>
      <c r="N48" s="64" t="n">
        <f aca="false">IF(AND($G48&lt;=N$1,$H48&gt;N$1),$C48,0)</f>
        <v>0</v>
      </c>
      <c r="O48" s="64" t="n">
        <f aca="false">IF(AND($G48&lt;=O$1,$H48&gt;O$1),$C48,0)</f>
        <v>0</v>
      </c>
      <c r="P48" s="64" t="n">
        <f aca="false">IF(AND($G48&lt;=P$1,$H48&gt;P$1),$C48,0)</f>
        <v>0</v>
      </c>
      <c r="Q48" s="64" t="n">
        <f aca="false">IF(AND($G48&lt;=Q$1,$H48&gt;Q$1),$C48,0)</f>
        <v>0</v>
      </c>
      <c r="R48" s="64" t="n">
        <f aca="false">IF(AND($G48&lt;=R$1,$H48&gt;R$1),$C48,0)</f>
        <v>0</v>
      </c>
      <c r="S48" s="64" t="n">
        <f aca="false">IF(AND($G48&lt;=S$1,$H48&gt;S$1),$C48,0)</f>
        <v>0</v>
      </c>
      <c r="T48" s="64" t="n">
        <f aca="false">IF(AND($G48&lt;=T$1,$H48&gt;T$1),$C48,0)</f>
        <v>0</v>
      </c>
      <c r="U48" s="65" t="n">
        <f aca="false">SUM(I48:T48)</f>
        <v>0</v>
      </c>
      <c r="V48" s="65"/>
      <c r="W48" s="61"/>
      <c r="X48" s="61"/>
      <c r="Y48" s="61"/>
      <c r="Z48" s="61"/>
      <c r="AA48" s="61"/>
      <c r="AB48" s="61"/>
      <c r="AC48" s="61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66"/>
      <c r="CK48" s="66"/>
      <c r="CL48" s="66"/>
      <c r="CM48" s="66"/>
      <c r="CN48" s="66"/>
      <c r="CO48" s="66"/>
      <c r="CP48" s="66"/>
      <c r="CQ48" s="66"/>
      <c r="CR48" s="66"/>
      <c r="CS48" s="66"/>
      <c r="CT48" s="66"/>
      <c r="CU48" s="66"/>
      <c r="CV48" s="66"/>
      <c r="CW48" s="66"/>
      <c r="CX48" s="66"/>
      <c r="CY48" s="66"/>
      <c r="CZ48" s="66"/>
      <c r="DA48" s="66"/>
      <c r="DB48" s="66"/>
      <c r="DC48" s="66"/>
      <c r="DD48" s="66"/>
      <c r="DE48" s="66"/>
      <c r="DF48" s="66"/>
      <c r="DG48" s="66"/>
      <c r="DH48" s="66"/>
      <c r="DI48" s="66"/>
      <c r="DJ48" s="66"/>
      <c r="DK48" s="66"/>
      <c r="DL48" s="66"/>
      <c r="DM48" s="66"/>
      <c r="DN48" s="66"/>
      <c r="DO48" s="66"/>
      <c r="DP48" s="66"/>
      <c r="DQ48" s="66"/>
      <c r="DR48" s="66"/>
      <c r="DS48" s="66"/>
      <c r="DT48" s="66"/>
      <c r="DU48" s="66"/>
      <c r="DV48" s="66"/>
      <c r="DW48" s="66"/>
      <c r="DX48" s="66"/>
      <c r="DY48" s="66"/>
      <c r="DZ48" s="66"/>
      <c r="EA48" s="66"/>
      <c r="EB48" s="66"/>
      <c r="EC48" s="66"/>
      <c r="ED48" s="66"/>
      <c r="EE48" s="66"/>
      <c r="EF48" s="66"/>
      <c r="EG48" s="66"/>
      <c r="EH48" s="66"/>
      <c r="EI48" s="66"/>
      <c r="EJ48" s="66"/>
      <c r="EK48" s="66"/>
      <c r="EL48" s="66"/>
      <c r="EM48" s="66"/>
      <c r="EN48" s="66"/>
      <c r="EO48" s="66"/>
      <c r="EP48" s="66"/>
      <c r="EQ48" s="66"/>
      <c r="ER48" s="66"/>
      <c r="ES48" s="66"/>
      <c r="ET48" s="66"/>
      <c r="EU48" s="66"/>
      <c r="EV48" s="66"/>
      <c r="EW48" s="66"/>
      <c r="EX48" s="66"/>
      <c r="EY48" s="66"/>
      <c r="EZ48" s="66"/>
      <c r="FA48" s="66"/>
      <c r="FB48" s="66"/>
      <c r="FC48" s="66"/>
      <c r="FD48" s="66"/>
      <c r="FE48" s="66"/>
      <c r="FF48" s="66"/>
      <c r="FG48" s="66"/>
      <c r="FH48" s="66"/>
      <c r="FI48" s="66"/>
      <c r="FJ48" s="66"/>
      <c r="FK48" s="66"/>
      <c r="FL48" s="66"/>
      <c r="FM48" s="66"/>
      <c r="FN48" s="66"/>
      <c r="FO48" s="66"/>
      <c r="FP48" s="66"/>
      <c r="FQ48" s="66"/>
      <c r="FR48" s="66"/>
      <c r="FS48" s="66"/>
      <c r="FT48" s="66"/>
      <c r="FU48" s="66"/>
      <c r="FV48" s="66"/>
      <c r="FW48" s="66"/>
      <c r="FX48" s="66"/>
      <c r="FY48" s="66"/>
      <c r="FZ48" s="66"/>
      <c r="GA48" s="66"/>
      <c r="GB48" s="66"/>
      <c r="GC48" s="66"/>
      <c r="GD48" s="66"/>
      <c r="GE48" s="66"/>
      <c r="GF48" s="66"/>
      <c r="GG48" s="66"/>
      <c r="GH48" s="66"/>
      <c r="GI48" s="66"/>
      <c r="GJ48" s="66"/>
      <c r="GK48" s="66"/>
      <c r="GL48" s="66"/>
      <c r="GM48" s="66"/>
      <c r="GN48" s="66"/>
      <c r="GO48" s="66"/>
      <c r="GP48" s="66"/>
      <c r="GQ48" s="66"/>
      <c r="GR48" s="66"/>
      <c r="GS48" s="66"/>
      <c r="GT48" s="66"/>
      <c r="GU48" s="66"/>
      <c r="GV48" s="66"/>
      <c r="GW48" s="66"/>
      <c r="GX48" s="66"/>
      <c r="GY48" s="66"/>
      <c r="GZ48" s="66"/>
      <c r="HA48" s="66"/>
      <c r="HB48" s="66"/>
      <c r="HC48" s="66"/>
      <c r="HD48" s="66"/>
      <c r="HE48" s="66"/>
      <c r="HF48" s="66"/>
      <c r="HG48" s="66"/>
      <c r="HH48" s="66"/>
      <c r="HI48" s="66"/>
      <c r="HJ48" s="66"/>
      <c r="HK48" s="66"/>
      <c r="HL48" s="66"/>
      <c r="HM48" s="66"/>
      <c r="HN48" s="66"/>
      <c r="HO48" s="66"/>
      <c r="HP48" s="66"/>
      <c r="HQ48" s="66"/>
      <c r="HR48" s="66"/>
      <c r="HS48" s="66"/>
      <c r="HT48" s="66"/>
      <c r="HU48" s="66"/>
      <c r="HV48" s="66"/>
      <c r="HW48" s="66"/>
      <c r="HX48" s="66"/>
      <c r="HY48" s="66"/>
      <c r="HZ48" s="66"/>
      <c r="IA48" s="66"/>
      <c r="IB48" s="66"/>
      <c r="IC48" s="66"/>
      <c r="ID48" s="66"/>
      <c r="IE48" s="66"/>
      <c r="IF48" s="66"/>
      <c r="IG48" s="66"/>
      <c r="IH48" s="66"/>
      <c r="II48" s="66"/>
      <c r="IJ48" s="66"/>
      <c r="IK48" s="66"/>
      <c r="IL48" s="66"/>
      <c r="IM48" s="66"/>
      <c r="IN48" s="66"/>
      <c r="IO48" s="66"/>
      <c r="IP48" s="66"/>
      <c r="IQ48" s="66"/>
      <c r="IR48" s="66"/>
      <c r="IS48" s="66"/>
      <c r="IT48" s="66"/>
      <c r="IU48" s="66"/>
      <c r="IV48" s="66"/>
      <c r="IW48" s="66"/>
    </row>
    <row r="49" customFormat="false" ht="15.75" hidden="true" customHeight="false" outlineLevel="0" collapsed="false">
      <c r="A49" s="54" t="str">
        <f aca="false">+'Personnel Input Worksheet'!B69</f>
        <v> </v>
      </c>
      <c r="B49" s="54" t="n">
        <f aca="false">+'Personnel Input Worksheet'!D69</f>
        <v>0</v>
      </c>
      <c r="C49" s="54" t="n">
        <f aca="false">IF(B49&lt;&gt;0,1,0)</f>
        <v>0</v>
      </c>
      <c r="D49" s="54" t="n">
        <f aca="false">+'Personnel Input Worksheet'!G69</f>
        <v>12</v>
      </c>
      <c r="E49" s="61" t="n">
        <f aca="false">+D49*30</f>
        <v>360</v>
      </c>
      <c r="F49" s="62" t="n">
        <v>36526</v>
      </c>
      <c r="G49" s="63" t="n">
        <f aca="false">IF(A49&lt;&gt;"FTE",DATE(99,12,31),+F49+(360-E49))</f>
        <v>36525</v>
      </c>
      <c r="H49" s="63" t="n">
        <f aca="false">IF(A49&lt;&gt;"FTE",F49+E49,DATE(2001,1,1))</f>
        <v>36886</v>
      </c>
      <c r="I49" s="64" t="n">
        <f aca="false">IF(AND($G49&lt;=I$1,$H49&gt;I$1),$C49,0)</f>
        <v>0</v>
      </c>
      <c r="J49" s="64" t="n">
        <f aca="false">IF(AND($G49&lt;=J$1,$H49&gt;J$1),$C49,0)</f>
        <v>0</v>
      </c>
      <c r="K49" s="64" t="n">
        <f aca="false">IF(AND($G49&lt;=K$1,$H49&gt;K$1),$C49,0)</f>
        <v>0</v>
      </c>
      <c r="L49" s="64" t="n">
        <f aca="false">IF(AND($G49&lt;=L$1,$H49&gt;L$1),$C49,0)</f>
        <v>0</v>
      </c>
      <c r="M49" s="64" t="n">
        <f aca="false">IF(AND($G49&lt;=M$1,$H49&gt;M$1),$C49,0)</f>
        <v>0</v>
      </c>
      <c r="N49" s="64" t="n">
        <f aca="false">IF(AND($G49&lt;=N$1,$H49&gt;N$1),$C49,0)</f>
        <v>0</v>
      </c>
      <c r="O49" s="64" t="n">
        <f aca="false">IF(AND($G49&lt;=O$1,$H49&gt;O$1),$C49,0)</f>
        <v>0</v>
      </c>
      <c r="P49" s="64" t="n">
        <f aca="false">IF(AND($G49&lt;=P$1,$H49&gt;P$1),$C49,0)</f>
        <v>0</v>
      </c>
      <c r="Q49" s="64" t="n">
        <f aca="false">IF(AND($G49&lt;=Q$1,$H49&gt;Q$1),$C49,0)</f>
        <v>0</v>
      </c>
      <c r="R49" s="64" t="n">
        <f aca="false">IF(AND($G49&lt;=R$1,$H49&gt;R$1),$C49,0)</f>
        <v>0</v>
      </c>
      <c r="S49" s="64" t="n">
        <f aca="false">IF(AND($G49&lt;=S$1,$H49&gt;S$1),$C49,0)</f>
        <v>0</v>
      </c>
      <c r="T49" s="64" t="n">
        <f aca="false">IF(AND($G49&lt;=T$1,$H49&gt;T$1),$C49,0)</f>
        <v>0</v>
      </c>
      <c r="U49" s="65" t="n">
        <f aca="false">SUM(I49:T49)</f>
        <v>0</v>
      </c>
      <c r="V49" s="65"/>
      <c r="W49" s="61"/>
      <c r="X49" s="61"/>
      <c r="Y49" s="61"/>
      <c r="Z49" s="61"/>
      <c r="AA49" s="61"/>
      <c r="AB49" s="61"/>
      <c r="AC49" s="61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6"/>
      <c r="CA49" s="66"/>
      <c r="CB49" s="66"/>
      <c r="CC49" s="66"/>
      <c r="CD49" s="66"/>
      <c r="CE49" s="66"/>
      <c r="CF49" s="66"/>
      <c r="CG49" s="66"/>
      <c r="CH49" s="66"/>
      <c r="CI49" s="66"/>
      <c r="CJ49" s="66"/>
      <c r="CK49" s="66"/>
      <c r="CL49" s="66"/>
      <c r="CM49" s="66"/>
      <c r="CN49" s="66"/>
      <c r="CO49" s="66"/>
      <c r="CP49" s="66"/>
      <c r="CQ49" s="66"/>
      <c r="CR49" s="66"/>
      <c r="CS49" s="66"/>
      <c r="CT49" s="66"/>
      <c r="CU49" s="66"/>
      <c r="CV49" s="66"/>
      <c r="CW49" s="66"/>
      <c r="CX49" s="66"/>
      <c r="CY49" s="66"/>
      <c r="CZ49" s="66"/>
      <c r="DA49" s="66"/>
      <c r="DB49" s="66"/>
      <c r="DC49" s="66"/>
      <c r="DD49" s="66"/>
      <c r="DE49" s="66"/>
      <c r="DF49" s="66"/>
      <c r="DG49" s="66"/>
      <c r="DH49" s="66"/>
      <c r="DI49" s="66"/>
      <c r="DJ49" s="66"/>
      <c r="DK49" s="66"/>
      <c r="DL49" s="66"/>
      <c r="DM49" s="66"/>
      <c r="DN49" s="66"/>
      <c r="DO49" s="66"/>
      <c r="DP49" s="66"/>
      <c r="DQ49" s="66"/>
      <c r="DR49" s="66"/>
      <c r="DS49" s="66"/>
      <c r="DT49" s="66"/>
      <c r="DU49" s="66"/>
      <c r="DV49" s="66"/>
      <c r="DW49" s="66"/>
      <c r="DX49" s="66"/>
      <c r="DY49" s="66"/>
      <c r="DZ49" s="66"/>
      <c r="EA49" s="66"/>
      <c r="EB49" s="66"/>
      <c r="EC49" s="66"/>
      <c r="ED49" s="66"/>
      <c r="EE49" s="66"/>
      <c r="EF49" s="66"/>
      <c r="EG49" s="66"/>
      <c r="EH49" s="66"/>
      <c r="EI49" s="66"/>
      <c r="EJ49" s="66"/>
      <c r="EK49" s="66"/>
      <c r="EL49" s="66"/>
      <c r="EM49" s="66"/>
      <c r="EN49" s="66"/>
      <c r="EO49" s="66"/>
      <c r="EP49" s="66"/>
      <c r="EQ49" s="66"/>
      <c r="ER49" s="66"/>
      <c r="ES49" s="66"/>
      <c r="ET49" s="66"/>
      <c r="EU49" s="66"/>
      <c r="EV49" s="66"/>
      <c r="EW49" s="66"/>
      <c r="EX49" s="66"/>
      <c r="EY49" s="66"/>
      <c r="EZ49" s="66"/>
      <c r="FA49" s="66"/>
      <c r="FB49" s="66"/>
      <c r="FC49" s="66"/>
      <c r="FD49" s="66"/>
      <c r="FE49" s="66"/>
      <c r="FF49" s="66"/>
      <c r="FG49" s="66"/>
      <c r="FH49" s="66"/>
      <c r="FI49" s="66"/>
      <c r="FJ49" s="66"/>
      <c r="FK49" s="66"/>
      <c r="FL49" s="66"/>
      <c r="FM49" s="66"/>
      <c r="FN49" s="66"/>
      <c r="FO49" s="66"/>
      <c r="FP49" s="66"/>
      <c r="FQ49" s="66"/>
      <c r="FR49" s="66"/>
      <c r="FS49" s="66"/>
      <c r="FT49" s="66"/>
      <c r="FU49" s="66"/>
      <c r="FV49" s="66"/>
      <c r="FW49" s="66"/>
      <c r="FX49" s="66"/>
      <c r="FY49" s="66"/>
      <c r="FZ49" s="66"/>
      <c r="GA49" s="66"/>
      <c r="GB49" s="66"/>
      <c r="GC49" s="66"/>
      <c r="GD49" s="66"/>
      <c r="GE49" s="66"/>
      <c r="GF49" s="66"/>
      <c r="GG49" s="66"/>
      <c r="GH49" s="66"/>
      <c r="GI49" s="66"/>
      <c r="GJ49" s="66"/>
      <c r="GK49" s="66"/>
      <c r="GL49" s="66"/>
      <c r="GM49" s="66"/>
      <c r="GN49" s="66"/>
      <c r="GO49" s="66"/>
      <c r="GP49" s="66"/>
      <c r="GQ49" s="66"/>
      <c r="GR49" s="66"/>
      <c r="GS49" s="66"/>
      <c r="GT49" s="66"/>
      <c r="GU49" s="66"/>
      <c r="GV49" s="66"/>
      <c r="GW49" s="66"/>
      <c r="GX49" s="66"/>
      <c r="GY49" s="66"/>
      <c r="GZ49" s="66"/>
      <c r="HA49" s="66"/>
      <c r="HB49" s="66"/>
      <c r="HC49" s="66"/>
      <c r="HD49" s="66"/>
      <c r="HE49" s="66"/>
      <c r="HF49" s="66"/>
      <c r="HG49" s="66"/>
      <c r="HH49" s="66"/>
      <c r="HI49" s="66"/>
      <c r="HJ49" s="66"/>
      <c r="HK49" s="66"/>
      <c r="HL49" s="66"/>
      <c r="HM49" s="66"/>
      <c r="HN49" s="66"/>
      <c r="HO49" s="66"/>
      <c r="HP49" s="66"/>
      <c r="HQ49" s="66"/>
      <c r="HR49" s="66"/>
      <c r="HS49" s="66"/>
      <c r="HT49" s="66"/>
      <c r="HU49" s="66"/>
      <c r="HV49" s="66"/>
      <c r="HW49" s="66"/>
      <c r="HX49" s="66"/>
      <c r="HY49" s="66"/>
      <c r="HZ49" s="66"/>
      <c r="IA49" s="66"/>
      <c r="IB49" s="66"/>
      <c r="IC49" s="66"/>
      <c r="ID49" s="66"/>
      <c r="IE49" s="66"/>
      <c r="IF49" s="66"/>
      <c r="IG49" s="66"/>
      <c r="IH49" s="66"/>
      <c r="II49" s="66"/>
      <c r="IJ49" s="66"/>
      <c r="IK49" s="66"/>
      <c r="IL49" s="66"/>
      <c r="IM49" s="66"/>
      <c r="IN49" s="66"/>
      <c r="IO49" s="66"/>
      <c r="IP49" s="66"/>
      <c r="IQ49" s="66"/>
      <c r="IR49" s="66"/>
      <c r="IS49" s="66"/>
      <c r="IT49" s="66"/>
      <c r="IU49" s="66"/>
      <c r="IV49" s="66"/>
      <c r="IW49" s="66"/>
    </row>
    <row r="50" customFormat="false" ht="15.75" hidden="true" customHeight="false" outlineLevel="0" collapsed="false">
      <c r="A50" s="54" t="str">
        <f aca="false">+'Personnel Input Worksheet'!B70</f>
        <v> </v>
      </c>
      <c r="B50" s="54" t="n">
        <f aca="false">+'Personnel Input Worksheet'!D70</f>
        <v>0</v>
      </c>
      <c r="C50" s="54" t="n">
        <f aca="false">IF(B50&lt;&gt;0,1,0)</f>
        <v>0</v>
      </c>
      <c r="D50" s="54" t="n">
        <f aca="false">+'Personnel Input Worksheet'!G70</f>
        <v>12</v>
      </c>
      <c r="E50" s="61" t="n">
        <f aca="false">+D50*30</f>
        <v>360</v>
      </c>
      <c r="F50" s="62" t="n">
        <v>36526</v>
      </c>
      <c r="G50" s="63" t="n">
        <f aca="false">IF(A50&lt;&gt;"FTE",DATE(99,12,31),+F50+(360-E50))</f>
        <v>36525</v>
      </c>
      <c r="H50" s="63" t="n">
        <f aca="false">IF(A50&lt;&gt;"FTE",F50+E50,DATE(2001,1,1))</f>
        <v>36886</v>
      </c>
      <c r="I50" s="64" t="n">
        <f aca="false">IF(AND($G50&lt;=I$1,$H50&gt;I$1),$C50,0)</f>
        <v>0</v>
      </c>
      <c r="J50" s="64" t="n">
        <f aca="false">IF(AND($G50&lt;=J$1,$H50&gt;J$1),$C50,0)</f>
        <v>0</v>
      </c>
      <c r="K50" s="64" t="n">
        <f aca="false">IF(AND($G50&lt;=K$1,$H50&gt;K$1),$C50,0)</f>
        <v>0</v>
      </c>
      <c r="L50" s="64" t="n">
        <f aca="false">IF(AND($G50&lt;=L$1,$H50&gt;L$1),$C50,0)</f>
        <v>0</v>
      </c>
      <c r="M50" s="64" t="n">
        <f aca="false">IF(AND($G50&lt;=M$1,$H50&gt;M$1),$C50,0)</f>
        <v>0</v>
      </c>
      <c r="N50" s="64" t="n">
        <f aca="false">IF(AND($G50&lt;=N$1,$H50&gt;N$1),$C50,0)</f>
        <v>0</v>
      </c>
      <c r="O50" s="64" t="n">
        <f aca="false">IF(AND($G50&lt;=O$1,$H50&gt;O$1),$C50,0)</f>
        <v>0</v>
      </c>
      <c r="P50" s="64" t="n">
        <f aca="false">IF(AND($G50&lt;=P$1,$H50&gt;P$1),$C50,0)</f>
        <v>0</v>
      </c>
      <c r="Q50" s="64" t="n">
        <f aca="false">IF(AND($G50&lt;=Q$1,$H50&gt;Q$1),$C50,0)</f>
        <v>0</v>
      </c>
      <c r="R50" s="64" t="n">
        <f aca="false">IF(AND($G50&lt;=R$1,$H50&gt;R$1),$C50,0)</f>
        <v>0</v>
      </c>
      <c r="S50" s="64" t="n">
        <f aca="false">IF(AND($G50&lt;=S$1,$H50&gt;S$1),$C50,0)</f>
        <v>0</v>
      </c>
      <c r="T50" s="64" t="n">
        <f aca="false">IF(AND($G50&lt;=T$1,$H50&gt;T$1),$C50,0)</f>
        <v>0</v>
      </c>
      <c r="U50" s="65" t="n">
        <f aca="false">SUM(I50:T50)</f>
        <v>0</v>
      </c>
      <c r="V50" s="65"/>
      <c r="W50" s="61"/>
      <c r="X50" s="61"/>
      <c r="Y50" s="61"/>
      <c r="Z50" s="61"/>
      <c r="AA50" s="61"/>
      <c r="AB50" s="61"/>
      <c r="AC50" s="61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6"/>
      <c r="CA50" s="66"/>
      <c r="CB50" s="66"/>
      <c r="CC50" s="66"/>
      <c r="CD50" s="66"/>
      <c r="CE50" s="66"/>
      <c r="CF50" s="66"/>
      <c r="CG50" s="66"/>
      <c r="CH50" s="66"/>
      <c r="CI50" s="66"/>
      <c r="CJ50" s="66"/>
      <c r="CK50" s="66"/>
      <c r="CL50" s="66"/>
      <c r="CM50" s="66"/>
      <c r="CN50" s="66"/>
      <c r="CO50" s="66"/>
      <c r="CP50" s="66"/>
      <c r="CQ50" s="66"/>
      <c r="CR50" s="66"/>
      <c r="CS50" s="66"/>
      <c r="CT50" s="66"/>
      <c r="CU50" s="66"/>
      <c r="CV50" s="66"/>
      <c r="CW50" s="66"/>
      <c r="CX50" s="66"/>
      <c r="CY50" s="66"/>
      <c r="CZ50" s="66"/>
      <c r="DA50" s="66"/>
      <c r="DB50" s="66"/>
      <c r="DC50" s="66"/>
      <c r="DD50" s="66"/>
      <c r="DE50" s="66"/>
      <c r="DF50" s="66"/>
      <c r="DG50" s="66"/>
      <c r="DH50" s="66"/>
      <c r="DI50" s="66"/>
      <c r="DJ50" s="66"/>
      <c r="DK50" s="66"/>
      <c r="DL50" s="66"/>
      <c r="DM50" s="66"/>
      <c r="DN50" s="66"/>
      <c r="DO50" s="66"/>
      <c r="DP50" s="66"/>
      <c r="DQ50" s="66"/>
      <c r="DR50" s="66"/>
      <c r="DS50" s="66"/>
      <c r="DT50" s="66"/>
      <c r="DU50" s="66"/>
      <c r="DV50" s="66"/>
      <c r="DW50" s="66"/>
      <c r="DX50" s="66"/>
      <c r="DY50" s="66"/>
      <c r="DZ50" s="66"/>
      <c r="EA50" s="66"/>
      <c r="EB50" s="66"/>
      <c r="EC50" s="66"/>
      <c r="ED50" s="66"/>
      <c r="EE50" s="66"/>
      <c r="EF50" s="66"/>
      <c r="EG50" s="66"/>
      <c r="EH50" s="66"/>
      <c r="EI50" s="66"/>
      <c r="EJ50" s="66"/>
      <c r="EK50" s="66"/>
      <c r="EL50" s="66"/>
      <c r="EM50" s="66"/>
      <c r="EN50" s="66"/>
      <c r="EO50" s="66"/>
      <c r="EP50" s="66"/>
      <c r="EQ50" s="66"/>
      <c r="ER50" s="66"/>
      <c r="ES50" s="66"/>
      <c r="ET50" s="66"/>
      <c r="EU50" s="66"/>
      <c r="EV50" s="66"/>
      <c r="EW50" s="66"/>
      <c r="EX50" s="66"/>
      <c r="EY50" s="66"/>
      <c r="EZ50" s="66"/>
      <c r="FA50" s="66"/>
      <c r="FB50" s="66"/>
      <c r="FC50" s="66"/>
      <c r="FD50" s="66"/>
      <c r="FE50" s="66"/>
      <c r="FF50" s="66"/>
      <c r="FG50" s="66"/>
      <c r="FH50" s="66"/>
      <c r="FI50" s="66"/>
      <c r="FJ50" s="66"/>
      <c r="FK50" s="66"/>
      <c r="FL50" s="66"/>
      <c r="FM50" s="66"/>
      <c r="FN50" s="66"/>
      <c r="FO50" s="66"/>
      <c r="FP50" s="66"/>
      <c r="FQ50" s="66"/>
      <c r="FR50" s="66"/>
      <c r="FS50" s="66"/>
      <c r="FT50" s="66"/>
      <c r="FU50" s="66"/>
      <c r="FV50" s="66"/>
      <c r="FW50" s="66"/>
      <c r="FX50" s="66"/>
      <c r="FY50" s="66"/>
      <c r="FZ50" s="66"/>
      <c r="GA50" s="66"/>
      <c r="GB50" s="66"/>
      <c r="GC50" s="66"/>
      <c r="GD50" s="66"/>
      <c r="GE50" s="66"/>
      <c r="GF50" s="66"/>
      <c r="GG50" s="66"/>
      <c r="GH50" s="66"/>
      <c r="GI50" s="66"/>
      <c r="GJ50" s="66"/>
      <c r="GK50" s="66"/>
      <c r="GL50" s="66"/>
      <c r="GM50" s="66"/>
      <c r="GN50" s="66"/>
      <c r="GO50" s="66"/>
      <c r="GP50" s="66"/>
      <c r="GQ50" s="66"/>
      <c r="GR50" s="66"/>
      <c r="GS50" s="66"/>
      <c r="GT50" s="66"/>
      <c r="GU50" s="66"/>
      <c r="GV50" s="66"/>
      <c r="GW50" s="66"/>
      <c r="GX50" s="66"/>
      <c r="GY50" s="66"/>
      <c r="GZ50" s="66"/>
      <c r="HA50" s="66"/>
      <c r="HB50" s="66"/>
      <c r="HC50" s="66"/>
      <c r="HD50" s="66"/>
      <c r="HE50" s="66"/>
      <c r="HF50" s="66"/>
      <c r="HG50" s="66"/>
      <c r="HH50" s="66"/>
      <c r="HI50" s="66"/>
      <c r="HJ50" s="66"/>
      <c r="HK50" s="66"/>
      <c r="HL50" s="66"/>
      <c r="HM50" s="66"/>
      <c r="HN50" s="66"/>
      <c r="HO50" s="66"/>
      <c r="HP50" s="66"/>
      <c r="HQ50" s="66"/>
      <c r="HR50" s="66"/>
      <c r="HS50" s="66"/>
      <c r="HT50" s="66"/>
      <c r="HU50" s="66"/>
      <c r="HV50" s="66"/>
      <c r="HW50" s="66"/>
      <c r="HX50" s="66"/>
      <c r="HY50" s="66"/>
      <c r="HZ50" s="66"/>
      <c r="IA50" s="66"/>
      <c r="IB50" s="66"/>
      <c r="IC50" s="66"/>
      <c r="ID50" s="66"/>
      <c r="IE50" s="66"/>
      <c r="IF50" s="66"/>
      <c r="IG50" s="66"/>
      <c r="IH50" s="66"/>
      <c r="II50" s="66"/>
      <c r="IJ50" s="66"/>
      <c r="IK50" s="66"/>
      <c r="IL50" s="66"/>
      <c r="IM50" s="66"/>
      <c r="IN50" s="66"/>
      <c r="IO50" s="66"/>
      <c r="IP50" s="66"/>
      <c r="IQ50" s="66"/>
      <c r="IR50" s="66"/>
      <c r="IS50" s="66"/>
      <c r="IT50" s="66"/>
      <c r="IU50" s="66"/>
      <c r="IV50" s="66"/>
      <c r="IW50" s="66"/>
    </row>
    <row r="51" customFormat="false" ht="15.75" hidden="true" customHeight="false" outlineLevel="0" collapsed="false">
      <c r="A51" s="54" t="str">
        <f aca="false">+'Personnel Input Worksheet'!B71</f>
        <v> </v>
      </c>
      <c r="B51" s="54" t="n">
        <f aca="false">+'Personnel Input Worksheet'!D71</f>
        <v>0</v>
      </c>
      <c r="C51" s="54" t="n">
        <f aca="false">IF(B51&lt;&gt;0,1,0)</f>
        <v>0</v>
      </c>
      <c r="D51" s="54" t="n">
        <f aca="false">+'Personnel Input Worksheet'!G71</f>
        <v>12</v>
      </c>
      <c r="E51" s="61" t="n">
        <f aca="false">+D51*30</f>
        <v>360</v>
      </c>
      <c r="F51" s="62" t="n">
        <v>36526</v>
      </c>
      <c r="G51" s="63" t="n">
        <f aca="false">IF(A51&lt;&gt;"FTE",DATE(99,12,31),+F51+(360-E51))</f>
        <v>36525</v>
      </c>
      <c r="H51" s="63" t="n">
        <f aca="false">IF(A51&lt;&gt;"FTE",F51+E51,DATE(2001,1,1))</f>
        <v>36886</v>
      </c>
      <c r="I51" s="64" t="n">
        <f aca="false">IF(AND($G51&lt;=I$1,$H51&gt;I$1),$C51,0)</f>
        <v>0</v>
      </c>
      <c r="J51" s="64" t="n">
        <f aca="false">IF(AND($G51&lt;=J$1,$H51&gt;J$1),$C51,0)</f>
        <v>0</v>
      </c>
      <c r="K51" s="64" t="n">
        <f aca="false">IF(AND($G51&lt;=K$1,$H51&gt;K$1),$C51,0)</f>
        <v>0</v>
      </c>
      <c r="L51" s="64" t="n">
        <f aca="false">IF(AND($G51&lt;=L$1,$H51&gt;L$1),$C51,0)</f>
        <v>0</v>
      </c>
      <c r="M51" s="64" t="n">
        <f aca="false">IF(AND($G51&lt;=M$1,$H51&gt;M$1),$C51,0)</f>
        <v>0</v>
      </c>
      <c r="N51" s="64" t="n">
        <f aca="false">IF(AND($G51&lt;=N$1,$H51&gt;N$1),$C51,0)</f>
        <v>0</v>
      </c>
      <c r="O51" s="64" t="n">
        <f aca="false">IF(AND($G51&lt;=O$1,$H51&gt;O$1),$C51,0)</f>
        <v>0</v>
      </c>
      <c r="P51" s="64" t="n">
        <f aca="false">IF(AND($G51&lt;=P$1,$H51&gt;P$1),$C51,0)</f>
        <v>0</v>
      </c>
      <c r="Q51" s="64" t="n">
        <f aca="false">IF(AND($G51&lt;=Q$1,$H51&gt;Q$1),$C51,0)</f>
        <v>0</v>
      </c>
      <c r="R51" s="64" t="n">
        <f aca="false">IF(AND($G51&lt;=R$1,$H51&gt;R$1),$C51,0)</f>
        <v>0</v>
      </c>
      <c r="S51" s="64" t="n">
        <f aca="false">IF(AND($G51&lt;=S$1,$H51&gt;S$1),$C51,0)</f>
        <v>0</v>
      </c>
      <c r="T51" s="64" t="n">
        <f aca="false">IF(AND($G51&lt;=T$1,$H51&gt;T$1),$C51,0)</f>
        <v>0</v>
      </c>
      <c r="U51" s="65" t="n">
        <f aca="false">SUM(I51:T51)</f>
        <v>0</v>
      </c>
      <c r="V51" s="65"/>
      <c r="W51" s="61"/>
      <c r="X51" s="61"/>
      <c r="Y51" s="61"/>
      <c r="Z51" s="61"/>
      <c r="AA51" s="61"/>
      <c r="AB51" s="61"/>
      <c r="AC51" s="61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6"/>
      <c r="CA51" s="66"/>
      <c r="CB51" s="66"/>
      <c r="CC51" s="66"/>
      <c r="CD51" s="66"/>
      <c r="CE51" s="66"/>
      <c r="CF51" s="66"/>
      <c r="CG51" s="66"/>
      <c r="CH51" s="66"/>
      <c r="CI51" s="66"/>
      <c r="CJ51" s="66"/>
      <c r="CK51" s="66"/>
      <c r="CL51" s="66"/>
      <c r="CM51" s="66"/>
      <c r="CN51" s="66"/>
      <c r="CO51" s="66"/>
      <c r="CP51" s="66"/>
      <c r="CQ51" s="66"/>
      <c r="CR51" s="66"/>
      <c r="CS51" s="66"/>
      <c r="CT51" s="66"/>
      <c r="CU51" s="66"/>
      <c r="CV51" s="66"/>
      <c r="CW51" s="66"/>
      <c r="CX51" s="66"/>
      <c r="CY51" s="66"/>
      <c r="CZ51" s="66"/>
      <c r="DA51" s="66"/>
      <c r="DB51" s="66"/>
      <c r="DC51" s="66"/>
      <c r="DD51" s="66"/>
      <c r="DE51" s="66"/>
      <c r="DF51" s="66"/>
      <c r="DG51" s="66"/>
      <c r="DH51" s="66"/>
      <c r="DI51" s="66"/>
      <c r="DJ51" s="66"/>
      <c r="DK51" s="66"/>
      <c r="DL51" s="66"/>
      <c r="DM51" s="66"/>
      <c r="DN51" s="66"/>
      <c r="DO51" s="66"/>
      <c r="DP51" s="66"/>
      <c r="DQ51" s="66"/>
      <c r="DR51" s="66"/>
      <c r="DS51" s="66"/>
      <c r="DT51" s="66"/>
      <c r="DU51" s="66"/>
      <c r="DV51" s="66"/>
      <c r="DW51" s="66"/>
      <c r="DX51" s="66"/>
      <c r="DY51" s="66"/>
      <c r="DZ51" s="66"/>
      <c r="EA51" s="66"/>
      <c r="EB51" s="66"/>
      <c r="EC51" s="66"/>
      <c r="ED51" s="66"/>
      <c r="EE51" s="66"/>
      <c r="EF51" s="66"/>
      <c r="EG51" s="66"/>
      <c r="EH51" s="66"/>
      <c r="EI51" s="66"/>
      <c r="EJ51" s="66"/>
      <c r="EK51" s="66"/>
      <c r="EL51" s="66"/>
      <c r="EM51" s="66"/>
      <c r="EN51" s="66"/>
      <c r="EO51" s="66"/>
      <c r="EP51" s="66"/>
      <c r="EQ51" s="66"/>
      <c r="ER51" s="66"/>
      <c r="ES51" s="66"/>
      <c r="ET51" s="66"/>
      <c r="EU51" s="66"/>
      <c r="EV51" s="66"/>
      <c r="EW51" s="66"/>
      <c r="EX51" s="66"/>
      <c r="EY51" s="66"/>
      <c r="EZ51" s="66"/>
      <c r="FA51" s="66"/>
      <c r="FB51" s="66"/>
      <c r="FC51" s="66"/>
      <c r="FD51" s="66"/>
      <c r="FE51" s="66"/>
      <c r="FF51" s="66"/>
      <c r="FG51" s="66"/>
      <c r="FH51" s="66"/>
      <c r="FI51" s="66"/>
      <c r="FJ51" s="66"/>
      <c r="FK51" s="66"/>
      <c r="FL51" s="66"/>
      <c r="FM51" s="66"/>
      <c r="FN51" s="66"/>
      <c r="FO51" s="66"/>
      <c r="FP51" s="66"/>
      <c r="FQ51" s="66"/>
      <c r="FR51" s="66"/>
      <c r="FS51" s="66"/>
      <c r="FT51" s="66"/>
      <c r="FU51" s="66"/>
      <c r="FV51" s="66"/>
      <c r="FW51" s="66"/>
      <c r="FX51" s="66"/>
      <c r="FY51" s="66"/>
      <c r="FZ51" s="66"/>
      <c r="GA51" s="66"/>
      <c r="GB51" s="66"/>
      <c r="GC51" s="66"/>
      <c r="GD51" s="66"/>
      <c r="GE51" s="66"/>
      <c r="GF51" s="66"/>
      <c r="GG51" s="66"/>
      <c r="GH51" s="66"/>
      <c r="GI51" s="66"/>
      <c r="GJ51" s="66"/>
      <c r="GK51" s="66"/>
      <c r="GL51" s="66"/>
      <c r="GM51" s="66"/>
      <c r="GN51" s="66"/>
      <c r="GO51" s="66"/>
      <c r="GP51" s="66"/>
      <c r="GQ51" s="66"/>
      <c r="GR51" s="66"/>
      <c r="GS51" s="66"/>
      <c r="GT51" s="66"/>
      <c r="GU51" s="66"/>
      <c r="GV51" s="66"/>
      <c r="GW51" s="66"/>
      <c r="GX51" s="66"/>
      <c r="GY51" s="66"/>
      <c r="GZ51" s="66"/>
      <c r="HA51" s="66"/>
      <c r="HB51" s="66"/>
      <c r="HC51" s="66"/>
      <c r="HD51" s="66"/>
      <c r="HE51" s="66"/>
      <c r="HF51" s="66"/>
      <c r="HG51" s="66"/>
      <c r="HH51" s="66"/>
      <c r="HI51" s="66"/>
      <c r="HJ51" s="66"/>
      <c r="HK51" s="66"/>
      <c r="HL51" s="66"/>
      <c r="HM51" s="66"/>
      <c r="HN51" s="66"/>
      <c r="HO51" s="66"/>
      <c r="HP51" s="66"/>
      <c r="HQ51" s="66"/>
      <c r="HR51" s="66"/>
      <c r="HS51" s="66"/>
      <c r="HT51" s="66"/>
      <c r="HU51" s="66"/>
      <c r="HV51" s="66"/>
      <c r="HW51" s="66"/>
      <c r="HX51" s="66"/>
      <c r="HY51" s="66"/>
      <c r="HZ51" s="66"/>
      <c r="IA51" s="66"/>
      <c r="IB51" s="66"/>
      <c r="IC51" s="66"/>
      <c r="ID51" s="66"/>
      <c r="IE51" s="66"/>
      <c r="IF51" s="66"/>
      <c r="IG51" s="66"/>
      <c r="IH51" s="66"/>
      <c r="II51" s="66"/>
      <c r="IJ51" s="66"/>
      <c r="IK51" s="66"/>
      <c r="IL51" s="66"/>
      <c r="IM51" s="66"/>
      <c r="IN51" s="66"/>
      <c r="IO51" s="66"/>
      <c r="IP51" s="66"/>
      <c r="IQ51" s="66"/>
      <c r="IR51" s="66"/>
      <c r="IS51" s="66"/>
      <c r="IT51" s="66"/>
      <c r="IU51" s="66"/>
      <c r="IV51" s="66"/>
      <c r="IW51" s="66"/>
    </row>
    <row r="52" customFormat="false" ht="15.75" hidden="true" customHeight="false" outlineLevel="0" collapsed="false">
      <c r="A52" s="54" t="str">
        <f aca="false">+'Personnel Input Worksheet'!B72</f>
        <v> </v>
      </c>
      <c r="B52" s="54" t="n">
        <f aca="false">+'Personnel Input Worksheet'!D72</f>
        <v>0</v>
      </c>
      <c r="C52" s="54" t="n">
        <f aca="false">IF(B52&lt;&gt;0,1,0)</f>
        <v>0</v>
      </c>
      <c r="D52" s="54" t="n">
        <f aca="false">+'Personnel Input Worksheet'!G72</f>
        <v>12</v>
      </c>
      <c r="E52" s="61" t="n">
        <f aca="false">+D52*30</f>
        <v>360</v>
      </c>
      <c r="F52" s="62" t="n">
        <v>36526</v>
      </c>
      <c r="G52" s="63" t="n">
        <f aca="false">IF(A52&lt;&gt;"FTE",DATE(99,12,31),+F52+(360-E52))</f>
        <v>36525</v>
      </c>
      <c r="H52" s="63" t="n">
        <f aca="false">IF(A52&lt;&gt;"FTE",F52+E52,DATE(2001,1,1))</f>
        <v>36886</v>
      </c>
      <c r="I52" s="64" t="n">
        <f aca="false">IF(AND($G52&lt;=I$1,$H52&gt;I$1),$C52,0)</f>
        <v>0</v>
      </c>
      <c r="J52" s="64" t="n">
        <f aca="false">IF(AND($G52&lt;=J$1,$H52&gt;J$1),$C52,0)</f>
        <v>0</v>
      </c>
      <c r="K52" s="64" t="n">
        <f aca="false">IF(AND($G52&lt;=K$1,$H52&gt;K$1),$C52,0)</f>
        <v>0</v>
      </c>
      <c r="L52" s="64" t="n">
        <f aca="false">IF(AND($G52&lt;=L$1,$H52&gt;L$1),$C52,0)</f>
        <v>0</v>
      </c>
      <c r="M52" s="64" t="n">
        <f aca="false">IF(AND($G52&lt;=M$1,$H52&gt;M$1),$C52,0)</f>
        <v>0</v>
      </c>
      <c r="N52" s="64" t="n">
        <f aca="false">IF(AND($G52&lt;=N$1,$H52&gt;N$1),$C52,0)</f>
        <v>0</v>
      </c>
      <c r="O52" s="64" t="n">
        <f aca="false">IF(AND($G52&lt;=O$1,$H52&gt;O$1),$C52,0)</f>
        <v>0</v>
      </c>
      <c r="P52" s="64" t="n">
        <f aca="false">IF(AND($G52&lt;=P$1,$H52&gt;P$1),$C52,0)</f>
        <v>0</v>
      </c>
      <c r="Q52" s="64" t="n">
        <f aca="false">IF(AND($G52&lt;=Q$1,$H52&gt;Q$1),$C52,0)</f>
        <v>0</v>
      </c>
      <c r="R52" s="64" t="n">
        <f aca="false">IF(AND($G52&lt;=R$1,$H52&gt;R$1),$C52,0)</f>
        <v>0</v>
      </c>
      <c r="S52" s="64" t="n">
        <f aca="false">IF(AND($G52&lt;=S$1,$H52&gt;S$1),$C52,0)</f>
        <v>0</v>
      </c>
      <c r="T52" s="64" t="n">
        <f aca="false">IF(AND($G52&lt;=T$1,$H52&gt;T$1),$C52,0)</f>
        <v>0</v>
      </c>
      <c r="U52" s="65" t="n">
        <f aca="false">SUM(I52:T52)</f>
        <v>0</v>
      </c>
      <c r="V52" s="65"/>
      <c r="W52" s="61"/>
      <c r="X52" s="61"/>
      <c r="Y52" s="61"/>
      <c r="Z52" s="61"/>
      <c r="AA52" s="61"/>
      <c r="AB52" s="61"/>
      <c r="AC52" s="61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6"/>
      <c r="CA52" s="66"/>
      <c r="CB52" s="66"/>
      <c r="CC52" s="66"/>
      <c r="CD52" s="66"/>
      <c r="CE52" s="66"/>
      <c r="CF52" s="66"/>
      <c r="CG52" s="66"/>
      <c r="CH52" s="66"/>
      <c r="CI52" s="66"/>
      <c r="CJ52" s="66"/>
      <c r="CK52" s="66"/>
      <c r="CL52" s="66"/>
      <c r="CM52" s="66"/>
      <c r="CN52" s="66"/>
      <c r="CO52" s="66"/>
      <c r="CP52" s="66"/>
      <c r="CQ52" s="66"/>
      <c r="CR52" s="66"/>
      <c r="CS52" s="66"/>
      <c r="CT52" s="66"/>
      <c r="CU52" s="66"/>
      <c r="CV52" s="66"/>
      <c r="CW52" s="66"/>
      <c r="CX52" s="66"/>
      <c r="CY52" s="66"/>
      <c r="CZ52" s="66"/>
      <c r="DA52" s="66"/>
      <c r="DB52" s="66"/>
      <c r="DC52" s="66"/>
      <c r="DD52" s="66"/>
      <c r="DE52" s="66"/>
      <c r="DF52" s="66"/>
      <c r="DG52" s="66"/>
      <c r="DH52" s="66"/>
      <c r="DI52" s="66"/>
      <c r="DJ52" s="66"/>
      <c r="DK52" s="66"/>
      <c r="DL52" s="66"/>
      <c r="DM52" s="66"/>
      <c r="DN52" s="66"/>
      <c r="DO52" s="66"/>
      <c r="DP52" s="66"/>
      <c r="DQ52" s="66"/>
      <c r="DR52" s="66"/>
      <c r="DS52" s="66"/>
      <c r="DT52" s="66"/>
      <c r="DU52" s="66"/>
      <c r="DV52" s="66"/>
      <c r="DW52" s="66"/>
      <c r="DX52" s="66"/>
      <c r="DY52" s="66"/>
      <c r="DZ52" s="66"/>
      <c r="EA52" s="66"/>
      <c r="EB52" s="66"/>
      <c r="EC52" s="66"/>
      <c r="ED52" s="66"/>
      <c r="EE52" s="66"/>
      <c r="EF52" s="66"/>
      <c r="EG52" s="66"/>
      <c r="EH52" s="66"/>
      <c r="EI52" s="66"/>
      <c r="EJ52" s="66"/>
      <c r="EK52" s="66"/>
      <c r="EL52" s="66"/>
      <c r="EM52" s="66"/>
      <c r="EN52" s="66"/>
      <c r="EO52" s="66"/>
      <c r="EP52" s="66"/>
      <c r="EQ52" s="66"/>
      <c r="ER52" s="66"/>
      <c r="ES52" s="66"/>
      <c r="ET52" s="66"/>
      <c r="EU52" s="66"/>
      <c r="EV52" s="66"/>
      <c r="EW52" s="66"/>
      <c r="EX52" s="66"/>
      <c r="EY52" s="66"/>
      <c r="EZ52" s="66"/>
      <c r="FA52" s="66"/>
      <c r="FB52" s="66"/>
      <c r="FC52" s="66"/>
      <c r="FD52" s="66"/>
      <c r="FE52" s="66"/>
      <c r="FF52" s="66"/>
      <c r="FG52" s="66"/>
      <c r="FH52" s="66"/>
      <c r="FI52" s="66"/>
      <c r="FJ52" s="66"/>
      <c r="FK52" s="66"/>
      <c r="FL52" s="66"/>
      <c r="FM52" s="66"/>
      <c r="FN52" s="66"/>
      <c r="FO52" s="66"/>
      <c r="FP52" s="66"/>
      <c r="FQ52" s="66"/>
      <c r="FR52" s="66"/>
      <c r="FS52" s="66"/>
      <c r="FT52" s="66"/>
      <c r="FU52" s="66"/>
      <c r="FV52" s="66"/>
      <c r="FW52" s="66"/>
      <c r="FX52" s="66"/>
      <c r="FY52" s="66"/>
      <c r="FZ52" s="66"/>
      <c r="GA52" s="66"/>
      <c r="GB52" s="66"/>
      <c r="GC52" s="66"/>
      <c r="GD52" s="66"/>
      <c r="GE52" s="66"/>
      <c r="GF52" s="66"/>
      <c r="GG52" s="66"/>
      <c r="GH52" s="66"/>
      <c r="GI52" s="66"/>
      <c r="GJ52" s="66"/>
      <c r="GK52" s="66"/>
      <c r="GL52" s="66"/>
      <c r="GM52" s="66"/>
      <c r="GN52" s="66"/>
      <c r="GO52" s="66"/>
      <c r="GP52" s="66"/>
      <c r="GQ52" s="66"/>
      <c r="GR52" s="66"/>
      <c r="GS52" s="66"/>
      <c r="GT52" s="66"/>
      <c r="GU52" s="66"/>
      <c r="GV52" s="66"/>
      <c r="GW52" s="66"/>
      <c r="GX52" s="66"/>
      <c r="GY52" s="66"/>
      <c r="GZ52" s="66"/>
      <c r="HA52" s="66"/>
      <c r="HB52" s="66"/>
      <c r="HC52" s="66"/>
      <c r="HD52" s="66"/>
      <c r="HE52" s="66"/>
      <c r="HF52" s="66"/>
      <c r="HG52" s="66"/>
      <c r="HH52" s="66"/>
      <c r="HI52" s="66"/>
      <c r="HJ52" s="66"/>
      <c r="HK52" s="66"/>
      <c r="HL52" s="66"/>
      <c r="HM52" s="66"/>
      <c r="HN52" s="66"/>
      <c r="HO52" s="66"/>
      <c r="HP52" s="66"/>
      <c r="HQ52" s="66"/>
      <c r="HR52" s="66"/>
      <c r="HS52" s="66"/>
      <c r="HT52" s="66"/>
      <c r="HU52" s="66"/>
      <c r="HV52" s="66"/>
      <c r="HW52" s="66"/>
      <c r="HX52" s="66"/>
      <c r="HY52" s="66"/>
      <c r="HZ52" s="66"/>
      <c r="IA52" s="66"/>
      <c r="IB52" s="66"/>
      <c r="IC52" s="66"/>
      <c r="ID52" s="66"/>
      <c r="IE52" s="66"/>
      <c r="IF52" s="66"/>
      <c r="IG52" s="66"/>
      <c r="IH52" s="66"/>
      <c r="II52" s="66"/>
      <c r="IJ52" s="66"/>
      <c r="IK52" s="66"/>
      <c r="IL52" s="66"/>
      <c r="IM52" s="66"/>
      <c r="IN52" s="66"/>
      <c r="IO52" s="66"/>
      <c r="IP52" s="66"/>
      <c r="IQ52" s="66"/>
      <c r="IR52" s="66"/>
      <c r="IS52" s="66"/>
      <c r="IT52" s="66"/>
      <c r="IU52" s="66"/>
      <c r="IV52" s="66"/>
      <c r="IW52" s="66"/>
    </row>
    <row r="53" customFormat="false" ht="15.75" hidden="true" customHeight="false" outlineLevel="0" collapsed="false">
      <c r="A53" s="54" t="str">
        <f aca="false">+'Personnel Input Worksheet'!B73</f>
        <v> </v>
      </c>
      <c r="B53" s="54" t="n">
        <f aca="false">+'Personnel Input Worksheet'!D73</f>
        <v>0</v>
      </c>
      <c r="C53" s="54" t="n">
        <f aca="false">IF(B53&lt;&gt;0,1,0)</f>
        <v>0</v>
      </c>
      <c r="D53" s="54" t="n">
        <f aca="false">+'Personnel Input Worksheet'!G73</f>
        <v>12</v>
      </c>
      <c r="E53" s="61" t="n">
        <f aca="false">+D53*30</f>
        <v>360</v>
      </c>
      <c r="F53" s="62" t="n">
        <v>36526</v>
      </c>
      <c r="G53" s="63" t="n">
        <f aca="false">IF(A53&lt;&gt;"FTE",DATE(99,12,31),+F53+(360-E53))</f>
        <v>36525</v>
      </c>
      <c r="H53" s="63" t="n">
        <f aca="false">IF(A53&lt;&gt;"FTE",F53+E53,DATE(2001,1,1))</f>
        <v>36886</v>
      </c>
      <c r="I53" s="64" t="n">
        <f aca="false">IF(AND($G53&lt;=I$1,$H53&gt;I$1),$C53,0)</f>
        <v>0</v>
      </c>
      <c r="J53" s="64" t="n">
        <f aca="false">IF(AND($G53&lt;=J$1,$H53&gt;J$1),$C53,0)</f>
        <v>0</v>
      </c>
      <c r="K53" s="64" t="n">
        <f aca="false">IF(AND($G53&lt;=K$1,$H53&gt;K$1),$C53,0)</f>
        <v>0</v>
      </c>
      <c r="L53" s="64" t="n">
        <f aca="false">IF(AND($G53&lt;=L$1,$H53&gt;L$1),$C53,0)</f>
        <v>0</v>
      </c>
      <c r="M53" s="64" t="n">
        <f aca="false">IF(AND($G53&lt;=M$1,$H53&gt;M$1),$C53,0)</f>
        <v>0</v>
      </c>
      <c r="N53" s="64" t="n">
        <f aca="false">IF(AND($G53&lt;=N$1,$H53&gt;N$1),$C53,0)</f>
        <v>0</v>
      </c>
      <c r="O53" s="64" t="n">
        <f aca="false">IF(AND($G53&lt;=O$1,$H53&gt;O$1),$C53,0)</f>
        <v>0</v>
      </c>
      <c r="P53" s="64" t="n">
        <f aca="false">IF(AND($G53&lt;=P$1,$H53&gt;P$1),$C53,0)</f>
        <v>0</v>
      </c>
      <c r="Q53" s="64" t="n">
        <f aca="false">IF(AND($G53&lt;=Q$1,$H53&gt;Q$1),$C53,0)</f>
        <v>0</v>
      </c>
      <c r="R53" s="64" t="n">
        <f aca="false">IF(AND($G53&lt;=R$1,$H53&gt;R$1),$C53,0)</f>
        <v>0</v>
      </c>
      <c r="S53" s="64" t="n">
        <f aca="false">IF(AND($G53&lt;=S$1,$H53&gt;S$1),$C53,0)</f>
        <v>0</v>
      </c>
      <c r="T53" s="64" t="n">
        <f aca="false">IF(AND($G53&lt;=T$1,$H53&gt;T$1),$C53,0)</f>
        <v>0</v>
      </c>
      <c r="U53" s="65" t="n">
        <f aca="false">SUM(I53:T53)</f>
        <v>0</v>
      </c>
      <c r="V53" s="65"/>
      <c r="W53" s="61"/>
      <c r="X53" s="61"/>
      <c r="Y53" s="61"/>
      <c r="Z53" s="61"/>
      <c r="AA53" s="61"/>
      <c r="AB53" s="61"/>
      <c r="AC53" s="61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6"/>
      <c r="CA53" s="66"/>
      <c r="CB53" s="66"/>
      <c r="CC53" s="66"/>
      <c r="CD53" s="66"/>
      <c r="CE53" s="66"/>
      <c r="CF53" s="66"/>
      <c r="CG53" s="66"/>
      <c r="CH53" s="66"/>
      <c r="CI53" s="66"/>
      <c r="CJ53" s="66"/>
      <c r="CK53" s="66"/>
      <c r="CL53" s="66"/>
      <c r="CM53" s="66"/>
      <c r="CN53" s="66"/>
      <c r="CO53" s="66"/>
      <c r="CP53" s="66"/>
      <c r="CQ53" s="66"/>
      <c r="CR53" s="66"/>
      <c r="CS53" s="66"/>
      <c r="CT53" s="66"/>
      <c r="CU53" s="66"/>
      <c r="CV53" s="66"/>
      <c r="CW53" s="66"/>
      <c r="CX53" s="66"/>
      <c r="CY53" s="66"/>
      <c r="CZ53" s="66"/>
      <c r="DA53" s="66"/>
      <c r="DB53" s="66"/>
      <c r="DC53" s="66"/>
      <c r="DD53" s="66"/>
      <c r="DE53" s="66"/>
      <c r="DF53" s="66"/>
      <c r="DG53" s="66"/>
      <c r="DH53" s="66"/>
      <c r="DI53" s="66"/>
      <c r="DJ53" s="66"/>
      <c r="DK53" s="66"/>
      <c r="DL53" s="66"/>
      <c r="DM53" s="66"/>
      <c r="DN53" s="66"/>
      <c r="DO53" s="66"/>
      <c r="DP53" s="66"/>
      <c r="DQ53" s="66"/>
      <c r="DR53" s="66"/>
      <c r="DS53" s="66"/>
      <c r="DT53" s="66"/>
      <c r="DU53" s="66"/>
      <c r="DV53" s="66"/>
      <c r="DW53" s="66"/>
      <c r="DX53" s="66"/>
      <c r="DY53" s="66"/>
      <c r="DZ53" s="66"/>
      <c r="EA53" s="66"/>
      <c r="EB53" s="66"/>
      <c r="EC53" s="66"/>
      <c r="ED53" s="66"/>
      <c r="EE53" s="66"/>
      <c r="EF53" s="66"/>
      <c r="EG53" s="66"/>
      <c r="EH53" s="66"/>
      <c r="EI53" s="66"/>
      <c r="EJ53" s="66"/>
      <c r="EK53" s="66"/>
      <c r="EL53" s="66"/>
      <c r="EM53" s="66"/>
      <c r="EN53" s="66"/>
      <c r="EO53" s="66"/>
      <c r="EP53" s="66"/>
      <c r="EQ53" s="66"/>
      <c r="ER53" s="66"/>
      <c r="ES53" s="66"/>
      <c r="ET53" s="66"/>
      <c r="EU53" s="66"/>
      <c r="EV53" s="66"/>
      <c r="EW53" s="66"/>
      <c r="EX53" s="66"/>
      <c r="EY53" s="66"/>
      <c r="EZ53" s="66"/>
      <c r="FA53" s="66"/>
      <c r="FB53" s="66"/>
      <c r="FC53" s="66"/>
      <c r="FD53" s="66"/>
      <c r="FE53" s="66"/>
      <c r="FF53" s="66"/>
      <c r="FG53" s="66"/>
      <c r="FH53" s="66"/>
      <c r="FI53" s="66"/>
      <c r="FJ53" s="66"/>
      <c r="FK53" s="66"/>
      <c r="FL53" s="66"/>
      <c r="FM53" s="66"/>
      <c r="FN53" s="66"/>
      <c r="FO53" s="66"/>
      <c r="FP53" s="66"/>
      <c r="FQ53" s="66"/>
      <c r="FR53" s="66"/>
      <c r="FS53" s="66"/>
      <c r="FT53" s="66"/>
      <c r="FU53" s="66"/>
      <c r="FV53" s="66"/>
      <c r="FW53" s="66"/>
      <c r="FX53" s="66"/>
      <c r="FY53" s="66"/>
      <c r="FZ53" s="66"/>
      <c r="GA53" s="66"/>
      <c r="GB53" s="66"/>
      <c r="GC53" s="66"/>
      <c r="GD53" s="66"/>
      <c r="GE53" s="66"/>
      <c r="GF53" s="66"/>
      <c r="GG53" s="66"/>
      <c r="GH53" s="66"/>
      <c r="GI53" s="66"/>
      <c r="GJ53" s="66"/>
      <c r="GK53" s="66"/>
      <c r="GL53" s="66"/>
      <c r="GM53" s="66"/>
      <c r="GN53" s="66"/>
      <c r="GO53" s="66"/>
      <c r="GP53" s="66"/>
      <c r="GQ53" s="66"/>
      <c r="GR53" s="66"/>
      <c r="GS53" s="66"/>
      <c r="GT53" s="66"/>
      <c r="GU53" s="66"/>
      <c r="GV53" s="66"/>
      <c r="GW53" s="66"/>
      <c r="GX53" s="66"/>
      <c r="GY53" s="66"/>
      <c r="GZ53" s="66"/>
      <c r="HA53" s="66"/>
      <c r="HB53" s="66"/>
      <c r="HC53" s="66"/>
      <c r="HD53" s="66"/>
      <c r="HE53" s="66"/>
      <c r="HF53" s="66"/>
      <c r="HG53" s="66"/>
      <c r="HH53" s="66"/>
      <c r="HI53" s="66"/>
      <c r="HJ53" s="66"/>
      <c r="HK53" s="66"/>
      <c r="HL53" s="66"/>
      <c r="HM53" s="66"/>
      <c r="HN53" s="66"/>
      <c r="HO53" s="66"/>
      <c r="HP53" s="66"/>
      <c r="HQ53" s="66"/>
      <c r="HR53" s="66"/>
      <c r="HS53" s="66"/>
      <c r="HT53" s="66"/>
      <c r="HU53" s="66"/>
      <c r="HV53" s="66"/>
      <c r="HW53" s="66"/>
      <c r="HX53" s="66"/>
      <c r="HY53" s="66"/>
      <c r="HZ53" s="66"/>
      <c r="IA53" s="66"/>
      <c r="IB53" s="66"/>
      <c r="IC53" s="66"/>
      <c r="ID53" s="66"/>
      <c r="IE53" s="66"/>
      <c r="IF53" s="66"/>
      <c r="IG53" s="66"/>
      <c r="IH53" s="66"/>
      <c r="II53" s="66"/>
      <c r="IJ53" s="66"/>
      <c r="IK53" s="66"/>
      <c r="IL53" s="66"/>
      <c r="IM53" s="66"/>
      <c r="IN53" s="66"/>
      <c r="IO53" s="66"/>
      <c r="IP53" s="66"/>
      <c r="IQ53" s="66"/>
      <c r="IR53" s="66"/>
      <c r="IS53" s="66"/>
      <c r="IT53" s="66"/>
      <c r="IU53" s="66"/>
      <c r="IV53" s="66"/>
      <c r="IW53" s="66"/>
    </row>
    <row r="54" customFormat="false" ht="15.75" hidden="true" customHeight="false" outlineLevel="0" collapsed="false">
      <c r="A54" s="54" t="str">
        <f aca="false">+'Personnel Input Worksheet'!B74</f>
        <v> </v>
      </c>
      <c r="B54" s="54" t="n">
        <f aca="false">+'Personnel Input Worksheet'!D74</f>
        <v>0</v>
      </c>
      <c r="C54" s="54" t="n">
        <f aca="false">IF(B54&lt;&gt;0,1,0)</f>
        <v>0</v>
      </c>
      <c r="D54" s="54" t="n">
        <f aca="false">+'Personnel Input Worksheet'!G74</f>
        <v>12</v>
      </c>
      <c r="E54" s="61" t="n">
        <f aca="false">+D54*30</f>
        <v>360</v>
      </c>
      <c r="F54" s="62" t="n">
        <v>36526</v>
      </c>
      <c r="G54" s="63" t="n">
        <f aca="false">IF(A54&lt;&gt;"FTE",DATE(99,12,31),+F54+(360-E54))</f>
        <v>36525</v>
      </c>
      <c r="H54" s="63" t="n">
        <f aca="false">IF(A54&lt;&gt;"FTE",F54+E54,DATE(2001,1,1))</f>
        <v>36886</v>
      </c>
      <c r="I54" s="64" t="n">
        <f aca="false">IF(AND($G54&lt;=I$1,$H54&gt;I$1),$C54,0)</f>
        <v>0</v>
      </c>
      <c r="J54" s="64" t="n">
        <f aca="false">IF(AND($G54&lt;=J$1,$H54&gt;J$1),$C54,0)</f>
        <v>0</v>
      </c>
      <c r="K54" s="64" t="n">
        <f aca="false">IF(AND($G54&lt;=K$1,$H54&gt;K$1),$C54,0)</f>
        <v>0</v>
      </c>
      <c r="L54" s="64" t="n">
        <f aca="false">IF(AND($G54&lt;=L$1,$H54&gt;L$1),$C54,0)</f>
        <v>0</v>
      </c>
      <c r="M54" s="64" t="n">
        <f aca="false">IF(AND($G54&lt;=M$1,$H54&gt;M$1),$C54,0)</f>
        <v>0</v>
      </c>
      <c r="N54" s="64" t="n">
        <f aca="false">IF(AND($G54&lt;=N$1,$H54&gt;N$1),$C54,0)</f>
        <v>0</v>
      </c>
      <c r="O54" s="64" t="n">
        <f aca="false">IF(AND($G54&lt;=O$1,$H54&gt;O$1),$C54,0)</f>
        <v>0</v>
      </c>
      <c r="P54" s="64" t="n">
        <f aca="false">IF(AND($G54&lt;=P$1,$H54&gt;P$1),$C54,0)</f>
        <v>0</v>
      </c>
      <c r="Q54" s="64" t="n">
        <f aca="false">IF(AND($G54&lt;=Q$1,$H54&gt;Q$1),$C54,0)</f>
        <v>0</v>
      </c>
      <c r="R54" s="64" t="n">
        <f aca="false">IF(AND($G54&lt;=R$1,$H54&gt;R$1),$C54,0)</f>
        <v>0</v>
      </c>
      <c r="S54" s="64" t="n">
        <f aca="false">IF(AND($G54&lt;=S$1,$H54&gt;S$1),$C54,0)</f>
        <v>0</v>
      </c>
      <c r="T54" s="64" t="n">
        <f aca="false">IF(AND($G54&lt;=T$1,$H54&gt;T$1),$C54,0)</f>
        <v>0</v>
      </c>
      <c r="U54" s="65" t="n">
        <f aca="false">SUM(I54:T54)</f>
        <v>0</v>
      </c>
      <c r="V54" s="65"/>
      <c r="W54" s="61"/>
      <c r="X54" s="61"/>
      <c r="Y54" s="61"/>
      <c r="Z54" s="61"/>
      <c r="AA54" s="61"/>
      <c r="AB54" s="61"/>
      <c r="AC54" s="61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6"/>
      <c r="CA54" s="66"/>
      <c r="CB54" s="66"/>
      <c r="CC54" s="66"/>
      <c r="CD54" s="66"/>
      <c r="CE54" s="66"/>
      <c r="CF54" s="66"/>
      <c r="CG54" s="66"/>
      <c r="CH54" s="66"/>
      <c r="CI54" s="66"/>
      <c r="CJ54" s="66"/>
      <c r="CK54" s="66"/>
      <c r="CL54" s="66"/>
      <c r="CM54" s="66"/>
      <c r="CN54" s="66"/>
      <c r="CO54" s="66"/>
      <c r="CP54" s="66"/>
      <c r="CQ54" s="66"/>
      <c r="CR54" s="66"/>
      <c r="CS54" s="66"/>
      <c r="CT54" s="66"/>
      <c r="CU54" s="66"/>
      <c r="CV54" s="66"/>
      <c r="CW54" s="66"/>
      <c r="CX54" s="66"/>
      <c r="CY54" s="66"/>
      <c r="CZ54" s="66"/>
      <c r="DA54" s="66"/>
      <c r="DB54" s="66"/>
      <c r="DC54" s="66"/>
      <c r="DD54" s="66"/>
      <c r="DE54" s="66"/>
      <c r="DF54" s="66"/>
      <c r="DG54" s="66"/>
      <c r="DH54" s="66"/>
      <c r="DI54" s="66"/>
      <c r="DJ54" s="66"/>
      <c r="DK54" s="66"/>
      <c r="DL54" s="66"/>
      <c r="DM54" s="66"/>
      <c r="DN54" s="66"/>
      <c r="DO54" s="66"/>
      <c r="DP54" s="66"/>
      <c r="DQ54" s="66"/>
      <c r="DR54" s="66"/>
      <c r="DS54" s="66"/>
      <c r="DT54" s="66"/>
      <c r="DU54" s="66"/>
      <c r="DV54" s="66"/>
      <c r="DW54" s="66"/>
      <c r="DX54" s="66"/>
      <c r="DY54" s="66"/>
      <c r="DZ54" s="66"/>
      <c r="EA54" s="66"/>
      <c r="EB54" s="66"/>
      <c r="EC54" s="66"/>
      <c r="ED54" s="66"/>
      <c r="EE54" s="66"/>
      <c r="EF54" s="66"/>
      <c r="EG54" s="66"/>
      <c r="EH54" s="66"/>
      <c r="EI54" s="66"/>
      <c r="EJ54" s="66"/>
      <c r="EK54" s="66"/>
      <c r="EL54" s="66"/>
      <c r="EM54" s="66"/>
      <c r="EN54" s="66"/>
      <c r="EO54" s="66"/>
      <c r="EP54" s="66"/>
      <c r="EQ54" s="66"/>
      <c r="ER54" s="66"/>
      <c r="ES54" s="66"/>
      <c r="ET54" s="66"/>
      <c r="EU54" s="66"/>
      <c r="EV54" s="66"/>
      <c r="EW54" s="66"/>
      <c r="EX54" s="66"/>
      <c r="EY54" s="66"/>
      <c r="EZ54" s="66"/>
      <c r="FA54" s="66"/>
      <c r="FB54" s="66"/>
      <c r="FC54" s="66"/>
      <c r="FD54" s="66"/>
      <c r="FE54" s="66"/>
      <c r="FF54" s="66"/>
      <c r="FG54" s="66"/>
      <c r="FH54" s="66"/>
      <c r="FI54" s="66"/>
      <c r="FJ54" s="66"/>
      <c r="FK54" s="66"/>
      <c r="FL54" s="66"/>
      <c r="FM54" s="66"/>
      <c r="FN54" s="66"/>
      <c r="FO54" s="66"/>
      <c r="FP54" s="66"/>
      <c r="FQ54" s="66"/>
      <c r="FR54" s="66"/>
      <c r="FS54" s="66"/>
      <c r="FT54" s="66"/>
      <c r="FU54" s="66"/>
      <c r="FV54" s="66"/>
      <c r="FW54" s="66"/>
      <c r="FX54" s="66"/>
      <c r="FY54" s="66"/>
      <c r="FZ54" s="66"/>
      <c r="GA54" s="66"/>
      <c r="GB54" s="66"/>
      <c r="GC54" s="66"/>
      <c r="GD54" s="66"/>
      <c r="GE54" s="66"/>
      <c r="GF54" s="66"/>
      <c r="GG54" s="66"/>
      <c r="GH54" s="66"/>
      <c r="GI54" s="66"/>
      <c r="GJ54" s="66"/>
      <c r="GK54" s="66"/>
      <c r="GL54" s="66"/>
      <c r="GM54" s="66"/>
      <c r="GN54" s="66"/>
      <c r="GO54" s="66"/>
      <c r="GP54" s="66"/>
      <c r="GQ54" s="66"/>
      <c r="GR54" s="66"/>
      <c r="GS54" s="66"/>
      <c r="GT54" s="66"/>
      <c r="GU54" s="66"/>
      <c r="GV54" s="66"/>
      <c r="GW54" s="66"/>
      <c r="GX54" s="66"/>
      <c r="GY54" s="66"/>
      <c r="GZ54" s="66"/>
      <c r="HA54" s="66"/>
      <c r="HB54" s="66"/>
      <c r="HC54" s="66"/>
      <c r="HD54" s="66"/>
      <c r="HE54" s="66"/>
      <c r="HF54" s="66"/>
      <c r="HG54" s="66"/>
      <c r="HH54" s="66"/>
      <c r="HI54" s="66"/>
      <c r="HJ54" s="66"/>
      <c r="HK54" s="66"/>
      <c r="HL54" s="66"/>
      <c r="HM54" s="66"/>
      <c r="HN54" s="66"/>
      <c r="HO54" s="66"/>
      <c r="HP54" s="66"/>
      <c r="HQ54" s="66"/>
      <c r="HR54" s="66"/>
      <c r="HS54" s="66"/>
      <c r="HT54" s="66"/>
      <c r="HU54" s="66"/>
      <c r="HV54" s="66"/>
      <c r="HW54" s="66"/>
      <c r="HX54" s="66"/>
      <c r="HY54" s="66"/>
      <c r="HZ54" s="66"/>
      <c r="IA54" s="66"/>
      <c r="IB54" s="66"/>
      <c r="IC54" s="66"/>
      <c r="ID54" s="66"/>
      <c r="IE54" s="66"/>
      <c r="IF54" s="66"/>
      <c r="IG54" s="66"/>
      <c r="IH54" s="66"/>
      <c r="II54" s="66"/>
      <c r="IJ54" s="66"/>
      <c r="IK54" s="66"/>
      <c r="IL54" s="66"/>
      <c r="IM54" s="66"/>
      <c r="IN54" s="66"/>
      <c r="IO54" s="66"/>
      <c r="IP54" s="66"/>
      <c r="IQ54" s="66"/>
      <c r="IR54" s="66"/>
      <c r="IS54" s="66"/>
      <c r="IT54" s="66"/>
      <c r="IU54" s="66"/>
      <c r="IV54" s="66"/>
      <c r="IW54" s="66"/>
    </row>
    <row r="55" customFormat="false" ht="15.75" hidden="true" customHeight="false" outlineLevel="0" collapsed="false">
      <c r="A55" s="54" t="str">
        <f aca="false">+'Personnel Input Worksheet'!B75</f>
        <v> </v>
      </c>
      <c r="B55" s="54" t="n">
        <f aca="false">+'Personnel Input Worksheet'!D75</f>
        <v>0</v>
      </c>
      <c r="C55" s="54" t="n">
        <f aca="false">IF(B55&lt;&gt;0,1,0)</f>
        <v>0</v>
      </c>
      <c r="D55" s="54" t="n">
        <f aca="false">+'Personnel Input Worksheet'!G75</f>
        <v>12</v>
      </c>
      <c r="E55" s="61" t="n">
        <f aca="false">+D55*30</f>
        <v>360</v>
      </c>
      <c r="F55" s="62" t="n">
        <v>36526</v>
      </c>
      <c r="G55" s="63" t="n">
        <f aca="false">IF(A55&lt;&gt;"FTE",DATE(99,12,31),+F55+(360-E55))</f>
        <v>36525</v>
      </c>
      <c r="H55" s="63" t="n">
        <f aca="false">IF(A55&lt;&gt;"FTE",F55+E55,DATE(2001,1,1))</f>
        <v>36886</v>
      </c>
      <c r="I55" s="64" t="n">
        <f aca="false">IF(AND($G55&lt;=I$1,$H55&gt;I$1),$C55,0)</f>
        <v>0</v>
      </c>
      <c r="J55" s="64" t="n">
        <f aca="false">IF(AND($G55&lt;=J$1,$H55&gt;J$1),$C55,0)</f>
        <v>0</v>
      </c>
      <c r="K55" s="64" t="n">
        <f aca="false">IF(AND($G55&lt;=K$1,$H55&gt;K$1),$C55,0)</f>
        <v>0</v>
      </c>
      <c r="L55" s="64" t="n">
        <f aca="false">IF(AND($G55&lt;=L$1,$H55&gt;L$1),$C55,0)</f>
        <v>0</v>
      </c>
      <c r="M55" s="64" t="n">
        <f aca="false">IF(AND($G55&lt;=M$1,$H55&gt;M$1),$C55,0)</f>
        <v>0</v>
      </c>
      <c r="N55" s="64" t="n">
        <f aca="false">IF(AND($G55&lt;=N$1,$H55&gt;N$1),$C55,0)</f>
        <v>0</v>
      </c>
      <c r="O55" s="64" t="n">
        <f aca="false">IF(AND($G55&lt;=O$1,$H55&gt;O$1),$C55,0)</f>
        <v>0</v>
      </c>
      <c r="P55" s="64" t="n">
        <f aca="false">IF(AND($G55&lt;=P$1,$H55&gt;P$1),$C55,0)</f>
        <v>0</v>
      </c>
      <c r="Q55" s="64" t="n">
        <f aca="false">IF(AND($G55&lt;=Q$1,$H55&gt;Q$1),$C55,0)</f>
        <v>0</v>
      </c>
      <c r="R55" s="64" t="n">
        <f aca="false">IF(AND($G55&lt;=R$1,$H55&gt;R$1),$C55,0)</f>
        <v>0</v>
      </c>
      <c r="S55" s="64" t="n">
        <f aca="false">IF(AND($G55&lt;=S$1,$H55&gt;S$1),$C55,0)</f>
        <v>0</v>
      </c>
      <c r="T55" s="64" t="n">
        <f aca="false">IF(AND($G55&lt;=T$1,$H55&gt;T$1),$C55,0)</f>
        <v>0</v>
      </c>
      <c r="U55" s="65" t="n">
        <f aca="false">SUM(I55:T55)</f>
        <v>0</v>
      </c>
      <c r="V55" s="65"/>
      <c r="W55" s="61"/>
      <c r="X55" s="61"/>
      <c r="Y55" s="61"/>
      <c r="Z55" s="61"/>
      <c r="AA55" s="61"/>
      <c r="AB55" s="61"/>
      <c r="AC55" s="61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66"/>
      <c r="BJ55" s="66"/>
      <c r="BK55" s="66"/>
      <c r="BL55" s="66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6"/>
      <c r="CA55" s="66"/>
      <c r="CB55" s="66"/>
      <c r="CC55" s="66"/>
      <c r="CD55" s="66"/>
      <c r="CE55" s="66"/>
      <c r="CF55" s="66"/>
      <c r="CG55" s="66"/>
      <c r="CH55" s="66"/>
      <c r="CI55" s="66"/>
      <c r="CJ55" s="66"/>
      <c r="CK55" s="66"/>
      <c r="CL55" s="66"/>
      <c r="CM55" s="66"/>
      <c r="CN55" s="66"/>
      <c r="CO55" s="66"/>
      <c r="CP55" s="66"/>
      <c r="CQ55" s="66"/>
      <c r="CR55" s="66"/>
      <c r="CS55" s="66"/>
      <c r="CT55" s="66"/>
      <c r="CU55" s="66"/>
      <c r="CV55" s="66"/>
      <c r="CW55" s="66"/>
      <c r="CX55" s="66"/>
      <c r="CY55" s="66"/>
      <c r="CZ55" s="66"/>
      <c r="DA55" s="66"/>
      <c r="DB55" s="66"/>
      <c r="DC55" s="66"/>
      <c r="DD55" s="66"/>
      <c r="DE55" s="66"/>
      <c r="DF55" s="66"/>
      <c r="DG55" s="66"/>
      <c r="DH55" s="66"/>
      <c r="DI55" s="66"/>
      <c r="DJ55" s="66"/>
      <c r="DK55" s="66"/>
      <c r="DL55" s="66"/>
      <c r="DM55" s="66"/>
      <c r="DN55" s="66"/>
      <c r="DO55" s="66"/>
      <c r="DP55" s="66"/>
      <c r="DQ55" s="66"/>
      <c r="DR55" s="66"/>
      <c r="DS55" s="66"/>
      <c r="DT55" s="66"/>
      <c r="DU55" s="66"/>
      <c r="DV55" s="66"/>
      <c r="DW55" s="66"/>
      <c r="DX55" s="66"/>
      <c r="DY55" s="66"/>
      <c r="DZ55" s="66"/>
      <c r="EA55" s="66"/>
      <c r="EB55" s="66"/>
      <c r="EC55" s="66"/>
      <c r="ED55" s="66"/>
      <c r="EE55" s="66"/>
      <c r="EF55" s="66"/>
      <c r="EG55" s="66"/>
      <c r="EH55" s="66"/>
      <c r="EI55" s="66"/>
      <c r="EJ55" s="66"/>
      <c r="EK55" s="66"/>
      <c r="EL55" s="66"/>
      <c r="EM55" s="66"/>
      <c r="EN55" s="66"/>
      <c r="EO55" s="66"/>
      <c r="EP55" s="66"/>
      <c r="EQ55" s="66"/>
      <c r="ER55" s="66"/>
      <c r="ES55" s="66"/>
      <c r="ET55" s="66"/>
      <c r="EU55" s="66"/>
      <c r="EV55" s="66"/>
      <c r="EW55" s="66"/>
      <c r="EX55" s="66"/>
      <c r="EY55" s="66"/>
      <c r="EZ55" s="66"/>
      <c r="FA55" s="66"/>
      <c r="FB55" s="66"/>
      <c r="FC55" s="66"/>
      <c r="FD55" s="66"/>
      <c r="FE55" s="66"/>
      <c r="FF55" s="66"/>
      <c r="FG55" s="66"/>
      <c r="FH55" s="66"/>
      <c r="FI55" s="66"/>
      <c r="FJ55" s="66"/>
      <c r="FK55" s="66"/>
      <c r="FL55" s="66"/>
      <c r="FM55" s="66"/>
      <c r="FN55" s="66"/>
      <c r="FO55" s="66"/>
      <c r="FP55" s="66"/>
      <c r="FQ55" s="66"/>
      <c r="FR55" s="66"/>
      <c r="FS55" s="66"/>
      <c r="FT55" s="66"/>
      <c r="FU55" s="66"/>
      <c r="FV55" s="66"/>
      <c r="FW55" s="66"/>
      <c r="FX55" s="66"/>
      <c r="FY55" s="66"/>
      <c r="FZ55" s="66"/>
      <c r="GA55" s="66"/>
      <c r="GB55" s="66"/>
      <c r="GC55" s="66"/>
      <c r="GD55" s="66"/>
      <c r="GE55" s="66"/>
      <c r="GF55" s="66"/>
      <c r="GG55" s="66"/>
      <c r="GH55" s="66"/>
      <c r="GI55" s="66"/>
      <c r="GJ55" s="66"/>
      <c r="GK55" s="66"/>
      <c r="GL55" s="66"/>
      <c r="GM55" s="66"/>
      <c r="GN55" s="66"/>
      <c r="GO55" s="66"/>
      <c r="GP55" s="66"/>
      <c r="GQ55" s="66"/>
      <c r="GR55" s="66"/>
      <c r="GS55" s="66"/>
      <c r="GT55" s="66"/>
      <c r="GU55" s="66"/>
      <c r="GV55" s="66"/>
      <c r="GW55" s="66"/>
      <c r="GX55" s="66"/>
      <c r="GY55" s="66"/>
      <c r="GZ55" s="66"/>
      <c r="HA55" s="66"/>
      <c r="HB55" s="66"/>
      <c r="HC55" s="66"/>
      <c r="HD55" s="66"/>
      <c r="HE55" s="66"/>
      <c r="HF55" s="66"/>
      <c r="HG55" s="66"/>
      <c r="HH55" s="66"/>
      <c r="HI55" s="66"/>
      <c r="HJ55" s="66"/>
      <c r="HK55" s="66"/>
      <c r="HL55" s="66"/>
      <c r="HM55" s="66"/>
      <c r="HN55" s="66"/>
      <c r="HO55" s="66"/>
      <c r="HP55" s="66"/>
      <c r="HQ55" s="66"/>
      <c r="HR55" s="66"/>
      <c r="HS55" s="66"/>
      <c r="HT55" s="66"/>
      <c r="HU55" s="66"/>
      <c r="HV55" s="66"/>
      <c r="HW55" s="66"/>
      <c r="HX55" s="66"/>
      <c r="HY55" s="66"/>
      <c r="HZ55" s="66"/>
      <c r="IA55" s="66"/>
      <c r="IB55" s="66"/>
      <c r="IC55" s="66"/>
      <c r="ID55" s="66"/>
      <c r="IE55" s="66"/>
      <c r="IF55" s="66"/>
      <c r="IG55" s="66"/>
      <c r="IH55" s="66"/>
      <c r="II55" s="66"/>
      <c r="IJ55" s="66"/>
      <c r="IK55" s="66"/>
      <c r="IL55" s="66"/>
      <c r="IM55" s="66"/>
      <c r="IN55" s="66"/>
      <c r="IO55" s="66"/>
      <c r="IP55" s="66"/>
      <c r="IQ55" s="66"/>
      <c r="IR55" s="66"/>
      <c r="IS55" s="66"/>
      <c r="IT55" s="66"/>
      <c r="IU55" s="66"/>
      <c r="IV55" s="66"/>
      <c r="IW55" s="66"/>
    </row>
    <row r="56" customFormat="false" ht="15.75" hidden="true" customHeight="false" outlineLevel="0" collapsed="false">
      <c r="A56" s="54" t="str">
        <f aca="false">+'Personnel Input Worksheet'!B76</f>
        <v> </v>
      </c>
      <c r="B56" s="54" t="n">
        <f aca="false">+'Personnel Input Worksheet'!D76</f>
        <v>0</v>
      </c>
      <c r="C56" s="54" t="n">
        <f aca="false">IF(B56&lt;&gt;0,1,0)</f>
        <v>0</v>
      </c>
      <c r="D56" s="54" t="n">
        <f aca="false">+'Personnel Input Worksheet'!G76</f>
        <v>12</v>
      </c>
      <c r="E56" s="61" t="n">
        <f aca="false">+D56*30</f>
        <v>360</v>
      </c>
      <c r="F56" s="62" t="n">
        <v>36526</v>
      </c>
      <c r="G56" s="63" t="n">
        <f aca="false">IF(A56&lt;&gt;"FTE",DATE(99,12,31),+F56+(360-E56))</f>
        <v>36525</v>
      </c>
      <c r="H56" s="63" t="n">
        <f aca="false">IF(A56&lt;&gt;"FTE",F56+E56,DATE(2001,1,1))</f>
        <v>36886</v>
      </c>
      <c r="I56" s="64" t="n">
        <f aca="false">IF(AND($G56&lt;=I$1,$H56&gt;I$1),$C56,0)</f>
        <v>0</v>
      </c>
      <c r="J56" s="64" t="n">
        <f aca="false">IF(AND($G56&lt;=J$1,$H56&gt;J$1),$C56,0)</f>
        <v>0</v>
      </c>
      <c r="K56" s="64" t="n">
        <f aca="false">IF(AND($G56&lt;=K$1,$H56&gt;K$1),$C56,0)</f>
        <v>0</v>
      </c>
      <c r="L56" s="64" t="n">
        <f aca="false">IF(AND($G56&lt;=L$1,$H56&gt;L$1),$C56,0)</f>
        <v>0</v>
      </c>
      <c r="M56" s="64" t="n">
        <f aca="false">IF(AND($G56&lt;=M$1,$H56&gt;M$1),$C56,0)</f>
        <v>0</v>
      </c>
      <c r="N56" s="64" t="n">
        <f aca="false">IF(AND($G56&lt;=N$1,$H56&gt;N$1),$C56,0)</f>
        <v>0</v>
      </c>
      <c r="O56" s="64" t="n">
        <f aca="false">IF(AND($G56&lt;=O$1,$H56&gt;O$1),$C56,0)</f>
        <v>0</v>
      </c>
      <c r="P56" s="64" t="n">
        <f aca="false">IF(AND($G56&lt;=P$1,$H56&gt;P$1),$C56,0)</f>
        <v>0</v>
      </c>
      <c r="Q56" s="64" t="n">
        <f aca="false">IF(AND($G56&lt;=Q$1,$H56&gt;Q$1),$C56,0)</f>
        <v>0</v>
      </c>
      <c r="R56" s="64" t="n">
        <f aca="false">IF(AND($G56&lt;=R$1,$H56&gt;R$1),$C56,0)</f>
        <v>0</v>
      </c>
      <c r="S56" s="64" t="n">
        <f aca="false">IF(AND($G56&lt;=S$1,$H56&gt;S$1),$C56,0)</f>
        <v>0</v>
      </c>
      <c r="T56" s="64" t="n">
        <f aca="false">IF(AND($G56&lt;=T$1,$H56&gt;T$1),$C56,0)</f>
        <v>0</v>
      </c>
      <c r="U56" s="65" t="n">
        <f aca="false">SUM(I56:T56)</f>
        <v>0</v>
      </c>
      <c r="V56" s="65"/>
      <c r="W56" s="61"/>
      <c r="X56" s="61"/>
      <c r="Y56" s="61"/>
      <c r="Z56" s="61"/>
      <c r="AA56" s="61"/>
      <c r="AB56" s="61"/>
      <c r="AC56" s="61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6"/>
      <c r="CG56" s="66"/>
      <c r="CH56" s="66"/>
      <c r="CI56" s="66"/>
      <c r="CJ56" s="66"/>
      <c r="CK56" s="66"/>
      <c r="CL56" s="66"/>
      <c r="CM56" s="66"/>
      <c r="CN56" s="66"/>
      <c r="CO56" s="66"/>
      <c r="CP56" s="66"/>
      <c r="CQ56" s="66"/>
      <c r="CR56" s="66"/>
      <c r="CS56" s="66"/>
      <c r="CT56" s="66"/>
      <c r="CU56" s="66"/>
      <c r="CV56" s="66"/>
      <c r="CW56" s="66"/>
      <c r="CX56" s="66"/>
      <c r="CY56" s="66"/>
      <c r="CZ56" s="66"/>
      <c r="DA56" s="66"/>
      <c r="DB56" s="66"/>
      <c r="DC56" s="66"/>
      <c r="DD56" s="66"/>
      <c r="DE56" s="66"/>
      <c r="DF56" s="66"/>
      <c r="DG56" s="66"/>
      <c r="DH56" s="66"/>
      <c r="DI56" s="66"/>
      <c r="DJ56" s="66"/>
      <c r="DK56" s="66"/>
      <c r="DL56" s="66"/>
      <c r="DM56" s="66"/>
      <c r="DN56" s="66"/>
      <c r="DO56" s="66"/>
      <c r="DP56" s="66"/>
      <c r="DQ56" s="66"/>
      <c r="DR56" s="66"/>
      <c r="DS56" s="66"/>
      <c r="DT56" s="66"/>
      <c r="DU56" s="66"/>
      <c r="DV56" s="66"/>
      <c r="DW56" s="66"/>
      <c r="DX56" s="66"/>
      <c r="DY56" s="66"/>
      <c r="DZ56" s="66"/>
      <c r="EA56" s="66"/>
      <c r="EB56" s="66"/>
      <c r="EC56" s="66"/>
      <c r="ED56" s="66"/>
      <c r="EE56" s="66"/>
      <c r="EF56" s="66"/>
      <c r="EG56" s="66"/>
      <c r="EH56" s="66"/>
      <c r="EI56" s="66"/>
      <c r="EJ56" s="66"/>
      <c r="EK56" s="66"/>
      <c r="EL56" s="66"/>
      <c r="EM56" s="66"/>
      <c r="EN56" s="66"/>
      <c r="EO56" s="66"/>
      <c r="EP56" s="66"/>
      <c r="EQ56" s="66"/>
      <c r="ER56" s="66"/>
      <c r="ES56" s="66"/>
      <c r="ET56" s="66"/>
      <c r="EU56" s="66"/>
      <c r="EV56" s="66"/>
      <c r="EW56" s="66"/>
      <c r="EX56" s="66"/>
      <c r="EY56" s="66"/>
      <c r="EZ56" s="66"/>
      <c r="FA56" s="66"/>
      <c r="FB56" s="66"/>
      <c r="FC56" s="66"/>
      <c r="FD56" s="66"/>
      <c r="FE56" s="66"/>
      <c r="FF56" s="66"/>
      <c r="FG56" s="66"/>
      <c r="FH56" s="66"/>
      <c r="FI56" s="66"/>
      <c r="FJ56" s="66"/>
      <c r="FK56" s="66"/>
      <c r="FL56" s="66"/>
      <c r="FM56" s="66"/>
      <c r="FN56" s="66"/>
      <c r="FO56" s="66"/>
      <c r="FP56" s="66"/>
      <c r="FQ56" s="66"/>
      <c r="FR56" s="66"/>
      <c r="FS56" s="66"/>
      <c r="FT56" s="66"/>
      <c r="FU56" s="66"/>
      <c r="FV56" s="66"/>
      <c r="FW56" s="66"/>
      <c r="FX56" s="66"/>
      <c r="FY56" s="66"/>
      <c r="FZ56" s="66"/>
      <c r="GA56" s="66"/>
      <c r="GB56" s="66"/>
      <c r="GC56" s="66"/>
      <c r="GD56" s="66"/>
      <c r="GE56" s="66"/>
      <c r="GF56" s="66"/>
      <c r="GG56" s="66"/>
      <c r="GH56" s="66"/>
      <c r="GI56" s="66"/>
      <c r="GJ56" s="66"/>
      <c r="GK56" s="66"/>
      <c r="GL56" s="66"/>
      <c r="GM56" s="66"/>
      <c r="GN56" s="66"/>
      <c r="GO56" s="66"/>
      <c r="GP56" s="66"/>
      <c r="GQ56" s="66"/>
      <c r="GR56" s="66"/>
      <c r="GS56" s="66"/>
      <c r="GT56" s="66"/>
      <c r="GU56" s="66"/>
      <c r="GV56" s="66"/>
      <c r="GW56" s="66"/>
      <c r="GX56" s="66"/>
      <c r="GY56" s="66"/>
      <c r="GZ56" s="66"/>
      <c r="HA56" s="66"/>
      <c r="HB56" s="66"/>
      <c r="HC56" s="66"/>
      <c r="HD56" s="66"/>
      <c r="HE56" s="66"/>
      <c r="HF56" s="66"/>
      <c r="HG56" s="66"/>
      <c r="HH56" s="66"/>
      <c r="HI56" s="66"/>
      <c r="HJ56" s="66"/>
      <c r="HK56" s="66"/>
      <c r="HL56" s="66"/>
      <c r="HM56" s="66"/>
      <c r="HN56" s="66"/>
      <c r="HO56" s="66"/>
      <c r="HP56" s="66"/>
      <c r="HQ56" s="66"/>
      <c r="HR56" s="66"/>
      <c r="HS56" s="66"/>
      <c r="HT56" s="66"/>
      <c r="HU56" s="66"/>
      <c r="HV56" s="66"/>
      <c r="HW56" s="66"/>
      <c r="HX56" s="66"/>
      <c r="HY56" s="66"/>
      <c r="HZ56" s="66"/>
      <c r="IA56" s="66"/>
      <c r="IB56" s="66"/>
      <c r="IC56" s="66"/>
      <c r="ID56" s="66"/>
      <c r="IE56" s="66"/>
      <c r="IF56" s="66"/>
      <c r="IG56" s="66"/>
      <c r="IH56" s="66"/>
      <c r="II56" s="66"/>
      <c r="IJ56" s="66"/>
      <c r="IK56" s="66"/>
      <c r="IL56" s="66"/>
      <c r="IM56" s="66"/>
      <c r="IN56" s="66"/>
      <c r="IO56" s="66"/>
      <c r="IP56" s="66"/>
      <c r="IQ56" s="66"/>
      <c r="IR56" s="66"/>
      <c r="IS56" s="66"/>
      <c r="IT56" s="66"/>
      <c r="IU56" s="66"/>
      <c r="IV56" s="66"/>
      <c r="IW56" s="66"/>
    </row>
    <row r="57" customFormat="false" ht="15.75" hidden="true" customHeight="false" outlineLevel="0" collapsed="false">
      <c r="A57" s="54" t="str">
        <f aca="false">+'Personnel Input Worksheet'!B77</f>
        <v> </v>
      </c>
      <c r="B57" s="54" t="n">
        <f aca="false">+'Personnel Input Worksheet'!D77</f>
        <v>0</v>
      </c>
      <c r="C57" s="54" t="n">
        <f aca="false">IF(B57&lt;&gt;0,1,0)</f>
        <v>0</v>
      </c>
      <c r="D57" s="54" t="n">
        <f aca="false">+'Personnel Input Worksheet'!G77</f>
        <v>12</v>
      </c>
      <c r="E57" s="61" t="n">
        <f aca="false">+D57*30</f>
        <v>360</v>
      </c>
      <c r="F57" s="62" t="n">
        <v>36526</v>
      </c>
      <c r="G57" s="63" t="n">
        <f aca="false">IF(A57&lt;&gt;"FTE",DATE(99,12,31),+F57+(360-E57))</f>
        <v>36525</v>
      </c>
      <c r="H57" s="63" t="n">
        <f aca="false">IF(A57&lt;&gt;"FTE",F57+E57,DATE(2001,1,1))</f>
        <v>36886</v>
      </c>
      <c r="I57" s="64" t="n">
        <f aca="false">IF(AND($G57&lt;=I$1,$H57&gt;I$1),$C57,0)</f>
        <v>0</v>
      </c>
      <c r="J57" s="64" t="n">
        <f aca="false">IF(AND($G57&lt;=J$1,$H57&gt;J$1),$C57,0)</f>
        <v>0</v>
      </c>
      <c r="K57" s="64" t="n">
        <f aca="false">IF(AND($G57&lt;=K$1,$H57&gt;K$1),$C57,0)</f>
        <v>0</v>
      </c>
      <c r="L57" s="64" t="n">
        <f aca="false">IF(AND($G57&lt;=L$1,$H57&gt;L$1),$C57,0)</f>
        <v>0</v>
      </c>
      <c r="M57" s="64" t="n">
        <f aca="false">IF(AND($G57&lt;=M$1,$H57&gt;M$1),$C57,0)</f>
        <v>0</v>
      </c>
      <c r="N57" s="64" t="n">
        <f aca="false">IF(AND($G57&lt;=N$1,$H57&gt;N$1),$C57,0)</f>
        <v>0</v>
      </c>
      <c r="O57" s="64" t="n">
        <f aca="false">IF(AND($G57&lt;=O$1,$H57&gt;O$1),$C57,0)</f>
        <v>0</v>
      </c>
      <c r="P57" s="64" t="n">
        <f aca="false">IF(AND($G57&lt;=P$1,$H57&gt;P$1),$C57,0)</f>
        <v>0</v>
      </c>
      <c r="Q57" s="64" t="n">
        <f aca="false">IF(AND($G57&lt;=Q$1,$H57&gt;Q$1),$C57,0)</f>
        <v>0</v>
      </c>
      <c r="R57" s="64" t="n">
        <f aca="false">IF(AND($G57&lt;=R$1,$H57&gt;R$1),$C57,0)</f>
        <v>0</v>
      </c>
      <c r="S57" s="64" t="n">
        <f aca="false">IF(AND($G57&lt;=S$1,$H57&gt;S$1),$C57,0)</f>
        <v>0</v>
      </c>
      <c r="T57" s="64" t="n">
        <f aca="false">IF(AND($G57&lt;=T$1,$H57&gt;T$1),$C57,0)</f>
        <v>0</v>
      </c>
      <c r="U57" s="65" t="n">
        <f aca="false">SUM(I57:T57)</f>
        <v>0</v>
      </c>
      <c r="V57" s="65"/>
      <c r="W57" s="61"/>
      <c r="X57" s="61"/>
      <c r="Y57" s="61"/>
      <c r="Z57" s="61"/>
      <c r="AA57" s="61"/>
      <c r="AB57" s="61"/>
      <c r="AC57" s="61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66"/>
      <c r="CU57" s="66"/>
      <c r="CV57" s="66"/>
      <c r="CW57" s="66"/>
      <c r="CX57" s="66"/>
      <c r="CY57" s="66"/>
      <c r="CZ57" s="66"/>
      <c r="DA57" s="66"/>
      <c r="DB57" s="66"/>
      <c r="DC57" s="66"/>
      <c r="DD57" s="66"/>
      <c r="DE57" s="66"/>
      <c r="DF57" s="66"/>
      <c r="DG57" s="66"/>
      <c r="DH57" s="66"/>
      <c r="DI57" s="66"/>
      <c r="DJ57" s="66"/>
      <c r="DK57" s="66"/>
      <c r="DL57" s="66"/>
      <c r="DM57" s="66"/>
      <c r="DN57" s="66"/>
      <c r="DO57" s="66"/>
      <c r="DP57" s="66"/>
      <c r="DQ57" s="66"/>
      <c r="DR57" s="66"/>
      <c r="DS57" s="66"/>
      <c r="DT57" s="66"/>
      <c r="DU57" s="66"/>
      <c r="DV57" s="66"/>
      <c r="DW57" s="66"/>
      <c r="DX57" s="66"/>
      <c r="DY57" s="66"/>
      <c r="DZ57" s="66"/>
      <c r="EA57" s="66"/>
      <c r="EB57" s="66"/>
      <c r="EC57" s="66"/>
      <c r="ED57" s="66"/>
      <c r="EE57" s="66"/>
      <c r="EF57" s="66"/>
      <c r="EG57" s="66"/>
      <c r="EH57" s="66"/>
      <c r="EI57" s="66"/>
      <c r="EJ57" s="66"/>
      <c r="EK57" s="66"/>
      <c r="EL57" s="66"/>
      <c r="EM57" s="66"/>
      <c r="EN57" s="66"/>
      <c r="EO57" s="66"/>
      <c r="EP57" s="66"/>
      <c r="EQ57" s="66"/>
      <c r="ER57" s="66"/>
      <c r="ES57" s="66"/>
      <c r="ET57" s="66"/>
      <c r="EU57" s="66"/>
      <c r="EV57" s="66"/>
      <c r="EW57" s="66"/>
      <c r="EX57" s="66"/>
      <c r="EY57" s="66"/>
      <c r="EZ57" s="66"/>
      <c r="FA57" s="66"/>
      <c r="FB57" s="66"/>
      <c r="FC57" s="66"/>
      <c r="FD57" s="66"/>
      <c r="FE57" s="66"/>
      <c r="FF57" s="66"/>
      <c r="FG57" s="66"/>
      <c r="FH57" s="66"/>
      <c r="FI57" s="66"/>
      <c r="FJ57" s="66"/>
      <c r="FK57" s="66"/>
      <c r="FL57" s="66"/>
      <c r="FM57" s="66"/>
      <c r="FN57" s="66"/>
      <c r="FO57" s="66"/>
      <c r="FP57" s="66"/>
      <c r="FQ57" s="66"/>
      <c r="FR57" s="66"/>
      <c r="FS57" s="66"/>
      <c r="FT57" s="66"/>
      <c r="FU57" s="66"/>
      <c r="FV57" s="66"/>
      <c r="FW57" s="66"/>
      <c r="FX57" s="66"/>
      <c r="FY57" s="66"/>
      <c r="FZ57" s="66"/>
      <c r="GA57" s="66"/>
      <c r="GB57" s="66"/>
      <c r="GC57" s="66"/>
      <c r="GD57" s="66"/>
      <c r="GE57" s="66"/>
      <c r="GF57" s="66"/>
      <c r="GG57" s="66"/>
      <c r="GH57" s="66"/>
      <c r="GI57" s="66"/>
      <c r="GJ57" s="66"/>
      <c r="GK57" s="66"/>
      <c r="GL57" s="66"/>
      <c r="GM57" s="66"/>
      <c r="GN57" s="66"/>
      <c r="GO57" s="66"/>
      <c r="GP57" s="66"/>
      <c r="GQ57" s="66"/>
      <c r="GR57" s="66"/>
      <c r="GS57" s="66"/>
      <c r="GT57" s="66"/>
      <c r="GU57" s="66"/>
      <c r="GV57" s="66"/>
      <c r="GW57" s="66"/>
      <c r="GX57" s="66"/>
      <c r="GY57" s="66"/>
      <c r="GZ57" s="66"/>
      <c r="HA57" s="66"/>
      <c r="HB57" s="66"/>
      <c r="HC57" s="66"/>
      <c r="HD57" s="66"/>
      <c r="HE57" s="66"/>
      <c r="HF57" s="66"/>
      <c r="HG57" s="66"/>
      <c r="HH57" s="66"/>
      <c r="HI57" s="66"/>
      <c r="HJ57" s="66"/>
      <c r="HK57" s="66"/>
      <c r="HL57" s="66"/>
      <c r="HM57" s="66"/>
      <c r="HN57" s="66"/>
      <c r="HO57" s="66"/>
      <c r="HP57" s="66"/>
      <c r="HQ57" s="66"/>
      <c r="HR57" s="66"/>
      <c r="HS57" s="66"/>
      <c r="HT57" s="66"/>
      <c r="HU57" s="66"/>
      <c r="HV57" s="66"/>
      <c r="HW57" s="66"/>
      <c r="HX57" s="66"/>
      <c r="HY57" s="66"/>
      <c r="HZ57" s="66"/>
      <c r="IA57" s="66"/>
      <c r="IB57" s="66"/>
      <c r="IC57" s="66"/>
      <c r="ID57" s="66"/>
      <c r="IE57" s="66"/>
      <c r="IF57" s="66"/>
      <c r="IG57" s="66"/>
      <c r="IH57" s="66"/>
      <c r="II57" s="66"/>
      <c r="IJ57" s="66"/>
      <c r="IK57" s="66"/>
      <c r="IL57" s="66"/>
      <c r="IM57" s="66"/>
      <c r="IN57" s="66"/>
      <c r="IO57" s="66"/>
      <c r="IP57" s="66"/>
      <c r="IQ57" s="66"/>
      <c r="IR57" s="66"/>
      <c r="IS57" s="66"/>
      <c r="IT57" s="66"/>
      <c r="IU57" s="66"/>
      <c r="IV57" s="66"/>
      <c r="IW57" s="66"/>
    </row>
    <row r="58" customFormat="false" ht="15.75" hidden="true" customHeight="false" outlineLevel="0" collapsed="false">
      <c r="A58" s="54" t="str">
        <f aca="false">+'Personnel Input Worksheet'!B78</f>
        <v> </v>
      </c>
      <c r="B58" s="54" t="n">
        <f aca="false">+'Personnel Input Worksheet'!D78</f>
        <v>0</v>
      </c>
      <c r="C58" s="54" t="n">
        <f aca="false">IF(B58&lt;&gt;0,1,0)</f>
        <v>0</v>
      </c>
      <c r="D58" s="54" t="n">
        <f aca="false">+'Personnel Input Worksheet'!G78</f>
        <v>0</v>
      </c>
      <c r="E58" s="61" t="n">
        <f aca="false">+D58*30</f>
        <v>0</v>
      </c>
      <c r="F58" s="62" t="n">
        <v>36526</v>
      </c>
      <c r="G58" s="63" t="n">
        <f aca="false">IF(A58&lt;&gt;"FTE",DATE(99,12,31),+F58+(360-E58))</f>
        <v>36525</v>
      </c>
      <c r="H58" s="63" t="n">
        <f aca="false">IF(A58&lt;&gt;"FTE",F58+E58,DATE(2001,1,1))</f>
        <v>36526</v>
      </c>
      <c r="I58" s="64" t="n">
        <f aca="false">IF(AND($G58&lt;=I$1,$H58&gt;I$1),$C58,0)</f>
        <v>0</v>
      </c>
      <c r="J58" s="64" t="n">
        <f aca="false">IF(AND($G58&lt;=J$1,$H58&gt;J$1),$C58,0)</f>
        <v>0</v>
      </c>
      <c r="K58" s="64" t="n">
        <f aca="false">IF(AND($G58&lt;=K$1,$H58&gt;K$1),$C58,0)</f>
        <v>0</v>
      </c>
      <c r="L58" s="64" t="n">
        <f aca="false">IF(AND($G58&lt;=L$1,$H58&gt;L$1),$C58,0)</f>
        <v>0</v>
      </c>
      <c r="M58" s="64" t="n">
        <f aca="false">IF(AND($G58&lt;=M$1,$H58&gt;M$1),$C58,0)</f>
        <v>0</v>
      </c>
      <c r="N58" s="64" t="n">
        <f aca="false">IF(AND($G58&lt;=N$1,$H58&gt;N$1),$C58,0)</f>
        <v>0</v>
      </c>
      <c r="O58" s="64" t="n">
        <f aca="false">IF(AND($G58&lt;=O$1,$H58&gt;O$1),$C58,0)</f>
        <v>0</v>
      </c>
      <c r="P58" s="64" t="n">
        <f aca="false">IF(AND($G58&lt;=P$1,$H58&gt;P$1),$C58,0)</f>
        <v>0</v>
      </c>
      <c r="Q58" s="64" t="n">
        <f aca="false">IF(AND($G58&lt;=Q$1,$H58&gt;Q$1),$C58,0)</f>
        <v>0</v>
      </c>
      <c r="R58" s="64" t="n">
        <f aca="false">IF(AND($G58&lt;=R$1,$H58&gt;R$1),$C58,0)</f>
        <v>0</v>
      </c>
      <c r="S58" s="64" t="n">
        <f aca="false">IF(AND($G58&lt;=S$1,$H58&gt;S$1),$C58,0)</f>
        <v>0</v>
      </c>
      <c r="T58" s="64" t="n">
        <f aca="false">IF(AND($G58&lt;=T$1,$H58&gt;T$1),$C58,0)</f>
        <v>0</v>
      </c>
      <c r="U58" s="65" t="n">
        <f aca="false">SUM(I58:T58)</f>
        <v>0</v>
      </c>
      <c r="V58" s="65"/>
      <c r="W58" s="61"/>
      <c r="X58" s="61"/>
      <c r="Y58" s="61"/>
      <c r="Z58" s="61"/>
      <c r="AA58" s="61"/>
      <c r="AB58" s="61"/>
      <c r="AC58" s="61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6"/>
      <c r="DB58" s="66"/>
      <c r="DC58" s="66"/>
      <c r="DD58" s="66"/>
      <c r="DE58" s="66"/>
      <c r="DF58" s="66"/>
      <c r="DG58" s="66"/>
      <c r="DH58" s="66"/>
      <c r="DI58" s="66"/>
      <c r="DJ58" s="66"/>
      <c r="DK58" s="66"/>
      <c r="DL58" s="66"/>
      <c r="DM58" s="66"/>
      <c r="DN58" s="66"/>
      <c r="DO58" s="66"/>
      <c r="DP58" s="66"/>
      <c r="DQ58" s="66"/>
      <c r="DR58" s="66"/>
      <c r="DS58" s="66"/>
      <c r="DT58" s="66"/>
      <c r="DU58" s="66"/>
      <c r="DV58" s="66"/>
      <c r="DW58" s="66"/>
      <c r="DX58" s="66"/>
      <c r="DY58" s="66"/>
      <c r="DZ58" s="66"/>
      <c r="EA58" s="66"/>
      <c r="EB58" s="66"/>
      <c r="EC58" s="66"/>
      <c r="ED58" s="66"/>
      <c r="EE58" s="66"/>
      <c r="EF58" s="66"/>
      <c r="EG58" s="66"/>
      <c r="EH58" s="66"/>
      <c r="EI58" s="66"/>
      <c r="EJ58" s="66"/>
      <c r="EK58" s="66"/>
      <c r="EL58" s="66"/>
      <c r="EM58" s="66"/>
      <c r="EN58" s="66"/>
      <c r="EO58" s="66"/>
      <c r="EP58" s="66"/>
      <c r="EQ58" s="66"/>
      <c r="ER58" s="66"/>
      <c r="ES58" s="66"/>
      <c r="ET58" s="66"/>
      <c r="EU58" s="66"/>
      <c r="EV58" s="66"/>
      <c r="EW58" s="66"/>
      <c r="EX58" s="66"/>
      <c r="EY58" s="66"/>
      <c r="EZ58" s="66"/>
      <c r="FA58" s="66"/>
      <c r="FB58" s="66"/>
      <c r="FC58" s="66"/>
      <c r="FD58" s="66"/>
      <c r="FE58" s="66"/>
      <c r="FF58" s="66"/>
      <c r="FG58" s="66"/>
      <c r="FH58" s="66"/>
      <c r="FI58" s="66"/>
      <c r="FJ58" s="66"/>
      <c r="FK58" s="66"/>
      <c r="FL58" s="66"/>
      <c r="FM58" s="66"/>
      <c r="FN58" s="66"/>
      <c r="FO58" s="66"/>
      <c r="FP58" s="66"/>
      <c r="FQ58" s="66"/>
      <c r="FR58" s="66"/>
      <c r="FS58" s="66"/>
      <c r="FT58" s="66"/>
      <c r="FU58" s="66"/>
      <c r="FV58" s="66"/>
      <c r="FW58" s="66"/>
      <c r="FX58" s="66"/>
      <c r="FY58" s="66"/>
      <c r="FZ58" s="66"/>
      <c r="GA58" s="66"/>
      <c r="GB58" s="66"/>
      <c r="GC58" s="66"/>
      <c r="GD58" s="66"/>
      <c r="GE58" s="66"/>
      <c r="GF58" s="66"/>
      <c r="GG58" s="66"/>
      <c r="GH58" s="66"/>
      <c r="GI58" s="66"/>
      <c r="GJ58" s="66"/>
      <c r="GK58" s="66"/>
      <c r="GL58" s="66"/>
      <c r="GM58" s="66"/>
      <c r="GN58" s="66"/>
      <c r="GO58" s="66"/>
      <c r="GP58" s="66"/>
      <c r="GQ58" s="66"/>
      <c r="GR58" s="66"/>
      <c r="GS58" s="66"/>
      <c r="GT58" s="66"/>
      <c r="GU58" s="66"/>
      <c r="GV58" s="66"/>
      <c r="GW58" s="66"/>
      <c r="GX58" s="66"/>
      <c r="GY58" s="66"/>
      <c r="GZ58" s="66"/>
      <c r="HA58" s="66"/>
      <c r="HB58" s="66"/>
      <c r="HC58" s="66"/>
      <c r="HD58" s="66"/>
      <c r="HE58" s="66"/>
      <c r="HF58" s="66"/>
      <c r="HG58" s="66"/>
      <c r="HH58" s="66"/>
      <c r="HI58" s="66"/>
      <c r="HJ58" s="66"/>
      <c r="HK58" s="66"/>
      <c r="HL58" s="66"/>
      <c r="HM58" s="66"/>
      <c r="HN58" s="66"/>
      <c r="HO58" s="66"/>
      <c r="HP58" s="66"/>
      <c r="HQ58" s="66"/>
      <c r="HR58" s="66"/>
      <c r="HS58" s="66"/>
      <c r="HT58" s="66"/>
      <c r="HU58" s="66"/>
      <c r="HV58" s="66"/>
      <c r="HW58" s="66"/>
      <c r="HX58" s="66"/>
      <c r="HY58" s="66"/>
      <c r="HZ58" s="66"/>
      <c r="IA58" s="66"/>
      <c r="IB58" s="66"/>
      <c r="IC58" s="66"/>
      <c r="ID58" s="66"/>
      <c r="IE58" s="66"/>
      <c r="IF58" s="66"/>
      <c r="IG58" s="66"/>
      <c r="IH58" s="66"/>
      <c r="II58" s="66"/>
      <c r="IJ58" s="66"/>
      <c r="IK58" s="66"/>
      <c r="IL58" s="66"/>
      <c r="IM58" s="66"/>
      <c r="IN58" s="66"/>
      <c r="IO58" s="66"/>
      <c r="IP58" s="66"/>
      <c r="IQ58" s="66"/>
      <c r="IR58" s="66"/>
      <c r="IS58" s="66"/>
      <c r="IT58" s="66"/>
      <c r="IU58" s="66"/>
      <c r="IV58" s="66"/>
      <c r="IW58" s="66"/>
    </row>
    <row r="59" customFormat="false" ht="15.75" hidden="true" customHeight="false" outlineLevel="0" collapsed="false">
      <c r="A59" s="54" t="str">
        <f aca="false">+'Personnel Input Worksheet'!B79</f>
        <v> </v>
      </c>
      <c r="B59" s="54" t="n">
        <f aca="false">+'Personnel Input Worksheet'!D79</f>
        <v>0</v>
      </c>
      <c r="C59" s="54" t="n">
        <f aca="false">IF(B59&lt;&gt;0,1,0)</f>
        <v>0</v>
      </c>
      <c r="D59" s="54" t="n">
        <f aca="false">+'Personnel Input Worksheet'!G79</f>
        <v>12</v>
      </c>
      <c r="E59" s="61" t="n">
        <f aca="false">+D59*30</f>
        <v>360</v>
      </c>
      <c r="F59" s="62" t="n">
        <v>36526</v>
      </c>
      <c r="G59" s="63" t="n">
        <f aca="false">IF(A59&lt;&gt;"FTE",DATE(99,12,31),+F59+(360-E59))</f>
        <v>36525</v>
      </c>
      <c r="H59" s="63" t="n">
        <f aca="false">IF(A59&lt;&gt;"FTE",F59+E59,DATE(2001,1,1))</f>
        <v>36886</v>
      </c>
      <c r="I59" s="64" t="n">
        <f aca="false">IF(AND($G59&lt;=I$1,$H59&gt;I$1),$C59,0)</f>
        <v>0</v>
      </c>
      <c r="J59" s="64" t="n">
        <f aca="false">IF(AND($G59&lt;=J$1,$H59&gt;J$1),$C59,0)</f>
        <v>0</v>
      </c>
      <c r="K59" s="64" t="n">
        <f aca="false">IF(AND($G59&lt;=K$1,$H59&gt;K$1),$C59,0)</f>
        <v>0</v>
      </c>
      <c r="L59" s="64" t="n">
        <f aca="false">IF(AND($G59&lt;=L$1,$H59&gt;L$1),$C59,0)</f>
        <v>0</v>
      </c>
      <c r="M59" s="64" t="n">
        <f aca="false">IF(AND($G59&lt;=M$1,$H59&gt;M$1),$C59,0)</f>
        <v>0</v>
      </c>
      <c r="N59" s="64" t="n">
        <f aca="false">IF(AND($G59&lt;=N$1,$H59&gt;N$1),$C59,0)</f>
        <v>0</v>
      </c>
      <c r="O59" s="64" t="n">
        <f aca="false">IF(AND($G59&lt;=O$1,$H59&gt;O$1),$C59,0)</f>
        <v>0</v>
      </c>
      <c r="P59" s="64" t="n">
        <f aca="false">IF(AND($G59&lt;=P$1,$H59&gt;P$1),$C59,0)</f>
        <v>0</v>
      </c>
      <c r="Q59" s="64" t="n">
        <f aca="false">IF(AND($G59&lt;=Q$1,$H59&gt;Q$1),$C59,0)</f>
        <v>0</v>
      </c>
      <c r="R59" s="64" t="n">
        <f aca="false">IF(AND($G59&lt;=R$1,$H59&gt;R$1),$C59,0)</f>
        <v>0</v>
      </c>
      <c r="S59" s="64" t="n">
        <f aca="false">IF(AND($G59&lt;=S$1,$H59&gt;S$1),$C59,0)</f>
        <v>0</v>
      </c>
      <c r="T59" s="64" t="n">
        <f aca="false">IF(AND($G59&lt;=T$1,$H59&gt;T$1),$C59,0)</f>
        <v>0</v>
      </c>
      <c r="U59" s="65" t="n">
        <f aca="false">SUM(I59:T59)</f>
        <v>0</v>
      </c>
      <c r="V59" s="65"/>
      <c r="W59" s="61"/>
      <c r="X59" s="61"/>
      <c r="Y59" s="61"/>
      <c r="Z59" s="61"/>
      <c r="AA59" s="61"/>
      <c r="AB59" s="61"/>
      <c r="AC59" s="61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  <c r="BH59" s="66"/>
      <c r="BI59" s="66"/>
      <c r="BJ59" s="66"/>
      <c r="BK59" s="66"/>
      <c r="BL59" s="66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6"/>
      <c r="CA59" s="66"/>
      <c r="CB59" s="66"/>
      <c r="CC59" s="66"/>
      <c r="CD59" s="66"/>
      <c r="CE59" s="66"/>
      <c r="CF59" s="66"/>
      <c r="CG59" s="66"/>
      <c r="CH59" s="66"/>
      <c r="CI59" s="66"/>
      <c r="CJ59" s="66"/>
      <c r="CK59" s="66"/>
      <c r="CL59" s="66"/>
      <c r="CM59" s="66"/>
      <c r="CN59" s="66"/>
      <c r="CO59" s="66"/>
      <c r="CP59" s="66"/>
      <c r="CQ59" s="66"/>
      <c r="CR59" s="66"/>
      <c r="CS59" s="66"/>
      <c r="CT59" s="66"/>
      <c r="CU59" s="66"/>
      <c r="CV59" s="66"/>
      <c r="CW59" s="66"/>
      <c r="CX59" s="66"/>
      <c r="CY59" s="66"/>
      <c r="CZ59" s="66"/>
      <c r="DA59" s="66"/>
      <c r="DB59" s="66"/>
      <c r="DC59" s="66"/>
      <c r="DD59" s="66"/>
      <c r="DE59" s="66"/>
      <c r="DF59" s="66"/>
      <c r="DG59" s="66"/>
      <c r="DH59" s="66"/>
      <c r="DI59" s="66"/>
      <c r="DJ59" s="66"/>
      <c r="DK59" s="66"/>
      <c r="DL59" s="66"/>
      <c r="DM59" s="66"/>
      <c r="DN59" s="66"/>
      <c r="DO59" s="66"/>
      <c r="DP59" s="66"/>
      <c r="DQ59" s="66"/>
      <c r="DR59" s="66"/>
      <c r="DS59" s="66"/>
      <c r="DT59" s="66"/>
      <c r="DU59" s="66"/>
      <c r="DV59" s="66"/>
      <c r="DW59" s="66"/>
      <c r="DX59" s="66"/>
      <c r="DY59" s="66"/>
      <c r="DZ59" s="66"/>
      <c r="EA59" s="66"/>
      <c r="EB59" s="66"/>
      <c r="EC59" s="66"/>
      <c r="ED59" s="66"/>
      <c r="EE59" s="66"/>
      <c r="EF59" s="66"/>
      <c r="EG59" s="66"/>
      <c r="EH59" s="66"/>
      <c r="EI59" s="66"/>
      <c r="EJ59" s="66"/>
      <c r="EK59" s="66"/>
      <c r="EL59" s="66"/>
      <c r="EM59" s="66"/>
      <c r="EN59" s="66"/>
      <c r="EO59" s="66"/>
      <c r="EP59" s="66"/>
      <c r="EQ59" s="66"/>
      <c r="ER59" s="66"/>
      <c r="ES59" s="66"/>
      <c r="ET59" s="66"/>
      <c r="EU59" s="66"/>
      <c r="EV59" s="66"/>
      <c r="EW59" s="66"/>
      <c r="EX59" s="66"/>
      <c r="EY59" s="66"/>
      <c r="EZ59" s="66"/>
      <c r="FA59" s="66"/>
      <c r="FB59" s="66"/>
      <c r="FC59" s="66"/>
      <c r="FD59" s="66"/>
      <c r="FE59" s="66"/>
      <c r="FF59" s="66"/>
      <c r="FG59" s="66"/>
      <c r="FH59" s="66"/>
      <c r="FI59" s="66"/>
      <c r="FJ59" s="66"/>
      <c r="FK59" s="66"/>
      <c r="FL59" s="66"/>
      <c r="FM59" s="66"/>
      <c r="FN59" s="66"/>
      <c r="FO59" s="66"/>
      <c r="FP59" s="66"/>
      <c r="FQ59" s="66"/>
      <c r="FR59" s="66"/>
      <c r="FS59" s="66"/>
      <c r="FT59" s="66"/>
      <c r="FU59" s="66"/>
      <c r="FV59" s="66"/>
      <c r="FW59" s="66"/>
      <c r="FX59" s="66"/>
      <c r="FY59" s="66"/>
      <c r="FZ59" s="66"/>
      <c r="GA59" s="66"/>
      <c r="GB59" s="66"/>
      <c r="GC59" s="66"/>
      <c r="GD59" s="66"/>
      <c r="GE59" s="66"/>
      <c r="GF59" s="66"/>
      <c r="GG59" s="66"/>
      <c r="GH59" s="66"/>
      <c r="GI59" s="66"/>
      <c r="GJ59" s="66"/>
      <c r="GK59" s="66"/>
      <c r="GL59" s="66"/>
      <c r="GM59" s="66"/>
      <c r="GN59" s="66"/>
      <c r="GO59" s="66"/>
      <c r="GP59" s="66"/>
      <c r="GQ59" s="66"/>
      <c r="GR59" s="66"/>
      <c r="GS59" s="66"/>
      <c r="GT59" s="66"/>
      <c r="GU59" s="66"/>
      <c r="GV59" s="66"/>
      <c r="GW59" s="66"/>
      <c r="GX59" s="66"/>
      <c r="GY59" s="66"/>
      <c r="GZ59" s="66"/>
      <c r="HA59" s="66"/>
      <c r="HB59" s="66"/>
      <c r="HC59" s="66"/>
      <c r="HD59" s="66"/>
      <c r="HE59" s="66"/>
      <c r="HF59" s="66"/>
      <c r="HG59" s="66"/>
      <c r="HH59" s="66"/>
      <c r="HI59" s="66"/>
      <c r="HJ59" s="66"/>
      <c r="HK59" s="66"/>
      <c r="HL59" s="66"/>
      <c r="HM59" s="66"/>
      <c r="HN59" s="66"/>
      <c r="HO59" s="66"/>
      <c r="HP59" s="66"/>
      <c r="HQ59" s="66"/>
      <c r="HR59" s="66"/>
      <c r="HS59" s="66"/>
      <c r="HT59" s="66"/>
      <c r="HU59" s="66"/>
      <c r="HV59" s="66"/>
      <c r="HW59" s="66"/>
      <c r="HX59" s="66"/>
      <c r="HY59" s="66"/>
      <c r="HZ59" s="66"/>
      <c r="IA59" s="66"/>
      <c r="IB59" s="66"/>
      <c r="IC59" s="66"/>
      <c r="ID59" s="66"/>
      <c r="IE59" s="66"/>
      <c r="IF59" s="66"/>
      <c r="IG59" s="66"/>
      <c r="IH59" s="66"/>
      <c r="II59" s="66"/>
      <c r="IJ59" s="66"/>
      <c r="IK59" s="66"/>
      <c r="IL59" s="66"/>
      <c r="IM59" s="66"/>
      <c r="IN59" s="66"/>
      <c r="IO59" s="66"/>
      <c r="IP59" s="66"/>
      <c r="IQ59" s="66"/>
      <c r="IR59" s="66"/>
      <c r="IS59" s="66"/>
      <c r="IT59" s="66"/>
      <c r="IU59" s="66"/>
      <c r="IV59" s="66"/>
      <c r="IW59" s="66"/>
    </row>
    <row r="60" customFormat="false" ht="15.75" hidden="true" customHeight="false" outlineLevel="0" collapsed="false">
      <c r="A60" s="54" t="str">
        <f aca="false">+'Personnel Input Worksheet'!B80</f>
        <v> </v>
      </c>
      <c r="B60" s="54" t="n">
        <f aca="false">+'Personnel Input Worksheet'!D80</f>
        <v>0</v>
      </c>
      <c r="C60" s="54" t="n">
        <f aca="false">IF(B60&lt;&gt;0,1,0)</f>
        <v>0</v>
      </c>
      <c r="D60" s="54" t="n">
        <f aca="false">+'Personnel Input Worksheet'!G80</f>
        <v>12</v>
      </c>
      <c r="E60" s="61" t="n">
        <f aca="false">+D60*30</f>
        <v>360</v>
      </c>
      <c r="F60" s="62" t="n">
        <v>36526</v>
      </c>
      <c r="G60" s="63" t="n">
        <f aca="false">IF(A60&lt;&gt;"FTE",DATE(99,12,31),+F60+(360-E60))</f>
        <v>36525</v>
      </c>
      <c r="H60" s="63" t="n">
        <f aca="false">IF(A60&lt;&gt;"FTE",F60+E60,DATE(2001,1,1))</f>
        <v>36886</v>
      </c>
      <c r="I60" s="64" t="n">
        <f aca="false">IF(AND($G60&lt;=I$1,$H60&gt;I$1),$C60,0)</f>
        <v>0</v>
      </c>
      <c r="J60" s="64" t="n">
        <f aca="false">IF(AND($G60&lt;=J$1,$H60&gt;J$1),$C60,0)</f>
        <v>0</v>
      </c>
      <c r="K60" s="64" t="n">
        <f aca="false">IF(AND($G60&lt;=K$1,$H60&gt;K$1),$C60,0)</f>
        <v>0</v>
      </c>
      <c r="L60" s="64" t="n">
        <f aca="false">IF(AND($G60&lt;=L$1,$H60&gt;L$1),$C60,0)</f>
        <v>0</v>
      </c>
      <c r="M60" s="64" t="n">
        <f aca="false">IF(AND($G60&lt;=M$1,$H60&gt;M$1),$C60,0)</f>
        <v>0</v>
      </c>
      <c r="N60" s="64" t="n">
        <f aca="false">IF(AND($G60&lt;=N$1,$H60&gt;N$1),$C60,0)</f>
        <v>0</v>
      </c>
      <c r="O60" s="64" t="n">
        <f aca="false">IF(AND($G60&lt;=O$1,$H60&gt;O$1),$C60,0)</f>
        <v>0</v>
      </c>
      <c r="P60" s="64" t="n">
        <f aca="false">IF(AND($G60&lt;=P$1,$H60&gt;P$1),$C60,0)</f>
        <v>0</v>
      </c>
      <c r="Q60" s="64" t="n">
        <f aca="false">IF(AND($G60&lt;=Q$1,$H60&gt;Q$1),$C60,0)</f>
        <v>0</v>
      </c>
      <c r="R60" s="64" t="n">
        <f aca="false">IF(AND($G60&lt;=R$1,$H60&gt;R$1),$C60,0)</f>
        <v>0</v>
      </c>
      <c r="S60" s="64" t="n">
        <f aca="false">IF(AND($G60&lt;=S$1,$H60&gt;S$1),$C60,0)</f>
        <v>0</v>
      </c>
      <c r="T60" s="64" t="n">
        <f aca="false">IF(AND($G60&lt;=T$1,$H60&gt;T$1),$C60,0)</f>
        <v>0</v>
      </c>
      <c r="U60" s="65" t="n">
        <f aca="false">SUM(I60:T60)</f>
        <v>0</v>
      </c>
      <c r="V60" s="65"/>
      <c r="W60" s="61"/>
      <c r="X60" s="61"/>
      <c r="Y60" s="61"/>
      <c r="Z60" s="61"/>
      <c r="AA60" s="61"/>
      <c r="AB60" s="61"/>
      <c r="AC60" s="61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  <c r="BH60" s="66"/>
      <c r="BI60" s="66"/>
      <c r="BJ60" s="66"/>
      <c r="BK60" s="66"/>
      <c r="BL60" s="66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6"/>
      <c r="CA60" s="66"/>
      <c r="CB60" s="66"/>
      <c r="CC60" s="66"/>
      <c r="CD60" s="66"/>
      <c r="CE60" s="66"/>
      <c r="CF60" s="66"/>
      <c r="CG60" s="66"/>
      <c r="CH60" s="66"/>
      <c r="CI60" s="66"/>
      <c r="CJ60" s="66"/>
      <c r="CK60" s="66"/>
      <c r="CL60" s="66"/>
      <c r="CM60" s="66"/>
      <c r="CN60" s="66"/>
      <c r="CO60" s="66"/>
      <c r="CP60" s="66"/>
      <c r="CQ60" s="66"/>
      <c r="CR60" s="66"/>
      <c r="CS60" s="66"/>
      <c r="CT60" s="66"/>
      <c r="CU60" s="66"/>
      <c r="CV60" s="66"/>
      <c r="CW60" s="66"/>
      <c r="CX60" s="66"/>
      <c r="CY60" s="66"/>
      <c r="CZ60" s="66"/>
      <c r="DA60" s="66"/>
      <c r="DB60" s="66"/>
      <c r="DC60" s="66"/>
      <c r="DD60" s="66"/>
      <c r="DE60" s="66"/>
      <c r="DF60" s="66"/>
      <c r="DG60" s="66"/>
      <c r="DH60" s="66"/>
      <c r="DI60" s="66"/>
      <c r="DJ60" s="66"/>
      <c r="DK60" s="66"/>
      <c r="DL60" s="66"/>
      <c r="DM60" s="66"/>
      <c r="DN60" s="66"/>
      <c r="DO60" s="66"/>
      <c r="DP60" s="66"/>
      <c r="DQ60" s="66"/>
      <c r="DR60" s="66"/>
      <c r="DS60" s="66"/>
      <c r="DT60" s="66"/>
      <c r="DU60" s="66"/>
      <c r="DV60" s="66"/>
      <c r="DW60" s="66"/>
      <c r="DX60" s="66"/>
      <c r="DY60" s="66"/>
      <c r="DZ60" s="66"/>
      <c r="EA60" s="66"/>
      <c r="EB60" s="66"/>
      <c r="EC60" s="66"/>
      <c r="ED60" s="66"/>
      <c r="EE60" s="66"/>
      <c r="EF60" s="66"/>
      <c r="EG60" s="66"/>
      <c r="EH60" s="66"/>
      <c r="EI60" s="66"/>
      <c r="EJ60" s="66"/>
      <c r="EK60" s="66"/>
      <c r="EL60" s="66"/>
      <c r="EM60" s="66"/>
      <c r="EN60" s="66"/>
      <c r="EO60" s="66"/>
      <c r="EP60" s="66"/>
      <c r="EQ60" s="66"/>
      <c r="ER60" s="66"/>
      <c r="ES60" s="66"/>
      <c r="ET60" s="66"/>
      <c r="EU60" s="66"/>
      <c r="EV60" s="66"/>
      <c r="EW60" s="66"/>
      <c r="EX60" s="66"/>
      <c r="EY60" s="66"/>
      <c r="EZ60" s="66"/>
      <c r="FA60" s="66"/>
      <c r="FB60" s="66"/>
      <c r="FC60" s="66"/>
      <c r="FD60" s="66"/>
      <c r="FE60" s="66"/>
      <c r="FF60" s="66"/>
      <c r="FG60" s="66"/>
      <c r="FH60" s="66"/>
      <c r="FI60" s="66"/>
      <c r="FJ60" s="66"/>
      <c r="FK60" s="66"/>
      <c r="FL60" s="66"/>
      <c r="FM60" s="66"/>
      <c r="FN60" s="66"/>
      <c r="FO60" s="66"/>
      <c r="FP60" s="66"/>
      <c r="FQ60" s="66"/>
      <c r="FR60" s="66"/>
      <c r="FS60" s="66"/>
      <c r="FT60" s="66"/>
      <c r="FU60" s="66"/>
      <c r="FV60" s="66"/>
      <c r="FW60" s="66"/>
      <c r="FX60" s="66"/>
      <c r="FY60" s="66"/>
      <c r="FZ60" s="66"/>
      <c r="GA60" s="66"/>
      <c r="GB60" s="66"/>
      <c r="GC60" s="66"/>
      <c r="GD60" s="66"/>
      <c r="GE60" s="66"/>
      <c r="GF60" s="66"/>
      <c r="GG60" s="66"/>
      <c r="GH60" s="66"/>
      <c r="GI60" s="66"/>
      <c r="GJ60" s="66"/>
      <c r="GK60" s="66"/>
      <c r="GL60" s="66"/>
      <c r="GM60" s="66"/>
      <c r="GN60" s="66"/>
      <c r="GO60" s="66"/>
      <c r="GP60" s="66"/>
      <c r="GQ60" s="66"/>
      <c r="GR60" s="66"/>
      <c r="GS60" s="66"/>
      <c r="GT60" s="66"/>
      <c r="GU60" s="66"/>
      <c r="GV60" s="66"/>
      <c r="GW60" s="66"/>
      <c r="GX60" s="66"/>
      <c r="GY60" s="66"/>
      <c r="GZ60" s="66"/>
      <c r="HA60" s="66"/>
      <c r="HB60" s="66"/>
      <c r="HC60" s="66"/>
      <c r="HD60" s="66"/>
      <c r="HE60" s="66"/>
      <c r="HF60" s="66"/>
      <c r="HG60" s="66"/>
      <c r="HH60" s="66"/>
      <c r="HI60" s="66"/>
      <c r="HJ60" s="66"/>
      <c r="HK60" s="66"/>
      <c r="HL60" s="66"/>
      <c r="HM60" s="66"/>
      <c r="HN60" s="66"/>
      <c r="HO60" s="66"/>
      <c r="HP60" s="66"/>
      <c r="HQ60" s="66"/>
      <c r="HR60" s="66"/>
      <c r="HS60" s="66"/>
      <c r="HT60" s="66"/>
      <c r="HU60" s="66"/>
      <c r="HV60" s="66"/>
      <c r="HW60" s="66"/>
      <c r="HX60" s="66"/>
      <c r="HY60" s="66"/>
      <c r="HZ60" s="66"/>
      <c r="IA60" s="66"/>
      <c r="IB60" s="66"/>
      <c r="IC60" s="66"/>
      <c r="ID60" s="66"/>
      <c r="IE60" s="66"/>
      <c r="IF60" s="66"/>
      <c r="IG60" s="66"/>
      <c r="IH60" s="66"/>
      <c r="II60" s="66"/>
      <c r="IJ60" s="66"/>
      <c r="IK60" s="66"/>
      <c r="IL60" s="66"/>
      <c r="IM60" s="66"/>
      <c r="IN60" s="66"/>
      <c r="IO60" s="66"/>
      <c r="IP60" s="66"/>
      <c r="IQ60" s="66"/>
      <c r="IR60" s="66"/>
      <c r="IS60" s="66"/>
      <c r="IT60" s="66"/>
      <c r="IU60" s="66"/>
      <c r="IV60" s="66"/>
      <c r="IW60" s="66"/>
    </row>
    <row r="61" customFormat="false" ht="15.75" hidden="true" customHeight="false" outlineLevel="0" collapsed="false">
      <c r="A61" s="54" t="str">
        <f aca="false">+'Personnel Input Worksheet'!B81</f>
        <v> </v>
      </c>
      <c r="B61" s="54" t="n">
        <f aca="false">+'Personnel Input Worksheet'!D81</f>
        <v>0</v>
      </c>
      <c r="C61" s="54" t="n">
        <f aca="false">IF(B61&lt;&gt;0,1,0)</f>
        <v>0</v>
      </c>
      <c r="D61" s="54" t="n">
        <f aca="false">+'Personnel Input Worksheet'!G81</f>
        <v>12</v>
      </c>
      <c r="E61" s="61" t="n">
        <f aca="false">+D61*30</f>
        <v>360</v>
      </c>
      <c r="F61" s="62" t="n">
        <v>36526</v>
      </c>
      <c r="G61" s="63" t="n">
        <f aca="false">IF(A61&lt;&gt;"FTE",DATE(99,12,31),+F61+(360-E61))</f>
        <v>36525</v>
      </c>
      <c r="H61" s="63" t="n">
        <f aca="false">IF(A61&lt;&gt;"FTE",F61+E61,DATE(2001,1,1))</f>
        <v>36886</v>
      </c>
      <c r="I61" s="64" t="n">
        <f aca="false">IF(AND($G61&lt;=I$1,$H61&gt;I$1),$C61,0)</f>
        <v>0</v>
      </c>
      <c r="J61" s="64" t="n">
        <f aca="false">IF(AND($G61&lt;=J$1,$H61&gt;J$1),$C61,0)</f>
        <v>0</v>
      </c>
      <c r="K61" s="64" t="n">
        <f aca="false">IF(AND($G61&lt;=K$1,$H61&gt;K$1),$C61,0)</f>
        <v>0</v>
      </c>
      <c r="L61" s="64" t="n">
        <f aca="false">IF(AND($G61&lt;=L$1,$H61&gt;L$1),$C61,0)</f>
        <v>0</v>
      </c>
      <c r="M61" s="64" t="n">
        <f aca="false">IF(AND($G61&lt;=M$1,$H61&gt;M$1),$C61,0)</f>
        <v>0</v>
      </c>
      <c r="N61" s="64" t="n">
        <f aca="false">IF(AND($G61&lt;=N$1,$H61&gt;N$1),$C61,0)</f>
        <v>0</v>
      </c>
      <c r="O61" s="64" t="n">
        <f aca="false">IF(AND($G61&lt;=O$1,$H61&gt;O$1),$C61,0)</f>
        <v>0</v>
      </c>
      <c r="P61" s="64" t="n">
        <f aca="false">IF(AND($G61&lt;=P$1,$H61&gt;P$1),$C61,0)</f>
        <v>0</v>
      </c>
      <c r="Q61" s="64" t="n">
        <f aca="false">IF(AND($G61&lt;=Q$1,$H61&gt;Q$1),$C61,0)</f>
        <v>0</v>
      </c>
      <c r="R61" s="64" t="n">
        <f aca="false">IF(AND($G61&lt;=R$1,$H61&gt;R$1),$C61,0)</f>
        <v>0</v>
      </c>
      <c r="S61" s="64" t="n">
        <f aca="false">IF(AND($G61&lt;=S$1,$H61&gt;S$1),$C61,0)</f>
        <v>0</v>
      </c>
      <c r="T61" s="64" t="n">
        <f aca="false">IF(AND($G61&lt;=T$1,$H61&gt;T$1),$C61,0)</f>
        <v>0</v>
      </c>
      <c r="U61" s="65" t="n">
        <f aca="false">SUM(I61:T61)</f>
        <v>0</v>
      </c>
      <c r="V61" s="65"/>
      <c r="W61" s="61"/>
      <c r="X61" s="61"/>
      <c r="Y61" s="61"/>
      <c r="Z61" s="61"/>
      <c r="AA61" s="61"/>
      <c r="AB61" s="61"/>
      <c r="AC61" s="61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  <c r="BL61" s="66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6"/>
      <c r="CA61" s="66"/>
      <c r="CB61" s="66"/>
      <c r="CC61" s="66"/>
      <c r="CD61" s="66"/>
      <c r="CE61" s="66"/>
      <c r="CF61" s="66"/>
      <c r="CG61" s="66"/>
      <c r="CH61" s="66"/>
      <c r="CI61" s="66"/>
      <c r="CJ61" s="66"/>
      <c r="CK61" s="66"/>
      <c r="CL61" s="66"/>
      <c r="CM61" s="66"/>
      <c r="CN61" s="66"/>
      <c r="CO61" s="66"/>
      <c r="CP61" s="66"/>
      <c r="CQ61" s="66"/>
      <c r="CR61" s="66"/>
      <c r="CS61" s="66"/>
      <c r="CT61" s="66"/>
      <c r="CU61" s="66"/>
      <c r="CV61" s="66"/>
      <c r="CW61" s="66"/>
      <c r="CX61" s="66"/>
      <c r="CY61" s="66"/>
      <c r="CZ61" s="66"/>
      <c r="DA61" s="66"/>
      <c r="DB61" s="66"/>
      <c r="DC61" s="66"/>
      <c r="DD61" s="66"/>
      <c r="DE61" s="66"/>
      <c r="DF61" s="66"/>
      <c r="DG61" s="66"/>
      <c r="DH61" s="66"/>
      <c r="DI61" s="66"/>
      <c r="DJ61" s="66"/>
      <c r="DK61" s="66"/>
      <c r="DL61" s="66"/>
      <c r="DM61" s="66"/>
      <c r="DN61" s="66"/>
      <c r="DO61" s="66"/>
      <c r="DP61" s="66"/>
      <c r="DQ61" s="66"/>
      <c r="DR61" s="66"/>
      <c r="DS61" s="66"/>
      <c r="DT61" s="66"/>
      <c r="DU61" s="66"/>
      <c r="DV61" s="66"/>
      <c r="DW61" s="66"/>
      <c r="DX61" s="66"/>
      <c r="DY61" s="66"/>
      <c r="DZ61" s="66"/>
      <c r="EA61" s="66"/>
      <c r="EB61" s="66"/>
      <c r="EC61" s="66"/>
      <c r="ED61" s="66"/>
      <c r="EE61" s="66"/>
      <c r="EF61" s="66"/>
      <c r="EG61" s="66"/>
      <c r="EH61" s="66"/>
      <c r="EI61" s="66"/>
      <c r="EJ61" s="66"/>
      <c r="EK61" s="66"/>
      <c r="EL61" s="66"/>
      <c r="EM61" s="66"/>
      <c r="EN61" s="66"/>
      <c r="EO61" s="66"/>
      <c r="EP61" s="66"/>
      <c r="EQ61" s="66"/>
      <c r="ER61" s="66"/>
      <c r="ES61" s="66"/>
      <c r="ET61" s="66"/>
      <c r="EU61" s="66"/>
      <c r="EV61" s="66"/>
      <c r="EW61" s="66"/>
      <c r="EX61" s="66"/>
      <c r="EY61" s="66"/>
      <c r="EZ61" s="66"/>
      <c r="FA61" s="66"/>
      <c r="FB61" s="66"/>
      <c r="FC61" s="66"/>
      <c r="FD61" s="66"/>
      <c r="FE61" s="66"/>
      <c r="FF61" s="66"/>
      <c r="FG61" s="66"/>
      <c r="FH61" s="66"/>
      <c r="FI61" s="66"/>
      <c r="FJ61" s="66"/>
      <c r="FK61" s="66"/>
      <c r="FL61" s="66"/>
      <c r="FM61" s="66"/>
      <c r="FN61" s="66"/>
      <c r="FO61" s="66"/>
      <c r="FP61" s="66"/>
      <c r="FQ61" s="66"/>
      <c r="FR61" s="66"/>
      <c r="FS61" s="66"/>
      <c r="FT61" s="66"/>
      <c r="FU61" s="66"/>
      <c r="FV61" s="66"/>
      <c r="FW61" s="66"/>
      <c r="FX61" s="66"/>
      <c r="FY61" s="66"/>
      <c r="FZ61" s="66"/>
      <c r="GA61" s="66"/>
      <c r="GB61" s="66"/>
      <c r="GC61" s="66"/>
      <c r="GD61" s="66"/>
      <c r="GE61" s="66"/>
      <c r="GF61" s="66"/>
      <c r="GG61" s="66"/>
      <c r="GH61" s="66"/>
      <c r="GI61" s="66"/>
      <c r="GJ61" s="66"/>
      <c r="GK61" s="66"/>
      <c r="GL61" s="66"/>
      <c r="GM61" s="66"/>
      <c r="GN61" s="66"/>
      <c r="GO61" s="66"/>
      <c r="GP61" s="66"/>
      <c r="GQ61" s="66"/>
      <c r="GR61" s="66"/>
      <c r="GS61" s="66"/>
      <c r="GT61" s="66"/>
      <c r="GU61" s="66"/>
      <c r="GV61" s="66"/>
      <c r="GW61" s="66"/>
      <c r="GX61" s="66"/>
      <c r="GY61" s="66"/>
      <c r="GZ61" s="66"/>
      <c r="HA61" s="66"/>
      <c r="HB61" s="66"/>
      <c r="HC61" s="66"/>
      <c r="HD61" s="66"/>
      <c r="HE61" s="66"/>
      <c r="HF61" s="66"/>
      <c r="HG61" s="66"/>
      <c r="HH61" s="66"/>
      <c r="HI61" s="66"/>
      <c r="HJ61" s="66"/>
      <c r="HK61" s="66"/>
      <c r="HL61" s="66"/>
      <c r="HM61" s="66"/>
      <c r="HN61" s="66"/>
      <c r="HO61" s="66"/>
      <c r="HP61" s="66"/>
      <c r="HQ61" s="66"/>
      <c r="HR61" s="66"/>
      <c r="HS61" s="66"/>
      <c r="HT61" s="66"/>
      <c r="HU61" s="66"/>
      <c r="HV61" s="66"/>
      <c r="HW61" s="66"/>
      <c r="HX61" s="66"/>
      <c r="HY61" s="66"/>
      <c r="HZ61" s="66"/>
      <c r="IA61" s="66"/>
      <c r="IB61" s="66"/>
      <c r="IC61" s="66"/>
      <c r="ID61" s="66"/>
      <c r="IE61" s="66"/>
      <c r="IF61" s="66"/>
      <c r="IG61" s="66"/>
      <c r="IH61" s="66"/>
      <c r="II61" s="66"/>
      <c r="IJ61" s="66"/>
      <c r="IK61" s="66"/>
      <c r="IL61" s="66"/>
      <c r="IM61" s="66"/>
      <c r="IN61" s="66"/>
      <c r="IO61" s="66"/>
      <c r="IP61" s="66"/>
      <c r="IQ61" s="66"/>
      <c r="IR61" s="66"/>
      <c r="IS61" s="66"/>
      <c r="IT61" s="66"/>
      <c r="IU61" s="66"/>
      <c r="IV61" s="66"/>
      <c r="IW61" s="66"/>
    </row>
    <row r="62" customFormat="false" ht="15.75" hidden="true" customHeight="false" outlineLevel="0" collapsed="false">
      <c r="A62" s="54" t="str">
        <f aca="false">+'Personnel Input Worksheet'!B82</f>
        <v> </v>
      </c>
      <c r="B62" s="54" t="n">
        <f aca="false">+'Personnel Input Worksheet'!D82</f>
        <v>0</v>
      </c>
      <c r="C62" s="54" t="n">
        <f aca="false">IF(B62&lt;&gt;0,1,0)</f>
        <v>0</v>
      </c>
      <c r="D62" s="54" t="n">
        <f aca="false">+'Personnel Input Worksheet'!G82</f>
        <v>12</v>
      </c>
      <c r="E62" s="61" t="n">
        <f aca="false">+D62*30</f>
        <v>360</v>
      </c>
      <c r="F62" s="62" t="n">
        <v>36526</v>
      </c>
      <c r="G62" s="63" t="n">
        <f aca="false">IF(A62&lt;&gt;"FTE",DATE(99,12,31),+F62+(360-E62))</f>
        <v>36525</v>
      </c>
      <c r="H62" s="63" t="n">
        <f aca="false">IF(A62&lt;&gt;"FTE",F62+E62,DATE(2001,1,1))</f>
        <v>36886</v>
      </c>
      <c r="I62" s="64" t="n">
        <f aca="false">IF(AND($G62&lt;=I$1,$H62&gt;I$1),$C62,0)</f>
        <v>0</v>
      </c>
      <c r="J62" s="64" t="n">
        <f aca="false">IF(AND($G62&lt;=J$1,$H62&gt;J$1),$C62,0)</f>
        <v>0</v>
      </c>
      <c r="K62" s="64" t="n">
        <f aca="false">IF(AND($G62&lt;=K$1,$H62&gt;K$1),$C62,0)</f>
        <v>0</v>
      </c>
      <c r="L62" s="64" t="n">
        <f aca="false">IF(AND($G62&lt;=L$1,$H62&gt;L$1),$C62,0)</f>
        <v>0</v>
      </c>
      <c r="M62" s="64" t="n">
        <f aca="false">IF(AND($G62&lt;=M$1,$H62&gt;M$1),$C62,0)</f>
        <v>0</v>
      </c>
      <c r="N62" s="64" t="n">
        <f aca="false">IF(AND($G62&lt;=N$1,$H62&gt;N$1),$C62,0)</f>
        <v>0</v>
      </c>
      <c r="O62" s="64" t="n">
        <f aca="false">IF(AND($G62&lt;=O$1,$H62&gt;O$1),$C62,0)</f>
        <v>0</v>
      </c>
      <c r="P62" s="64" t="n">
        <f aca="false">IF(AND($G62&lt;=P$1,$H62&gt;P$1),$C62,0)</f>
        <v>0</v>
      </c>
      <c r="Q62" s="64" t="n">
        <f aca="false">IF(AND($G62&lt;=Q$1,$H62&gt;Q$1),$C62,0)</f>
        <v>0</v>
      </c>
      <c r="R62" s="64" t="n">
        <f aca="false">IF(AND($G62&lt;=R$1,$H62&gt;R$1),$C62,0)</f>
        <v>0</v>
      </c>
      <c r="S62" s="64" t="n">
        <f aca="false">IF(AND($G62&lt;=S$1,$H62&gt;S$1),$C62,0)</f>
        <v>0</v>
      </c>
      <c r="T62" s="64" t="n">
        <f aca="false">IF(AND($G62&lt;=T$1,$H62&gt;T$1),$C62,0)</f>
        <v>0</v>
      </c>
      <c r="U62" s="65" t="n">
        <f aca="false">SUM(I62:T62)</f>
        <v>0</v>
      </c>
      <c r="V62" s="65"/>
      <c r="W62" s="61"/>
      <c r="X62" s="61"/>
      <c r="Y62" s="61"/>
      <c r="Z62" s="61"/>
      <c r="AA62" s="61"/>
      <c r="AB62" s="61"/>
      <c r="AC62" s="61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  <c r="BG62" s="66"/>
      <c r="BH62" s="66"/>
      <c r="BI62" s="66"/>
      <c r="BJ62" s="66"/>
      <c r="BK62" s="66"/>
      <c r="BL62" s="66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6"/>
      <c r="CA62" s="66"/>
      <c r="CB62" s="66"/>
      <c r="CC62" s="66"/>
      <c r="CD62" s="66"/>
      <c r="CE62" s="66"/>
      <c r="CF62" s="66"/>
      <c r="CG62" s="66"/>
      <c r="CH62" s="66"/>
      <c r="CI62" s="66"/>
      <c r="CJ62" s="66"/>
      <c r="CK62" s="66"/>
      <c r="CL62" s="66"/>
      <c r="CM62" s="66"/>
      <c r="CN62" s="66"/>
      <c r="CO62" s="66"/>
      <c r="CP62" s="66"/>
      <c r="CQ62" s="66"/>
      <c r="CR62" s="66"/>
      <c r="CS62" s="66"/>
      <c r="CT62" s="66"/>
      <c r="CU62" s="66"/>
      <c r="CV62" s="66"/>
      <c r="CW62" s="66"/>
      <c r="CX62" s="66"/>
      <c r="CY62" s="66"/>
      <c r="CZ62" s="66"/>
      <c r="DA62" s="66"/>
      <c r="DB62" s="66"/>
      <c r="DC62" s="66"/>
      <c r="DD62" s="66"/>
      <c r="DE62" s="66"/>
      <c r="DF62" s="66"/>
      <c r="DG62" s="66"/>
      <c r="DH62" s="66"/>
      <c r="DI62" s="66"/>
      <c r="DJ62" s="66"/>
      <c r="DK62" s="66"/>
      <c r="DL62" s="66"/>
      <c r="DM62" s="66"/>
      <c r="DN62" s="66"/>
      <c r="DO62" s="66"/>
      <c r="DP62" s="66"/>
      <c r="DQ62" s="66"/>
      <c r="DR62" s="66"/>
      <c r="DS62" s="66"/>
      <c r="DT62" s="66"/>
      <c r="DU62" s="66"/>
      <c r="DV62" s="66"/>
      <c r="DW62" s="66"/>
      <c r="DX62" s="66"/>
      <c r="DY62" s="66"/>
      <c r="DZ62" s="66"/>
      <c r="EA62" s="66"/>
      <c r="EB62" s="66"/>
      <c r="EC62" s="66"/>
      <c r="ED62" s="66"/>
      <c r="EE62" s="66"/>
      <c r="EF62" s="66"/>
      <c r="EG62" s="66"/>
      <c r="EH62" s="66"/>
      <c r="EI62" s="66"/>
      <c r="EJ62" s="66"/>
      <c r="EK62" s="66"/>
      <c r="EL62" s="66"/>
      <c r="EM62" s="66"/>
      <c r="EN62" s="66"/>
      <c r="EO62" s="66"/>
      <c r="EP62" s="66"/>
      <c r="EQ62" s="66"/>
      <c r="ER62" s="66"/>
      <c r="ES62" s="66"/>
      <c r="ET62" s="66"/>
      <c r="EU62" s="66"/>
      <c r="EV62" s="66"/>
      <c r="EW62" s="66"/>
      <c r="EX62" s="66"/>
      <c r="EY62" s="66"/>
      <c r="EZ62" s="66"/>
      <c r="FA62" s="66"/>
      <c r="FB62" s="66"/>
      <c r="FC62" s="66"/>
      <c r="FD62" s="66"/>
      <c r="FE62" s="66"/>
      <c r="FF62" s="66"/>
      <c r="FG62" s="66"/>
      <c r="FH62" s="66"/>
      <c r="FI62" s="66"/>
      <c r="FJ62" s="66"/>
      <c r="FK62" s="66"/>
      <c r="FL62" s="66"/>
      <c r="FM62" s="66"/>
      <c r="FN62" s="66"/>
      <c r="FO62" s="66"/>
      <c r="FP62" s="66"/>
      <c r="FQ62" s="66"/>
      <c r="FR62" s="66"/>
      <c r="FS62" s="66"/>
      <c r="FT62" s="66"/>
      <c r="FU62" s="66"/>
      <c r="FV62" s="66"/>
      <c r="FW62" s="66"/>
      <c r="FX62" s="66"/>
      <c r="FY62" s="66"/>
      <c r="FZ62" s="66"/>
      <c r="GA62" s="66"/>
      <c r="GB62" s="66"/>
      <c r="GC62" s="66"/>
      <c r="GD62" s="66"/>
      <c r="GE62" s="66"/>
      <c r="GF62" s="66"/>
      <c r="GG62" s="66"/>
      <c r="GH62" s="66"/>
      <c r="GI62" s="66"/>
      <c r="GJ62" s="66"/>
      <c r="GK62" s="66"/>
      <c r="GL62" s="66"/>
      <c r="GM62" s="66"/>
      <c r="GN62" s="66"/>
      <c r="GO62" s="66"/>
      <c r="GP62" s="66"/>
      <c r="GQ62" s="66"/>
      <c r="GR62" s="66"/>
      <c r="GS62" s="66"/>
      <c r="GT62" s="66"/>
      <c r="GU62" s="66"/>
      <c r="GV62" s="66"/>
      <c r="GW62" s="66"/>
      <c r="GX62" s="66"/>
      <c r="GY62" s="66"/>
      <c r="GZ62" s="66"/>
      <c r="HA62" s="66"/>
      <c r="HB62" s="66"/>
      <c r="HC62" s="66"/>
      <c r="HD62" s="66"/>
      <c r="HE62" s="66"/>
      <c r="HF62" s="66"/>
      <c r="HG62" s="66"/>
      <c r="HH62" s="66"/>
      <c r="HI62" s="66"/>
      <c r="HJ62" s="66"/>
      <c r="HK62" s="66"/>
      <c r="HL62" s="66"/>
      <c r="HM62" s="66"/>
      <c r="HN62" s="66"/>
      <c r="HO62" s="66"/>
      <c r="HP62" s="66"/>
      <c r="HQ62" s="66"/>
      <c r="HR62" s="66"/>
      <c r="HS62" s="66"/>
      <c r="HT62" s="66"/>
      <c r="HU62" s="66"/>
      <c r="HV62" s="66"/>
      <c r="HW62" s="66"/>
      <c r="HX62" s="66"/>
      <c r="HY62" s="66"/>
      <c r="HZ62" s="66"/>
      <c r="IA62" s="66"/>
      <c r="IB62" s="66"/>
      <c r="IC62" s="66"/>
      <c r="ID62" s="66"/>
      <c r="IE62" s="66"/>
      <c r="IF62" s="66"/>
      <c r="IG62" s="66"/>
      <c r="IH62" s="66"/>
      <c r="II62" s="66"/>
      <c r="IJ62" s="66"/>
      <c r="IK62" s="66"/>
      <c r="IL62" s="66"/>
      <c r="IM62" s="66"/>
      <c r="IN62" s="66"/>
      <c r="IO62" s="66"/>
      <c r="IP62" s="66"/>
      <c r="IQ62" s="66"/>
      <c r="IR62" s="66"/>
      <c r="IS62" s="66"/>
      <c r="IT62" s="66"/>
      <c r="IU62" s="66"/>
      <c r="IV62" s="66"/>
      <c r="IW62" s="66"/>
    </row>
    <row r="63" customFormat="false" ht="15.75" hidden="true" customHeight="false" outlineLevel="0" collapsed="false">
      <c r="A63" s="54" t="str">
        <f aca="false">+'Personnel Input Worksheet'!B83</f>
        <v> </v>
      </c>
      <c r="B63" s="54" t="n">
        <f aca="false">+'Personnel Input Worksheet'!D83</f>
        <v>0</v>
      </c>
      <c r="C63" s="54" t="n">
        <f aca="false">IF(B63&lt;&gt;0,1,0)</f>
        <v>0</v>
      </c>
      <c r="D63" s="54" t="n">
        <f aca="false">+'Personnel Input Worksheet'!G83</f>
        <v>12</v>
      </c>
      <c r="E63" s="61" t="n">
        <f aca="false">+D63*30</f>
        <v>360</v>
      </c>
      <c r="F63" s="62" t="n">
        <v>36526</v>
      </c>
      <c r="G63" s="63" t="n">
        <f aca="false">IF(A63&lt;&gt;"FTE",DATE(99,12,31),+F63+(360-E63))</f>
        <v>36525</v>
      </c>
      <c r="H63" s="63" t="n">
        <f aca="false">IF(A63&lt;&gt;"FTE",F63+E63,DATE(2001,1,1))</f>
        <v>36886</v>
      </c>
      <c r="I63" s="64" t="n">
        <f aca="false">IF(AND($G63&lt;=I$1,$H63&gt;I$1),$C63,0)</f>
        <v>0</v>
      </c>
      <c r="J63" s="64" t="n">
        <f aca="false">IF(AND($G63&lt;=J$1,$H63&gt;J$1),$C63,0)</f>
        <v>0</v>
      </c>
      <c r="K63" s="64" t="n">
        <f aca="false">IF(AND($G63&lt;=K$1,$H63&gt;K$1),$C63,0)</f>
        <v>0</v>
      </c>
      <c r="L63" s="64" t="n">
        <f aca="false">IF(AND($G63&lt;=L$1,$H63&gt;L$1),$C63,0)</f>
        <v>0</v>
      </c>
      <c r="M63" s="64" t="n">
        <f aca="false">IF(AND($G63&lt;=M$1,$H63&gt;M$1),$C63,0)</f>
        <v>0</v>
      </c>
      <c r="N63" s="64" t="n">
        <f aca="false">IF(AND($G63&lt;=N$1,$H63&gt;N$1),$C63,0)</f>
        <v>0</v>
      </c>
      <c r="O63" s="64" t="n">
        <f aca="false">IF(AND($G63&lt;=O$1,$H63&gt;O$1),$C63,0)</f>
        <v>0</v>
      </c>
      <c r="P63" s="64" t="n">
        <f aca="false">IF(AND($G63&lt;=P$1,$H63&gt;P$1),$C63,0)</f>
        <v>0</v>
      </c>
      <c r="Q63" s="64" t="n">
        <f aca="false">IF(AND($G63&lt;=Q$1,$H63&gt;Q$1),$C63,0)</f>
        <v>0</v>
      </c>
      <c r="R63" s="64" t="n">
        <f aca="false">IF(AND($G63&lt;=R$1,$H63&gt;R$1),$C63,0)</f>
        <v>0</v>
      </c>
      <c r="S63" s="64" t="n">
        <f aca="false">IF(AND($G63&lt;=S$1,$H63&gt;S$1),$C63,0)</f>
        <v>0</v>
      </c>
      <c r="T63" s="64" t="n">
        <f aca="false">IF(AND($G63&lt;=T$1,$H63&gt;T$1),$C63,0)</f>
        <v>0</v>
      </c>
      <c r="U63" s="65" t="n">
        <f aca="false">SUM(I63:T63)</f>
        <v>0</v>
      </c>
      <c r="V63" s="65"/>
      <c r="W63" s="67"/>
      <c r="X63" s="67"/>
      <c r="Y63" s="67"/>
      <c r="Z63" s="67"/>
      <c r="AA63" s="67"/>
      <c r="AB63" s="67"/>
      <c r="AC63" s="67"/>
    </row>
    <row r="64" customFormat="false" ht="15.75" hidden="true" customHeight="false" outlineLevel="0" collapsed="false">
      <c r="A64" s="54" t="str">
        <f aca="false">+'Personnel Input Worksheet'!B84</f>
        <v> </v>
      </c>
      <c r="B64" s="54" t="n">
        <f aca="false">+'Personnel Input Worksheet'!D84</f>
        <v>0</v>
      </c>
      <c r="C64" s="54" t="n">
        <f aca="false">IF(B64&lt;&gt;0,1,0)</f>
        <v>0</v>
      </c>
      <c r="D64" s="54" t="n">
        <f aca="false">+'Personnel Input Worksheet'!G84</f>
        <v>12</v>
      </c>
      <c r="E64" s="61" t="n">
        <f aca="false">+D64*30</f>
        <v>360</v>
      </c>
      <c r="F64" s="62" t="n">
        <v>36526</v>
      </c>
      <c r="G64" s="63" t="n">
        <f aca="false">IF(A64&lt;&gt;"FTE",DATE(99,12,31),+F64+(360-E64))</f>
        <v>36525</v>
      </c>
      <c r="H64" s="63" t="n">
        <f aca="false">IF(A64&lt;&gt;"FTE",F64+E64,DATE(2001,1,1))</f>
        <v>36886</v>
      </c>
      <c r="I64" s="64" t="n">
        <f aca="false">IF(AND($G64&lt;=I$1,$H64&gt;I$1),$C64,0)</f>
        <v>0</v>
      </c>
      <c r="J64" s="64" t="n">
        <f aca="false">IF(AND($G64&lt;=J$1,$H64&gt;J$1),$C64,0)</f>
        <v>0</v>
      </c>
      <c r="K64" s="64" t="n">
        <f aca="false">IF(AND($G64&lt;=K$1,$H64&gt;K$1),$C64,0)</f>
        <v>0</v>
      </c>
      <c r="L64" s="64" t="n">
        <f aca="false">IF(AND($G64&lt;=L$1,$H64&gt;L$1),$C64,0)</f>
        <v>0</v>
      </c>
      <c r="M64" s="64" t="n">
        <f aca="false">IF(AND($G64&lt;=M$1,$H64&gt;M$1),$C64,0)</f>
        <v>0</v>
      </c>
      <c r="N64" s="64" t="n">
        <f aca="false">IF(AND($G64&lt;=N$1,$H64&gt;N$1),$C64,0)</f>
        <v>0</v>
      </c>
      <c r="O64" s="64" t="n">
        <f aca="false">IF(AND($G64&lt;=O$1,$H64&gt;O$1),$C64,0)</f>
        <v>0</v>
      </c>
      <c r="P64" s="64" t="n">
        <f aca="false">IF(AND($G64&lt;=P$1,$H64&gt;P$1),$C64,0)</f>
        <v>0</v>
      </c>
      <c r="Q64" s="64" t="n">
        <f aca="false">IF(AND($G64&lt;=Q$1,$H64&gt;Q$1),$C64,0)</f>
        <v>0</v>
      </c>
      <c r="R64" s="64" t="n">
        <f aca="false">IF(AND($G64&lt;=R$1,$H64&gt;R$1),$C64,0)</f>
        <v>0</v>
      </c>
      <c r="S64" s="64" t="n">
        <f aca="false">IF(AND($G64&lt;=S$1,$H64&gt;S$1),$C64,0)</f>
        <v>0</v>
      </c>
      <c r="T64" s="64" t="n">
        <f aca="false">IF(AND($G64&lt;=T$1,$H64&gt;T$1),$C64,0)</f>
        <v>0</v>
      </c>
      <c r="U64" s="65" t="n">
        <f aca="false">SUM(I64:T64)</f>
        <v>0</v>
      </c>
      <c r="V64" s="65"/>
      <c r="W64" s="67"/>
      <c r="X64" s="67"/>
      <c r="Y64" s="67"/>
      <c r="Z64" s="67"/>
      <c r="AA64" s="67"/>
      <c r="AB64" s="67"/>
      <c r="AC64" s="67"/>
    </row>
    <row r="65" customFormat="false" ht="15.75" hidden="true" customHeight="false" outlineLevel="0" collapsed="false">
      <c r="A65" s="54" t="str">
        <f aca="false">+'Personnel Input Worksheet'!B85</f>
        <v> </v>
      </c>
      <c r="B65" s="54" t="n">
        <f aca="false">+'Personnel Input Worksheet'!D85</f>
        <v>0</v>
      </c>
      <c r="C65" s="54" t="n">
        <f aca="false">IF(B65&lt;&gt;0,1,0)</f>
        <v>0</v>
      </c>
      <c r="D65" s="54" t="n">
        <f aca="false">+'Personnel Input Worksheet'!G85</f>
        <v>12</v>
      </c>
      <c r="E65" s="61" t="n">
        <f aca="false">+D65*30</f>
        <v>360</v>
      </c>
      <c r="F65" s="62" t="n">
        <v>36526</v>
      </c>
      <c r="G65" s="63" t="n">
        <f aca="false">IF(A65&lt;&gt;"FTE",DATE(99,12,31),+F65+(360-E65))</f>
        <v>36525</v>
      </c>
      <c r="H65" s="63" t="n">
        <f aca="false">IF(A65&lt;&gt;"FTE",F65+E65,DATE(2001,1,1))</f>
        <v>36886</v>
      </c>
      <c r="I65" s="64" t="n">
        <f aca="false">IF(AND($G65&lt;=I$1,$H65&gt;I$1),$C65,0)</f>
        <v>0</v>
      </c>
      <c r="J65" s="64" t="n">
        <f aca="false">IF(AND($G65&lt;=J$1,$H65&gt;J$1),$C65,0)</f>
        <v>0</v>
      </c>
      <c r="K65" s="64" t="n">
        <f aca="false">IF(AND($G65&lt;=K$1,$H65&gt;K$1),$C65,0)</f>
        <v>0</v>
      </c>
      <c r="L65" s="64" t="n">
        <f aca="false">IF(AND($G65&lt;=L$1,$H65&gt;L$1),$C65,0)</f>
        <v>0</v>
      </c>
      <c r="M65" s="64" t="n">
        <f aca="false">IF(AND($G65&lt;=M$1,$H65&gt;M$1),$C65,0)</f>
        <v>0</v>
      </c>
      <c r="N65" s="64" t="n">
        <f aca="false">IF(AND($G65&lt;=N$1,$H65&gt;N$1),$C65,0)</f>
        <v>0</v>
      </c>
      <c r="O65" s="64" t="n">
        <f aca="false">IF(AND($G65&lt;=O$1,$H65&gt;O$1),$C65,0)</f>
        <v>0</v>
      </c>
      <c r="P65" s="64" t="n">
        <f aca="false">IF(AND($G65&lt;=P$1,$H65&gt;P$1),$C65,0)</f>
        <v>0</v>
      </c>
      <c r="Q65" s="64" t="n">
        <f aca="false">IF(AND($G65&lt;=Q$1,$H65&gt;Q$1),$C65,0)</f>
        <v>0</v>
      </c>
      <c r="R65" s="64" t="n">
        <f aca="false">IF(AND($G65&lt;=R$1,$H65&gt;R$1),$C65,0)</f>
        <v>0</v>
      </c>
      <c r="S65" s="64" t="n">
        <f aca="false">IF(AND($G65&lt;=S$1,$H65&gt;S$1),$C65,0)</f>
        <v>0</v>
      </c>
      <c r="T65" s="64" t="n">
        <f aca="false">IF(AND($G65&lt;=T$1,$H65&gt;T$1),$C65,0)</f>
        <v>0</v>
      </c>
      <c r="U65" s="65" t="n">
        <f aca="false">SUM(I65:T65)</f>
        <v>0</v>
      </c>
      <c r="V65" s="65"/>
      <c r="W65" s="67"/>
      <c r="X65" s="67"/>
      <c r="Y65" s="67"/>
      <c r="Z65" s="67"/>
      <c r="AA65" s="67"/>
      <c r="AB65" s="67"/>
      <c r="AC65" s="67"/>
    </row>
    <row r="66" customFormat="false" ht="15.75" hidden="true" customHeight="false" outlineLevel="0" collapsed="false">
      <c r="A66" s="54" t="str">
        <f aca="false">+'Personnel Input Worksheet'!B86</f>
        <v> </v>
      </c>
      <c r="B66" s="54" t="n">
        <f aca="false">+'Personnel Input Worksheet'!D86</f>
        <v>0</v>
      </c>
      <c r="C66" s="54" t="n">
        <f aca="false">IF(B66&lt;&gt;0,1,0)</f>
        <v>0</v>
      </c>
      <c r="D66" s="54" t="n">
        <f aca="false">+'Personnel Input Worksheet'!G86</f>
        <v>12</v>
      </c>
      <c r="E66" s="61" t="n">
        <f aca="false">+D66*30</f>
        <v>360</v>
      </c>
      <c r="F66" s="62" t="n">
        <v>36526</v>
      </c>
      <c r="G66" s="63" t="n">
        <f aca="false">IF(A66&lt;&gt;"FTE",DATE(99,12,31),+F66+(360-E66))</f>
        <v>36525</v>
      </c>
      <c r="H66" s="63" t="n">
        <f aca="false">IF(A66&lt;&gt;"FTE",F66+E66,DATE(2001,1,1))</f>
        <v>36886</v>
      </c>
      <c r="I66" s="64" t="n">
        <f aca="false">IF(AND($G66&lt;=I$1,$H66&gt;I$1),$C66,0)</f>
        <v>0</v>
      </c>
      <c r="J66" s="64" t="n">
        <f aca="false">IF(AND($G66&lt;=J$1,$H66&gt;J$1),$C66,0)</f>
        <v>0</v>
      </c>
      <c r="K66" s="64" t="n">
        <f aca="false">IF(AND($G66&lt;=K$1,$H66&gt;K$1),$C66,0)</f>
        <v>0</v>
      </c>
      <c r="L66" s="64" t="n">
        <f aca="false">IF(AND($G66&lt;=L$1,$H66&gt;L$1),$C66,0)</f>
        <v>0</v>
      </c>
      <c r="M66" s="64" t="n">
        <f aca="false">IF(AND($G66&lt;=M$1,$H66&gt;M$1),$C66,0)</f>
        <v>0</v>
      </c>
      <c r="N66" s="64" t="n">
        <f aca="false">IF(AND($G66&lt;=N$1,$H66&gt;N$1),$C66,0)</f>
        <v>0</v>
      </c>
      <c r="O66" s="64" t="n">
        <f aca="false">IF(AND($G66&lt;=O$1,$H66&gt;O$1),$C66,0)</f>
        <v>0</v>
      </c>
      <c r="P66" s="64" t="n">
        <f aca="false">IF(AND($G66&lt;=P$1,$H66&gt;P$1),$C66,0)</f>
        <v>0</v>
      </c>
      <c r="Q66" s="64" t="n">
        <f aca="false">IF(AND($G66&lt;=Q$1,$H66&gt;Q$1),$C66,0)</f>
        <v>0</v>
      </c>
      <c r="R66" s="64" t="n">
        <f aca="false">IF(AND($G66&lt;=R$1,$H66&gt;R$1),$C66,0)</f>
        <v>0</v>
      </c>
      <c r="S66" s="64" t="n">
        <f aca="false">IF(AND($G66&lt;=S$1,$H66&gt;S$1),$C66,0)</f>
        <v>0</v>
      </c>
      <c r="T66" s="64" t="n">
        <f aca="false">IF(AND($G66&lt;=T$1,$H66&gt;T$1),$C66,0)</f>
        <v>0</v>
      </c>
      <c r="U66" s="65" t="n">
        <f aca="false">SUM(I66:T66)</f>
        <v>0</v>
      </c>
      <c r="V66" s="65"/>
      <c r="W66" s="67"/>
      <c r="X66" s="67"/>
      <c r="Y66" s="67"/>
      <c r="Z66" s="67"/>
      <c r="AA66" s="67"/>
      <c r="AB66" s="67"/>
      <c r="AC66" s="67"/>
    </row>
    <row r="67" customFormat="false" ht="15.75" hidden="true" customHeight="false" outlineLevel="0" collapsed="false">
      <c r="A67" s="54" t="str">
        <f aca="false">+'Personnel Input Worksheet'!B87</f>
        <v> </v>
      </c>
      <c r="B67" s="54" t="n">
        <f aca="false">+'Personnel Input Worksheet'!D87</f>
        <v>0</v>
      </c>
      <c r="C67" s="54" t="n">
        <f aca="false">IF(B67&lt;&gt;0,1,0)</f>
        <v>0</v>
      </c>
      <c r="D67" s="54" t="n">
        <f aca="false">+'Personnel Input Worksheet'!G87</f>
        <v>12</v>
      </c>
      <c r="E67" s="61" t="n">
        <f aca="false">+D67*30</f>
        <v>360</v>
      </c>
      <c r="F67" s="62" t="n">
        <v>36526</v>
      </c>
      <c r="G67" s="63" t="n">
        <f aca="false">IF(A67&lt;&gt;"FTE",DATE(99,12,31),+F67+(360-E67))</f>
        <v>36525</v>
      </c>
      <c r="H67" s="63" t="n">
        <f aca="false">IF(A67&lt;&gt;"FTE",F67+E67,DATE(2001,1,1))</f>
        <v>36886</v>
      </c>
      <c r="I67" s="64" t="n">
        <f aca="false">IF(AND($G67&lt;=I$1,$H67&gt;I$1),$C67,0)</f>
        <v>0</v>
      </c>
      <c r="J67" s="64" t="n">
        <f aca="false">IF(AND($G67&lt;=J$1,$H67&gt;J$1),$C67,0)</f>
        <v>0</v>
      </c>
      <c r="K67" s="64" t="n">
        <f aca="false">IF(AND($G67&lt;=K$1,$H67&gt;K$1),$C67,0)</f>
        <v>0</v>
      </c>
      <c r="L67" s="64" t="n">
        <f aca="false">IF(AND($G67&lt;=L$1,$H67&gt;L$1),$C67,0)</f>
        <v>0</v>
      </c>
      <c r="M67" s="64" t="n">
        <f aca="false">IF(AND($G67&lt;=M$1,$H67&gt;M$1),$C67,0)</f>
        <v>0</v>
      </c>
      <c r="N67" s="64" t="n">
        <f aca="false">IF(AND($G67&lt;=N$1,$H67&gt;N$1),$C67,0)</f>
        <v>0</v>
      </c>
      <c r="O67" s="64" t="n">
        <f aca="false">IF(AND($G67&lt;=O$1,$H67&gt;O$1),$C67,0)</f>
        <v>0</v>
      </c>
      <c r="P67" s="64" t="n">
        <f aca="false">IF(AND($G67&lt;=P$1,$H67&gt;P$1),$C67,0)</f>
        <v>0</v>
      </c>
      <c r="Q67" s="64" t="n">
        <f aca="false">IF(AND($G67&lt;=Q$1,$H67&gt;Q$1),$C67,0)</f>
        <v>0</v>
      </c>
      <c r="R67" s="64" t="n">
        <f aca="false">IF(AND($G67&lt;=R$1,$H67&gt;R$1),$C67,0)</f>
        <v>0</v>
      </c>
      <c r="S67" s="64" t="n">
        <f aca="false">IF(AND($G67&lt;=S$1,$H67&gt;S$1),$C67,0)</f>
        <v>0</v>
      </c>
      <c r="T67" s="64" t="n">
        <f aca="false">IF(AND($G67&lt;=T$1,$H67&gt;T$1),$C67,0)</f>
        <v>0</v>
      </c>
      <c r="U67" s="65" t="n">
        <f aca="false">SUM(I67:T67)</f>
        <v>0</v>
      </c>
      <c r="V67" s="65"/>
      <c r="W67" s="67"/>
      <c r="X67" s="67"/>
      <c r="Y67" s="67"/>
      <c r="Z67" s="67"/>
      <c r="AA67" s="67"/>
      <c r="AB67" s="67"/>
      <c r="AC67" s="67"/>
    </row>
    <row r="68" customFormat="false" ht="15.75" hidden="true" customHeight="false" outlineLevel="0" collapsed="false">
      <c r="A68" s="54" t="str">
        <f aca="false">+'Personnel Input Worksheet'!B88</f>
        <v> </v>
      </c>
      <c r="B68" s="54" t="n">
        <f aca="false">+'Personnel Input Worksheet'!D88</f>
        <v>0</v>
      </c>
      <c r="C68" s="54" t="n">
        <f aca="false">IF(B68&lt;&gt;0,1,0)</f>
        <v>0</v>
      </c>
      <c r="D68" s="54" t="n">
        <f aca="false">+'Personnel Input Worksheet'!G88</f>
        <v>12</v>
      </c>
      <c r="E68" s="61" t="n">
        <f aca="false">+D68*30</f>
        <v>360</v>
      </c>
      <c r="F68" s="62" t="n">
        <v>36526</v>
      </c>
      <c r="G68" s="63" t="n">
        <f aca="false">IF(A68&lt;&gt;"FTE",DATE(99,12,31),+F68+(360-E68))</f>
        <v>36525</v>
      </c>
      <c r="H68" s="63" t="n">
        <f aca="false">IF(A68&lt;&gt;"FTE",F68+E68,DATE(2001,1,1))</f>
        <v>36886</v>
      </c>
      <c r="I68" s="64" t="n">
        <f aca="false">IF(AND($G68&lt;=I$1,$H68&gt;I$1),$C68,0)</f>
        <v>0</v>
      </c>
      <c r="J68" s="64" t="n">
        <f aca="false">IF(AND($G68&lt;=J$1,$H68&gt;J$1),$C68,0)</f>
        <v>0</v>
      </c>
      <c r="K68" s="64" t="n">
        <f aca="false">IF(AND($G68&lt;=K$1,$H68&gt;K$1),$C68,0)</f>
        <v>0</v>
      </c>
      <c r="L68" s="64" t="n">
        <f aca="false">IF(AND($G68&lt;=L$1,$H68&gt;L$1),$C68,0)</f>
        <v>0</v>
      </c>
      <c r="M68" s="64" t="n">
        <f aca="false">IF(AND($G68&lt;=M$1,$H68&gt;M$1),$C68,0)</f>
        <v>0</v>
      </c>
      <c r="N68" s="64" t="n">
        <f aca="false">IF(AND($G68&lt;=N$1,$H68&gt;N$1),$C68,0)</f>
        <v>0</v>
      </c>
      <c r="O68" s="64" t="n">
        <f aca="false">IF(AND($G68&lt;=O$1,$H68&gt;O$1),$C68,0)</f>
        <v>0</v>
      </c>
      <c r="P68" s="64" t="n">
        <f aca="false">IF(AND($G68&lt;=P$1,$H68&gt;P$1),$C68,0)</f>
        <v>0</v>
      </c>
      <c r="Q68" s="64" t="n">
        <f aca="false">IF(AND($G68&lt;=Q$1,$H68&gt;Q$1),$C68,0)</f>
        <v>0</v>
      </c>
      <c r="R68" s="64" t="n">
        <f aca="false">IF(AND($G68&lt;=R$1,$H68&gt;R$1),$C68,0)</f>
        <v>0</v>
      </c>
      <c r="S68" s="64" t="n">
        <f aca="false">IF(AND($G68&lt;=S$1,$H68&gt;S$1),$C68,0)</f>
        <v>0</v>
      </c>
      <c r="T68" s="64" t="n">
        <f aca="false">IF(AND($G68&lt;=T$1,$H68&gt;T$1),$C68,0)</f>
        <v>0</v>
      </c>
      <c r="U68" s="65" t="n">
        <f aca="false">SUM(I68:T68)</f>
        <v>0</v>
      </c>
      <c r="V68" s="65"/>
      <c r="W68" s="67"/>
      <c r="X68" s="67"/>
      <c r="Y68" s="67"/>
      <c r="Z68" s="67"/>
      <c r="AA68" s="67"/>
      <c r="AB68" s="67"/>
      <c r="AC68" s="67"/>
    </row>
    <row r="69" customFormat="false" ht="15.75" hidden="true" customHeight="false" outlineLevel="0" collapsed="false">
      <c r="A69" s="54" t="str">
        <f aca="false">+'Personnel Input Worksheet'!B89</f>
        <v> </v>
      </c>
      <c r="B69" s="54" t="n">
        <f aca="false">+'Personnel Input Worksheet'!D89</f>
        <v>0</v>
      </c>
      <c r="C69" s="54" t="n">
        <f aca="false">IF(B69&lt;&gt;0,1,0)</f>
        <v>0</v>
      </c>
      <c r="D69" s="54" t="n">
        <f aca="false">+'Personnel Input Worksheet'!G89</f>
        <v>12</v>
      </c>
      <c r="E69" s="61" t="n">
        <f aca="false">+D69*30</f>
        <v>360</v>
      </c>
      <c r="F69" s="62" t="n">
        <v>36526</v>
      </c>
      <c r="G69" s="63" t="n">
        <f aca="false">IF(A69&lt;&gt;"FTE",DATE(99,12,31),+F69+(360-E69))</f>
        <v>36525</v>
      </c>
      <c r="H69" s="63" t="n">
        <f aca="false">IF(A69&lt;&gt;"FTE",F69+E69,DATE(2001,1,1))</f>
        <v>36886</v>
      </c>
      <c r="I69" s="64" t="n">
        <f aca="false">IF(AND($G69&lt;=I$1,$H69&gt;I$1),$C69,0)</f>
        <v>0</v>
      </c>
      <c r="J69" s="64" t="n">
        <f aca="false">IF(AND($G69&lt;=J$1,$H69&gt;J$1),$C69,0)</f>
        <v>0</v>
      </c>
      <c r="K69" s="64" t="n">
        <f aca="false">IF(AND($G69&lt;=K$1,$H69&gt;K$1),$C69,0)</f>
        <v>0</v>
      </c>
      <c r="L69" s="64" t="n">
        <f aca="false">IF(AND($G69&lt;=L$1,$H69&gt;L$1),$C69,0)</f>
        <v>0</v>
      </c>
      <c r="M69" s="64" t="n">
        <f aca="false">IF(AND($G69&lt;=M$1,$H69&gt;M$1),$C69,0)</f>
        <v>0</v>
      </c>
      <c r="N69" s="64" t="n">
        <f aca="false">IF(AND($G69&lt;=N$1,$H69&gt;N$1),$C69,0)</f>
        <v>0</v>
      </c>
      <c r="O69" s="64" t="n">
        <f aca="false">IF(AND($G69&lt;=O$1,$H69&gt;O$1),$C69,0)</f>
        <v>0</v>
      </c>
      <c r="P69" s="64" t="n">
        <f aca="false">IF(AND($G69&lt;=P$1,$H69&gt;P$1),$C69,0)</f>
        <v>0</v>
      </c>
      <c r="Q69" s="64" t="n">
        <f aca="false">IF(AND($G69&lt;=Q$1,$H69&gt;Q$1),$C69,0)</f>
        <v>0</v>
      </c>
      <c r="R69" s="64" t="n">
        <f aca="false">IF(AND($G69&lt;=R$1,$H69&gt;R$1),$C69,0)</f>
        <v>0</v>
      </c>
      <c r="S69" s="64" t="n">
        <f aca="false">IF(AND($G69&lt;=S$1,$H69&gt;S$1),$C69,0)</f>
        <v>0</v>
      </c>
      <c r="T69" s="64" t="n">
        <f aca="false">IF(AND($G69&lt;=T$1,$H69&gt;T$1),$C69,0)</f>
        <v>0</v>
      </c>
      <c r="U69" s="65" t="n">
        <f aca="false">SUM(I69:T69)</f>
        <v>0</v>
      </c>
      <c r="V69" s="65"/>
      <c r="W69" s="67"/>
      <c r="X69" s="67"/>
      <c r="Y69" s="67"/>
      <c r="Z69" s="67"/>
      <c r="AA69" s="67"/>
      <c r="AB69" s="67"/>
      <c r="AC69" s="67"/>
    </row>
    <row r="70" customFormat="false" ht="15.75" hidden="true" customHeight="false" outlineLevel="0" collapsed="false">
      <c r="A70" s="54" t="str">
        <f aca="false">+'Personnel Input Worksheet'!B90</f>
        <v> </v>
      </c>
      <c r="B70" s="54" t="n">
        <f aca="false">+'Personnel Input Worksheet'!D90</f>
        <v>0</v>
      </c>
      <c r="C70" s="54" t="n">
        <f aca="false">IF(B70&lt;&gt;0,1,0)</f>
        <v>0</v>
      </c>
      <c r="D70" s="54" t="n">
        <f aca="false">+'Personnel Input Worksheet'!G90</f>
        <v>12</v>
      </c>
      <c r="E70" s="61" t="n">
        <f aca="false">+D70*30</f>
        <v>360</v>
      </c>
      <c r="F70" s="62" t="n">
        <v>36526</v>
      </c>
      <c r="G70" s="63" t="n">
        <f aca="false">IF(A70&lt;&gt;"FTE",DATE(99,12,31),+F70+(360-E70))</f>
        <v>36525</v>
      </c>
      <c r="H70" s="63" t="n">
        <f aca="false">IF(A70&lt;&gt;"FTE",F70+E70,DATE(2001,1,1))</f>
        <v>36886</v>
      </c>
      <c r="I70" s="64" t="n">
        <f aca="false">IF(AND($G70&lt;=I$1,$H70&gt;I$1),$C70,0)</f>
        <v>0</v>
      </c>
      <c r="J70" s="64" t="n">
        <f aca="false">IF(AND($G70&lt;=J$1,$H70&gt;J$1),$C70,0)</f>
        <v>0</v>
      </c>
      <c r="K70" s="64" t="n">
        <f aca="false">IF(AND($G70&lt;=K$1,$H70&gt;K$1),$C70,0)</f>
        <v>0</v>
      </c>
      <c r="L70" s="64" t="n">
        <f aca="false">IF(AND($G70&lt;=L$1,$H70&gt;L$1),$C70,0)</f>
        <v>0</v>
      </c>
      <c r="M70" s="64" t="n">
        <f aca="false">IF(AND($G70&lt;=M$1,$H70&gt;M$1),$C70,0)</f>
        <v>0</v>
      </c>
      <c r="N70" s="64" t="n">
        <f aca="false">IF(AND($G70&lt;=N$1,$H70&gt;N$1),$C70,0)</f>
        <v>0</v>
      </c>
      <c r="O70" s="64" t="n">
        <f aca="false">IF(AND($G70&lt;=O$1,$H70&gt;O$1),$C70,0)</f>
        <v>0</v>
      </c>
      <c r="P70" s="64" t="n">
        <f aca="false">IF(AND($G70&lt;=P$1,$H70&gt;P$1),$C70,0)</f>
        <v>0</v>
      </c>
      <c r="Q70" s="64" t="n">
        <f aca="false">IF(AND($G70&lt;=Q$1,$H70&gt;Q$1),$C70,0)</f>
        <v>0</v>
      </c>
      <c r="R70" s="64" t="n">
        <f aca="false">IF(AND($G70&lt;=R$1,$H70&gt;R$1),$C70,0)</f>
        <v>0</v>
      </c>
      <c r="S70" s="64" t="n">
        <f aca="false">IF(AND($G70&lt;=S$1,$H70&gt;S$1),$C70,0)</f>
        <v>0</v>
      </c>
      <c r="T70" s="64" t="n">
        <f aca="false">IF(AND($G70&lt;=T$1,$H70&gt;T$1),$C70,0)</f>
        <v>0</v>
      </c>
      <c r="U70" s="65" t="n">
        <f aca="false">SUM(I70:T70)</f>
        <v>0</v>
      </c>
      <c r="V70" s="65"/>
      <c r="W70" s="67"/>
      <c r="X70" s="67"/>
      <c r="Y70" s="67"/>
      <c r="Z70" s="67"/>
      <c r="AA70" s="67"/>
      <c r="AB70" s="67"/>
      <c r="AC70" s="67"/>
    </row>
    <row r="71" customFormat="false" ht="15.75" hidden="true" customHeight="false" outlineLevel="0" collapsed="false">
      <c r="A71" s="54" t="str">
        <f aca="false">+'Personnel Input Worksheet'!B91</f>
        <v> </v>
      </c>
      <c r="B71" s="54" t="n">
        <f aca="false">+'Personnel Input Worksheet'!D91</f>
        <v>0</v>
      </c>
      <c r="C71" s="54" t="n">
        <f aca="false">IF(B71&lt;&gt;0,1,0)</f>
        <v>0</v>
      </c>
      <c r="D71" s="54" t="n">
        <f aca="false">+'Personnel Input Worksheet'!G91</f>
        <v>12</v>
      </c>
      <c r="E71" s="61" t="n">
        <f aca="false">+D71*30</f>
        <v>360</v>
      </c>
      <c r="F71" s="62" t="n">
        <v>36526</v>
      </c>
      <c r="G71" s="63" t="n">
        <f aca="false">IF(A71&lt;&gt;"FTE",DATE(99,12,31),+F71+(360-E71))</f>
        <v>36525</v>
      </c>
      <c r="H71" s="63" t="n">
        <f aca="false">IF(A71&lt;&gt;"FTE",F71+E71,DATE(2001,1,1))</f>
        <v>36886</v>
      </c>
      <c r="I71" s="64" t="n">
        <f aca="false">IF(AND($G71&lt;=I$1,$H71&gt;I$1),$C71,0)</f>
        <v>0</v>
      </c>
      <c r="J71" s="64" t="n">
        <f aca="false">IF(AND($G71&lt;=J$1,$H71&gt;J$1),$C71,0)</f>
        <v>0</v>
      </c>
      <c r="K71" s="64" t="n">
        <f aca="false">IF(AND($G71&lt;=K$1,$H71&gt;K$1),$C71,0)</f>
        <v>0</v>
      </c>
      <c r="L71" s="64" t="n">
        <f aca="false">IF(AND($G71&lt;=L$1,$H71&gt;L$1),$C71,0)</f>
        <v>0</v>
      </c>
      <c r="M71" s="64" t="n">
        <f aca="false">IF(AND($G71&lt;=M$1,$H71&gt;M$1),$C71,0)</f>
        <v>0</v>
      </c>
      <c r="N71" s="64" t="n">
        <f aca="false">IF(AND($G71&lt;=N$1,$H71&gt;N$1),$C71,0)</f>
        <v>0</v>
      </c>
      <c r="O71" s="64" t="n">
        <f aca="false">IF(AND($G71&lt;=O$1,$H71&gt;O$1),$C71,0)</f>
        <v>0</v>
      </c>
      <c r="P71" s="64" t="n">
        <f aca="false">IF(AND($G71&lt;=P$1,$H71&gt;P$1),$C71,0)</f>
        <v>0</v>
      </c>
      <c r="Q71" s="64" t="n">
        <f aca="false">IF(AND($G71&lt;=Q$1,$H71&gt;Q$1),$C71,0)</f>
        <v>0</v>
      </c>
      <c r="R71" s="64" t="n">
        <f aca="false">IF(AND($G71&lt;=R$1,$H71&gt;R$1),$C71,0)</f>
        <v>0</v>
      </c>
      <c r="S71" s="64" t="n">
        <f aca="false">IF(AND($G71&lt;=S$1,$H71&gt;S$1),$C71,0)</f>
        <v>0</v>
      </c>
      <c r="T71" s="64" t="n">
        <f aca="false">IF(AND($G71&lt;=T$1,$H71&gt;T$1),$C71,0)</f>
        <v>0</v>
      </c>
      <c r="U71" s="65" t="n">
        <f aca="false">SUM(I71:T71)</f>
        <v>0</v>
      </c>
      <c r="V71" s="65"/>
      <c r="W71" s="67"/>
      <c r="X71" s="67"/>
      <c r="Y71" s="67"/>
      <c r="Z71" s="67"/>
      <c r="AA71" s="67"/>
      <c r="AB71" s="67"/>
      <c r="AC71" s="67"/>
    </row>
    <row r="72" customFormat="false" ht="15.75" hidden="true" customHeight="false" outlineLevel="0" collapsed="false">
      <c r="A72" s="54" t="str">
        <f aca="false">+'Personnel Input Worksheet'!B92</f>
        <v> </v>
      </c>
      <c r="B72" s="54" t="n">
        <f aca="false">+'Personnel Input Worksheet'!D92</f>
        <v>0</v>
      </c>
      <c r="C72" s="54" t="n">
        <f aca="false">IF(B72&lt;&gt;0,1,0)</f>
        <v>0</v>
      </c>
      <c r="D72" s="54" t="n">
        <f aca="false">+'Personnel Input Worksheet'!G92</f>
        <v>12</v>
      </c>
      <c r="E72" s="61" t="n">
        <f aca="false">+D72*30</f>
        <v>360</v>
      </c>
      <c r="F72" s="62" t="n">
        <v>36526</v>
      </c>
      <c r="G72" s="63" t="n">
        <f aca="false">IF(A72&lt;&gt;"FTE",DATE(99,12,31),+F72+(360-E72))</f>
        <v>36525</v>
      </c>
      <c r="H72" s="63" t="n">
        <f aca="false">IF(A72&lt;&gt;"FTE",F72+E72,DATE(2001,1,1))</f>
        <v>36886</v>
      </c>
      <c r="I72" s="64" t="n">
        <f aca="false">IF(AND($G72&lt;=I$1,$H72&gt;I$1),$C72,0)</f>
        <v>0</v>
      </c>
      <c r="J72" s="64" t="n">
        <f aca="false">IF(AND($G72&lt;=J$1,$H72&gt;J$1),$C72,0)</f>
        <v>0</v>
      </c>
      <c r="K72" s="64" t="n">
        <f aca="false">IF(AND($G72&lt;=K$1,$H72&gt;K$1),$C72,0)</f>
        <v>0</v>
      </c>
      <c r="L72" s="64" t="n">
        <f aca="false">IF(AND($G72&lt;=L$1,$H72&gt;L$1),$C72,0)</f>
        <v>0</v>
      </c>
      <c r="M72" s="64" t="n">
        <f aca="false">IF(AND($G72&lt;=M$1,$H72&gt;M$1),$C72,0)</f>
        <v>0</v>
      </c>
      <c r="N72" s="64" t="n">
        <f aca="false">IF(AND($G72&lt;=N$1,$H72&gt;N$1),$C72,0)</f>
        <v>0</v>
      </c>
      <c r="O72" s="64" t="n">
        <f aca="false">IF(AND($G72&lt;=O$1,$H72&gt;O$1),$C72,0)</f>
        <v>0</v>
      </c>
      <c r="P72" s="64" t="n">
        <f aca="false">IF(AND($G72&lt;=P$1,$H72&gt;P$1),$C72,0)</f>
        <v>0</v>
      </c>
      <c r="Q72" s="64" t="n">
        <f aca="false">IF(AND($G72&lt;=Q$1,$H72&gt;Q$1),$C72,0)</f>
        <v>0</v>
      </c>
      <c r="R72" s="64" t="n">
        <f aca="false">IF(AND($G72&lt;=R$1,$H72&gt;R$1),$C72,0)</f>
        <v>0</v>
      </c>
      <c r="S72" s="64" t="n">
        <f aca="false">IF(AND($G72&lt;=S$1,$H72&gt;S$1),$C72,0)</f>
        <v>0</v>
      </c>
      <c r="T72" s="64" t="n">
        <f aca="false">IF(AND($G72&lt;=T$1,$H72&gt;T$1),$C72,0)</f>
        <v>0</v>
      </c>
      <c r="U72" s="65" t="n">
        <f aca="false">SUM(I72:T72)</f>
        <v>0</v>
      </c>
      <c r="V72" s="65"/>
      <c r="W72" s="67"/>
      <c r="X72" s="67"/>
      <c r="Y72" s="67"/>
      <c r="Z72" s="67"/>
      <c r="AA72" s="67"/>
      <c r="AB72" s="67"/>
      <c r="AC72" s="67"/>
    </row>
    <row r="73" customFormat="false" ht="15.75" hidden="true" customHeight="false" outlineLevel="0" collapsed="false">
      <c r="A73" s="54" t="str">
        <f aca="false">+'Personnel Input Worksheet'!B93</f>
        <v> </v>
      </c>
      <c r="B73" s="54" t="n">
        <f aca="false">+'Personnel Input Worksheet'!D93</f>
        <v>0</v>
      </c>
      <c r="C73" s="54" t="n">
        <f aca="false">IF(B73&lt;&gt;0,1,0)</f>
        <v>0</v>
      </c>
      <c r="D73" s="54" t="n">
        <f aca="false">SUM(D70:D72)</f>
        <v>36</v>
      </c>
      <c r="E73" s="54" t="n">
        <f aca="false">SUM(E70:E72)</f>
        <v>1080</v>
      </c>
      <c r="F73" s="54" t="n">
        <f aca="false">SUM(F70:F72)</f>
        <v>109578</v>
      </c>
      <c r="G73" s="54" t="n">
        <f aca="false">SUM(G70:G72)</f>
        <v>109575</v>
      </c>
      <c r="H73" s="54" t="n">
        <f aca="false">SUM(H70:H72)</f>
        <v>110658</v>
      </c>
      <c r="I73" s="54" t="n">
        <f aca="false">SUM(I70:I72)</f>
        <v>0</v>
      </c>
      <c r="J73" s="54" t="n">
        <f aca="false">SUM(J70:J72)</f>
        <v>0</v>
      </c>
      <c r="K73" s="54" t="n">
        <f aca="false">SUM(K70:K72)</f>
        <v>0</v>
      </c>
      <c r="L73" s="54" t="n">
        <f aca="false">SUM(L70:L72)</f>
        <v>0</v>
      </c>
      <c r="M73" s="54" t="n">
        <f aca="false">SUM(M70:M72)</f>
        <v>0</v>
      </c>
      <c r="N73" s="54" t="n">
        <f aca="false">SUM(N70:N72)</f>
        <v>0</v>
      </c>
      <c r="O73" s="54" t="n">
        <f aca="false">SUM(O70:O72)</f>
        <v>0</v>
      </c>
      <c r="P73" s="54" t="n">
        <f aca="false">SUM(P70:P72)</f>
        <v>0</v>
      </c>
      <c r="Q73" s="64" t="n">
        <f aca="false">IF(AND($G73&lt;=Q$1,$H73&gt;Q$1),$C73,0)</f>
        <v>0</v>
      </c>
      <c r="R73" s="64" t="n">
        <f aca="false">IF(AND($G73&lt;=R$1,$H73&gt;R$1),$C73,0)</f>
        <v>0</v>
      </c>
      <c r="S73" s="64" t="n">
        <f aca="false">IF(AND($G73&lt;=S$1,$H73&gt;S$1),$C73,0)</f>
        <v>0</v>
      </c>
      <c r="T73" s="64" t="n">
        <f aca="false">IF(AND($G73&lt;=T$1,$H73&gt;T$1),$C73,0)</f>
        <v>0</v>
      </c>
      <c r="U73" s="65" t="n">
        <f aca="false">SUM(I73:T73)</f>
        <v>0</v>
      </c>
      <c r="V73" s="65"/>
      <c r="W73" s="67"/>
      <c r="X73" s="67"/>
      <c r="Y73" s="67"/>
      <c r="Z73" s="67"/>
      <c r="AA73" s="67"/>
      <c r="AB73" s="67"/>
      <c r="AC73" s="67"/>
    </row>
    <row r="74" customFormat="false" ht="15.75" hidden="true" customHeight="false" outlineLevel="0" collapsed="false">
      <c r="A74" s="54" t="str">
        <f aca="false">+'Personnel Input Worksheet'!B94</f>
        <v> </v>
      </c>
      <c r="B74" s="54" t="n">
        <f aca="false">+'Personnel Input Worksheet'!D94</f>
        <v>0</v>
      </c>
      <c r="C74" s="54" t="n">
        <f aca="false">IF(B74&lt;&gt;0,1,0)</f>
        <v>0</v>
      </c>
      <c r="D74" s="54" t="n">
        <f aca="false">+'Personnel Input Worksheet'!G94</f>
        <v>12</v>
      </c>
      <c r="E74" s="61" t="n">
        <f aca="false">+D74*30</f>
        <v>360</v>
      </c>
      <c r="F74" s="62" t="n">
        <v>36526</v>
      </c>
      <c r="G74" s="63" t="n">
        <f aca="false">IF(A74&lt;&gt;"FTE",DATE(99,12,31),+F74+(360-E74))</f>
        <v>36525</v>
      </c>
      <c r="H74" s="63" t="n">
        <f aca="false">IF(A74&lt;&gt;"FTE",F74+E74,DATE(2001,1,1))</f>
        <v>36886</v>
      </c>
      <c r="I74" s="64" t="n">
        <f aca="false">IF(AND($G74&lt;=I$1,$H74&gt;I$1),$C74,0)</f>
        <v>0</v>
      </c>
      <c r="J74" s="64" t="n">
        <f aca="false">IF(AND($G74&lt;=J$1,$H74&gt;J$1),$C74,0)</f>
        <v>0</v>
      </c>
      <c r="K74" s="64" t="n">
        <f aca="false">IF(AND($G74&lt;=K$1,$H74&gt;K$1),$C74,0)</f>
        <v>0</v>
      </c>
      <c r="L74" s="64" t="n">
        <f aca="false">IF(AND($G74&lt;=L$1,$H74&gt;L$1),$C74,0)</f>
        <v>0</v>
      </c>
      <c r="M74" s="64" t="n">
        <f aca="false">IF(AND($G74&lt;=M$1,$H74&gt;M$1),$C74,0)</f>
        <v>0</v>
      </c>
      <c r="N74" s="64" t="n">
        <f aca="false">IF(AND($G74&lt;=N$1,$H74&gt;N$1),$C74,0)</f>
        <v>0</v>
      </c>
      <c r="O74" s="64" t="n">
        <f aca="false">IF(AND($G74&lt;=O$1,$H74&gt;O$1),$C74,0)</f>
        <v>0</v>
      </c>
      <c r="P74" s="64" t="n">
        <f aca="false">IF(AND($G74&lt;=P$1,$H74&gt;P$1),$C74,0)</f>
        <v>0</v>
      </c>
      <c r="Q74" s="64" t="n">
        <f aca="false">IF(AND($G74&lt;=Q$1,$H74&gt;Q$1),$C74,0)</f>
        <v>0</v>
      </c>
      <c r="R74" s="64" t="n">
        <f aca="false">IF(AND($G74&lt;=R$1,$H74&gt;R$1),$C74,0)</f>
        <v>0</v>
      </c>
      <c r="S74" s="64" t="n">
        <f aca="false">IF(AND($G74&lt;=S$1,$H74&gt;S$1),$C74,0)</f>
        <v>0</v>
      </c>
      <c r="T74" s="64" t="n">
        <f aca="false">IF(AND($G74&lt;=T$1,$H74&gt;T$1),$C74,0)</f>
        <v>0</v>
      </c>
      <c r="U74" s="65" t="n">
        <f aca="false">SUM(I74:T74)</f>
        <v>0</v>
      </c>
      <c r="V74" s="65"/>
      <c r="W74" s="67"/>
      <c r="X74" s="67"/>
      <c r="Y74" s="67"/>
      <c r="Z74" s="67"/>
      <c r="AA74" s="67"/>
      <c r="AB74" s="67"/>
      <c r="AC74" s="67"/>
    </row>
    <row r="75" customFormat="false" ht="15.75" hidden="true" customHeight="false" outlineLevel="0" collapsed="false">
      <c r="A75" s="54" t="str">
        <f aca="false">+'Personnel Input Worksheet'!B95</f>
        <v> </v>
      </c>
      <c r="B75" s="54" t="n">
        <f aca="false">+'Personnel Input Worksheet'!D95</f>
        <v>0</v>
      </c>
      <c r="C75" s="54" t="n">
        <f aca="false">IF(B75&lt;&gt;0,1,0)</f>
        <v>0</v>
      </c>
      <c r="D75" s="54" t="n">
        <f aca="false">+'Personnel Input Worksheet'!G95</f>
        <v>12</v>
      </c>
      <c r="E75" s="61" t="n">
        <f aca="false">+D75*30</f>
        <v>360</v>
      </c>
      <c r="F75" s="62" t="n">
        <v>36526</v>
      </c>
      <c r="G75" s="63" t="n">
        <f aca="false">IF(A75&lt;&gt;"FTE",DATE(99,12,31),+F75+(360-E75))</f>
        <v>36525</v>
      </c>
      <c r="H75" s="63" t="n">
        <f aca="false">IF(A75&lt;&gt;"FTE",F75+E75,DATE(2001,1,1))</f>
        <v>36886</v>
      </c>
      <c r="I75" s="64" t="n">
        <f aca="false">IF(AND($G75&lt;=I$1,$H75&gt;I$1),$C75,0)</f>
        <v>0</v>
      </c>
      <c r="J75" s="64" t="n">
        <f aca="false">IF(AND($G75&lt;=J$1,$H75&gt;J$1),$C75,0)</f>
        <v>0</v>
      </c>
      <c r="K75" s="64" t="n">
        <f aca="false">IF(AND($G75&lt;=K$1,$H75&gt;K$1),$C75,0)</f>
        <v>0</v>
      </c>
      <c r="L75" s="64" t="n">
        <f aca="false">IF(AND($G75&lt;=L$1,$H75&gt;L$1),$C75,0)</f>
        <v>0</v>
      </c>
      <c r="M75" s="64" t="n">
        <f aca="false">IF(AND($G75&lt;=M$1,$H75&gt;M$1),$C75,0)</f>
        <v>0</v>
      </c>
      <c r="N75" s="64" t="n">
        <f aca="false">IF(AND($G75&lt;=N$1,$H75&gt;N$1),$C75,0)</f>
        <v>0</v>
      </c>
      <c r="O75" s="64" t="n">
        <f aca="false">IF(AND($G75&lt;=O$1,$H75&gt;O$1),$C75,0)</f>
        <v>0</v>
      </c>
      <c r="P75" s="64" t="n">
        <f aca="false">IF(AND($G75&lt;=P$1,$H75&gt;P$1),$C75,0)</f>
        <v>0</v>
      </c>
      <c r="Q75" s="64" t="n">
        <f aca="false">IF(AND($G75&lt;=Q$1,$H75&gt;Q$1),$C75,0)</f>
        <v>0</v>
      </c>
      <c r="R75" s="64" t="n">
        <f aca="false">IF(AND($G75&lt;=R$1,$H75&gt;R$1),$C75,0)</f>
        <v>0</v>
      </c>
      <c r="S75" s="64" t="n">
        <f aca="false">IF(AND($G75&lt;=S$1,$H75&gt;S$1),$C75,0)</f>
        <v>0</v>
      </c>
      <c r="T75" s="64" t="n">
        <f aca="false">IF(AND($G75&lt;=T$1,$H75&gt;T$1),$C75,0)</f>
        <v>0</v>
      </c>
      <c r="U75" s="65" t="n">
        <f aca="false">SUM(I75:T75)</f>
        <v>0</v>
      </c>
      <c r="V75" s="65"/>
      <c r="W75" s="67"/>
      <c r="X75" s="67"/>
      <c r="Y75" s="67"/>
      <c r="Z75" s="67"/>
      <c r="AA75" s="67"/>
      <c r="AB75" s="67"/>
      <c r="AC75" s="67"/>
    </row>
    <row r="76" customFormat="false" ht="15.75" hidden="true" customHeight="false" outlineLevel="0" collapsed="false">
      <c r="A76" s="54" t="str">
        <f aca="false">+'Personnel Input Worksheet'!B96</f>
        <v> </v>
      </c>
      <c r="B76" s="54" t="n">
        <f aca="false">+'Personnel Input Worksheet'!D96</f>
        <v>0</v>
      </c>
      <c r="C76" s="54" t="n">
        <f aca="false">IF(B76&lt;&gt;0,1,0)</f>
        <v>0</v>
      </c>
      <c r="D76" s="54" t="n">
        <f aca="false">+'Personnel Input Worksheet'!G96</f>
        <v>12</v>
      </c>
      <c r="E76" s="61" t="n">
        <f aca="false">+D76*30</f>
        <v>360</v>
      </c>
      <c r="F76" s="62" t="n">
        <v>36526</v>
      </c>
      <c r="G76" s="63" t="n">
        <f aca="false">IF(A76&lt;&gt;"FTE",DATE(99,12,31),+F76+(360-E76))</f>
        <v>36525</v>
      </c>
      <c r="H76" s="63" t="n">
        <f aca="false">IF(A76&lt;&gt;"FTE",F76+E76,DATE(2001,1,1))</f>
        <v>36886</v>
      </c>
      <c r="I76" s="64" t="n">
        <f aca="false">IF(AND($G76&lt;=I$1,$H76&gt;I$1),$C76,0)</f>
        <v>0</v>
      </c>
      <c r="J76" s="64" t="n">
        <f aca="false">IF(AND($G76&lt;=J$1,$H76&gt;J$1),$C76,0)</f>
        <v>0</v>
      </c>
      <c r="K76" s="64" t="n">
        <f aca="false">IF(AND($G76&lt;=K$1,$H76&gt;K$1),$C76,0)</f>
        <v>0</v>
      </c>
      <c r="L76" s="64" t="n">
        <f aca="false">IF(AND($G76&lt;=L$1,$H76&gt;L$1),$C76,0)</f>
        <v>0</v>
      </c>
      <c r="M76" s="64" t="n">
        <f aca="false">IF(AND($G76&lt;=M$1,$H76&gt;M$1),$C76,0)</f>
        <v>0</v>
      </c>
      <c r="N76" s="64" t="n">
        <f aca="false">IF(AND($G76&lt;=N$1,$H76&gt;N$1),$C76,0)</f>
        <v>0</v>
      </c>
      <c r="O76" s="64" t="n">
        <f aca="false">IF(AND($G76&lt;=O$1,$H76&gt;O$1),$C76,0)</f>
        <v>0</v>
      </c>
      <c r="P76" s="64" t="n">
        <f aca="false">IF(AND($G76&lt;=P$1,$H76&gt;P$1),$C76,0)</f>
        <v>0</v>
      </c>
      <c r="Q76" s="64" t="n">
        <f aca="false">IF(AND($G76&lt;=Q$1,$H76&gt;Q$1),$C76,0)</f>
        <v>0</v>
      </c>
      <c r="R76" s="64" t="n">
        <f aca="false">IF(AND($G76&lt;=R$1,$H76&gt;R$1),$C76,0)</f>
        <v>0</v>
      </c>
      <c r="S76" s="64" t="n">
        <f aca="false">IF(AND($G76&lt;=S$1,$H76&gt;S$1),$C76,0)</f>
        <v>0</v>
      </c>
      <c r="T76" s="64" t="n">
        <f aca="false">IF(AND($G76&lt;=T$1,$H76&gt;T$1),$C76,0)</f>
        <v>0</v>
      </c>
      <c r="U76" s="65" t="n">
        <f aca="false">SUM(I76:T76)</f>
        <v>0</v>
      </c>
      <c r="V76" s="65"/>
      <c r="W76" s="67"/>
      <c r="X76" s="67"/>
      <c r="Y76" s="67"/>
      <c r="Z76" s="67"/>
      <c r="AA76" s="67"/>
      <c r="AB76" s="67"/>
      <c r="AC76" s="67"/>
    </row>
    <row r="77" customFormat="false" ht="15.75" hidden="true" customHeight="false" outlineLevel="0" collapsed="false">
      <c r="A77" s="54" t="str">
        <f aca="false">+'Personnel Input Worksheet'!B97</f>
        <v> </v>
      </c>
      <c r="B77" s="54" t="n">
        <f aca="false">+'Personnel Input Worksheet'!D97</f>
        <v>0</v>
      </c>
      <c r="C77" s="54" t="n">
        <f aca="false">IF(B77&lt;&gt;0,1,0)</f>
        <v>0</v>
      </c>
      <c r="D77" s="54" t="n">
        <f aca="false">SUM(D76,D73,D69,D67,D64,D61,D60,D58,D48,D38,D29,D26)</f>
        <v>156</v>
      </c>
      <c r="E77" s="54" t="n">
        <f aca="false">SUM(E76,E73,E69,E67,E64,E61,E60,E58,E48,E38,E29,E26)</f>
        <v>4680</v>
      </c>
      <c r="F77" s="54" t="n">
        <f aca="false">SUM(F76,F73,F69,F67,F64,F61,F60,F58,F48,F38,F29,F26)</f>
        <v>511364</v>
      </c>
      <c r="G77" s="54" t="n">
        <f aca="false">SUM(G76,G73,G69,G67,G64,G61,G60,G58,G48,G38,G29,G26)</f>
        <v>511350</v>
      </c>
      <c r="H77" s="54" t="n">
        <f aca="false">SUM(H76,H73,H69,H67,H64,H61,H60,H58,H48,H38,H29,H26)</f>
        <v>516044</v>
      </c>
      <c r="I77" s="54" t="n">
        <f aca="false">SUM(I76,I73,I69,I67,I64,I61,I60,I58,I48,I38,I29,I26)</f>
        <v>0</v>
      </c>
      <c r="J77" s="54" t="n">
        <f aca="false">SUM(J76,J73,J69,J67,J64,J61,J60,J58,J48,J38,J29,J26)</f>
        <v>0</v>
      </c>
      <c r="K77" s="54" t="n">
        <f aca="false">SUM(K76,K73,K69,K67,K64,K61,K60,K58,K48,K38,K29,K26)</f>
        <v>0</v>
      </c>
      <c r="L77" s="54" t="n">
        <f aca="false">SUM(L76,L73,L69,L67,L64,L61,L60,L58,L48,L38,L29,L26)</f>
        <v>0</v>
      </c>
      <c r="M77" s="54" t="n">
        <f aca="false">SUM(M76,M73,M69,M67,M64,M61,M60,M58,M48,M38,M29,M26)</f>
        <v>0</v>
      </c>
      <c r="N77" s="54" t="n">
        <f aca="false">SUM(N76,N73,N69,N67,N64,N61,N60,N58,N48,N38,N29,N26)</f>
        <v>0</v>
      </c>
      <c r="O77" s="54" t="n">
        <f aca="false">SUM(O76,O73,O69,O67,O64,O61,O60,O58,O48,O38,O29,O26)</f>
        <v>0</v>
      </c>
      <c r="P77" s="54" t="n">
        <f aca="false">SUM(P76,P73,P69,P67,P64,P61,P60,P58,P48,P38,P29,P26)</f>
        <v>0</v>
      </c>
      <c r="Q77" s="64" t="n">
        <f aca="false">IF(AND($G77&lt;=Q$1,$H77&gt;Q$1),$C77,0)</f>
        <v>0</v>
      </c>
      <c r="R77" s="64" t="n">
        <f aca="false">IF(AND($G77&lt;=R$1,$H77&gt;R$1),$C77,0)</f>
        <v>0</v>
      </c>
      <c r="S77" s="64" t="n">
        <f aca="false">IF(AND($G77&lt;=S$1,$H77&gt;S$1),$C77,0)</f>
        <v>0</v>
      </c>
      <c r="T77" s="64" t="n">
        <f aca="false">IF(AND($G77&lt;=T$1,$H77&gt;T$1),$C77,0)</f>
        <v>0</v>
      </c>
      <c r="U77" s="65" t="n">
        <f aca="false">SUM(I77:T77)</f>
        <v>0</v>
      </c>
      <c r="V77" s="65"/>
      <c r="W77" s="67"/>
      <c r="X77" s="67"/>
      <c r="Y77" s="67"/>
      <c r="Z77" s="67"/>
      <c r="AA77" s="67"/>
      <c r="AB77" s="67"/>
      <c r="AC77" s="67"/>
    </row>
    <row r="78" customFormat="false" ht="15.75" hidden="true" customHeight="false" outlineLevel="0" collapsed="false">
      <c r="A78" s="54" t="str">
        <f aca="false">+'Personnel Input Worksheet'!B98</f>
        <v> </v>
      </c>
      <c r="B78" s="54" t="n">
        <f aca="false">+'Personnel Input Worksheet'!D98</f>
        <v>0</v>
      </c>
      <c r="C78" s="54" t="n">
        <f aca="false">IF(B78&lt;&gt;0,1,0)</f>
        <v>0</v>
      </c>
      <c r="D78" s="54" t="n">
        <f aca="false">+'Personnel Input Worksheet'!G98</f>
        <v>12</v>
      </c>
      <c r="E78" s="61" t="n">
        <f aca="false">+D78*30</f>
        <v>360</v>
      </c>
      <c r="F78" s="62" t="n">
        <v>36526</v>
      </c>
      <c r="G78" s="63" t="n">
        <f aca="false">IF(A78&lt;&gt;"FTE",DATE(99,12,31),+F78+(360-E78))</f>
        <v>36525</v>
      </c>
      <c r="H78" s="63" t="n">
        <f aca="false">IF(A78&lt;&gt;"FTE",F78+E78,DATE(2001,1,1))</f>
        <v>36886</v>
      </c>
      <c r="I78" s="64" t="n">
        <f aca="false">IF(AND($G78&lt;=I$1,$H78&gt;I$1),$C78,0)</f>
        <v>0</v>
      </c>
      <c r="J78" s="64" t="n">
        <f aca="false">IF(AND($G78&lt;=J$1,$H78&gt;J$1),$C78,0)</f>
        <v>0</v>
      </c>
      <c r="K78" s="64" t="n">
        <f aca="false">IF(AND($G78&lt;=K$1,$H78&gt;K$1),$C78,0)</f>
        <v>0</v>
      </c>
      <c r="L78" s="64" t="n">
        <f aca="false">IF(AND($G78&lt;=L$1,$H78&gt;L$1),$C78,0)</f>
        <v>0</v>
      </c>
      <c r="M78" s="64" t="n">
        <f aca="false">IF(AND($G78&lt;=M$1,$H78&gt;M$1),$C78,0)</f>
        <v>0</v>
      </c>
      <c r="N78" s="64" t="n">
        <f aca="false">IF(AND($G78&lt;=N$1,$H78&gt;N$1),$C78,0)</f>
        <v>0</v>
      </c>
      <c r="O78" s="64" t="n">
        <f aca="false">IF(AND($G78&lt;=O$1,$H78&gt;O$1),$C78,0)</f>
        <v>0</v>
      </c>
      <c r="P78" s="64" t="n">
        <f aca="false">IF(AND($G78&lt;=P$1,$H78&gt;P$1),$C78,0)</f>
        <v>0</v>
      </c>
      <c r="Q78" s="64" t="n">
        <f aca="false">IF(AND($G78&lt;=Q$1,$H78&gt;Q$1),$C78,0)</f>
        <v>0</v>
      </c>
      <c r="R78" s="64" t="n">
        <f aca="false">IF(AND($G78&lt;=R$1,$H78&gt;R$1),$C78,0)</f>
        <v>0</v>
      </c>
      <c r="S78" s="64" t="n">
        <f aca="false">IF(AND($G78&lt;=S$1,$H78&gt;S$1),$C78,0)</f>
        <v>0</v>
      </c>
      <c r="T78" s="64" t="n">
        <f aca="false">IF(AND($G78&lt;=T$1,$H78&gt;T$1),$C78,0)</f>
        <v>0</v>
      </c>
      <c r="U78" s="65" t="n">
        <f aca="false">SUM(I78:T78)</f>
        <v>0</v>
      </c>
      <c r="V78" s="65"/>
      <c r="W78" s="67"/>
      <c r="X78" s="67"/>
      <c r="Y78" s="67"/>
      <c r="Z78" s="67"/>
      <c r="AA78" s="67"/>
      <c r="AB78" s="67"/>
      <c r="AC78" s="67"/>
    </row>
    <row r="79" customFormat="false" ht="15.75" hidden="true" customHeight="false" outlineLevel="0" collapsed="false">
      <c r="A79" s="54" t="str">
        <f aca="false">+'Personnel Input Worksheet'!B99</f>
        <v> </v>
      </c>
      <c r="B79" s="54" t="n">
        <f aca="false">+'Personnel Input Worksheet'!D99</f>
        <v>0</v>
      </c>
      <c r="C79" s="54" t="n">
        <f aca="false">IF(B79&lt;&gt;0,1,0)</f>
        <v>0</v>
      </c>
      <c r="D79" s="54" t="n">
        <f aca="false">+'Personnel Input Worksheet'!G99</f>
        <v>12</v>
      </c>
      <c r="E79" s="61" t="n">
        <f aca="false">+D79*30</f>
        <v>360</v>
      </c>
      <c r="F79" s="62" t="n">
        <v>36526</v>
      </c>
      <c r="G79" s="63" t="n">
        <f aca="false">IF(A79&lt;&gt;"FTE",DATE(99,12,31),+F79+(360-E79))</f>
        <v>36525</v>
      </c>
      <c r="H79" s="63" t="n">
        <f aca="false">IF(A79&lt;&gt;"FTE",F79+E79,DATE(2001,1,1))</f>
        <v>36886</v>
      </c>
      <c r="I79" s="64" t="n">
        <f aca="false">IF(AND($G79&lt;=I$1,$H79&gt;I$1),$C79,0)</f>
        <v>0</v>
      </c>
      <c r="J79" s="64" t="n">
        <f aca="false">IF(AND($G79&lt;=J$1,$H79&gt;J$1),$C79,0)</f>
        <v>0</v>
      </c>
      <c r="K79" s="64" t="n">
        <f aca="false">IF(AND($G79&lt;=K$1,$H79&gt;K$1),$C79,0)</f>
        <v>0</v>
      </c>
      <c r="L79" s="64" t="n">
        <f aca="false">IF(AND($G79&lt;=L$1,$H79&gt;L$1),$C79,0)</f>
        <v>0</v>
      </c>
      <c r="M79" s="64" t="n">
        <f aca="false">IF(AND($G79&lt;=M$1,$H79&gt;M$1),$C79,0)</f>
        <v>0</v>
      </c>
      <c r="N79" s="64" t="n">
        <f aca="false">IF(AND($G79&lt;=N$1,$H79&gt;N$1),$C79,0)</f>
        <v>0</v>
      </c>
      <c r="O79" s="64" t="n">
        <f aca="false">IF(AND($G79&lt;=O$1,$H79&gt;O$1),$C79,0)</f>
        <v>0</v>
      </c>
      <c r="P79" s="64" t="n">
        <f aca="false">IF(AND($G79&lt;=P$1,$H79&gt;P$1),$C79,0)</f>
        <v>0</v>
      </c>
      <c r="Q79" s="64" t="n">
        <f aca="false">IF(AND($G79&lt;=Q$1,$H79&gt;Q$1),$C79,0)</f>
        <v>0</v>
      </c>
      <c r="R79" s="64" t="n">
        <f aca="false">IF(AND($G79&lt;=R$1,$H79&gt;R$1),$C79,0)</f>
        <v>0</v>
      </c>
      <c r="S79" s="64" t="n">
        <f aca="false">IF(AND($G79&lt;=S$1,$H79&gt;S$1),$C79,0)</f>
        <v>0</v>
      </c>
      <c r="T79" s="64" t="n">
        <f aca="false">IF(AND($G79&lt;=T$1,$H79&gt;T$1),$C79,0)</f>
        <v>0</v>
      </c>
      <c r="U79" s="65" t="n">
        <f aca="false">SUM(I79:T79)</f>
        <v>0</v>
      </c>
      <c r="V79" s="65"/>
      <c r="W79" s="67"/>
      <c r="X79" s="67"/>
      <c r="Y79" s="67"/>
      <c r="Z79" s="67"/>
      <c r="AA79" s="67"/>
      <c r="AB79" s="67"/>
      <c r="AC79" s="67"/>
    </row>
    <row r="80" customFormat="false" ht="15.75" hidden="true" customHeight="false" outlineLevel="0" collapsed="false">
      <c r="A80" s="54" t="str">
        <f aca="false">+'Personnel Input Worksheet'!B100</f>
        <v> </v>
      </c>
      <c r="B80" s="54" t="n">
        <f aca="false">+'Personnel Input Worksheet'!D100</f>
        <v>0</v>
      </c>
      <c r="C80" s="54" t="n">
        <f aca="false">IF(B80&lt;&gt;0,1,0)</f>
        <v>0</v>
      </c>
      <c r="D80" s="54" t="n">
        <f aca="false">+'Personnel Input Worksheet'!G100</f>
        <v>0</v>
      </c>
      <c r="E80" s="61" t="n">
        <f aca="false">+D80*30</f>
        <v>0</v>
      </c>
      <c r="F80" s="62" t="n">
        <v>36526</v>
      </c>
      <c r="G80" s="63" t="n">
        <f aca="false">IF(A80&lt;&gt;"FTE",DATE(99,12,31),+F80+(360-E80))</f>
        <v>36525</v>
      </c>
      <c r="H80" s="63" t="n">
        <f aca="false">IF(A80&lt;&gt;"FTE",F80+E80,DATE(2001,1,1))</f>
        <v>36526</v>
      </c>
      <c r="I80" s="64" t="n">
        <f aca="false">IF(AND($G80&lt;=I$1,$H80&gt;I$1),$C80,0)</f>
        <v>0</v>
      </c>
      <c r="J80" s="64" t="n">
        <f aca="false">IF(AND($G80&lt;=J$1,$H80&gt;J$1),$C80,0)</f>
        <v>0</v>
      </c>
      <c r="K80" s="64" t="n">
        <f aca="false">IF(AND($G80&lt;=K$1,$H80&gt;K$1),$C80,0)</f>
        <v>0</v>
      </c>
      <c r="L80" s="64" t="n">
        <f aca="false">IF(AND($G80&lt;=L$1,$H80&gt;L$1),$C80,0)</f>
        <v>0</v>
      </c>
      <c r="M80" s="64" t="n">
        <f aca="false">IF(AND($G80&lt;=M$1,$H80&gt;M$1),$C80,0)</f>
        <v>0</v>
      </c>
      <c r="N80" s="64" t="n">
        <f aca="false">IF(AND($G80&lt;=N$1,$H80&gt;N$1),$C80,0)</f>
        <v>0</v>
      </c>
      <c r="O80" s="64" t="n">
        <f aca="false">IF(AND($G80&lt;=O$1,$H80&gt;O$1),$C80,0)</f>
        <v>0</v>
      </c>
      <c r="P80" s="64" t="n">
        <f aca="false">IF(AND($G80&lt;=P$1,$H80&gt;P$1),$C80,0)</f>
        <v>0</v>
      </c>
      <c r="Q80" s="64" t="n">
        <f aca="false">IF(AND($G80&lt;=Q$1,$H80&gt;Q$1),$C80,0)</f>
        <v>0</v>
      </c>
      <c r="R80" s="64" t="n">
        <f aca="false">IF(AND($G80&lt;=R$1,$H80&gt;R$1),$C80,0)</f>
        <v>0</v>
      </c>
      <c r="S80" s="64" t="n">
        <f aca="false">IF(AND($G80&lt;=S$1,$H80&gt;S$1),$C80,0)</f>
        <v>0</v>
      </c>
      <c r="T80" s="64" t="n">
        <f aca="false">IF(AND($G80&lt;=T$1,$H80&gt;T$1),$C80,0)</f>
        <v>0</v>
      </c>
      <c r="U80" s="65" t="n">
        <f aca="false">SUM(I80:T80)</f>
        <v>0</v>
      </c>
      <c r="V80" s="65"/>
      <c r="W80" s="67"/>
      <c r="X80" s="67"/>
      <c r="Y80" s="67"/>
      <c r="Z80" s="67"/>
      <c r="AA80" s="67"/>
      <c r="AB80" s="67"/>
      <c r="AC80" s="67"/>
    </row>
    <row r="81" customFormat="false" ht="15.75" hidden="true" customHeight="false" outlineLevel="0" collapsed="false">
      <c r="A81" s="54" t="str">
        <f aca="false">+'Personnel Input Worksheet'!B101</f>
        <v> </v>
      </c>
      <c r="B81" s="54" t="n">
        <f aca="false">+'Personnel Input Worksheet'!D101</f>
        <v>0</v>
      </c>
      <c r="C81" s="54" t="n">
        <f aca="false">IF(B81&lt;&gt;0,1,0)</f>
        <v>0</v>
      </c>
      <c r="D81" s="54" t="n">
        <f aca="false">+'Personnel Input Worksheet'!G101</f>
        <v>0</v>
      </c>
      <c r="E81" s="61" t="n">
        <f aca="false">+D81*30</f>
        <v>0</v>
      </c>
      <c r="F81" s="62" t="n">
        <v>36526</v>
      </c>
      <c r="G81" s="63" t="n">
        <f aca="false">IF(A81&lt;&gt;"FTE",DATE(99,12,31),+F81+(360-E81))</f>
        <v>36525</v>
      </c>
      <c r="H81" s="63" t="n">
        <f aca="false">IF(A81&lt;&gt;"FTE",F81+E81,DATE(2001,1,1))</f>
        <v>36526</v>
      </c>
      <c r="I81" s="64" t="n">
        <f aca="false">IF(AND($G81&lt;=I$1,$H81&gt;I$1),$C81,0)</f>
        <v>0</v>
      </c>
      <c r="J81" s="64" t="n">
        <f aca="false">IF(AND($G81&lt;=J$1,$H81&gt;J$1),$C81,0)</f>
        <v>0</v>
      </c>
      <c r="K81" s="64" t="n">
        <f aca="false">IF(AND($G81&lt;=K$1,$H81&gt;K$1),$C81,0)</f>
        <v>0</v>
      </c>
      <c r="L81" s="64" t="n">
        <f aca="false">IF(AND($G81&lt;=L$1,$H81&gt;L$1),$C81,0)</f>
        <v>0</v>
      </c>
      <c r="M81" s="64" t="n">
        <f aca="false">IF(AND($G81&lt;=M$1,$H81&gt;M$1),$C81,0)</f>
        <v>0</v>
      </c>
      <c r="N81" s="64" t="n">
        <f aca="false">IF(AND($G81&lt;=N$1,$H81&gt;N$1),$C81,0)</f>
        <v>0</v>
      </c>
      <c r="O81" s="64" t="n">
        <f aca="false">IF(AND($G81&lt;=O$1,$H81&gt;O$1),$C81,0)</f>
        <v>0</v>
      </c>
      <c r="P81" s="64" t="n">
        <f aca="false">IF(AND($G81&lt;=P$1,$H81&gt;P$1),$C81,0)</f>
        <v>0</v>
      </c>
      <c r="Q81" s="64" t="n">
        <f aca="false">IF(AND($G81&lt;=Q$1,$H81&gt;Q$1),$C81,0)</f>
        <v>0</v>
      </c>
      <c r="R81" s="64" t="n">
        <f aca="false">IF(AND($G81&lt;=R$1,$H81&gt;R$1),$C81,0)</f>
        <v>0</v>
      </c>
      <c r="S81" s="64" t="n">
        <f aca="false">IF(AND($G81&lt;=S$1,$H81&gt;S$1),$C81,0)</f>
        <v>0</v>
      </c>
      <c r="T81" s="64" t="n">
        <f aca="false">IF(AND($G81&lt;=T$1,$H81&gt;T$1),$C81,0)</f>
        <v>0</v>
      </c>
      <c r="U81" s="65" t="n">
        <f aca="false">SUM(I81:T81)</f>
        <v>0</v>
      </c>
      <c r="V81" s="65"/>
      <c r="W81" s="67"/>
      <c r="X81" s="67"/>
      <c r="Y81" s="67"/>
      <c r="Z81" s="67"/>
      <c r="AA81" s="67"/>
      <c r="AB81" s="67"/>
      <c r="AC81" s="67"/>
    </row>
    <row r="82" customFormat="false" ht="15.75" hidden="true" customHeight="false" outlineLevel="0" collapsed="false">
      <c r="A82" s="54" t="str">
        <f aca="false">+'Personnel Input Worksheet'!B102</f>
        <v> </v>
      </c>
      <c r="B82" s="54" t="n">
        <f aca="false">+'Personnel Input Worksheet'!D102</f>
        <v>0</v>
      </c>
      <c r="C82" s="54" t="n">
        <f aca="false">IF(B82&lt;&gt;0,1,0)</f>
        <v>0</v>
      </c>
      <c r="D82" s="54" t="n">
        <f aca="false">+'Personnel Input Worksheet'!G102</f>
        <v>12</v>
      </c>
      <c r="E82" s="61" t="n">
        <f aca="false">+D82*30</f>
        <v>360</v>
      </c>
      <c r="F82" s="62" t="n">
        <v>36526</v>
      </c>
      <c r="G82" s="63" t="n">
        <f aca="false">IF(A82&lt;&gt;"FTE",DATE(99,12,31),+F82+(360-E82))</f>
        <v>36525</v>
      </c>
      <c r="H82" s="63" t="n">
        <f aca="false">IF(A82&lt;&gt;"FTE",F82+E82,DATE(2001,1,1))</f>
        <v>36886</v>
      </c>
      <c r="I82" s="64" t="n">
        <f aca="false">IF(AND($G82&lt;=I$1,$H82&gt;I$1),$C82,0)</f>
        <v>0</v>
      </c>
      <c r="J82" s="64" t="n">
        <f aca="false">IF(AND($G82&lt;=J$1,$H82&gt;J$1),$C82,0)</f>
        <v>0</v>
      </c>
      <c r="K82" s="64" t="n">
        <f aca="false">IF(AND($G82&lt;=K$1,$H82&gt;K$1),$C82,0)</f>
        <v>0</v>
      </c>
      <c r="L82" s="64" t="n">
        <f aca="false">IF(AND($G82&lt;=L$1,$H82&gt;L$1),$C82,0)</f>
        <v>0</v>
      </c>
      <c r="M82" s="64" t="n">
        <f aca="false">IF(AND($G82&lt;=M$1,$H82&gt;M$1),$C82,0)</f>
        <v>0</v>
      </c>
      <c r="N82" s="64" t="n">
        <f aca="false">IF(AND($G82&lt;=N$1,$H82&gt;N$1),$C82,0)</f>
        <v>0</v>
      </c>
      <c r="O82" s="64" t="n">
        <f aca="false">IF(AND($G82&lt;=O$1,$H82&gt;O$1),$C82,0)</f>
        <v>0</v>
      </c>
      <c r="P82" s="64" t="n">
        <f aca="false">IF(AND($G82&lt;=P$1,$H82&gt;P$1),$C82,0)</f>
        <v>0</v>
      </c>
      <c r="Q82" s="64" t="n">
        <f aca="false">IF(AND($G82&lt;=Q$1,$H82&gt;Q$1),$C82,0)</f>
        <v>0</v>
      </c>
      <c r="R82" s="64" t="n">
        <f aca="false">IF(AND($G82&lt;=R$1,$H82&gt;R$1),$C82,0)</f>
        <v>0</v>
      </c>
      <c r="S82" s="64" t="n">
        <f aca="false">IF(AND($G82&lt;=S$1,$H82&gt;S$1),$C82,0)</f>
        <v>0</v>
      </c>
      <c r="T82" s="64" t="n">
        <f aca="false">IF(AND($G82&lt;=T$1,$H82&gt;T$1),$C82,0)</f>
        <v>0</v>
      </c>
      <c r="U82" s="65" t="n">
        <f aca="false">SUM(I82:T82)</f>
        <v>0</v>
      </c>
      <c r="V82" s="65"/>
      <c r="W82" s="67"/>
      <c r="X82" s="67"/>
      <c r="Y82" s="67"/>
      <c r="Z82" s="67"/>
      <c r="AA82" s="67"/>
      <c r="AB82" s="67"/>
      <c r="AC82" s="67"/>
    </row>
    <row r="83" customFormat="false" ht="15.75" hidden="true" customHeight="false" outlineLevel="0" collapsed="false">
      <c r="A83" s="54" t="str">
        <f aca="false">+'Personnel Input Worksheet'!B103</f>
        <v> </v>
      </c>
      <c r="B83" s="54" t="n">
        <f aca="false">+'Personnel Input Worksheet'!D103</f>
        <v>0</v>
      </c>
      <c r="C83" s="54" t="n">
        <f aca="false">IF(B83&lt;&gt;0,1,0)</f>
        <v>0</v>
      </c>
      <c r="D83" s="54" t="n">
        <f aca="false">+'Personnel Input Worksheet'!G103</f>
        <v>12</v>
      </c>
      <c r="E83" s="61" t="n">
        <f aca="false">+D83*30</f>
        <v>360</v>
      </c>
      <c r="F83" s="62" t="n">
        <v>36526</v>
      </c>
      <c r="G83" s="63" t="n">
        <f aca="false">IF(A83&lt;&gt;"FTE",DATE(99,12,31),+F83+(360-E83))</f>
        <v>36525</v>
      </c>
      <c r="H83" s="63" t="n">
        <f aca="false">IF(A83&lt;&gt;"FTE",F83+E83,DATE(2001,1,1))</f>
        <v>36886</v>
      </c>
      <c r="I83" s="64" t="n">
        <f aca="false">IF(AND($G83&lt;=I$1,$H83&gt;I$1),$C83,0)</f>
        <v>0</v>
      </c>
      <c r="J83" s="64" t="n">
        <f aca="false">IF(AND($G83&lt;=J$1,$H83&gt;J$1),$C83,0)</f>
        <v>0</v>
      </c>
      <c r="K83" s="64" t="n">
        <f aca="false">IF(AND($G83&lt;=K$1,$H83&gt;K$1),$C83,0)</f>
        <v>0</v>
      </c>
      <c r="L83" s="64" t="n">
        <f aca="false">IF(AND($G83&lt;=L$1,$H83&gt;L$1),$C83,0)</f>
        <v>0</v>
      </c>
      <c r="M83" s="64" t="n">
        <f aca="false">IF(AND($G83&lt;=M$1,$H83&gt;M$1),$C83,0)</f>
        <v>0</v>
      </c>
      <c r="N83" s="64" t="n">
        <f aca="false">IF(AND($G83&lt;=N$1,$H83&gt;N$1),$C83,0)</f>
        <v>0</v>
      </c>
      <c r="O83" s="64" t="n">
        <f aca="false">IF(AND($G83&lt;=O$1,$H83&gt;O$1),$C83,0)</f>
        <v>0</v>
      </c>
      <c r="P83" s="64" t="n">
        <f aca="false">IF(AND($G83&lt;=P$1,$H83&gt;P$1),$C83,0)</f>
        <v>0</v>
      </c>
      <c r="Q83" s="64" t="n">
        <f aca="false">IF(AND($G83&lt;=Q$1,$H83&gt;Q$1),$C83,0)</f>
        <v>0</v>
      </c>
      <c r="R83" s="64" t="n">
        <f aca="false">IF(AND($G83&lt;=R$1,$H83&gt;R$1),$C83,0)</f>
        <v>0</v>
      </c>
      <c r="S83" s="64" t="n">
        <f aca="false">IF(AND($G83&lt;=S$1,$H83&gt;S$1),$C83,0)</f>
        <v>0</v>
      </c>
      <c r="T83" s="64" t="n">
        <f aca="false">IF(AND($G83&lt;=T$1,$H83&gt;T$1),$C83,0)</f>
        <v>0</v>
      </c>
      <c r="U83" s="65" t="n">
        <f aca="false">SUM(I83:T83)</f>
        <v>0</v>
      </c>
      <c r="V83" s="65"/>
      <c r="W83" s="67"/>
      <c r="X83" s="67"/>
      <c r="Y83" s="67"/>
      <c r="Z83" s="67"/>
      <c r="AA83" s="67"/>
      <c r="AB83" s="67"/>
      <c r="AC83" s="67"/>
    </row>
    <row r="84" customFormat="false" ht="15.75" hidden="true" customHeight="false" outlineLevel="0" collapsed="false">
      <c r="A84" s="54" t="str">
        <f aca="false">+'Personnel Input Worksheet'!B104</f>
        <v> </v>
      </c>
      <c r="B84" s="54" t="n">
        <f aca="false">+'Personnel Input Worksheet'!D104</f>
        <v>0</v>
      </c>
      <c r="C84" s="54" t="n">
        <f aca="false">IF(B84&lt;&gt;0,1,0)</f>
        <v>0</v>
      </c>
      <c r="D84" s="54" t="n">
        <f aca="false">+'Personnel Input Worksheet'!G104</f>
        <v>0</v>
      </c>
      <c r="E84" s="61" t="n">
        <f aca="false">+D84*30</f>
        <v>0</v>
      </c>
      <c r="F84" s="62" t="n">
        <v>36526</v>
      </c>
      <c r="G84" s="63" t="n">
        <f aca="false">IF(A84&lt;&gt;"FTE",DATE(99,12,31),+F84+(360-E84))</f>
        <v>36525</v>
      </c>
      <c r="H84" s="63" t="n">
        <f aca="false">IF(A84&lt;&gt;"FTE",F84+E84,DATE(2001,1,1))</f>
        <v>36526</v>
      </c>
      <c r="I84" s="64" t="n">
        <f aca="false">IF(AND($G84&lt;=I$1,$H84&gt;I$1),$C84,0)</f>
        <v>0</v>
      </c>
      <c r="J84" s="64" t="n">
        <f aca="false">IF(AND($G84&lt;=J$1,$H84&gt;J$1),$C84,0)</f>
        <v>0</v>
      </c>
      <c r="K84" s="64" t="n">
        <f aca="false">IF(AND($G84&lt;=K$1,$H84&gt;K$1),$C84,0)</f>
        <v>0</v>
      </c>
      <c r="L84" s="64" t="n">
        <f aca="false">IF(AND($G84&lt;=L$1,$H84&gt;L$1),$C84,0)</f>
        <v>0</v>
      </c>
      <c r="M84" s="64" t="n">
        <f aca="false">IF(AND($G84&lt;=M$1,$H84&gt;M$1),$C84,0)</f>
        <v>0</v>
      </c>
      <c r="N84" s="64" t="n">
        <f aca="false">IF(AND($G84&lt;=N$1,$H84&gt;N$1),$C84,0)</f>
        <v>0</v>
      </c>
      <c r="O84" s="64" t="n">
        <f aca="false">IF(AND($G84&lt;=O$1,$H84&gt;O$1),$C84,0)</f>
        <v>0</v>
      </c>
      <c r="P84" s="64" t="n">
        <f aca="false">IF(AND($G84&lt;=P$1,$H84&gt;P$1),$C84,0)</f>
        <v>0</v>
      </c>
      <c r="Q84" s="64" t="n">
        <f aca="false">IF(AND($G84&lt;=Q$1,$H84&gt;Q$1),$C84,0)</f>
        <v>0</v>
      </c>
      <c r="R84" s="64" t="n">
        <f aca="false">IF(AND($G84&lt;=R$1,$H84&gt;R$1),$C84,0)</f>
        <v>0</v>
      </c>
      <c r="S84" s="64" t="n">
        <f aca="false">IF(AND($G84&lt;=S$1,$H84&gt;S$1),$C84,0)</f>
        <v>0</v>
      </c>
      <c r="T84" s="64" t="n">
        <f aca="false">IF(AND($G84&lt;=T$1,$H84&gt;T$1),$C84,0)</f>
        <v>0</v>
      </c>
      <c r="U84" s="65" t="n">
        <f aca="false">SUM(I84:T84)</f>
        <v>0</v>
      </c>
      <c r="V84" s="65"/>
      <c r="W84" s="67"/>
      <c r="X84" s="67"/>
      <c r="Y84" s="67"/>
      <c r="Z84" s="67"/>
      <c r="AA84" s="67"/>
      <c r="AB84" s="67"/>
      <c r="AC84" s="67"/>
    </row>
    <row r="85" customFormat="false" ht="15.75" hidden="true" customHeight="false" outlineLevel="0" collapsed="false">
      <c r="A85" s="54" t="str">
        <f aca="false">+'Personnel Input Worksheet'!B105</f>
        <v> </v>
      </c>
      <c r="B85" s="54" t="n">
        <f aca="false">+'Personnel Input Worksheet'!D105</f>
        <v>0</v>
      </c>
      <c r="C85" s="54" t="n">
        <f aca="false">IF(B85&lt;&gt;0,1,0)</f>
        <v>0</v>
      </c>
      <c r="D85" s="54" t="n">
        <f aca="false">+'Personnel Input Worksheet'!G105</f>
        <v>12</v>
      </c>
      <c r="E85" s="61" t="n">
        <f aca="false">+D85*30</f>
        <v>360</v>
      </c>
      <c r="F85" s="62" t="n">
        <v>36526</v>
      </c>
      <c r="G85" s="63" t="n">
        <f aca="false">IF(A85&lt;&gt;"FTE",DATE(99,12,31),+F85+(360-E85))</f>
        <v>36525</v>
      </c>
      <c r="H85" s="63" t="n">
        <f aca="false">IF(A85&lt;&gt;"FTE",F85+E85,DATE(2001,1,1))</f>
        <v>36886</v>
      </c>
      <c r="I85" s="64" t="n">
        <f aca="false">IF(AND($G85&lt;=I$1,$H85&gt;I$1),$C85,0)</f>
        <v>0</v>
      </c>
      <c r="J85" s="64" t="n">
        <f aca="false">IF(AND($G85&lt;=J$1,$H85&gt;J$1),$C85,0)</f>
        <v>0</v>
      </c>
      <c r="K85" s="64" t="n">
        <f aca="false">IF(AND($G85&lt;=K$1,$H85&gt;K$1),$C85,0)</f>
        <v>0</v>
      </c>
      <c r="L85" s="64" t="n">
        <f aca="false">IF(AND($G85&lt;=L$1,$H85&gt;L$1),$C85,0)</f>
        <v>0</v>
      </c>
      <c r="M85" s="64" t="n">
        <f aca="false">IF(AND($G85&lt;=M$1,$H85&gt;M$1),$C85,0)</f>
        <v>0</v>
      </c>
      <c r="N85" s="64" t="n">
        <f aca="false">IF(AND($G85&lt;=N$1,$H85&gt;N$1),$C85,0)</f>
        <v>0</v>
      </c>
      <c r="O85" s="64" t="n">
        <f aca="false">IF(AND($G85&lt;=O$1,$H85&gt;O$1),$C85,0)</f>
        <v>0</v>
      </c>
      <c r="P85" s="64" t="n">
        <f aca="false">IF(AND($G85&lt;=P$1,$H85&gt;P$1),$C85,0)</f>
        <v>0</v>
      </c>
      <c r="Q85" s="64" t="n">
        <f aca="false">IF(AND($G85&lt;=Q$1,$H85&gt;Q$1),$C85,0)</f>
        <v>0</v>
      </c>
      <c r="R85" s="64" t="n">
        <f aca="false">IF(AND($G85&lt;=R$1,$H85&gt;R$1),$C85,0)</f>
        <v>0</v>
      </c>
      <c r="S85" s="64" t="n">
        <f aca="false">IF(AND($G85&lt;=S$1,$H85&gt;S$1),$C85,0)</f>
        <v>0</v>
      </c>
      <c r="T85" s="64" t="n">
        <f aca="false">IF(AND($G85&lt;=T$1,$H85&gt;T$1),$C85,0)</f>
        <v>0</v>
      </c>
      <c r="U85" s="65" t="n">
        <f aca="false">SUM(I85:T85)</f>
        <v>0</v>
      </c>
      <c r="V85" s="65"/>
      <c r="W85" s="67"/>
      <c r="X85" s="67"/>
      <c r="Y85" s="67"/>
      <c r="Z85" s="67"/>
      <c r="AA85" s="67"/>
      <c r="AB85" s="67"/>
      <c r="AC85" s="67"/>
    </row>
    <row r="86" customFormat="false" ht="15.75" hidden="true" customHeight="false" outlineLevel="0" collapsed="false">
      <c r="A86" s="54" t="str">
        <f aca="false">+'Personnel Input Worksheet'!B106</f>
        <v> </v>
      </c>
      <c r="B86" s="54" t="n">
        <f aca="false">+'Personnel Input Worksheet'!D106</f>
        <v>0</v>
      </c>
      <c r="C86" s="54" t="n">
        <f aca="false">IF(B86&lt;&gt;0,1,0)</f>
        <v>0</v>
      </c>
      <c r="D86" s="54" t="n">
        <f aca="false">+'Personnel Input Worksheet'!G106</f>
        <v>12</v>
      </c>
      <c r="E86" s="61" t="n">
        <f aca="false">+D86*30</f>
        <v>360</v>
      </c>
      <c r="F86" s="62" t="n">
        <v>36526</v>
      </c>
      <c r="G86" s="63" t="n">
        <f aca="false">IF(A86&lt;&gt;"FTE",DATE(99,12,31),+F86+(360-E86))</f>
        <v>36525</v>
      </c>
      <c r="H86" s="63" t="n">
        <f aca="false">IF(A86&lt;&gt;"FTE",F86+E86,DATE(2001,1,1))</f>
        <v>36886</v>
      </c>
      <c r="I86" s="64" t="n">
        <f aca="false">IF(AND($G86&lt;=I$1,$H86&gt;I$1),$C86,0)</f>
        <v>0</v>
      </c>
      <c r="J86" s="64" t="n">
        <f aca="false">IF(AND($G86&lt;=J$1,$H86&gt;J$1),$C86,0)</f>
        <v>0</v>
      </c>
      <c r="K86" s="64" t="n">
        <f aca="false">IF(AND($G86&lt;=K$1,$H86&gt;K$1),$C86,0)</f>
        <v>0</v>
      </c>
      <c r="L86" s="64" t="n">
        <f aca="false">IF(AND($G86&lt;=L$1,$H86&gt;L$1),$C86,0)</f>
        <v>0</v>
      </c>
      <c r="M86" s="64" t="n">
        <f aca="false">IF(AND($G86&lt;=M$1,$H86&gt;M$1),$C86,0)</f>
        <v>0</v>
      </c>
      <c r="N86" s="64" t="n">
        <f aca="false">IF(AND($G86&lt;=N$1,$H86&gt;N$1),$C86,0)</f>
        <v>0</v>
      </c>
      <c r="O86" s="64" t="n">
        <f aca="false">IF(AND($G86&lt;=O$1,$H86&gt;O$1),$C86,0)</f>
        <v>0</v>
      </c>
      <c r="P86" s="64" t="n">
        <f aca="false">IF(AND($G86&lt;=P$1,$H86&gt;P$1),$C86,0)</f>
        <v>0</v>
      </c>
      <c r="Q86" s="64" t="n">
        <f aca="false">IF(AND($G86&lt;=Q$1,$H86&gt;Q$1),$C86,0)</f>
        <v>0</v>
      </c>
      <c r="R86" s="64" t="n">
        <f aca="false">IF(AND($G86&lt;=R$1,$H86&gt;R$1),$C86,0)</f>
        <v>0</v>
      </c>
      <c r="S86" s="64" t="n">
        <f aca="false">IF(AND($G86&lt;=S$1,$H86&gt;S$1),$C86,0)</f>
        <v>0</v>
      </c>
      <c r="T86" s="64" t="n">
        <f aca="false">IF(AND($G86&lt;=T$1,$H86&gt;T$1),$C86,0)</f>
        <v>0</v>
      </c>
      <c r="U86" s="65" t="n">
        <f aca="false">SUM(I86:T86)</f>
        <v>0</v>
      </c>
      <c r="V86" s="65"/>
      <c r="W86" s="67"/>
      <c r="X86" s="67"/>
      <c r="Y86" s="67"/>
      <c r="Z86" s="67"/>
      <c r="AA86" s="67"/>
      <c r="AB86" s="67"/>
      <c r="AC86" s="67"/>
    </row>
    <row r="87" customFormat="false" ht="15.75" hidden="true" customHeight="false" outlineLevel="0" collapsed="false">
      <c r="A87" s="54" t="str">
        <f aca="false">+'Personnel Input Worksheet'!B107</f>
        <v> </v>
      </c>
      <c r="B87" s="54" t="n">
        <f aca="false">+'Personnel Input Worksheet'!D107</f>
        <v>0</v>
      </c>
      <c r="C87" s="54" t="n">
        <f aca="false">IF(B87&lt;&gt;0,1,0)</f>
        <v>0</v>
      </c>
      <c r="D87" s="54" t="n">
        <f aca="false">+'Personnel Input Worksheet'!G107</f>
        <v>12</v>
      </c>
      <c r="E87" s="61" t="n">
        <f aca="false">+D87*30</f>
        <v>360</v>
      </c>
      <c r="F87" s="62" t="n">
        <v>36526</v>
      </c>
      <c r="G87" s="63" t="n">
        <f aca="false">IF(A87&lt;&gt;"FTE",DATE(99,12,31),+F87+(360-E87))</f>
        <v>36525</v>
      </c>
      <c r="H87" s="63" t="n">
        <f aca="false">IF(A87&lt;&gt;"FTE",F87+E87,DATE(2001,1,1))</f>
        <v>36886</v>
      </c>
      <c r="I87" s="64" t="n">
        <f aca="false">IF(AND($G87&lt;=I$1,$H87&gt;I$1),$C87,0)</f>
        <v>0</v>
      </c>
      <c r="J87" s="64" t="n">
        <f aca="false">IF(AND($G87&lt;=J$1,$H87&gt;J$1),$C87,0)</f>
        <v>0</v>
      </c>
      <c r="K87" s="64" t="n">
        <f aca="false">IF(AND($G87&lt;=K$1,$H87&gt;K$1),$C87,0)</f>
        <v>0</v>
      </c>
      <c r="L87" s="64" t="n">
        <f aca="false">IF(AND($G87&lt;=L$1,$H87&gt;L$1),$C87,0)</f>
        <v>0</v>
      </c>
      <c r="M87" s="64" t="n">
        <f aca="false">IF(AND($G87&lt;=M$1,$H87&gt;M$1),$C87,0)</f>
        <v>0</v>
      </c>
      <c r="N87" s="64" t="n">
        <f aca="false">IF(AND($G87&lt;=N$1,$H87&gt;N$1),$C87,0)</f>
        <v>0</v>
      </c>
      <c r="O87" s="64" t="n">
        <f aca="false">IF(AND($G87&lt;=O$1,$H87&gt;O$1),$C87,0)</f>
        <v>0</v>
      </c>
      <c r="P87" s="64" t="n">
        <f aca="false">IF(AND($G87&lt;=P$1,$H87&gt;P$1),$C87,0)</f>
        <v>0</v>
      </c>
      <c r="Q87" s="64" t="n">
        <f aca="false">IF(AND($G87&lt;=Q$1,$H87&gt;Q$1),$C87,0)</f>
        <v>0</v>
      </c>
      <c r="R87" s="64" t="n">
        <f aca="false">IF(AND($G87&lt;=R$1,$H87&gt;R$1),$C87,0)</f>
        <v>0</v>
      </c>
      <c r="S87" s="64" t="n">
        <f aca="false">IF(AND($G87&lt;=S$1,$H87&gt;S$1),$C87,0)</f>
        <v>0</v>
      </c>
      <c r="T87" s="64" t="n">
        <f aca="false">IF(AND($G87&lt;=T$1,$H87&gt;T$1),$C87,0)</f>
        <v>0</v>
      </c>
      <c r="U87" s="65" t="n">
        <f aca="false">SUM(I87:T87)</f>
        <v>0</v>
      </c>
      <c r="V87" s="65"/>
      <c r="W87" s="67"/>
      <c r="X87" s="67"/>
      <c r="Y87" s="67"/>
      <c r="Z87" s="67"/>
      <c r="AA87" s="67"/>
      <c r="AB87" s="67"/>
      <c r="AC87" s="67"/>
    </row>
    <row r="88" customFormat="false" ht="15.75" hidden="true" customHeight="false" outlineLevel="0" collapsed="false">
      <c r="A88" s="54" t="str">
        <f aca="false">+'Personnel Input Worksheet'!B108</f>
        <v> </v>
      </c>
      <c r="B88" s="54" t="n">
        <f aca="false">+'Personnel Input Worksheet'!D108</f>
        <v>0</v>
      </c>
      <c r="C88" s="54" t="n">
        <f aca="false">IF(B88&lt;&gt;0,1,0)</f>
        <v>0</v>
      </c>
      <c r="D88" s="54" t="n">
        <f aca="false">+'Personnel Input Worksheet'!G108</f>
        <v>12</v>
      </c>
      <c r="E88" s="61" t="n">
        <f aca="false">+D88*30</f>
        <v>360</v>
      </c>
      <c r="F88" s="62" t="n">
        <v>36526</v>
      </c>
      <c r="G88" s="63" t="n">
        <f aca="false">IF(A88&lt;&gt;"FTE",DATE(99,12,31),+F88+(360-E88))</f>
        <v>36525</v>
      </c>
      <c r="H88" s="63" t="n">
        <f aca="false">IF(A88&lt;&gt;"FTE",F88+E88,DATE(2001,1,1))</f>
        <v>36886</v>
      </c>
      <c r="I88" s="64" t="n">
        <f aca="false">IF(AND($G88&lt;=I$1,$H88&gt;I$1),$C88,0)</f>
        <v>0</v>
      </c>
      <c r="J88" s="64" t="n">
        <f aca="false">IF(AND($G88&lt;=J$1,$H88&gt;J$1),$C88,0)</f>
        <v>0</v>
      </c>
      <c r="K88" s="64" t="n">
        <f aca="false">IF(AND($G88&lt;=K$1,$H88&gt;K$1),$C88,0)</f>
        <v>0</v>
      </c>
      <c r="L88" s="64" t="n">
        <f aca="false">IF(AND($G88&lt;=L$1,$H88&gt;L$1),$C88,0)</f>
        <v>0</v>
      </c>
      <c r="M88" s="64" t="n">
        <f aca="false">IF(AND($G88&lt;=M$1,$H88&gt;M$1),$C88,0)</f>
        <v>0</v>
      </c>
      <c r="N88" s="64" t="n">
        <f aca="false">IF(AND($G88&lt;=N$1,$H88&gt;N$1),$C88,0)</f>
        <v>0</v>
      </c>
      <c r="O88" s="64" t="n">
        <f aca="false">IF(AND($G88&lt;=O$1,$H88&gt;O$1),$C88,0)</f>
        <v>0</v>
      </c>
      <c r="P88" s="64" t="n">
        <f aca="false">IF(AND($G88&lt;=P$1,$H88&gt;P$1),$C88,0)</f>
        <v>0</v>
      </c>
      <c r="Q88" s="64" t="n">
        <f aca="false">IF(AND($G88&lt;=Q$1,$H88&gt;Q$1),$C88,0)</f>
        <v>0</v>
      </c>
      <c r="R88" s="64" t="n">
        <f aca="false">IF(AND($G88&lt;=R$1,$H88&gt;R$1),$C88,0)</f>
        <v>0</v>
      </c>
      <c r="S88" s="64" t="n">
        <f aca="false">IF(AND($G88&lt;=S$1,$H88&gt;S$1),$C88,0)</f>
        <v>0</v>
      </c>
      <c r="T88" s="64" t="n">
        <f aca="false">IF(AND($G88&lt;=T$1,$H88&gt;T$1),$C88,0)</f>
        <v>0</v>
      </c>
      <c r="U88" s="65" t="n">
        <f aca="false">SUM(I88:T88)</f>
        <v>0</v>
      </c>
      <c r="V88" s="65"/>
      <c r="W88" s="67"/>
      <c r="X88" s="67"/>
      <c r="Y88" s="67"/>
      <c r="Z88" s="67"/>
      <c r="AA88" s="67"/>
      <c r="AB88" s="67"/>
      <c r="AC88" s="67"/>
    </row>
    <row r="89" customFormat="false" ht="15.75" hidden="true" customHeight="false" outlineLevel="0" collapsed="false">
      <c r="A89" s="54" t="str">
        <f aca="false">+'Personnel Input Worksheet'!B109</f>
        <v> </v>
      </c>
      <c r="B89" s="54" t="n">
        <f aca="false">+'Personnel Input Worksheet'!D109</f>
        <v>0</v>
      </c>
      <c r="C89" s="54" t="n">
        <f aca="false">IF(B89&lt;&gt;0,1,0)</f>
        <v>0</v>
      </c>
      <c r="D89" s="54" t="n">
        <f aca="false">+'Personnel Input Worksheet'!G109</f>
        <v>12</v>
      </c>
      <c r="E89" s="61" t="n">
        <f aca="false">+D89*30</f>
        <v>360</v>
      </c>
      <c r="F89" s="62" t="n">
        <v>36526</v>
      </c>
      <c r="G89" s="63" t="n">
        <f aca="false">IF(A89&lt;&gt;"FTE",DATE(99,12,31),+F89+(360-E89))</f>
        <v>36525</v>
      </c>
      <c r="H89" s="63" t="n">
        <f aca="false">IF(A89&lt;&gt;"FTE",F89+E89,DATE(2001,1,1))</f>
        <v>36886</v>
      </c>
      <c r="I89" s="64" t="n">
        <f aca="false">IF(AND($G89&lt;=I$1,$H89&gt;I$1),$C89,0)</f>
        <v>0</v>
      </c>
      <c r="J89" s="64" t="n">
        <f aca="false">IF(AND($G89&lt;=J$1,$H89&gt;J$1),$C89,0)</f>
        <v>0</v>
      </c>
      <c r="K89" s="64" t="n">
        <f aca="false">IF(AND($G89&lt;=K$1,$H89&gt;K$1),$C89,0)</f>
        <v>0</v>
      </c>
      <c r="L89" s="64" t="n">
        <f aca="false">IF(AND($G89&lt;=L$1,$H89&gt;L$1),$C89,0)</f>
        <v>0</v>
      </c>
      <c r="M89" s="64" t="n">
        <f aca="false">IF(AND($G89&lt;=M$1,$H89&gt;M$1),$C89,0)</f>
        <v>0</v>
      </c>
      <c r="N89" s="64" t="n">
        <f aca="false">IF(AND($G89&lt;=N$1,$H89&gt;N$1),$C89,0)</f>
        <v>0</v>
      </c>
      <c r="O89" s="64" t="n">
        <f aca="false">IF(AND($G89&lt;=O$1,$H89&gt;O$1),$C89,0)</f>
        <v>0</v>
      </c>
      <c r="P89" s="64" t="n">
        <f aca="false">IF(AND($G89&lt;=P$1,$H89&gt;P$1),$C89,0)</f>
        <v>0</v>
      </c>
      <c r="Q89" s="64" t="n">
        <f aca="false">IF(AND($G89&lt;=Q$1,$H89&gt;Q$1),$C89,0)</f>
        <v>0</v>
      </c>
      <c r="R89" s="64" t="n">
        <f aca="false">IF(AND($G89&lt;=R$1,$H89&gt;R$1),$C89,0)</f>
        <v>0</v>
      </c>
      <c r="S89" s="64" t="n">
        <f aca="false">IF(AND($G89&lt;=S$1,$H89&gt;S$1),$C89,0)</f>
        <v>0</v>
      </c>
      <c r="T89" s="64" t="n">
        <f aca="false">IF(AND($G89&lt;=T$1,$H89&gt;T$1),$C89,0)</f>
        <v>0</v>
      </c>
      <c r="U89" s="65" t="n">
        <f aca="false">SUM(I89:T89)</f>
        <v>0</v>
      </c>
      <c r="V89" s="65"/>
      <c r="W89" s="67"/>
      <c r="X89" s="67"/>
      <c r="Y89" s="67"/>
      <c r="Z89" s="67"/>
      <c r="AA89" s="67"/>
      <c r="AB89" s="67"/>
      <c r="AC89" s="67"/>
    </row>
    <row r="90" customFormat="false" ht="15.75" hidden="true" customHeight="false" outlineLevel="0" collapsed="false">
      <c r="A90" s="54" t="str">
        <f aca="false">+'Personnel Input Worksheet'!B110</f>
        <v> </v>
      </c>
      <c r="B90" s="54" t="n">
        <f aca="false">+'Personnel Input Worksheet'!D110</f>
        <v>0</v>
      </c>
      <c r="C90" s="54" t="n">
        <f aca="false">IF(B90&lt;&gt;0,1,0)</f>
        <v>0</v>
      </c>
      <c r="D90" s="54" t="n">
        <f aca="false">+'Personnel Input Worksheet'!G110</f>
        <v>12</v>
      </c>
      <c r="E90" s="61" t="n">
        <f aca="false">+D90*30</f>
        <v>360</v>
      </c>
      <c r="F90" s="62" t="n">
        <v>36526</v>
      </c>
      <c r="G90" s="63" t="n">
        <f aca="false">IF(A90&lt;&gt;"FTE",DATE(99,12,31),+F90+(360-E90))</f>
        <v>36525</v>
      </c>
      <c r="H90" s="63" t="n">
        <f aca="false">IF(A90&lt;&gt;"FTE",F90+E90,DATE(2001,1,1))</f>
        <v>36886</v>
      </c>
      <c r="I90" s="64" t="n">
        <f aca="false">IF(AND($G90&lt;=I$1,$H90&gt;I$1),$C90,0)</f>
        <v>0</v>
      </c>
      <c r="J90" s="64" t="n">
        <f aca="false">IF(AND($G90&lt;=J$1,$H90&gt;J$1),$C90,0)</f>
        <v>0</v>
      </c>
      <c r="K90" s="64" t="n">
        <f aca="false">IF(AND($G90&lt;=K$1,$H90&gt;K$1),$C90,0)</f>
        <v>0</v>
      </c>
      <c r="L90" s="64" t="n">
        <f aca="false">IF(AND($G90&lt;=L$1,$H90&gt;L$1),$C90,0)</f>
        <v>0</v>
      </c>
      <c r="M90" s="64" t="n">
        <f aca="false">IF(AND($G90&lt;=M$1,$H90&gt;M$1),$C90,0)</f>
        <v>0</v>
      </c>
      <c r="N90" s="64" t="n">
        <f aca="false">IF(AND($G90&lt;=N$1,$H90&gt;N$1),$C90,0)</f>
        <v>0</v>
      </c>
      <c r="O90" s="64" t="n">
        <f aca="false">IF(AND($G90&lt;=O$1,$H90&gt;O$1),$C90,0)</f>
        <v>0</v>
      </c>
      <c r="P90" s="64" t="n">
        <f aca="false">IF(AND($G90&lt;=P$1,$H90&gt;P$1),$C90,0)</f>
        <v>0</v>
      </c>
      <c r="Q90" s="64" t="n">
        <f aca="false">IF(AND($G90&lt;=Q$1,$H90&gt;Q$1),$C90,0)</f>
        <v>0</v>
      </c>
      <c r="R90" s="64" t="n">
        <f aca="false">IF(AND($G90&lt;=R$1,$H90&gt;R$1),$C90,0)</f>
        <v>0</v>
      </c>
      <c r="S90" s="64" t="n">
        <f aca="false">IF(AND($G90&lt;=S$1,$H90&gt;S$1),$C90,0)</f>
        <v>0</v>
      </c>
      <c r="T90" s="64" t="n">
        <f aca="false">IF(AND($G90&lt;=T$1,$H90&gt;T$1),$C90,0)</f>
        <v>0</v>
      </c>
      <c r="U90" s="65" t="n">
        <f aca="false">SUM(I90:T90)</f>
        <v>0</v>
      </c>
      <c r="V90" s="65"/>
      <c r="W90" s="67"/>
      <c r="X90" s="67"/>
      <c r="Y90" s="67"/>
      <c r="Z90" s="67"/>
      <c r="AA90" s="67"/>
      <c r="AB90" s="67"/>
      <c r="AC90" s="67"/>
    </row>
    <row r="91" customFormat="false" ht="15.75" hidden="true" customHeight="false" outlineLevel="0" collapsed="false">
      <c r="A91" s="54" t="str">
        <f aca="false">+'Personnel Input Worksheet'!B111</f>
        <v> </v>
      </c>
      <c r="B91" s="54" t="n">
        <f aca="false">+'Personnel Input Worksheet'!D111</f>
        <v>0</v>
      </c>
      <c r="C91" s="54" t="n">
        <f aca="false">IF(B91&lt;&gt;0,1,0)</f>
        <v>0</v>
      </c>
      <c r="D91" s="54" t="n">
        <f aca="false">+'Personnel Input Worksheet'!G111</f>
        <v>12</v>
      </c>
      <c r="E91" s="61" t="n">
        <f aca="false">+D91*30</f>
        <v>360</v>
      </c>
      <c r="F91" s="62" t="n">
        <v>36526</v>
      </c>
      <c r="G91" s="63" t="n">
        <f aca="false">IF(A91&lt;&gt;"FTE",DATE(99,12,31),+F91+(360-E91))</f>
        <v>36525</v>
      </c>
      <c r="H91" s="63" t="n">
        <f aca="false">IF(A91&lt;&gt;"FTE",F91+E91,DATE(2001,1,1))</f>
        <v>36886</v>
      </c>
      <c r="I91" s="64" t="n">
        <f aca="false">IF(AND($G91&lt;=I$1,$H91&gt;I$1),$C91,0)</f>
        <v>0</v>
      </c>
      <c r="J91" s="64" t="n">
        <f aca="false">IF(AND($G91&lt;=J$1,$H91&gt;J$1),$C91,0)</f>
        <v>0</v>
      </c>
      <c r="K91" s="64" t="n">
        <f aca="false">IF(AND($G91&lt;=K$1,$H91&gt;K$1),$C91,0)</f>
        <v>0</v>
      </c>
      <c r="L91" s="64" t="n">
        <f aca="false">IF(AND($G91&lt;=L$1,$H91&gt;L$1),$C91,0)</f>
        <v>0</v>
      </c>
      <c r="M91" s="64" t="n">
        <f aca="false">IF(AND($G91&lt;=M$1,$H91&gt;M$1),$C91,0)</f>
        <v>0</v>
      </c>
      <c r="N91" s="64" t="n">
        <f aca="false">IF(AND($G91&lt;=N$1,$H91&gt;N$1),$C91,0)</f>
        <v>0</v>
      </c>
      <c r="O91" s="64" t="n">
        <f aca="false">IF(AND($G91&lt;=O$1,$H91&gt;O$1),$C91,0)</f>
        <v>0</v>
      </c>
      <c r="P91" s="64" t="n">
        <f aca="false">IF(AND($G91&lt;=P$1,$H91&gt;P$1),$C91,0)</f>
        <v>0</v>
      </c>
      <c r="Q91" s="64" t="n">
        <f aca="false">IF(AND($G91&lt;=Q$1,$H91&gt;Q$1),$C91,0)</f>
        <v>0</v>
      </c>
      <c r="R91" s="64" t="n">
        <f aca="false">IF(AND($G91&lt;=R$1,$H91&gt;R$1),$C91,0)</f>
        <v>0</v>
      </c>
      <c r="S91" s="64" t="n">
        <f aca="false">IF(AND($G91&lt;=S$1,$H91&gt;S$1),$C91,0)</f>
        <v>0</v>
      </c>
      <c r="T91" s="64" t="n">
        <f aca="false">IF(AND($G91&lt;=T$1,$H91&gt;T$1),$C91,0)</f>
        <v>0</v>
      </c>
      <c r="U91" s="65" t="n">
        <f aca="false">SUM(I91:T91)</f>
        <v>0</v>
      </c>
      <c r="V91" s="65"/>
      <c r="W91" s="67"/>
      <c r="X91" s="67"/>
      <c r="Y91" s="67"/>
      <c r="Z91" s="67"/>
      <c r="AA91" s="67"/>
      <c r="AB91" s="67"/>
      <c r="AC91" s="67"/>
    </row>
    <row r="92" customFormat="false" ht="15.75" hidden="true" customHeight="false" outlineLevel="0" collapsed="false">
      <c r="A92" s="54" t="str">
        <f aca="false">+'Personnel Input Worksheet'!B112</f>
        <v> </v>
      </c>
      <c r="B92" s="54" t="n">
        <f aca="false">+'Personnel Input Worksheet'!D112</f>
        <v>0</v>
      </c>
      <c r="C92" s="54" t="n">
        <f aca="false">IF(B92&lt;&gt;0,1,0)</f>
        <v>0</v>
      </c>
      <c r="D92" s="54" t="n">
        <f aca="false">+'Personnel Input Worksheet'!G112</f>
        <v>12</v>
      </c>
      <c r="E92" s="61" t="n">
        <f aca="false">+D92*30</f>
        <v>360</v>
      </c>
      <c r="F92" s="62" t="n">
        <v>36526</v>
      </c>
      <c r="G92" s="63" t="n">
        <f aca="false">IF(A92&lt;&gt;"FTE",DATE(99,12,31),+F92+(360-E92))</f>
        <v>36525</v>
      </c>
      <c r="H92" s="63" t="n">
        <f aca="false">IF(A92&lt;&gt;"FTE",F92+E92,DATE(2001,1,1))</f>
        <v>36886</v>
      </c>
      <c r="I92" s="64" t="n">
        <f aca="false">IF(AND($G92&lt;=I$1,$H92&gt;I$1),$C92,0)</f>
        <v>0</v>
      </c>
      <c r="J92" s="64" t="n">
        <f aca="false">IF(AND($G92&lt;=J$1,$H92&gt;J$1),$C92,0)</f>
        <v>0</v>
      </c>
      <c r="K92" s="64" t="n">
        <f aca="false">IF(AND($G92&lt;=K$1,$H92&gt;K$1),$C92,0)</f>
        <v>0</v>
      </c>
      <c r="L92" s="64" t="n">
        <f aca="false">IF(AND($G92&lt;=L$1,$H92&gt;L$1),$C92,0)</f>
        <v>0</v>
      </c>
      <c r="M92" s="64" t="n">
        <f aca="false">IF(AND($G92&lt;=M$1,$H92&gt;M$1),$C92,0)</f>
        <v>0</v>
      </c>
      <c r="N92" s="64" t="n">
        <f aca="false">IF(AND($G92&lt;=N$1,$H92&gt;N$1),$C92,0)</f>
        <v>0</v>
      </c>
      <c r="O92" s="64" t="n">
        <f aca="false">IF(AND($G92&lt;=O$1,$H92&gt;O$1),$C92,0)</f>
        <v>0</v>
      </c>
      <c r="P92" s="64" t="n">
        <f aca="false">IF(AND($G92&lt;=P$1,$H92&gt;P$1),$C92,0)</f>
        <v>0</v>
      </c>
      <c r="Q92" s="64" t="n">
        <f aca="false">IF(AND($G92&lt;=Q$1,$H92&gt;Q$1),$C92,0)</f>
        <v>0</v>
      </c>
      <c r="R92" s="64" t="n">
        <f aca="false">IF(AND($G92&lt;=R$1,$H92&gt;R$1),$C92,0)</f>
        <v>0</v>
      </c>
      <c r="S92" s="64" t="n">
        <f aca="false">IF(AND($G92&lt;=S$1,$H92&gt;S$1),$C92,0)</f>
        <v>0</v>
      </c>
      <c r="T92" s="64" t="n">
        <f aca="false">IF(AND($G92&lt;=T$1,$H92&gt;T$1),$C92,0)</f>
        <v>0</v>
      </c>
      <c r="U92" s="65" t="n">
        <f aca="false">SUM(I92:T92)</f>
        <v>0</v>
      </c>
      <c r="V92" s="65"/>
      <c r="W92" s="67"/>
      <c r="X92" s="67"/>
      <c r="Y92" s="67"/>
      <c r="Z92" s="67"/>
      <c r="AA92" s="67"/>
      <c r="AB92" s="67"/>
      <c r="AC92" s="67"/>
    </row>
    <row r="93" customFormat="false" ht="15.75" hidden="true" customHeight="false" outlineLevel="0" collapsed="false">
      <c r="A93" s="54" t="str">
        <f aca="false">+'Personnel Input Worksheet'!B113</f>
        <v> </v>
      </c>
      <c r="B93" s="54" t="n">
        <f aca="false">+'Personnel Input Worksheet'!D113</f>
        <v>0</v>
      </c>
      <c r="C93" s="54" t="n">
        <f aca="false">IF(B93&lt;&gt;0,1,0)</f>
        <v>0</v>
      </c>
      <c r="D93" s="54" t="n">
        <f aca="false">+'Personnel Input Worksheet'!G113</f>
        <v>12</v>
      </c>
      <c r="E93" s="61" t="n">
        <f aca="false">+D93*30</f>
        <v>360</v>
      </c>
      <c r="F93" s="62" t="n">
        <v>36526</v>
      </c>
      <c r="G93" s="63" t="n">
        <f aca="false">IF(A93&lt;&gt;"FTE",DATE(99,12,31),+F93+(360-E93))</f>
        <v>36525</v>
      </c>
      <c r="H93" s="63" t="n">
        <f aca="false">IF(A93&lt;&gt;"FTE",F93+E93,DATE(2001,1,1))</f>
        <v>36886</v>
      </c>
      <c r="I93" s="64" t="n">
        <f aca="false">IF(AND($G93&lt;=I$1,$H93&gt;I$1),$C93,0)</f>
        <v>0</v>
      </c>
      <c r="J93" s="64" t="n">
        <f aca="false">IF(AND($G93&lt;=J$1,$H93&gt;J$1),$C93,0)</f>
        <v>0</v>
      </c>
      <c r="K93" s="64" t="n">
        <f aca="false">IF(AND($G93&lt;=K$1,$H93&gt;K$1),$C93,0)</f>
        <v>0</v>
      </c>
      <c r="L93" s="64" t="n">
        <f aca="false">IF(AND($G93&lt;=L$1,$H93&gt;L$1),$C93,0)</f>
        <v>0</v>
      </c>
      <c r="M93" s="64" t="n">
        <f aca="false">IF(AND($G93&lt;=M$1,$H93&gt;M$1),$C93,0)</f>
        <v>0</v>
      </c>
      <c r="N93" s="64" t="n">
        <f aca="false">IF(AND($G93&lt;=N$1,$H93&gt;N$1),$C93,0)</f>
        <v>0</v>
      </c>
      <c r="O93" s="64" t="n">
        <f aca="false">IF(AND($G93&lt;=O$1,$H93&gt;O$1),$C93,0)</f>
        <v>0</v>
      </c>
      <c r="P93" s="64" t="n">
        <f aca="false">IF(AND($G93&lt;=P$1,$H93&gt;P$1),$C93,0)</f>
        <v>0</v>
      </c>
      <c r="Q93" s="64" t="n">
        <f aca="false">IF(AND($G93&lt;=Q$1,$H93&gt;Q$1),$C93,0)</f>
        <v>0</v>
      </c>
      <c r="R93" s="64" t="n">
        <f aca="false">IF(AND($G93&lt;=R$1,$H93&gt;R$1),$C93,0)</f>
        <v>0</v>
      </c>
      <c r="S93" s="64" t="n">
        <f aca="false">IF(AND($G93&lt;=S$1,$H93&gt;S$1),$C93,0)</f>
        <v>0</v>
      </c>
      <c r="T93" s="64" t="n">
        <f aca="false">IF(AND($G93&lt;=T$1,$H93&gt;T$1),$C93,0)</f>
        <v>0</v>
      </c>
      <c r="U93" s="65" t="n">
        <f aca="false">SUM(I93:T93)</f>
        <v>0</v>
      </c>
      <c r="V93" s="65"/>
      <c r="W93" s="67"/>
      <c r="X93" s="67"/>
      <c r="Y93" s="67"/>
      <c r="Z93" s="67"/>
      <c r="AA93" s="67"/>
      <c r="AB93" s="67"/>
      <c r="AC93" s="67"/>
    </row>
    <row r="94" customFormat="false" ht="15.75" hidden="true" customHeight="false" outlineLevel="0" collapsed="false">
      <c r="A94" s="54" t="str">
        <f aca="false">+'Personnel Input Worksheet'!B114</f>
        <v> </v>
      </c>
      <c r="B94" s="54" t="n">
        <f aca="false">+'Personnel Input Worksheet'!D114</f>
        <v>0</v>
      </c>
      <c r="C94" s="54" t="n">
        <f aca="false">IF(B94&lt;&gt;0,1,0)</f>
        <v>0</v>
      </c>
      <c r="D94" s="54" t="n">
        <f aca="false">+'Personnel Input Worksheet'!G114</f>
        <v>12</v>
      </c>
      <c r="E94" s="61" t="n">
        <f aca="false">+D94*30</f>
        <v>360</v>
      </c>
      <c r="F94" s="62" t="n">
        <v>36526</v>
      </c>
      <c r="G94" s="63" t="n">
        <f aca="false">IF(A94&lt;&gt;"FTE",DATE(99,12,31),+F94+(360-E94))</f>
        <v>36525</v>
      </c>
      <c r="H94" s="63" t="n">
        <f aca="false">IF(A94&lt;&gt;"FTE",F94+E94,DATE(2001,1,1))</f>
        <v>36886</v>
      </c>
      <c r="I94" s="64" t="n">
        <f aca="false">IF(AND($G94&lt;=I$1,$H94&gt;I$1),$C94,0)</f>
        <v>0</v>
      </c>
      <c r="J94" s="64" t="n">
        <f aca="false">IF(AND($G94&lt;=J$1,$H94&gt;J$1),$C94,0)</f>
        <v>0</v>
      </c>
      <c r="K94" s="64" t="n">
        <f aca="false">IF(AND($G94&lt;=K$1,$H94&gt;K$1),$C94,0)</f>
        <v>0</v>
      </c>
      <c r="L94" s="64" t="n">
        <f aca="false">IF(AND($G94&lt;=L$1,$H94&gt;L$1),$C94,0)</f>
        <v>0</v>
      </c>
      <c r="M94" s="64" t="n">
        <f aca="false">IF(AND($G94&lt;=M$1,$H94&gt;M$1),$C94,0)</f>
        <v>0</v>
      </c>
      <c r="N94" s="64" t="n">
        <f aca="false">IF(AND($G94&lt;=N$1,$H94&gt;N$1),$C94,0)</f>
        <v>0</v>
      </c>
      <c r="O94" s="64" t="n">
        <f aca="false">IF(AND($G94&lt;=O$1,$H94&gt;O$1),$C94,0)</f>
        <v>0</v>
      </c>
      <c r="P94" s="64" t="n">
        <f aca="false">IF(AND($G94&lt;=P$1,$H94&gt;P$1),$C94,0)</f>
        <v>0</v>
      </c>
      <c r="Q94" s="64" t="n">
        <f aca="false">IF(AND($G94&lt;=Q$1,$H94&gt;Q$1),$C94,0)</f>
        <v>0</v>
      </c>
      <c r="R94" s="64" t="n">
        <f aca="false">IF(AND($G94&lt;=R$1,$H94&gt;R$1),$C94,0)</f>
        <v>0</v>
      </c>
      <c r="S94" s="64" t="n">
        <f aca="false">IF(AND($G94&lt;=S$1,$H94&gt;S$1),$C94,0)</f>
        <v>0</v>
      </c>
      <c r="T94" s="64" t="n">
        <f aca="false">IF(AND($G94&lt;=T$1,$H94&gt;T$1),$C94,0)</f>
        <v>0</v>
      </c>
      <c r="U94" s="65" t="n">
        <f aca="false">SUM(I94:T94)</f>
        <v>0</v>
      </c>
      <c r="V94" s="65"/>
      <c r="W94" s="67"/>
      <c r="X94" s="67"/>
      <c r="Y94" s="67"/>
      <c r="Z94" s="67"/>
      <c r="AA94" s="67"/>
      <c r="AB94" s="67"/>
      <c r="AC94" s="67"/>
    </row>
    <row r="95" customFormat="false" ht="15.75" hidden="true" customHeight="false" outlineLevel="0" collapsed="false">
      <c r="A95" s="54" t="str">
        <f aca="false">+'Personnel Input Worksheet'!B115</f>
        <v> </v>
      </c>
      <c r="B95" s="54" t="n">
        <f aca="false">+'Personnel Input Worksheet'!D115</f>
        <v>0</v>
      </c>
      <c r="C95" s="54" t="n">
        <f aca="false">IF(B95&lt;&gt;0,1,0)</f>
        <v>0</v>
      </c>
      <c r="D95" s="54" t="n">
        <f aca="false">+'Personnel Input Worksheet'!G115</f>
        <v>12</v>
      </c>
      <c r="E95" s="61" t="n">
        <f aca="false">+D95*30</f>
        <v>360</v>
      </c>
      <c r="F95" s="62" t="n">
        <v>36526</v>
      </c>
      <c r="G95" s="63" t="n">
        <f aca="false">IF(A95&lt;&gt;"FTE",DATE(99,12,31),+F95+(360-E95))</f>
        <v>36525</v>
      </c>
      <c r="H95" s="63" t="n">
        <f aca="false">IF(A95&lt;&gt;"FTE",F95+E95,DATE(2001,1,1))</f>
        <v>36886</v>
      </c>
      <c r="I95" s="64" t="n">
        <f aca="false">IF(AND($G95&lt;=I$1,$H95&gt;I$1),$C95,0)</f>
        <v>0</v>
      </c>
      <c r="J95" s="64" t="n">
        <f aca="false">IF(AND($G95&lt;=J$1,$H95&gt;J$1),$C95,0)</f>
        <v>0</v>
      </c>
      <c r="K95" s="64" t="n">
        <f aca="false">IF(AND($G95&lt;=K$1,$H95&gt;K$1),$C95,0)</f>
        <v>0</v>
      </c>
      <c r="L95" s="64" t="n">
        <f aca="false">IF(AND($G95&lt;=L$1,$H95&gt;L$1),$C95,0)</f>
        <v>0</v>
      </c>
      <c r="M95" s="64" t="n">
        <f aca="false">IF(AND($G95&lt;=M$1,$H95&gt;M$1),$C95,0)</f>
        <v>0</v>
      </c>
      <c r="N95" s="64" t="n">
        <f aca="false">IF(AND($G95&lt;=N$1,$H95&gt;N$1),$C95,0)</f>
        <v>0</v>
      </c>
      <c r="O95" s="64" t="n">
        <f aca="false">IF(AND($G95&lt;=O$1,$H95&gt;O$1),$C95,0)</f>
        <v>0</v>
      </c>
      <c r="P95" s="64" t="n">
        <f aca="false">IF(AND($G95&lt;=P$1,$H95&gt;P$1),$C95,0)</f>
        <v>0</v>
      </c>
      <c r="Q95" s="64" t="n">
        <f aca="false">IF(AND($G95&lt;=Q$1,$H95&gt;Q$1),$C95,0)</f>
        <v>0</v>
      </c>
      <c r="R95" s="64" t="n">
        <f aca="false">IF(AND($G95&lt;=R$1,$H95&gt;R$1),$C95,0)</f>
        <v>0</v>
      </c>
      <c r="S95" s="64" t="n">
        <f aca="false">IF(AND($G95&lt;=S$1,$H95&gt;S$1),$C95,0)</f>
        <v>0</v>
      </c>
      <c r="T95" s="64" t="n">
        <f aca="false">IF(AND($G95&lt;=T$1,$H95&gt;T$1),$C95,0)</f>
        <v>0</v>
      </c>
      <c r="U95" s="65" t="n">
        <f aca="false">SUM(I95:T95)</f>
        <v>0</v>
      </c>
      <c r="V95" s="65"/>
      <c r="W95" s="67"/>
      <c r="X95" s="67"/>
      <c r="Y95" s="67"/>
      <c r="Z95" s="67"/>
      <c r="AA95" s="67"/>
      <c r="AB95" s="67"/>
      <c r="AC95" s="67"/>
    </row>
    <row r="96" customFormat="false" ht="15.75" hidden="true" customHeight="false" outlineLevel="0" collapsed="false">
      <c r="A96" s="54" t="str">
        <f aca="false">+'Personnel Input Worksheet'!B116</f>
        <v> </v>
      </c>
      <c r="B96" s="54" t="n">
        <f aca="false">+'Personnel Input Worksheet'!D116</f>
        <v>0</v>
      </c>
      <c r="C96" s="54" t="n">
        <f aca="false">IF(B96&lt;&gt;0,1,0)</f>
        <v>0</v>
      </c>
      <c r="D96" s="54" t="n">
        <f aca="false">+'Personnel Input Worksheet'!G116</f>
        <v>12</v>
      </c>
      <c r="E96" s="61" t="n">
        <f aca="false">+D96*30</f>
        <v>360</v>
      </c>
      <c r="F96" s="62" t="n">
        <v>36526</v>
      </c>
      <c r="G96" s="63" t="n">
        <f aca="false">IF(A96&lt;&gt;"FTE",DATE(99,12,31),+F96+(360-E96))</f>
        <v>36525</v>
      </c>
      <c r="H96" s="63" t="n">
        <f aca="false">IF(A96&lt;&gt;"FTE",F96+E96,DATE(2001,1,1))</f>
        <v>36886</v>
      </c>
      <c r="I96" s="64" t="n">
        <f aca="false">IF(AND($G96&lt;=I$1,$H96&gt;I$1),$C96,0)</f>
        <v>0</v>
      </c>
      <c r="J96" s="64" t="n">
        <f aca="false">IF(AND($G96&lt;=J$1,$H96&gt;J$1),$C96,0)</f>
        <v>0</v>
      </c>
      <c r="K96" s="64" t="n">
        <f aca="false">IF(AND($G96&lt;=K$1,$H96&gt;K$1),$C96,0)</f>
        <v>0</v>
      </c>
      <c r="L96" s="64" t="n">
        <f aca="false">IF(AND($G96&lt;=L$1,$H96&gt;L$1),$C96,0)</f>
        <v>0</v>
      </c>
      <c r="M96" s="64" t="n">
        <f aca="false">IF(AND($G96&lt;=M$1,$H96&gt;M$1),$C96,0)</f>
        <v>0</v>
      </c>
      <c r="N96" s="64" t="n">
        <f aca="false">IF(AND($G96&lt;=N$1,$H96&gt;N$1),$C96,0)</f>
        <v>0</v>
      </c>
      <c r="O96" s="64" t="n">
        <f aca="false">IF(AND($G96&lt;=O$1,$H96&gt;O$1),$C96,0)</f>
        <v>0</v>
      </c>
      <c r="P96" s="64" t="n">
        <f aca="false">IF(AND($G96&lt;=P$1,$H96&gt;P$1),$C96,0)</f>
        <v>0</v>
      </c>
      <c r="Q96" s="64" t="n">
        <f aca="false">IF(AND($G96&lt;=Q$1,$H96&gt;Q$1),$C96,0)</f>
        <v>0</v>
      </c>
      <c r="R96" s="64" t="n">
        <f aca="false">IF(AND($G96&lt;=R$1,$H96&gt;R$1),$C96,0)</f>
        <v>0</v>
      </c>
      <c r="S96" s="64" t="n">
        <f aca="false">IF(AND($G96&lt;=S$1,$H96&gt;S$1),$C96,0)</f>
        <v>0</v>
      </c>
      <c r="T96" s="64" t="n">
        <f aca="false">IF(AND($G96&lt;=T$1,$H96&gt;T$1),$C96,0)</f>
        <v>0</v>
      </c>
      <c r="U96" s="65" t="n">
        <f aca="false">SUM(I96:T96)</f>
        <v>0</v>
      </c>
      <c r="V96" s="65"/>
      <c r="W96" s="67"/>
      <c r="X96" s="67"/>
      <c r="Y96" s="67"/>
      <c r="Z96" s="67"/>
      <c r="AA96" s="67"/>
      <c r="AB96" s="67"/>
      <c r="AC96" s="67"/>
    </row>
    <row r="97" customFormat="false" ht="15.75" hidden="true" customHeight="false" outlineLevel="0" collapsed="false">
      <c r="A97" s="54" t="str">
        <f aca="false">+'Personnel Input Worksheet'!B117</f>
        <v> </v>
      </c>
      <c r="B97" s="54" t="n">
        <f aca="false">+'Personnel Input Worksheet'!D117</f>
        <v>0</v>
      </c>
      <c r="C97" s="54" t="n">
        <f aca="false">IF(B97&lt;&gt;0,1,0)</f>
        <v>0</v>
      </c>
      <c r="D97" s="54" t="n">
        <f aca="false">+'Personnel Input Worksheet'!G117</f>
        <v>12</v>
      </c>
      <c r="E97" s="61" t="n">
        <f aca="false">+D97*30</f>
        <v>360</v>
      </c>
      <c r="F97" s="62" t="n">
        <v>36526</v>
      </c>
      <c r="G97" s="63" t="n">
        <f aca="false">IF(A97&lt;&gt;"FTE",DATE(99,12,31),+F97+(360-E97))</f>
        <v>36525</v>
      </c>
      <c r="H97" s="63" t="n">
        <f aca="false">IF(A97&lt;&gt;"FTE",F97+E97,DATE(2001,1,1))</f>
        <v>36886</v>
      </c>
      <c r="I97" s="64" t="n">
        <f aca="false">IF(AND($G97&lt;=I$1,$H97&gt;I$1),$C97,0)</f>
        <v>0</v>
      </c>
      <c r="J97" s="64" t="n">
        <f aca="false">IF(AND($G97&lt;=J$1,$H97&gt;J$1),$C97,0)</f>
        <v>0</v>
      </c>
      <c r="K97" s="64" t="n">
        <f aca="false">IF(AND($G97&lt;=K$1,$H97&gt;K$1),$C97,0)</f>
        <v>0</v>
      </c>
      <c r="L97" s="64" t="n">
        <f aca="false">IF(AND($G97&lt;=L$1,$H97&gt;L$1),$C97,0)</f>
        <v>0</v>
      </c>
      <c r="M97" s="64" t="n">
        <f aca="false">IF(AND($G97&lt;=M$1,$H97&gt;M$1),$C97,0)</f>
        <v>0</v>
      </c>
      <c r="N97" s="64" t="n">
        <f aca="false">IF(AND($G97&lt;=N$1,$H97&gt;N$1),$C97,0)</f>
        <v>0</v>
      </c>
      <c r="O97" s="64" t="n">
        <f aca="false">IF(AND($G97&lt;=O$1,$H97&gt;O$1),$C97,0)</f>
        <v>0</v>
      </c>
      <c r="P97" s="64" t="n">
        <f aca="false">IF(AND($G97&lt;=P$1,$H97&gt;P$1),$C97,0)</f>
        <v>0</v>
      </c>
      <c r="Q97" s="64" t="n">
        <f aca="false">IF(AND($G97&lt;=Q$1,$H97&gt;Q$1),$C97,0)</f>
        <v>0</v>
      </c>
      <c r="R97" s="64" t="n">
        <f aca="false">IF(AND($G97&lt;=R$1,$H97&gt;R$1),$C97,0)</f>
        <v>0</v>
      </c>
      <c r="S97" s="64" t="n">
        <f aca="false">IF(AND($G97&lt;=S$1,$H97&gt;S$1),$C97,0)</f>
        <v>0</v>
      </c>
      <c r="T97" s="64" t="n">
        <f aca="false">IF(AND($G97&lt;=T$1,$H97&gt;T$1),$C97,0)</f>
        <v>0</v>
      </c>
      <c r="U97" s="65" t="n">
        <f aca="false">SUM(I97:T97)</f>
        <v>0</v>
      </c>
      <c r="V97" s="65"/>
      <c r="W97" s="67"/>
      <c r="X97" s="67"/>
      <c r="Y97" s="67"/>
      <c r="Z97" s="67"/>
      <c r="AA97" s="67"/>
      <c r="AB97" s="67"/>
      <c r="AC97" s="67"/>
    </row>
    <row r="98" customFormat="false" ht="15.75" hidden="true" customHeight="false" outlineLevel="0" collapsed="false">
      <c r="A98" s="54" t="str">
        <f aca="false">+'Personnel Input Worksheet'!B118</f>
        <v> </v>
      </c>
      <c r="B98" s="54" t="n">
        <f aca="false">+'Personnel Input Worksheet'!D118</f>
        <v>0</v>
      </c>
      <c r="C98" s="54" t="n">
        <f aca="false">IF(B98&lt;&gt;0,1,0)</f>
        <v>0</v>
      </c>
      <c r="D98" s="54" t="n">
        <f aca="false">+'Personnel Input Worksheet'!G118</f>
        <v>12</v>
      </c>
      <c r="E98" s="61" t="n">
        <f aca="false">+D98*30</f>
        <v>360</v>
      </c>
      <c r="F98" s="62" t="n">
        <v>36526</v>
      </c>
      <c r="G98" s="63" t="n">
        <f aca="false">IF(A98&lt;&gt;"FTE",DATE(99,12,31),+F98+(360-E98))</f>
        <v>36525</v>
      </c>
      <c r="H98" s="63" t="n">
        <f aca="false">IF(A98&lt;&gt;"FTE",F98+E98,DATE(2001,1,1))</f>
        <v>36886</v>
      </c>
      <c r="I98" s="64" t="n">
        <f aca="false">IF(AND($G98&lt;=I$1,$H98&gt;I$1),$C98,0)</f>
        <v>0</v>
      </c>
      <c r="J98" s="64" t="n">
        <f aca="false">IF(AND($G98&lt;=J$1,$H98&gt;J$1),$C98,0)</f>
        <v>0</v>
      </c>
      <c r="K98" s="64" t="n">
        <f aca="false">IF(AND($G98&lt;=K$1,$H98&gt;K$1),$C98,0)</f>
        <v>0</v>
      </c>
      <c r="L98" s="64" t="n">
        <f aca="false">IF(AND($G98&lt;=L$1,$H98&gt;L$1),$C98,0)</f>
        <v>0</v>
      </c>
      <c r="M98" s="64" t="n">
        <f aca="false">IF(AND($G98&lt;=M$1,$H98&gt;M$1),$C98,0)</f>
        <v>0</v>
      </c>
      <c r="N98" s="64" t="n">
        <f aca="false">IF(AND($G98&lt;=N$1,$H98&gt;N$1),$C98,0)</f>
        <v>0</v>
      </c>
      <c r="O98" s="64" t="n">
        <f aca="false">IF(AND($G98&lt;=O$1,$H98&gt;O$1),$C98,0)</f>
        <v>0</v>
      </c>
      <c r="P98" s="64" t="n">
        <f aca="false">IF(AND($G98&lt;=P$1,$H98&gt;P$1),$C98,0)</f>
        <v>0</v>
      </c>
      <c r="Q98" s="64" t="n">
        <f aca="false">IF(AND($G98&lt;=Q$1,$H98&gt;Q$1),$C98,0)</f>
        <v>0</v>
      </c>
      <c r="R98" s="64" t="n">
        <f aca="false">IF(AND($G98&lt;=R$1,$H98&gt;R$1),$C98,0)</f>
        <v>0</v>
      </c>
      <c r="S98" s="64" t="n">
        <f aca="false">IF(AND($G98&lt;=S$1,$H98&gt;S$1),$C98,0)</f>
        <v>0</v>
      </c>
      <c r="T98" s="64" t="n">
        <f aca="false">IF(AND($G98&lt;=T$1,$H98&gt;T$1),$C98,0)</f>
        <v>0</v>
      </c>
      <c r="U98" s="65" t="n">
        <f aca="false">SUM(I98:T98)</f>
        <v>0</v>
      </c>
      <c r="V98" s="65"/>
      <c r="W98" s="67"/>
      <c r="X98" s="67"/>
      <c r="Y98" s="67"/>
      <c r="Z98" s="67"/>
      <c r="AA98" s="67"/>
      <c r="AB98" s="67"/>
      <c r="AC98" s="67"/>
    </row>
    <row r="99" customFormat="false" ht="15.75" hidden="true" customHeight="false" outlineLevel="0" collapsed="false">
      <c r="A99" s="54" t="str">
        <f aca="false">+'Personnel Input Worksheet'!B119</f>
        <v> </v>
      </c>
      <c r="B99" s="54" t="n">
        <f aca="false">+'Personnel Input Worksheet'!D119</f>
        <v>0</v>
      </c>
      <c r="C99" s="54" t="n">
        <f aca="false">IF(B99&lt;&gt;0,1,0)</f>
        <v>0</v>
      </c>
      <c r="D99" s="54" t="n">
        <f aca="false">+'Personnel Input Worksheet'!G119</f>
        <v>12</v>
      </c>
      <c r="E99" s="61" t="n">
        <f aca="false">+D99*30</f>
        <v>360</v>
      </c>
      <c r="F99" s="62" t="n">
        <v>36526</v>
      </c>
      <c r="G99" s="63" t="n">
        <f aca="false">IF(A99&lt;&gt;"FTE",DATE(99,12,31),+F99+(360-E99))</f>
        <v>36525</v>
      </c>
      <c r="H99" s="63" t="n">
        <f aca="false">IF(A99&lt;&gt;"FTE",F99+E99,DATE(2001,1,1))</f>
        <v>36886</v>
      </c>
      <c r="I99" s="64" t="n">
        <f aca="false">IF(AND($G99&lt;=I$1,$H99&gt;I$1),$C99,0)</f>
        <v>0</v>
      </c>
      <c r="J99" s="64" t="n">
        <f aca="false">IF(AND($G99&lt;=J$1,$H99&gt;J$1),$C99,0)</f>
        <v>0</v>
      </c>
      <c r="K99" s="64" t="n">
        <f aca="false">IF(AND($G99&lt;=K$1,$H99&gt;K$1),$C99,0)</f>
        <v>0</v>
      </c>
      <c r="L99" s="64" t="n">
        <f aca="false">IF(AND($G99&lt;=L$1,$H99&gt;L$1),$C99,0)</f>
        <v>0</v>
      </c>
      <c r="M99" s="64" t="n">
        <f aca="false">IF(AND($G99&lt;=M$1,$H99&gt;M$1),$C99,0)</f>
        <v>0</v>
      </c>
      <c r="N99" s="64" t="n">
        <f aca="false">IF(AND($G99&lt;=N$1,$H99&gt;N$1),$C99,0)</f>
        <v>0</v>
      </c>
      <c r="O99" s="64" t="n">
        <f aca="false">IF(AND($G99&lt;=O$1,$H99&gt;O$1),$C99,0)</f>
        <v>0</v>
      </c>
      <c r="P99" s="64" t="n">
        <f aca="false">IF(AND($G99&lt;=P$1,$H99&gt;P$1),$C99,0)</f>
        <v>0</v>
      </c>
      <c r="Q99" s="64" t="n">
        <f aca="false">IF(AND($G99&lt;=Q$1,$H99&gt;Q$1),$C99,0)</f>
        <v>0</v>
      </c>
      <c r="R99" s="64" t="n">
        <f aca="false">IF(AND($G99&lt;=R$1,$H99&gt;R$1),$C99,0)</f>
        <v>0</v>
      </c>
      <c r="S99" s="64" t="n">
        <f aca="false">IF(AND($G99&lt;=S$1,$H99&gt;S$1),$C99,0)</f>
        <v>0</v>
      </c>
      <c r="T99" s="64" t="n">
        <f aca="false">IF(AND($G99&lt;=T$1,$H99&gt;T$1),$C99,0)</f>
        <v>0</v>
      </c>
      <c r="U99" s="65" t="n">
        <f aca="false">SUM(I99:T99)</f>
        <v>0</v>
      </c>
      <c r="V99" s="65"/>
      <c r="W99" s="67"/>
      <c r="X99" s="67"/>
      <c r="Y99" s="67"/>
      <c r="Z99" s="67"/>
      <c r="AA99" s="67"/>
      <c r="AB99" s="67"/>
      <c r="AC99" s="67"/>
    </row>
    <row r="100" customFormat="false" ht="15.75" hidden="true" customHeight="false" outlineLevel="0" collapsed="false">
      <c r="A100" s="54" t="str">
        <f aca="false">+'Personnel Input Worksheet'!B120</f>
        <v> </v>
      </c>
      <c r="B100" s="54" t="n">
        <f aca="false">+'Personnel Input Worksheet'!D120</f>
        <v>0</v>
      </c>
      <c r="C100" s="54" t="n">
        <f aca="false">IF(B100&lt;&gt;0,1,0)</f>
        <v>0</v>
      </c>
      <c r="D100" s="54" t="n">
        <f aca="false">+'Personnel Input Worksheet'!G120</f>
        <v>12</v>
      </c>
      <c r="E100" s="61" t="n">
        <f aca="false">+D100*30</f>
        <v>360</v>
      </c>
      <c r="F100" s="62" t="n">
        <v>36526</v>
      </c>
      <c r="G100" s="63" t="n">
        <f aca="false">IF(A100&lt;&gt;"FTE",DATE(99,12,31),+F100+(360-E100))</f>
        <v>36525</v>
      </c>
      <c r="H100" s="63" t="n">
        <f aca="false">IF(A100&lt;&gt;"FTE",F100+E100,DATE(2001,1,1))</f>
        <v>36886</v>
      </c>
      <c r="I100" s="64" t="n">
        <f aca="false">IF(AND($G100&lt;=I$1,$H100&gt;I$1),$C100,0)</f>
        <v>0</v>
      </c>
      <c r="J100" s="64" t="n">
        <f aca="false">IF(AND($G100&lt;=J$1,$H100&gt;J$1),$C100,0)</f>
        <v>0</v>
      </c>
      <c r="K100" s="64" t="n">
        <f aca="false">IF(AND($G100&lt;=K$1,$H100&gt;K$1),$C100,0)</f>
        <v>0</v>
      </c>
      <c r="L100" s="64" t="n">
        <f aca="false">IF(AND($G100&lt;=L$1,$H100&gt;L$1),$C100,0)</f>
        <v>0</v>
      </c>
      <c r="M100" s="64" t="n">
        <f aca="false">IF(AND($G100&lt;=M$1,$H100&gt;M$1),$C100,0)</f>
        <v>0</v>
      </c>
      <c r="N100" s="64" t="n">
        <f aca="false">IF(AND($G100&lt;=N$1,$H100&gt;N$1),$C100,0)</f>
        <v>0</v>
      </c>
      <c r="O100" s="64" t="n">
        <f aca="false">IF(AND($G100&lt;=O$1,$H100&gt;O$1),$C100,0)</f>
        <v>0</v>
      </c>
      <c r="P100" s="64" t="n">
        <f aca="false">IF(AND($G100&lt;=P$1,$H100&gt;P$1),$C100,0)</f>
        <v>0</v>
      </c>
      <c r="Q100" s="64" t="n">
        <f aca="false">IF(AND($G100&lt;=Q$1,$H100&gt;Q$1),$C100,0)</f>
        <v>0</v>
      </c>
      <c r="R100" s="64" t="n">
        <f aca="false">IF(AND($G100&lt;=R$1,$H100&gt;R$1),$C100,0)</f>
        <v>0</v>
      </c>
      <c r="S100" s="64" t="n">
        <f aca="false">IF(AND($G100&lt;=S$1,$H100&gt;S$1),$C100,0)</f>
        <v>0</v>
      </c>
      <c r="T100" s="64" t="n">
        <f aca="false">IF(AND($G100&lt;=T$1,$H100&gt;T$1),$C100,0)</f>
        <v>0</v>
      </c>
      <c r="U100" s="65" t="n">
        <f aca="false">SUM(I100:T100)</f>
        <v>0</v>
      </c>
      <c r="V100" s="65"/>
      <c r="W100" s="67"/>
      <c r="X100" s="67"/>
      <c r="Y100" s="67"/>
      <c r="Z100" s="67"/>
      <c r="AA100" s="67"/>
      <c r="AB100" s="67"/>
      <c r="AC100" s="67"/>
    </row>
    <row r="101" customFormat="false" ht="15.75" hidden="true" customHeight="false" outlineLevel="0" collapsed="false">
      <c r="A101" s="54" t="str">
        <f aca="false">+'Personnel Input Worksheet'!B121</f>
        <v> </v>
      </c>
      <c r="B101" s="54" t="n">
        <f aca="false">+'Personnel Input Worksheet'!D121</f>
        <v>0</v>
      </c>
      <c r="C101" s="54" t="n">
        <f aca="false">IF(B101&lt;&gt;0,1,0)</f>
        <v>0</v>
      </c>
      <c r="D101" s="54" t="n">
        <f aca="false">+'Personnel Input Worksheet'!G121</f>
        <v>12</v>
      </c>
      <c r="E101" s="61" t="n">
        <f aca="false">+D101*30</f>
        <v>360</v>
      </c>
      <c r="F101" s="62" t="n">
        <v>36526</v>
      </c>
      <c r="G101" s="63" t="n">
        <f aca="false">IF(A101&lt;&gt;"FTE",DATE(99,12,31),+F101+(360-E101))</f>
        <v>36525</v>
      </c>
      <c r="H101" s="63" t="n">
        <f aca="false">IF(A101&lt;&gt;"FTE",F101+E101,DATE(2001,1,1))</f>
        <v>36886</v>
      </c>
      <c r="I101" s="64" t="n">
        <f aca="false">IF(AND($G101&lt;=I$1,$H101&gt;I$1),$C101,0)</f>
        <v>0</v>
      </c>
      <c r="J101" s="64" t="n">
        <f aca="false">IF(AND($G101&lt;=J$1,$H101&gt;J$1),$C101,0)</f>
        <v>0</v>
      </c>
      <c r="K101" s="64" t="n">
        <f aca="false">IF(AND($G101&lt;=K$1,$H101&gt;K$1),$C101,0)</f>
        <v>0</v>
      </c>
      <c r="L101" s="64" t="n">
        <f aca="false">IF(AND($G101&lt;=L$1,$H101&gt;L$1),$C101,0)</f>
        <v>0</v>
      </c>
      <c r="M101" s="64" t="n">
        <f aca="false">IF(AND($G101&lt;=M$1,$H101&gt;M$1),$C101,0)</f>
        <v>0</v>
      </c>
      <c r="N101" s="64" t="n">
        <f aca="false">IF(AND($G101&lt;=N$1,$H101&gt;N$1),$C101,0)</f>
        <v>0</v>
      </c>
      <c r="O101" s="64" t="n">
        <f aca="false">IF(AND($G101&lt;=O$1,$H101&gt;O$1),$C101,0)</f>
        <v>0</v>
      </c>
      <c r="P101" s="64" t="n">
        <f aca="false">IF(AND($G101&lt;=P$1,$H101&gt;P$1),$C101,0)</f>
        <v>0</v>
      </c>
      <c r="Q101" s="64" t="n">
        <f aca="false">IF(AND($G101&lt;=Q$1,$H101&gt;Q$1),$C101,0)</f>
        <v>0</v>
      </c>
      <c r="R101" s="64" t="n">
        <f aca="false">IF(AND($G101&lt;=R$1,$H101&gt;R$1),$C101,0)</f>
        <v>0</v>
      </c>
      <c r="S101" s="64" t="n">
        <f aca="false">IF(AND($G101&lt;=S$1,$H101&gt;S$1),$C101,0)</f>
        <v>0</v>
      </c>
      <c r="T101" s="64" t="n">
        <f aca="false">IF(AND($G101&lt;=T$1,$H101&gt;T$1),$C101,0)</f>
        <v>0</v>
      </c>
      <c r="U101" s="65" t="n">
        <f aca="false">SUM(I101:T101)</f>
        <v>0</v>
      </c>
      <c r="V101" s="65"/>
      <c r="W101" s="67"/>
      <c r="X101" s="67"/>
      <c r="Y101" s="67"/>
      <c r="Z101" s="67"/>
      <c r="AA101" s="67"/>
      <c r="AB101" s="67"/>
      <c r="AC101" s="67"/>
    </row>
    <row r="102" customFormat="false" ht="15.75" hidden="true" customHeight="false" outlineLevel="0" collapsed="false">
      <c r="A102" s="54" t="str">
        <f aca="false">+'Personnel Input Worksheet'!B122</f>
        <v> </v>
      </c>
      <c r="B102" s="54" t="n">
        <f aca="false">+'Personnel Input Worksheet'!D122</f>
        <v>0</v>
      </c>
      <c r="C102" s="54" t="n">
        <f aca="false">IF(B102&lt;&gt;0,1,0)</f>
        <v>0</v>
      </c>
      <c r="D102" s="54" t="n">
        <f aca="false">+'Personnel Input Worksheet'!G122</f>
        <v>12</v>
      </c>
      <c r="E102" s="61" t="n">
        <f aca="false">+D102*30</f>
        <v>360</v>
      </c>
      <c r="F102" s="62" t="n">
        <v>36526</v>
      </c>
      <c r="G102" s="63" t="n">
        <f aca="false">IF(A102&lt;&gt;"FTE",DATE(99,12,31),+F102+(360-E102))</f>
        <v>36525</v>
      </c>
      <c r="H102" s="63" t="n">
        <f aca="false">IF(A102&lt;&gt;"FTE",F102+E102,DATE(2001,1,1))</f>
        <v>36886</v>
      </c>
      <c r="I102" s="64" t="n">
        <f aca="false">IF(AND($G102&lt;=I$1,$H102&gt;I$1),$C102,0)</f>
        <v>0</v>
      </c>
      <c r="J102" s="64" t="n">
        <f aca="false">IF(AND($G102&lt;=J$1,$H102&gt;J$1),$C102,0)</f>
        <v>0</v>
      </c>
      <c r="K102" s="64" t="n">
        <f aca="false">IF(AND($G102&lt;=K$1,$H102&gt;K$1),$C102,0)</f>
        <v>0</v>
      </c>
      <c r="L102" s="64" t="n">
        <f aca="false">IF(AND($G102&lt;=L$1,$H102&gt;L$1),$C102,0)</f>
        <v>0</v>
      </c>
      <c r="M102" s="64" t="n">
        <f aca="false">IF(AND($G102&lt;=M$1,$H102&gt;M$1),$C102,0)</f>
        <v>0</v>
      </c>
      <c r="N102" s="64" t="n">
        <f aca="false">IF(AND($G102&lt;=N$1,$H102&gt;N$1),$C102,0)</f>
        <v>0</v>
      </c>
      <c r="O102" s="64" t="n">
        <f aca="false">IF(AND($G102&lt;=O$1,$H102&gt;O$1),$C102,0)</f>
        <v>0</v>
      </c>
      <c r="P102" s="64" t="n">
        <f aca="false">IF(AND($G102&lt;=P$1,$H102&gt;P$1),$C102,0)</f>
        <v>0</v>
      </c>
      <c r="Q102" s="64" t="n">
        <f aca="false">IF(AND($G102&lt;=Q$1,$H102&gt;Q$1),$C102,0)</f>
        <v>0</v>
      </c>
      <c r="R102" s="64" t="n">
        <f aca="false">IF(AND($G102&lt;=R$1,$H102&gt;R$1),$C102,0)</f>
        <v>0</v>
      </c>
      <c r="S102" s="64" t="n">
        <f aca="false">IF(AND($G102&lt;=S$1,$H102&gt;S$1),$C102,0)</f>
        <v>0</v>
      </c>
      <c r="T102" s="64" t="n">
        <f aca="false">IF(AND($G102&lt;=T$1,$H102&gt;T$1),$C102,0)</f>
        <v>0</v>
      </c>
      <c r="U102" s="65" t="n">
        <f aca="false">SUM(I102:T102)</f>
        <v>0</v>
      </c>
      <c r="V102" s="65"/>
      <c r="W102" s="67"/>
      <c r="X102" s="67"/>
      <c r="Y102" s="67"/>
      <c r="Z102" s="67"/>
      <c r="AA102" s="67"/>
      <c r="AB102" s="67"/>
      <c r="AC102" s="67"/>
    </row>
    <row r="103" customFormat="false" ht="15.75" hidden="true" customHeight="false" outlineLevel="0" collapsed="false">
      <c r="A103" s="54" t="str">
        <f aca="false">+'Personnel Input Worksheet'!B123</f>
        <v> </v>
      </c>
      <c r="B103" s="54" t="n">
        <f aca="false">+'Personnel Input Worksheet'!D123</f>
        <v>0</v>
      </c>
      <c r="C103" s="54" t="n">
        <f aca="false">IF(B103&lt;&gt;0,1,0)</f>
        <v>0</v>
      </c>
      <c r="D103" s="54" t="n">
        <f aca="false">+'Personnel Input Worksheet'!G123</f>
        <v>12</v>
      </c>
      <c r="E103" s="61" t="n">
        <f aca="false">+D103*30</f>
        <v>360</v>
      </c>
      <c r="F103" s="62" t="n">
        <v>36526</v>
      </c>
      <c r="G103" s="63" t="n">
        <f aca="false">IF(A103&lt;&gt;"FTE",DATE(99,12,31),+F103+(360-E103))</f>
        <v>36525</v>
      </c>
      <c r="H103" s="63" t="n">
        <f aca="false">IF(A103&lt;&gt;"FTE",F103+E103,DATE(2001,1,1))</f>
        <v>36886</v>
      </c>
      <c r="I103" s="64" t="n">
        <f aca="false">IF(AND($G103&lt;=I$1,$H103&gt;I$1),$C103,0)</f>
        <v>0</v>
      </c>
      <c r="J103" s="64" t="n">
        <f aca="false">IF(AND($G103&lt;=J$1,$H103&gt;J$1),$C103,0)</f>
        <v>0</v>
      </c>
      <c r="K103" s="64" t="n">
        <f aca="false">IF(AND($G103&lt;=K$1,$H103&gt;K$1),$C103,0)</f>
        <v>0</v>
      </c>
      <c r="L103" s="64" t="n">
        <f aca="false">IF(AND($G103&lt;=L$1,$H103&gt;L$1),$C103,0)</f>
        <v>0</v>
      </c>
      <c r="M103" s="64" t="n">
        <f aca="false">IF(AND($G103&lt;=M$1,$H103&gt;M$1),$C103,0)</f>
        <v>0</v>
      </c>
      <c r="N103" s="64" t="n">
        <f aca="false">IF(AND($G103&lt;=N$1,$H103&gt;N$1),$C103,0)</f>
        <v>0</v>
      </c>
      <c r="O103" s="64" t="n">
        <f aca="false">IF(AND($G103&lt;=O$1,$H103&gt;O$1),$C103,0)</f>
        <v>0</v>
      </c>
      <c r="P103" s="64" t="n">
        <f aca="false">IF(AND($G103&lt;=P$1,$H103&gt;P$1),$C103,0)</f>
        <v>0</v>
      </c>
      <c r="Q103" s="64" t="n">
        <f aca="false">IF(AND($G103&lt;=Q$1,$H103&gt;Q$1),$C103,0)</f>
        <v>0</v>
      </c>
      <c r="R103" s="64" t="n">
        <f aca="false">IF(AND($G103&lt;=R$1,$H103&gt;R$1),$C103,0)</f>
        <v>0</v>
      </c>
      <c r="S103" s="64" t="n">
        <f aca="false">IF(AND($G103&lt;=S$1,$H103&gt;S$1),$C103,0)</f>
        <v>0</v>
      </c>
      <c r="T103" s="64" t="n">
        <f aca="false">IF(AND($G103&lt;=T$1,$H103&gt;T$1),$C103,0)</f>
        <v>0</v>
      </c>
      <c r="U103" s="65" t="n">
        <f aca="false">SUM(I103:T103)</f>
        <v>0</v>
      </c>
      <c r="V103" s="65"/>
      <c r="W103" s="67"/>
      <c r="X103" s="67"/>
      <c r="Y103" s="67"/>
      <c r="Z103" s="67"/>
      <c r="AA103" s="67"/>
      <c r="AB103" s="67"/>
      <c r="AC103" s="67"/>
    </row>
    <row r="104" customFormat="false" ht="15.75" hidden="true" customHeight="false" outlineLevel="0" collapsed="false">
      <c r="A104" s="54" t="str">
        <f aca="false">+'Personnel Input Worksheet'!B124</f>
        <v> </v>
      </c>
      <c r="B104" s="54" t="n">
        <f aca="false">+'Personnel Input Worksheet'!D124</f>
        <v>0</v>
      </c>
      <c r="C104" s="54" t="n">
        <f aca="false">IF(B104&lt;&gt;0,1,0)</f>
        <v>0</v>
      </c>
      <c r="D104" s="54" t="n">
        <f aca="false">+'Personnel Input Worksheet'!G124</f>
        <v>12</v>
      </c>
      <c r="E104" s="61" t="n">
        <f aca="false">+D104*30</f>
        <v>360</v>
      </c>
      <c r="F104" s="62" t="n">
        <v>36526</v>
      </c>
      <c r="G104" s="63" t="n">
        <f aca="false">IF(A104&lt;&gt;"FTE",DATE(99,12,31),+F104+(360-E104))</f>
        <v>36525</v>
      </c>
      <c r="H104" s="63" t="n">
        <f aca="false">IF(A104&lt;&gt;"FTE",F104+E104,DATE(2001,1,1))</f>
        <v>36886</v>
      </c>
      <c r="I104" s="64" t="n">
        <f aca="false">IF(AND($G104&lt;=I$1,$H104&gt;I$1),$C104,0)</f>
        <v>0</v>
      </c>
      <c r="J104" s="64" t="n">
        <f aca="false">IF(AND($G104&lt;=J$1,$H104&gt;J$1),$C104,0)</f>
        <v>0</v>
      </c>
      <c r="K104" s="64" t="n">
        <f aca="false">IF(AND($G104&lt;=K$1,$H104&gt;K$1),$C104,0)</f>
        <v>0</v>
      </c>
      <c r="L104" s="64" t="n">
        <f aca="false">IF(AND($G104&lt;=L$1,$H104&gt;L$1),$C104,0)</f>
        <v>0</v>
      </c>
      <c r="M104" s="64" t="n">
        <f aca="false">IF(AND($G104&lt;=M$1,$H104&gt;M$1),$C104,0)</f>
        <v>0</v>
      </c>
      <c r="N104" s="64" t="n">
        <f aca="false">IF(AND($G104&lt;=N$1,$H104&gt;N$1),$C104,0)</f>
        <v>0</v>
      </c>
      <c r="O104" s="64" t="n">
        <f aca="false">IF(AND($G104&lt;=O$1,$H104&gt;O$1),$C104,0)</f>
        <v>0</v>
      </c>
      <c r="P104" s="64" t="n">
        <f aca="false">IF(AND($G104&lt;=P$1,$H104&gt;P$1),$C104,0)</f>
        <v>0</v>
      </c>
      <c r="Q104" s="64" t="n">
        <f aca="false">IF(AND($G104&lt;=Q$1,$H104&gt;Q$1),$C104,0)</f>
        <v>0</v>
      </c>
      <c r="R104" s="64" t="n">
        <f aca="false">IF(AND($G104&lt;=R$1,$H104&gt;R$1),$C104,0)</f>
        <v>0</v>
      </c>
      <c r="S104" s="64" t="n">
        <f aca="false">IF(AND($G104&lt;=S$1,$H104&gt;S$1),$C104,0)</f>
        <v>0</v>
      </c>
      <c r="T104" s="64" t="n">
        <f aca="false">IF(AND($G104&lt;=T$1,$H104&gt;T$1),$C104,0)</f>
        <v>0</v>
      </c>
      <c r="U104" s="65" t="n">
        <f aca="false">SUM(I104:T104)</f>
        <v>0</v>
      </c>
      <c r="V104" s="65"/>
      <c r="W104" s="67"/>
      <c r="X104" s="67"/>
      <c r="Y104" s="67"/>
      <c r="Z104" s="67"/>
      <c r="AA104" s="67"/>
      <c r="AB104" s="67"/>
      <c r="AC104" s="67"/>
    </row>
    <row r="105" customFormat="false" ht="15.75" hidden="true" customHeight="false" outlineLevel="0" collapsed="false">
      <c r="A105" s="54" t="str">
        <f aca="false">+'Personnel Input Worksheet'!B125</f>
        <v> </v>
      </c>
      <c r="B105" s="54" t="n">
        <f aca="false">+'Personnel Input Worksheet'!D125</f>
        <v>0</v>
      </c>
      <c r="C105" s="54" t="n">
        <f aca="false">IF(B105&lt;&gt;0,1,0)</f>
        <v>0</v>
      </c>
      <c r="D105" s="54" t="n">
        <f aca="false">+'Personnel Input Worksheet'!G125</f>
        <v>12</v>
      </c>
      <c r="E105" s="61" t="n">
        <f aca="false">+D105*30</f>
        <v>360</v>
      </c>
      <c r="F105" s="62" t="n">
        <v>36526</v>
      </c>
      <c r="G105" s="63" t="n">
        <f aca="false">IF(A105&lt;&gt;"FTE",DATE(99,12,31),+F105+(360-E105))</f>
        <v>36525</v>
      </c>
      <c r="H105" s="63" t="n">
        <f aca="false">IF(A105&lt;&gt;"FTE",F105+E105,DATE(2001,1,1))</f>
        <v>36886</v>
      </c>
      <c r="I105" s="64" t="n">
        <f aca="false">IF(AND($G105&lt;=I$1,$H105&gt;I$1),$C105,0)</f>
        <v>0</v>
      </c>
      <c r="J105" s="64" t="n">
        <f aca="false">IF(AND($G105&lt;=J$1,$H105&gt;J$1),$C105,0)</f>
        <v>0</v>
      </c>
      <c r="K105" s="64" t="n">
        <f aca="false">IF(AND($G105&lt;=K$1,$H105&gt;K$1),$C105,0)</f>
        <v>0</v>
      </c>
      <c r="L105" s="64" t="n">
        <f aca="false">IF(AND($G105&lt;=L$1,$H105&gt;L$1),$C105,0)</f>
        <v>0</v>
      </c>
      <c r="M105" s="64" t="n">
        <f aca="false">IF(AND($G105&lt;=M$1,$H105&gt;M$1),$C105,0)</f>
        <v>0</v>
      </c>
      <c r="N105" s="64" t="n">
        <f aca="false">IF(AND($G105&lt;=N$1,$H105&gt;N$1),$C105,0)</f>
        <v>0</v>
      </c>
      <c r="O105" s="64" t="n">
        <f aca="false">IF(AND($G105&lt;=O$1,$H105&gt;O$1),$C105,0)</f>
        <v>0</v>
      </c>
      <c r="P105" s="64" t="n">
        <f aca="false">IF(AND($G105&lt;=P$1,$H105&gt;P$1),$C105,0)</f>
        <v>0</v>
      </c>
      <c r="Q105" s="64" t="n">
        <f aca="false">IF(AND($G105&lt;=Q$1,$H105&gt;Q$1),$C105,0)</f>
        <v>0</v>
      </c>
      <c r="R105" s="64" t="n">
        <f aca="false">IF(AND($G105&lt;=R$1,$H105&gt;R$1),$C105,0)</f>
        <v>0</v>
      </c>
      <c r="S105" s="64" t="n">
        <f aca="false">IF(AND($G105&lt;=S$1,$H105&gt;S$1),$C105,0)</f>
        <v>0</v>
      </c>
      <c r="T105" s="64" t="n">
        <f aca="false">IF(AND($G105&lt;=T$1,$H105&gt;T$1),$C105,0)</f>
        <v>0</v>
      </c>
      <c r="U105" s="65" t="n">
        <f aca="false">SUM(I105:T105)</f>
        <v>0</v>
      </c>
      <c r="V105" s="65"/>
      <c r="W105" s="67"/>
      <c r="X105" s="67"/>
      <c r="Y105" s="67"/>
      <c r="Z105" s="67"/>
      <c r="AA105" s="67"/>
      <c r="AB105" s="67"/>
      <c r="AC105" s="67"/>
    </row>
    <row r="106" customFormat="false" ht="15.75" hidden="true" customHeight="false" outlineLevel="0" collapsed="false">
      <c r="A106" s="54" t="str">
        <f aca="false">+'Personnel Input Worksheet'!B126</f>
        <v> </v>
      </c>
      <c r="B106" s="54" t="n">
        <f aca="false">+'Personnel Input Worksheet'!D126</f>
        <v>0</v>
      </c>
      <c r="C106" s="54" t="n">
        <f aca="false">IF(B106&lt;&gt;0,1,0)</f>
        <v>0</v>
      </c>
      <c r="D106" s="54" t="n">
        <f aca="false">+'Personnel Input Worksheet'!G126</f>
        <v>12</v>
      </c>
      <c r="E106" s="61" t="n">
        <f aca="false">+D106*30</f>
        <v>360</v>
      </c>
      <c r="F106" s="62" t="n">
        <v>36526</v>
      </c>
      <c r="G106" s="63" t="n">
        <f aca="false">IF(A106&lt;&gt;"FTE",DATE(99,12,31),+F106+(360-E106))</f>
        <v>36525</v>
      </c>
      <c r="H106" s="63" t="n">
        <f aca="false">IF(A106&lt;&gt;"FTE",F106+E106,DATE(2001,1,1))</f>
        <v>36886</v>
      </c>
      <c r="I106" s="64" t="n">
        <f aca="false">IF(AND($G106&lt;=I$1,$H106&gt;I$1),$C106,0)</f>
        <v>0</v>
      </c>
      <c r="J106" s="64" t="n">
        <f aca="false">IF(AND($G106&lt;=J$1,$H106&gt;J$1),$C106,0)</f>
        <v>0</v>
      </c>
      <c r="K106" s="64" t="n">
        <f aca="false">IF(AND($G106&lt;=K$1,$H106&gt;K$1),$C106,0)</f>
        <v>0</v>
      </c>
      <c r="L106" s="64" t="n">
        <f aca="false">IF(AND($G106&lt;=L$1,$H106&gt;L$1),$C106,0)</f>
        <v>0</v>
      </c>
      <c r="M106" s="64" t="n">
        <f aca="false">IF(AND($G106&lt;=M$1,$H106&gt;M$1),$C106,0)</f>
        <v>0</v>
      </c>
      <c r="N106" s="64" t="n">
        <f aca="false">IF(AND($G106&lt;=N$1,$H106&gt;N$1),$C106,0)</f>
        <v>0</v>
      </c>
      <c r="O106" s="64" t="n">
        <f aca="false">IF(AND($G106&lt;=O$1,$H106&gt;O$1),$C106,0)</f>
        <v>0</v>
      </c>
      <c r="P106" s="64" t="n">
        <f aca="false">IF(AND($G106&lt;=P$1,$H106&gt;P$1),$C106,0)</f>
        <v>0</v>
      </c>
      <c r="Q106" s="64" t="n">
        <f aca="false">IF(AND($G106&lt;=Q$1,$H106&gt;Q$1),$C106,0)</f>
        <v>0</v>
      </c>
      <c r="R106" s="64" t="n">
        <f aca="false">IF(AND($G106&lt;=R$1,$H106&gt;R$1),$C106,0)</f>
        <v>0</v>
      </c>
      <c r="S106" s="64" t="n">
        <f aca="false">IF(AND($G106&lt;=S$1,$H106&gt;S$1),$C106,0)</f>
        <v>0</v>
      </c>
      <c r="T106" s="64" t="n">
        <f aca="false">IF(AND($G106&lt;=T$1,$H106&gt;T$1),$C106,0)</f>
        <v>0</v>
      </c>
      <c r="U106" s="65" t="n">
        <f aca="false">SUM(I106:T106)</f>
        <v>0</v>
      </c>
      <c r="V106" s="65"/>
      <c r="W106" s="67"/>
      <c r="X106" s="67"/>
      <c r="Y106" s="67"/>
      <c r="Z106" s="67"/>
      <c r="AA106" s="67"/>
      <c r="AB106" s="67"/>
      <c r="AC106" s="67"/>
    </row>
    <row r="107" customFormat="false" ht="15.75" hidden="true" customHeight="false" outlineLevel="0" collapsed="false">
      <c r="A107" s="54" t="str">
        <f aca="false">+'Personnel Input Worksheet'!B127</f>
        <v> </v>
      </c>
      <c r="B107" s="54" t="n">
        <f aca="false">+'Personnel Input Worksheet'!D127</f>
        <v>0</v>
      </c>
      <c r="C107" s="54" t="n">
        <f aca="false">IF(B107&lt;&gt;0,1,0)</f>
        <v>0</v>
      </c>
      <c r="D107" s="54" t="n">
        <f aca="false">+'Personnel Input Worksheet'!G127</f>
        <v>12</v>
      </c>
      <c r="E107" s="61" t="n">
        <f aca="false">+D107*30</f>
        <v>360</v>
      </c>
      <c r="F107" s="62" t="n">
        <v>36526</v>
      </c>
      <c r="G107" s="63" t="n">
        <f aca="false">IF(A107&lt;&gt;"FTE",DATE(99,12,31),+F107+(360-E107))</f>
        <v>36525</v>
      </c>
      <c r="H107" s="63" t="n">
        <f aca="false">IF(A107&lt;&gt;"FTE",F107+E107,DATE(2001,1,1))</f>
        <v>36886</v>
      </c>
      <c r="I107" s="64" t="n">
        <f aca="false">IF(AND($G107&lt;=I$1,$H107&gt;I$1),$C107,0)</f>
        <v>0</v>
      </c>
      <c r="J107" s="64" t="n">
        <f aca="false">IF(AND($G107&lt;=J$1,$H107&gt;J$1),$C107,0)</f>
        <v>0</v>
      </c>
      <c r="K107" s="64" t="n">
        <f aca="false">IF(AND($G107&lt;=K$1,$H107&gt;K$1),$C107,0)</f>
        <v>0</v>
      </c>
      <c r="L107" s="64" t="n">
        <f aca="false">IF(AND($G107&lt;=L$1,$H107&gt;L$1),$C107,0)</f>
        <v>0</v>
      </c>
      <c r="M107" s="64" t="n">
        <f aca="false">IF(AND($G107&lt;=M$1,$H107&gt;M$1),$C107,0)</f>
        <v>0</v>
      </c>
      <c r="N107" s="64" t="n">
        <f aca="false">IF(AND($G107&lt;=N$1,$H107&gt;N$1),$C107,0)</f>
        <v>0</v>
      </c>
      <c r="O107" s="64" t="n">
        <f aca="false">IF(AND($G107&lt;=O$1,$H107&gt;O$1),$C107,0)</f>
        <v>0</v>
      </c>
      <c r="P107" s="64" t="n">
        <f aca="false">IF(AND($G107&lt;=P$1,$H107&gt;P$1),$C107,0)</f>
        <v>0</v>
      </c>
      <c r="Q107" s="64" t="n">
        <f aca="false">IF(AND($G107&lt;=Q$1,$H107&gt;Q$1),$C107,0)</f>
        <v>0</v>
      </c>
      <c r="R107" s="64" t="n">
        <f aca="false">IF(AND($G107&lt;=R$1,$H107&gt;R$1),$C107,0)</f>
        <v>0</v>
      </c>
      <c r="S107" s="64" t="n">
        <f aca="false">IF(AND($G107&lt;=S$1,$H107&gt;S$1),$C107,0)</f>
        <v>0</v>
      </c>
      <c r="T107" s="64" t="n">
        <f aca="false">IF(AND($G107&lt;=T$1,$H107&gt;T$1),$C107,0)</f>
        <v>0</v>
      </c>
      <c r="U107" s="65" t="n">
        <f aca="false">SUM(I107:T107)</f>
        <v>0</v>
      </c>
      <c r="V107" s="65"/>
      <c r="W107" s="67"/>
      <c r="X107" s="67"/>
      <c r="Y107" s="67"/>
      <c r="Z107" s="67"/>
      <c r="AA107" s="67"/>
      <c r="AB107" s="67"/>
      <c r="AC107" s="67"/>
    </row>
    <row r="108" customFormat="false" ht="15.75" hidden="true" customHeight="false" outlineLevel="0" collapsed="false">
      <c r="A108" s="54" t="str">
        <f aca="false">+'Personnel Input Worksheet'!B128</f>
        <v> </v>
      </c>
      <c r="B108" s="54" t="n">
        <f aca="false">+'Personnel Input Worksheet'!D128</f>
        <v>0</v>
      </c>
      <c r="C108" s="54" t="n">
        <f aca="false">IF(B108&lt;&gt;0,1,0)</f>
        <v>0</v>
      </c>
      <c r="D108" s="54" t="n">
        <f aca="false">+'Personnel Input Worksheet'!G128</f>
        <v>12</v>
      </c>
      <c r="E108" s="61" t="n">
        <f aca="false">+D108*30</f>
        <v>360</v>
      </c>
      <c r="F108" s="62" t="n">
        <v>36526</v>
      </c>
      <c r="G108" s="63" t="n">
        <f aca="false">IF(A108&lt;&gt;"FTE",DATE(99,12,31),+F108+(360-E108))</f>
        <v>36525</v>
      </c>
      <c r="H108" s="63" t="n">
        <f aca="false">IF(A108&lt;&gt;"FTE",F108+E108,DATE(2001,1,1))</f>
        <v>36886</v>
      </c>
      <c r="I108" s="64" t="n">
        <f aca="false">IF(AND($G108&lt;=I$1,$H108&gt;I$1),$C108,0)</f>
        <v>0</v>
      </c>
      <c r="J108" s="64" t="n">
        <f aca="false">IF(AND($G108&lt;=J$1,$H108&gt;J$1),$C108,0)</f>
        <v>0</v>
      </c>
      <c r="K108" s="64" t="n">
        <f aca="false">IF(AND($G108&lt;=K$1,$H108&gt;K$1),$C108,0)</f>
        <v>0</v>
      </c>
      <c r="L108" s="64" t="n">
        <f aca="false">IF(AND($G108&lt;=L$1,$H108&gt;L$1),$C108,0)</f>
        <v>0</v>
      </c>
      <c r="M108" s="64" t="n">
        <f aca="false">IF(AND($G108&lt;=M$1,$H108&gt;M$1),$C108,0)</f>
        <v>0</v>
      </c>
      <c r="N108" s="64" t="n">
        <f aca="false">IF(AND($G108&lt;=N$1,$H108&gt;N$1),$C108,0)</f>
        <v>0</v>
      </c>
      <c r="O108" s="64" t="n">
        <f aca="false">IF(AND($G108&lt;=O$1,$H108&gt;O$1),$C108,0)</f>
        <v>0</v>
      </c>
      <c r="P108" s="64" t="n">
        <f aca="false">IF(AND($G108&lt;=P$1,$H108&gt;P$1),$C108,0)</f>
        <v>0</v>
      </c>
      <c r="Q108" s="64" t="n">
        <f aca="false">IF(AND($G108&lt;=Q$1,$H108&gt;Q$1),$C108,0)</f>
        <v>0</v>
      </c>
      <c r="R108" s="64" t="n">
        <f aca="false">IF(AND($G108&lt;=R$1,$H108&gt;R$1),$C108,0)</f>
        <v>0</v>
      </c>
      <c r="S108" s="64" t="n">
        <f aca="false">IF(AND($G108&lt;=S$1,$H108&gt;S$1),$C108,0)</f>
        <v>0</v>
      </c>
      <c r="T108" s="64" t="n">
        <f aca="false">IF(AND($G108&lt;=T$1,$H108&gt;T$1),$C108,0)</f>
        <v>0</v>
      </c>
      <c r="U108" s="65" t="n">
        <f aca="false">SUM(I108:T108)</f>
        <v>0</v>
      </c>
      <c r="V108" s="65"/>
      <c r="W108" s="67"/>
      <c r="X108" s="67"/>
      <c r="Y108" s="67"/>
      <c r="Z108" s="67"/>
      <c r="AA108" s="67"/>
      <c r="AB108" s="67"/>
      <c r="AC108" s="67"/>
    </row>
    <row r="109" customFormat="false" ht="15.75" hidden="true" customHeight="false" outlineLevel="0" collapsed="false">
      <c r="A109" s="54" t="str">
        <f aca="false">+'Personnel Input Worksheet'!B129</f>
        <v> </v>
      </c>
      <c r="B109" s="54" t="n">
        <f aca="false">+'Personnel Input Worksheet'!D129</f>
        <v>0</v>
      </c>
      <c r="C109" s="54" t="n">
        <f aca="false">IF(B109&lt;&gt;0,1,0)</f>
        <v>0</v>
      </c>
      <c r="D109" s="54" t="n">
        <f aca="false">+'Personnel Input Worksheet'!G129</f>
        <v>12</v>
      </c>
      <c r="E109" s="61" t="n">
        <f aca="false">+D109*30</f>
        <v>360</v>
      </c>
      <c r="F109" s="62" t="n">
        <v>36526</v>
      </c>
      <c r="G109" s="63" t="n">
        <f aca="false">IF(A109&lt;&gt;"FTE",DATE(99,12,31),+F109+(360-E109))</f>
        <v>36525</v>
      </c>
      <c r="H109" s="63" t="n">
        <f aca="false">IF(A109&lt;&gt;"FTE",F109+E109,DATE(2001,1,1))</f>
        <v>36886</v>
      </c>
      <c r="I109" s="64" t="n">
        <f aca="false">IF(AND($G109&lt;=I$1,$H109&gt;I$1),$C109,0)</f>
        <v>0</v>
      </c>
      <c r="J109" s="64" t="n">
        <f aca="false">IF(AND($G109&lt;=J$1,$H109&gt;J$1),$C109,0)</f>
        <v>0</v>
      </c>
      <c r="K109" s="64" t="n">
        <f aca="false">IF(AND($G109&lt;=K$1,$H109&gt;K$1),$C109,0)</f>
        <v>0</v>
      </c>
      <c r="L109" s="64" t="n">
        <f aca="false">IF(AND($G109&lt;=L$1,$H109&gt;L$1),$C109,0)</f>
        <v>0</v>
      </c>
      <c r="M109" s="64" t="n">
        <f aca="false">IF(AND($G109&lt;=M$1,$H109&gt;M$1),$C109,0)</f>
        <v>0</v>
      </c>
      <c r="N109" s="64" t="n">
        <f aca="false">IF(AND($G109&lt;=N$1,$H109&gt;N$1),$C109,0)</f>
        <v>0</v>
      </c>
      <c r="O109" s="64" t="n">
        <f aca="false">IF(AND($G109&lt;=O$1,$H109&gt;O$1),$C109,0)</f>
        <v>0</v>
      </c>
      <c r="P109" s="64" t="n">
        <f aca="false">IF(AND($G109&lt;=P$1,$H109&gt;P$1),$C109,0)</f>
        <v>0</v>
      </c>
      <c r="Q109" s="64" t="n">
        <f aca="false">IF(AND($G109&lt;=Q$1,$H109&gt;Q$1),$C109,0)</f>
        <v>0</v>
      </c>
      <c r="R109" s="64" t="n">
        <f aca="false">IF(AND($G109&lt;=R$1,$H109&gt;R$1),$C109,0)</f>
        <v>0</v>
      </c>
      <c r="S109" s="64" t="n">
        <f aca="false">IF(AND($G109&lt;=S$1,$H109&gt;S$1),$C109,0)</f>
        <v>0</v>
      </c>
      <c r="T109" s="64" t="n">
        <f aca="false">IF(AND($G109&lt;=T$1,$H109&gt;T$1),$C109,0)</f>
        <v>0</v>
      </c>
      <c r="U109" s="65" t="n">
        <f aca="false">SUM(I109:T109)</f>
        <v>0</v>
      </c>
      <c r="V109" s="65"/>
      <c r="W109" s="67"/>
      <c r="X109" s="67"/>
      <c r="Y109" s="67"/>
      <c r="Z109" s="67"/>
      <c r="AA109" s="67"/>
      <c r="AB109" s="67"/>
      <c r="AC109" s="67"/>
    </row>
    <row r="110" customFormat="false" ht="15.75" hidden="true" customHeight="false" outlineLevel="0" collapsed="false">
      <c r="A110" s="54" t="str">
        <f aca="false">+'Personnel Input Worksheet'!B130</f>
        <v> </v>
      </c>
      <c r="B110" s="54" t="n">
        <f aca="false">+'Personnel Input Worksheet'!D130</f>
        <v>0</v>
      </c>
      <c r="C110" s="54" t="n">
        <f aca="false">IF(B110&lt;&gt;0,1,0)</f>
        <v>0</v>
      </c>
      <c r="D110" s="54" t="n">
        <f aca="false">+'Personnel Input Worksheet'!G130</f>
        <v>0</v>
      </c>
      <c r="E110" s="61" t="n">
        <f aca="false">+D110*30</f>
        <v>0</v>
      </c>
      <c r="F110" s="62" t="n">
        <v>36526</v>
      </c>
      <c r="G110" s="63" t="n">
        <f aca="false">IF(A110&lt;&gt;"FTE",DATE(99,12,31),+F110+(360-E110))</f>
        <v>36525</v>
      </c>
      <c r="H110" s="63" t="n">
        <f aca="false">IF(A110&lt;&gt;"FTE",F110+E110,DATE(2001,1,1))</f>
        <v>36526</v>
      </c>
      <c r="I110" s="64" t="n">
        <f aca="false">IF(AND($G110&lt;=I$1,$H110&gt;I$1),$C110,0)</f>
        <v>0</v>
      </c>
      <c r="J110" s="64" t="n">
        <f aca="false">IF(AND($G110&lt;=J$1,$H110&gt;J$1),$C110,0)</f>
        <v>0</v>
      </c>
      <c r="K110" s="64" t="n">
        <f aca="false">IF(AND($G110&lt;=K$1,$H110&gt;K$1),$C110,0)</f>
        <v>0</v>
      </c>
      <c r="L110" s="64" t="n">
        <f aca="false">IF(AND($G110&lt;=L$1,$H110&gt;L$1),$C110,0)</f>
        <v>0</v>
      </c>
      <c r="M110" s="64" t="n">
        <f aca="false">IF(AND($G110&lt;=M$1,$H110&gt;M$1),$C110,0)</f>
        <v>0</v>
      </c>
      <c r="N110" s="64" t="n">
        <f aca="false">IF(AND($G110&lt;=N$1,$H110&gt;N$1),$C110,0)</f>
        <v>0</v>
      </c>
      <c r="O110" s="64" t="n">
        <f aca="false">IF(AND($G110&lt;=O$1,$H110&gt;O$1),$C110,0)</f>
        <v>0</v>
      </c>
      <c r="P110" s="64" t="n">
        <f aca="false">IF(AND($G110&lt;=P$1,$H110&gt;P$1),$C110,0)</f>
        <v>0</v>
      </c>
      <c r="Q110" s="64" t="n">
        <f aca="false">IF(AND($G110&lt;=Q$1,$H110&gt;Q$1),$C110,0)</f>
        <v>0</v>
      </c>
      <c r="R110" s="64" t="n">
        <f aca="false">IF(AND($G110&lt;=R$1,$H110&gt;R$1),$C110,0)</f>
        <v>0</v>
      </c>
      <c r="S110" s="64" t="n">
        <f aca="false">IF(AND($G110&lt;=S$1,$H110&gt;S$1),$C110,0)</f>
        <v>0</v>
      </c>
      <c r="T110" s="64" t="n">
        <f aca="false">IF(AND($G110&lt;=T$1,$H110&gt;T$1),$C110,0)</f>
        <v>0</v>
      </c>
      <c r="U110" s="65" t="n">
        <f aca="false">SUM(I110:T110)</f>
        <v>0</v>
      </c>
      <c r="V110" s="65"/>
      <c r="W110" s="67"/>
      <c r="X110" s="67"/>
      <c r="Y110" s="67"/>
      <c r="Z110" s="67"/>
      <c r="AA110" s="67"/>
      <c r="AB110" s="67"/>
      <c r="AC110" s="67"/>
    </row>
    <row r="111" customFormat="false" ht="15.75" hidden="true" customHeight="false" outlineLevel="0" collapsed="false">
      <c r="A111" s="54" t="str">
        <f aca="false">+'Personnel Input Worksheet'!B131</f>
        <v> </v>
      </c>
      <c r="B111" s="54" t="n">
        <f aca="false">+'Personnel Input Worksheet'!D131</f>
        <v>0</v>
      </c>
      <c r="C111" s="54" t="n">
        <f aca="false">IF(B111&lt;&gt;0,1,0)</f>
        <v>0</v>
      </c>
      <c r="D111" s="54" t="n">
        <f aca="false">+'Personnel Input Worksheet'!G131</f>
        <v>12</v>
      </c>
      <c r="E111" s="61" t="n">
        <f aca="false">+D111*30</f>
        <v>360</v>
      </c>
      <c r="F111" s="62" t="n">
        <v>36526</v>
      </c>
      <c r="G111" s="63" t="n">
        <f aca="false">IF(A111&lt;&gt;"FTE",DATE(99,12,31),+F111+(360-E111))</f>
        <v>36525</v>
      </c>
      <c r="H111" s="63" t="n">
        <f aca="false">IF(A111&lt;&gt;"FTE",F111+E111,DATE(2001,1,1))</f>
        <v>36886</v>
      </c>
      <c r="I111" s="64" t="n">
        <f aca="false">IF(AND($G111&lt;=I$1,$H111&gt;I$1),$C111,0)</f>
        <v>0</v>
      </c>
      <c r="J111" s="64" t="n">
        <f aca="false">IF(AND($G111&lt;=J$1,$H111&gt;J$1),$C111,0)</f>
        <v>0</v>
      </c>
      <c r="K111" s="64" t="n">
        <f aca="false">IF(AND($G111&lt;=K$1,$H111&gt;K$1),$C111,0)</f>
        <v>0</v>
      </c>
      <c r="L111" s="64" t="n">
        <f aca="false">IF(AND($G111&lt;=L$1,$H111&gt;L$1),$C111,0)</f>
        <v>0</v>
      </c>
      <c r="M111" s="64" t="n">
        <f aca="false">IF(AND($G111&lt;=M$1,$H111&gt;M$1),$C111,0)</f>
        <v>0</v>
      </c>
      <c r="N111" s="64" t="n">
        <f aca="false">IF(AND($G111&lt;=N$1,$H111&gt;N$1),$C111,0)</f>
        <v>0</v>
      </c>
      <c r="O111" s="64" t="n">
        <f aca="false">IF(AND($G111&lt;=O$1,$H111&gt;O$1),$C111,0)</f>
        <v>0</v>
      </c>
      <c r="P111" s="64" t="n">
        <f aca="false">IF(AND($G111&lt;=P$1,$H111&gt;P$1),$C111,0)</f>
        <v>0</v>
      </c>
      <c r="Q111" s="64" t="n">
        <f aca="false">IF(AND($G111&lt;=Q$1,$H111&gt;Q$1),$C111,0)</f>
        <v>0</v>
      </c>
      <c r="R111" s="64" t="n">
        <f aca="false">IF(AND($G111&lt;=R$1,$H111&gt;R$1),$C111,0)</f>
        <v>0</v>
      </c>
      <c r="S111" s="64" t="n">
        <f aca="false">IF(AND($G111&lt;=S$1,$H111&gt;S$1),$C111,0)</f>
        <v>0</v>
      </c>
      <c r="T111" s="64" t="n">
        <f aca="false">IF(AND($G111&lt;=T$1,$H111&gt;T$1),$C111,0)</f>
        <v>0</v>
      </c>
      <c r="U111" s="65" t="n">
        <f aca="false">SUM(I111:T111)</f>
        <v>0</v>
      </c>
      <c r="V111" s="65"/>
      <c r="W111" s="67"/>
      <c r="X111" s="67"/>
      <c r="Y111" s="67"/>
      <c r="Z111" s="67"/>
      <c r="AA111" s="67"/>
      <c r="AB111" s="67"/>
      <c r="AC111" s="67"/>
    </row>
    <row r="112" customFormat="false" ht="15.75" hidden="true" customHeight="false" outlineLevel="0" collapsed="false">
      <c r="A112" s="54" t="str">
        <f aca="false">+'Personnel Input Worksheet'!B132</f>
        <v> </v>
      </c>
      <c r="B112" s="54" t="n">
        <f aca="false">+'Personnel Input Worksheet'!D132</f>
        <v>0</v>
      </c>
      <c r="C112" s="54" t="n">
        <f aca="false">IF(B112&lt;&gt;0,1,0)</f>
        <v>0</v>
      </c>
      <c r="D112" s="54" t="n">
        <f aca="false">+'Personnel Input Worksheet'!G132</f>
        <v>12</v>
      </c>
      <c r="E112" s="61" t="n">
        <f aca="false">+D112*30</f>
        <v>360</v>
      </c>
      <c r="F112" s="62" t="n">
        <v>36526</v>
      </c>
      <c r="G112" s="63" t="n">
        <f aca="false">IF(A112&lt;&gt;"FTE",DATE(99,12,31),+F112+(360-E112))</f>
        <v>36525</v>
      </c>
      <c r="H112" s="63" t="n">
        <f aca="false">IF(A112&lt;&gt;"FTE",F112+E112,DATE(2001,1,1))</f>
        <v>36886</v>
      </c>
      <c r="I112" s="64" t="n">
        <f aca="false">IF(AND($G112&lt;=I$1,$H112&gt;I$1),$C112,0)</f>
        <v>0</v>
      </c>
      <c r="J112" s="64" t="n">
        <f aca="false">IF(AND($G112&lt;=J$1,$H112&gt;J$1),$C112,0)</f>
        <v>0</v>
      </c>
      <c r="K112" s="64" t="n">
        <f aca="false">IF(AND($G112&lt;=K$1,$H112&gt;K$1),$C112,0)</f>
        <v>0</v>
      </c>
      <c r="L112" s="64" t="n">
        <f aca="false">IF(AND($G112&lt;=L$1,$H112&gt;L$1),$C112,0)</f>
        <v>0</v>
      </c>
      <c r="M112" s="64" t="n">
        <f aca="false">IF(AND($G112&lt;=M$1,$H112&gt;M$1),$C112,0)</f>
        <v>0</v>
      </c>
      <c r="N112" s="64" t="n">
        <f aca="false">IF(AND($G112&lt;=N$1,$H112&gt;N$1),$C112,0)</f>
        <v>0</v>
      </c>
      <c r="O112" s="64" t="n">
        <f aca="false">IF(AND($G112&lt;=O$1,$H112&gt;O$1),$C112,0)</f>
        <v>0</v>
      </c>
      <c r="P112" s="64" t="n">
        <f aca="false">IF(AND($G112&lt;=P$1,$H112&gt;P$1),$C112,0)</f>
        <v>0</v>
      </c>
      <c r="Q112" s="64" t="n">
        <f aca="false">IF(AND($G112&lt;=Q$1,$H112&gt;Q$1),$C112,0)</f>
        <v>0</v>
      </c>
      <c r="R112" s="64" t="n">
        <f aca="false">IF(AND($G112&lt;=R$1,$H112&gt;R$1),$C112,0)</f>
        <v>0</v>
      </c>
      <c r="S112" s="64" t="n">
        <f aca="false">IF(AND($G112&lt;=S$1,$H112&gt;S$1),$C112,0)</f>
        <v>0</v>
      </c>
      <c r="T112" s="64" t="n">
        <f aca="false">IF(AND($G112&lt;=T$1,$H112&gt;T$1),$C112,0)</f>
        <v>0</v>
      </c>
      <c r="U112" s="65" t="n">
        <f aca="false">SUM(I112:T112)</f>
        <v>0</v>
      </c>
      <c r="V112" s="65"/>
      <c r="W112" s="67"/>
      <c r="X112" s="67"/>
      <c r="Y112" s="67"/>
      <c r="Z112" s="67"/>
      <c r="AA112" s="67"/>
      <c r="AB112" s="67"/>
      <c r="AC112" s="67"/>
    </row>
    <row r="113" customFormat="false" ht="15.75" hidden="true" customHeight="false" outlineLevel="0" collapsed="false">
      <c r="A113" s="54" t="str">
        <f aca="false">+'Personnel Input Worksheet'!B133</f>
        <v> </v>
      </c>
      <c r="B113" s="54" t="n">
        <f aca="false">+'Personnel Input Worksheet'!D133</f>
        <v>0</v>
      </c>
      <c r="C113" s="54" t="n">
        <f aca="false">IF(B113&lt;&gt;0,1,0)</f>
        <v>0</v>
      </c>
      <c r="D113" s="54" t="n">
        <f aca="false">+'Personnel Input Worksheet'!G133</f>
        <v>12</v>
      </c>
      <c r="E113" s="61" t="n">
        <f aca="false">+D113*30</f>
        <v>360</v>
      </c>
      <c r="F113" s="62" t="n">
        <v>36526</v>
      </c>
      <c r="G113" s="63" t="n">
        <f aca="false">IF(A113&lt;&gt;"FTE",DATE(99,12,31),+F113+(360-E113))</f>
        <v>36525</v>
      </c>
      <c r="H113" s="63" t="n">
        <f aca="false">IF(A113&lt;&gt;"FTE",F113+E113,DATE(2001,1,1))</f>
        <v>36886</v>
      </c>
      <c r="I113" s="64" t="n">
        <f aca="false">IF(AND($G113&lt;=I$1,$H113&gt;I$1),$C113,0)</f>
        <v>0</v>
      </c>
      <c r="J113" s="64" t="n">
        <f aca="false">IF(AND($G113&lt;=J$1,$H113&gt;J$1),$C113,0)</f>
        <v>0</v>
      </c>
      <c r="K113" s="64" t="n">
        <f aca="false">IF(AND($G113&lt;=K$1,$H113&gt;K$1),$C113,0)</f>
        <v>0</v>
      </c>
      <c r="L113" s="64" t="n">
        <f aca="false">IF(AND($G113&lt;=L$1,$H113&gt;L$1),$C113,0)</f>
        <v>0</v>
      </c>
      <c r="M113" s="64" t="n">
        <f aca="false">IF(AND($G113&lt;=M$1,$H113&gt;M$1),$C113,0)</f>
        <v>0</v>
      </c>
      <c r="N113" s="64" t="n">
        <f aca="false">IF(AND($G113&lt;=N$1,$H113&gt;N$1),$C113,0)</f>
        <v>0</v>
      </c>
      <c r="O113" s="64" t="n">
        <f aca="false">IF(AND($G113&lt;=O$1,$H113&gt;O$1),$C113,0)</f>
        <v>0</v>
      </c>
      <c r="P113" s="64" t="n">
        <f aca="false">IF(AND($G113&lt;=P$1,$H113&gt;P$1),$C113,0)</f>
        <v>0</v>
      </c>
      <c r="Q113" s="64" t="n">
        <f aca="false">IF(AND($G113&lt;=Q$1,$H113&gt;Q$1),$C113,0)</f>
        <v>0</v>
      </c>
      <c r="R113" s="64" t="n">
        <f aca="false">IF(AND($G113&lt;=R$1,$H113&gt;R$1),$C113,0)</f>
        <v>0</v>
      </c>
      <c r="S113" s="64" t="n">
        <f aca="false">IF(AND($G113&lt;=S$1,$H113&gt;S$1),$C113,0)</f>
        <v>0</v>
      </c>
      <c r="T113" s="64" t="n">
        <f aca="false">IF(AND($G113&lt;=T$1,$H113&gt;T$1),$C113,0)</f>
        <v>0</v>
      </c>
      <c r="U113" s="65" t="n">
        <f aca="false">SUM(I113:T113)</f>
        <v>0</v>
      </c>
      <c r="V113" s="65"/>
      <c r="W113" s="67"/>
      <c r="X113" s="67"/>
      <c r="Y113" s="67"/>
      <c r="Z113" s="67"/>
      <c r="AA113" s="67"/>
      <c r="AB113" s="67"/>
      <c r="AC113" s="67"/>
    </row>
    <row r="114" customFormat="false" ht="15.75" hidden="true" customHeight="false" outlineLevel="0" collapsed="false">
      <c r="A114" s="54" t="str">
        <f aca="false">+'Personnel Input Worksheet'!B134</f>
        <v> </v>
      </c>
      <c r="B114" s="54" t="n">
        <f aca="false">+'Personnel Input Worksheet'!D134</f>
        <v>0</v>
      </c>
      <c r="C114" s="54" t="n">
        <f aca="false">IF(B114&lt;&gt;0,1,0)</f>
        <v>0</v>
      </c>
      <c r="D114" s="54" t="n">
        <f aca="false">+'Personnel Input Worksheet'!G134</f>
        <v>12</v>
      </c>
      <c r="E114" s="61" t="n">
        <f aca="false">+D114*30</f>
        <v>360</v>
      </c>
      <c r="F114" s="62" t="n">
        <v>36526</v>
      </c>
      <c r="G114" s="63" t="n">
        <f aca="false">IF(A114&lt;&gt;"FTE",DATE(99,12,31),+F114+(360-E114))</f>
        <v>36525</v>
      </c>
      <c r="H114" s="63" t="n">
        <f aca="false">IF(A114&lt;&gt;"FTE",F114+E114,DATE(2001,1,1))</f>
        <v>36886</v>
      </c>
      <c r="I114" s="64" t="n">
        <f aca="false">IF(AND($G114&lt;=I$1,$H114&gt;I$1),$C114,0)</f>
        <v>0</v>
      </c>
      <c r="J114" s="64" t="n">
        <f aca="false">IF(AND($G114&lt;=J$1,$H114&gt;J$1),$C114,0)</f>
        <v>0</v>
      </c>
      <c r="K114" s="64" t="n">
        <f aca="false">IF(AND($G114&lt;=K$1,$H114&gt;K$1),$C114,0)</f>
        <v>0</v>
      </c>
      <c r="L114" s="64" t="n">
        <f aca="false">IF(AND($G114&lt;=L$1,$H114&gt;L$1),$C114,0)</f>
        <v>0</v>
      </c>
      <c r="M114" s="64" t="n">
        <f aca="false">IF(AND($G114&lt;=M$1,$H114&gt;M$1),$C114,0)</f>
        <v>0</v>
      </c>
      <c r="N114" s="64" t="n">
        <f aca="false">IF(AND($G114&lt;=N$1,$H114&gt;N$1),$C114,0)</f>
        <v>0</v>
      </c>
      <c r="O114" s="64" t="n">
        <f aca="false">IF(AND($G114&lt;=O$1,$H114&gt;O$1),$C114,0)</f>
        <v>0</v>
      </c>
      <c r="P114" s="64" t="n">
        <f aca="false">IF(AND($G114&lt;=P$1,$H114&gt;P$1),$C114,0)</f>
        <v>0</v>
      </c>
      <c r="Q114" s="64" t="n">
        <f aca="false">IF(AND($G114&lt;=Q$1,$H114&gt;Q$1),$C114,0)</f>
        <v>0</v>
      </c>
      <c r="R114" s="64" t="n">
        <f aca="false">IF(AND($G114&lt;=R$1,$H114&gt;R$1),$C114,0)</f>
        <v>0</v>
      </c>
      <c r="S114" s="64" t="n">
        <f aca="false">IF(AND($G114&lt;=S$1,$H114&gt;S$1),$C114,0)</f>
        <v>0</v>
      </c>
      <c r="T114" s="64" t="n">
        <f aca="false">IF(AND($G114&lt;=T$1,$H114&gt;T$1),$C114,0)</f>
        <v>0</v>
      </c>
      <c r="U114" s="65" t="n">
        <f aca="false">SUM(I114:T114)</f>
        <v>0</v>
      </c>
      <c r="V114" s="65"/>
      <c r="W114" s="67"/>
      <c r="X114" s="67"/>
      <c r="Y114" s="67"/>
      <c r="Z114" s="67"/>
      <c r="AA114" s="67"/>
      <c r="AB114" s="67"/>
      <c r="AC114" s="67"/>
    </row>
    <row r="115" customFormat="false" ht="15.75" hidden="true" customHeight="false" outlineLevel="0" collapsed="false">
      <c r="A115" s="54" t="str">
        <f aca="false">+'Personnel Input Worksheet'!B135</f>
        <v> </v>
      </c>
      <c r="B115" s="54" t="n">
        <f aca="false">+'Personnel Input Worksheet'!D135</f>
        <v>0</v>
      </c>
      <c r="C115" s="54" t="n">
        <f aca="false">IF(B115&lt;&gt;0,1,0)</f>
        <v>0</v>
      </c>
      <c r="D115" s="54" t="n">
        <f aca="false">+'Personnel Input Worksheet'!G135</f>
        <v>12</v>
      </c>
      <c r="E115" s="61" t="n">
        <f aca="false">+D115*30</f>
        <v>360</v>
      </c>
      <c r="F115" s="62" t="n">
        <v>36526</v>
      </c>
      <c r="G115" s="63" t="n">
        <f aca="false">IF(A115&lt;&gt;"FTE",DATE(99,12,31),+F115+(360-E115))</f>
        <v>36525</v>
      </c>
      <c r="H115" s="63" t="n">
        <f aca="false">IF(A115&lt;&gt;"FTE",F115+E115,DATE(2001,1,1))</f>
        <v>36886</v>
      </c>
      <c r="I115" s="64" t="n">
        <f aca="false">IF(AND($G115&lt;=I$1,$H115&gt;I$1),$C115,0)</f>
        <v>0</v>
      </c>
      <c r="J115" s="64" t="n">
        <f aca="false">IF(AND($G115&lt;=J$1,$H115&gt;J$1),$C115,0)</f>
        <v>0</v>
      </c>
      <c r="K115" s="64" t="n">
        <f aca="false">IF(AND($G115&lt;=K$1,$H115&gt;K$1),$C115,0)</f>
        <v>0</v>
      </c>
      <c r="L115" s="64" t="n">
        <f aca="false">IF(AND($G115&lt;=L$1,$H115&gt;L$1),$C115,0)</f>
        <v>0</v>
      </c>
      <c r="M115" s="64" t="n">
        <f aca="false">IF(AND($G115&lt;=M$1,$H115&gt;M$1),$C115,0)</f>
        <v>0</v>
      </c>
      <c r="N115" s="64" t="n">
        <f aca="false">IF(AND($G115&lt;=N$1,$H115&gt;N$1),$C115,0)</f>
        <v>0</v>
      </c>
      <c r="O115" s="64" t="n">
        <f aca="false">IF(AND($G115&lt;=O$1,$H115&gt;O$1),$C115,0)</f>
        <v>0</v>
      </c>
      <c r="P115" s="64" t="n">
        <f aca="false">IF(AND($G115&lt;=P$1,$H115&gt;P$1),$C115,0)</f>
        <v>0</v>
      </c>
      <c r="Q115" s="64" t="n">
        <f aca="false">IF(AND($G115&lt;=Q$1,$H115&gt;Q$1),$C115,0)</f>
        <v>0</v>
      </c>
      <c r="R115" s="64" t="n">
        <f aca="false">IF(AND($G115&lt;=R$1,$H115&gt;R$1),$C115,0)</f>
        <v>0</v>
      </c>
      <c r="S115" s="64" t="n">
        <f aca="false">IF(AND($G115&lt;=S$1,$H115&gt;S$1),$C115,0)</f>
        <v>0</v>
      </c>
      <c r="T115" s="64" t="n">
        <f aca="false">IF(AND($G115&lt;=T$1,$H115&gt;T$1),$C115,0)</f>
        <v>0</v>
      </c>
      <c r="U115" s="65" t="n">
        <f aca="false">SUM(I115:T115)</f>
        <v>0</v>
      </c>
      <c r="V115" s="65"/>
      <c r="W115" s="67"/>
      <c r="X115" s="67"/>
      <c r="Y115" s="67"/>
      <c r="Z115" s="67"/>
      <c r="AA115" s="67"/>
      <c r="AB115" s="67"/>
      <c r="AC115" s="67"/>
    </row>
    <row r="116" customFormat="false" ht="15.75" hidden="true" customHeight="false" outlineLevel="0" collapsed="false">
      <c r="A116" s="54" t="str">
        <f aca="false">+'Personnel Input Worksheet'!B136</f>
        <v> </v>
      </c>
      <c r="B116" s="54" t="n">
        <f aca="false">+'Personnel Input Worksheet'!D136</f>
        <v>0</v>
      </c>
      <c r="C116" s="54" t="n">
        <f aca="false">IF(B116&lt;&gt;0,1,0)</f>
        <v>0</v>
      </c>
      <c r="D116" s="54" t="n">
        <f aca="false">+'Personnel Input Worksheet'!G136</f>
        <v>12</v>
      </c>
      <c r="E116" s="61" t="n">
        <f aca="false">+D116*30</f>
        <v>360</v>
      </c>
      <c r="F116" s="62" t="n">
        <v>36526</v>
      </c>
      <c r="G116" s="63" t="n">
        <f aca="false">IF(A116&lt;&gt;"FTE",DATE(99,12,31),+F116+(360-E116))</f>
        <v>36525</v>
      </c>
      <c r="H116" s="63" t="n">
        <f aca="false">IF(A116&lt;&gt;"FTE",F116+E116,DATE(2001,1,1))</f>
        <v>36886</v>
      </c>
      <c r="I116" s="64" t="n">
        <f aca="false">IF(AND($G116&lt;=I$1,$H116&gt;I$1),$C116,0)</f>
        <v>0</v>
      </c>
      <c r="J116" s="64" t="n">
        <f aca="false">IF(AND($G116&lt;=J$1,$H116&gt;J$1),$C116,0)</f>
        <v>0</v>
      </c>
      <c r="K116" s="64" t="n">
        <f aca="false">IF(AND($G116&lt;=K$1,$H116&gt;K$1),$C116,0)</f>
        <v>0</v>
      </c>
      <c r="L116" s="64" t="n">
        <f aca="false">IF(AND($G116&lt;=L$1,$H116&gt;L$1),$C116,0)</f>
        <v>0</v>
      </c>
      <c r="M116" s="64" t="n">
        <f aca="false">IF(AND($G116&lt;=M$1,$H116&gt;M$1),$C116,0)</f>
        <v>0</v>
      </c>
      <c r="N116" s="64" t="n">
        <f aca="false">IF(AND($G116&lt;=N$1,$H116&gt;N$1),$C116,0)</f>
        <v>0</v>
      </c>
      <c r="O116" s="64" t="n">
        <f aca="false">IF(AND($G116&lt;=O$1,$H116&gt;O$1),$C116,0)</f>
        <v>0</v>
      </c>
      <c r="P116" s="64" t="n">
        <f aca="false">IF(AND($G116&lt;=P$1,$H116&gt;P$1),$C116,0)</f>
        <v>0</v>
      </c>
      <c r="Q116" s="64" t="n">
        <f aca="false">IF(AND($G116&lt;=Q$1,$H116&gt;Q$1),$C116,0)</f>
        <v>0</v>
      </c>
      <c r="R116" s="64" t="n">
        <f aca="false">IF(AND($G116&lt;=R$1,$H116&gt;R$1),$C116,0)</f>
        <v>0</v>
      </c>
      <c r="S116" s="64" t="n">
        <f aca="false">IF(AND($G116&lt;=S$1,$H116&gt;S$1),$C116,0)</f>
        <v>0</v>
      </c>
      <c r="T116" s="64" t="n">
        <f aca="false">IF(AND($G116&lt;=T$1,$H116&gt;T$1),$C116,0)</f>
        <v>0</v>
      </c>
      <c r="U116" s="65" t="n">
        <f aca="false">SUM(I116:T116)</f>
        <v>0</v>
      </c>
      <c r="V116" s="65"/>
      <c r="W116" s="67"/>
      <c r="X116" s="67"/>
      <c r="Y116" s="67"/>
      <c r="Z116" s="67"/>
      <c r="AA116" s="67"/>
      <c r="AB116" s="67"/>
      <c r="AC116" s="67"/>
    </row>
    <row r="117" customFormat="false" ht="15.75" hidden="true" customHeight="false" outlineLevel="0" collapsed="false">
      <c r="A117" s="54" t="str">
        <f aca="false">+'Personnel Input Worksheet'!B137</f>
        <v> </v>
      </c>
      <c r="B117" s="54" t="n">
        <f aca="false">+'Personnel Input Worksheet'!D137</f>
        <v>0</v>
      </c>
      <c r="C117" s="54" t="n">
        <f aca="false">IF(B117&lt;&gt;0,1,0)</f>
        <v>0</v>
      </c>
      <c r="D117" s="54" t="n">
        <f aca="false">+'Personnel Input Worksheet'!G137</f>
        <v>12</v>
      </c>
      <c r="E117" s="61" t="n">
        <f aca="false">+D117*30</f>
        <v>360</v>
      </c>
      <c r="F117" s="62" t="n">
        <v>36526</v>
      </c>
      <c r="G117" s="63" t="n">
        <f aca="false">IF(A117&lt;&gt;"FTE",DATE(99,12,31),+F117+(360-E117))</f>
        <v>36525</v>
      </c>
      <c r="H117" s="63" t="n">
        <f aca="false">IF(A117&lt;&gt;"FTE",F117+E117,DATE(2001,1,1))</f>
        <v>36886</v>
      </c>
      <c r="I117" s="64" t="n">
        <f aca="false">IF(AND($G117&lt;=I$1,$H117&gt;I$1),$C117,0)</f>
        <v>0</v>
      </c>
      <c r="J117" s="64" t="n">
        <f aca="false">IF(AND($G117&lt;=J$1,$H117&gt;J$1),$C117,0)</f>
        <v>0</v>
      </c>
      <c r="K117" s="64" t="n">
        <f aca="false">IF(AND($G117&lt;=K$1,$H117&gt;K$1),$C117,0)</f>
        <v>0</v>
      </c>
      <c r="L117" s="64" t="n">
        <f aca="false">IF(AND($G117&lt;=L$1,$H117&gt;L$1),$C117,0)</f>
        <v>0</v>
      </c>
      <c r="M117" s="64" t="n">
        <f aca="false">IF(AND($G117&lt;=M$1,$H117&gt;M$1),$C117,0)</f>
        <v>0</v>
      </c>
      <c r="N117" s="64" t="n">
        <f aca="false">IF(AND($G117&lt;=N$1,$H117&gt;N$1),$C117,0)</f>
        <v>0</v>
      </c>
      <c r="O117" s="64" t="n">
        <f aca="false">IF(AND($G117&lt;=O$1,$H117&gt;O$1),$C117,0)</f>
        <v>0</v>
      </c>
      <c r="P117" s="64" t="n">
        <f aca="false">IF(AND($G117&lt;=P$1,$H117&gt;P$1),$C117,0)</f>
        <v>0</v>
      </c>
      <c r="Q117" s="64" t="n">
        <f aca="false">IF(AND($G117&lt;=Q$1,$H117&gt;Q$1),$C117,0)</f>
        <v>0</v>
      </c>
      <c r="R117" s="64" t="n">
        <f aca="false">IF(AND($G117&lt;=R$1,$H117&gt;R$1),$C117,0)</f>
        <v>0</v>
      </c>
      <c r="S117" s="64" t="n">
        <f aca="false">IF(AND($G117&lt;=S$1,$H117&gt;S$1),$C117,0)</f>
        <v>0</v>
      </c>
      <c r="T117" s="64" t="n">
        <f aca="false">IF(AND($G117&lt;=T$1,$H117&gt;T$1),$C117,0)</f>
        <v>0</v>
      </c>
      <c r="U117" s="65" t="n">
        <f aca="false">SUM(I117:T117)</f>
        <v>0</v>
      </c>
      <c r="V117" s="65"/>
      <c r="W117" s="67"/>
      <c r="X117" s="67"/>
      <c r="Y117" s="67"/>
      <c r="Z117" s="67"/>
      <c r="AA117" s="67"/>
      <c r="AB117" s="67"/>
      <c r="AC117" s="67"/>
    </row>
    <row r="118" customFormat="false" ht="15.75" hidden="true" customHeight="false" outlineLevel="0" collapsed="false">
      <c r="A118" s="54" t="str">
        <f aca="false">+'Personnel Input Worksheet'!B138</f>
        <v> </v>
      </c>
      <c r="B118" s="54" t="n">
        <f aca="false">+'Personnel Input Worksheet'!D138</f>
        <v>0</v>
      </c>
      <c r="C118" s="54" t="n">
        <f aca="false">IF(B118&lt;&gt;0,1,0)</f>
        <v>0</v>
      </c>
      <c r="D118" s="54" t="n">
        <f aca="false">+'Personnel Input Worksheet'!G138</f>
        <v>12</v>
      </c>
      <c r="E118" s="61" t="n">
        <f aca="false">+D118*30</f>
        <v>360</v>
      </c>
      <c r="F118" s="62" t="n">
        <v>36526</v>
      </c>
      <c r="G118" s="63" t="n">
        <f aca="false">IF(A118&lt;&gt;"FTE",DATE(99,12,31),+F118+(360-E118))</f>
        <v>36525</v>
      </c>
      <c r="H118" s="63" t="n">
        <f aca="false">IF(A118&lt;&gt;"FTE",F118+E118,DATE(2001,1,1))</f>
        <v>36886</v>
      </c>
      <c r="I118" s="64" t="n">
        <f aca="false">IF(AND($G118&lt;=I$1,$H118&gt;I$1),$C118,0)</f>
        <v>0</v>
      </c>
      <c r="J118" s="64" t="n">
        <f aca="false">IF(AND($G118&lt;=J$1,$H118&gt;J$1),$C118,0)</f>
        <v>0</v>
      </c>
      <c r="K118" s="64" t="n">
        <f aca="false">IF(AND($G118&lt;=K$1,$H118&gt;K$1),$C118,0)</f>
        <v>0</v>
      </c>
      <c r="L118" s="64" t="n">
        <f aca="false">IF(AND($G118&lt;=L$1,$H118&gt;L$1),$C118,0)</f>
        <v>0</v>
      </c>
      <c r="M118" s="64" t="n">
        <f aca="false">IF(AND($G118&lt;=M$1,$H118&gt;M$1),$C118,0)</f>
        <v>0</v>
      </c>
      <c r="N118" s="64" t="n">
        <f aca="false">IF(AND($G118&lt;=N$1,$H118&gt;N$1),$C118,0)</f>
        <v>0</v>
      </c>
      <c r="O118" s="64" t="n">
        <f aca="false">IF(AND($G118&lt;=O$1,$H118&gt;O$1),$C118,0)</f>
        <v>0</v>
      </c>
      <c r="P118" s="64" t="n">
        <f aca="false">IF(AND($G118&lt;=P$1,$H118&gt;P$1),$C118,0)</f>
        <v>0</v>
      </c>
      <c r="Q118" s="64" t="n">
        <f aca="false">IF(AND($G118&lt;=Q$1,$H118&gt;Q$1),$C118,0)</f>
        <v>0</v>
      </c>
      <c r="R118" s="64" t="n">
        <f aca="false">IF(AND($G118&lt;=R$1,$H118&gt;R$1),$C118,0)</f>
        <v>0</v>
      </c>
      <c r="S118" s="64" t="n">
        <f aca="false">IF(AND($G118&lt;=S$1,$H118&gt;S$1),$C118,0)</f>
        <v>0</v>
      </c>
      <c r="T118" s="64" t="n">
        <f aca="false">IF(AND($G118&lt;=T$1,$H118&gt;T$1),$C118,0)</f>
        <v>0</v>
      </c>
      <c r="U118" s="65" t="n">
        <f aca="false">SUM(I118:T118)</f>
        <v>0</v>
      </c>
      <c r="V118" s="65"/>
      <c r="W118" s="67"/>
      <c r="X118" s="67"/>
      <c r="Y118" s="67"/>
      <c r="Z118" s="67"/>
      <c r="AA118" s="67"/>
      <c r="AB118" s="67"/>
      <c r="AC118" s="67"/>
    </row>
    <row r="119" customFormat="false" ht="15.75" hidden="true" customHeight="false" outlineLevel="0" collapsed="false">
      <c r="A119" s="54" t="str">
        <f aca="false">+'Personnel Input Worksheet'!B139</f>
        <v> </v>
      </c>
      <c r="B119" s="54" t="n">
        <f aca="false">+'Personnel Input Worksheet'!D139</f>
        <v>0</v>
      </c>
      <c r="C119" s="54" t="n">
        <f aca="false">IF(B119&lt;&gt;0,1,0)</f>
        <v>0</v>
      </c>
      <c r="D119" s="54" t="n">
        <f aca="false">+'Personnel Input Worksheet'!G139</f>
        <v>12</v>
      </c>
      <c r="E119" s="61" t="n">
        <f aca="false">+D119*30</f>
        <v>360</v>
      </c>
      <c r="F119" s="62" t="n">
        <v>36526</v>
      </c>
      <c r="G119" s="63" t="n">
        <f aca="false">IF(A119&lt;&gt;"FTE",DATE(99,12,31),+F119+(360-E119))</f>
        <v>36525</v>
      </c>
      <c r="H119" s="63" t="n">
        <f aca="false">IF(A119&lt;&gt;"FTE",F119+E119,DATE(2001,1,1))</f>
        <v>36886</v>
      </c>
      <c r="I119" s="64" t="n">
        <f aca="false">IF(AND($G119&lt;=I$1,$H119&gt;I$1),$C119,0)</f>
        <v>0</v>
      </c>
      <c r="J119" s="64" t="n">
        <f aca="false">IF(AND($G119&lt;=J$1,$H119&gt;J$1),$C119,0)</f>
        <v>0</v>
      </c>
      <c r="K119" s="64" t="n">
        <f aca="false">IF(AND($G119&lt;=K$1,$H119&gt;K$1),$C119,0)</f>
        <v>0</v>
      </c>
      <c r="L119" s="64" t="n">
        <f aca="false">IF(AND($G119&lt;=L$1,$H119&gt;L$1),$C119,0)</f>
        <v>0</v>
      </c>
      <c r="M119" s="64" t="n">
        <f aca="false">IF(AND($G119&lt;=M$1,$H119&gt;M$1),$C119,0)</f>
        <v>0</v>
      </c>
      <c r="N119" s="64" t="n">
        <f aca="false">IF(AND($G119&lt;=N$1,$H119&gt;N$1),$C119,0)</f>
        <v>0</v>
      </c>
      <c r="O119" s="64" t="n">
        <f aca="false">IF(AND($G119&lt;=O$1,$H119&gt;O$1),$C119,0)</f>
        <v>0</v>
      </c>
      <c r="P119" s="64" t="n">
        <f aca="false">IF(AND($G119&lt;=P$1,$H119&gt;P$1),$C119,0)</f>
        <v>0</v>
      </c>
      <c r="Q119" s="64" t="n">
        <f aca="false">IF(AND($G119&lt;=Q$1,$H119&gt;Q$1),$C119,0)</f>
        <v>0</v>
      </c>
      <c r="R119" s="64" t="n">
        <f aca="false">IF(AND($G119&lt;=R$1,$H119&gt;R$1),$C119,0)</f>
        <v>0</v>
      </c>
      <c r="S119" s="64" t="n">
        <f aca="false">IF(AND($G119&lt;=S$1,$H119&gt;S$1),$C119,0)</f>
        <v>0</v>
      </c>
      <c r="T119" s="64" t="n">
        <f aca="false">IF(AND($G119&lt;=T$1,$H119&gt;T$1),$C119,0)</f>
        <v>0</v>
      </c>
      <c r="U119" s="65" t="n">
        <f aca="false">SUM(I119:T119)</f>
        <v>0</v>
      </c>
      <c r="V119" s="65"/>
      <c r="W119" s="67"/>
      <c r="X119" s="67"/>
      <c r="Y119" s="67"/>
      <c r="Z119" s="67"/>
      <c r="AA119" s="67"/>
      <c r="AB119" s="67"/>
      <c r="AC119" s="67"/>
    </row>
    <row r="120" customFormat="false" ht="15.75" hidden="true" customHeight="false" outlineLevel="0" collapsed="false">
      <c r="A120" s="54" t="str">
        <f aca="false">+'Personnel Input Worksheet'!B140</f>
        <v> </v>
      </c>
      <c r="B120" s="54" t="n">
        <f aca="false">+'Personnel Input Worksheet'!D140</f>
        <v>0</v>
      </c>
      <c r="C120" s="54" t="n">
        <f aca="false">IF(B120&lt;&gt;0,1,0)</f>
        <v>0</v>
      </c>
      <c r="D120" s="54" t="n">
        <f aca="false">+'Personnel Input Worksheet'!G140</f>
        <v>12</v>
      </c>
      <c r="E120" s="61" t="n">
        <f aca="false">+D120*30</f>
        <v>360</v>
      </c>
      <c r="F120" s="62" t="n">
        <v>36526</v>
      </c>
      <c r="G120" s="63" t="n">
        <f aca="false">IF(A120&lt;&gt;"FTE",DATE(99,12,31),+F120+(360-E120))</f>
        <v>36525</v>
      </c>
      <c r="H120" s="63" t="n">
        <f aca="false">IF(A120&lt;&gt;"FTE",F120+E120,DATE(2001,1,1))</f>
        <v>36886</v>
      </c>
      <c r="I120" s="64" t="n">
        <f aca="false">IF(AND($G120&lt;=I$1,$H120&gt;I$1),$C120,0)</f>
        <v>0</v>
      </c>
      <c r="J120" s="64" t="n">
        <f aca="false">IF(AND($G120&lt;=J$1,$H120&gt;J$1),$C120,0)</f>
        <v>0</v>
      </c>
      <c r="K120" s="64" t="n">
        <f aca="false">IF(AND($G120&lt;=K$1,$H120&gt;K$1),$C120,0)</f>
        <v>0</v>
      </c>
      <c r="L120" s="64" t="n">
        <f aca="false">IF(AND($G120&lt;=L$1,$H120&gt;L$1),$C120,0)</f>
        <v>0</v>
      </c>
      <c r="M120" s="64" t="n">
        <f aca="false">IF(AND($G120&lt;=M$1,$H120&gt;M$1),$C120,0)</f>
        <v>0</v>
      </c>
      <c r="N120" s="64" t="n">
        <f aca="false">IF(AND($G120&lt;=N$1,$H120&gt;N$1),$C120,0)</f>
        <v>0</v>
      </c>
      <c r="O120" s="64" t="n">
        <f aca="false">IF(AND($G120&lt;=O$1,$H120&gt;O$1),$C120,0)</f>
        <v>0</v>
      </c>
      <c r="P120" s="64" t="n">
        <f aca="false">IF(AND($G120&lt;=P$1,$H120&gt;P$1),$C120,0)</f>
        <v>0</v>
      </c>
      <c r="Q120" s="64" t="n">
        <f aca="false">IF(AND($G120&lt;=Q$1,$H120&gt;Q$1),$C120,0)</f>
        <v>0</v>
      </c>
      <c r="R120" s="64" t="n">
        <f aca="false">IF(AND($G120&lt;=R$1,$H120&gt;R$1),$C120,0)</f>
        <v>0</v>
      </c>
      <c r="S120" s="64" t="n">
        <f aca="false">IF(AND($G120&lt;=S$1,$H120&gt;S$1),$C120,0)</f>
        <v>0</v>
      </c>
      <c r="T120" s="64" t="n">
        <f aca="false">IF(AND($G120&lt;=T$1,$H120&gt;T$1),$C120,0)</f>
        <v>0</v>
      </c>
      <c r="U120" s="65" t="n">
        <f aca="false">SUM(I120:T120)</f>
        <v>0</v>
      </c>
      <c r="V120" s="65"/>
      <c r="W120" s="67"/>
      <c r="X120" s="67"/>
      <c r="Y120" s="67"/>
      <c r="Z120" s="67"/>
      <c r="AA120" s="67"/>
      <c r="AB120" s="67"/>
      <c r="AC120" s="67"/>
    </row>
    <row r="121" customFormat="false" ht="15.75" hidden="true" customHeight="false" outlineLevel="0" collapsed="false">
      <c r="A121" s="54" t="str">
        <f aca="false">+'Personnel Input Worksheet'!B141</f>
        <v> </v>
      </c>
      <c r="B121" s="54" t="n">
        <f aca="false">+'Personnel Input Worksheet'!D141</f>
        <v>0</v>
      </c>
      <c r="C121" s="54" t="n">
        <f aca="false">IF(B121&lt;&gt;0,1,0)</f>
        <v>0</v>
      </c>
      <c r="D121" s="54" t="n">
        <f aca="false">+'Personnel Input Worksheet'!G141</f>
        <v>12</v>
      </c>
      <c r="E121" s="61" t="n">
        <f aca="false">+D121*30</f>
        <v>360</v>
      </c>
      <c r="F121" s="62" t="n">
        <v>36526</v>
      </c>
      <c r="G121" s="63" t="n">
        <f aca="false">IF(A121&lt;&gt;"FTE",DATE(99,12,31),+F121+(360-E121))</f>
        <v>36525</v>
      </c>
      <c r="H121" s="63" t="n">
        <f aca="false">IF(A121&lt;&gt;"FTE",F121+E121,DATE(2001,1,1))</f>
        <v>36886</v>
      </c>
      <c r="I121" s="64" t="n">
        <f aca="false">IF(AND($G121&lt;=I$1,$H121&gt;I$1),$C121,0)</f>
        <v>0</v>
      </c>
      <c r="J121" s="64" t="n">
        <f aca="false">IF(AND($G121&lt;=J$1,$H121&gt;J$1),$C121,0)</f>
        <v>0</v>
      </c>
      <c r="K121" s="64" t="n">
        <f aca="false">IF(AND($G121&lt;=K$1,$H121&gt;K$1),$C121,0)</f>
        <v>0</v>
      </c>
      <c r="L121" s="64" t="n">
        <f aca="false">IF(AND($G121&lt;=L$1,$H121&gt;L$1),$C121,0)</f>
        <v>0</v>
      </c>
      <c r="M121" s="64" t="n">
        <f aca="false">IF(AND($G121&lt;=M$1,$H121&gt;M$1),$C121,0)</f>
        <v>0</v>
      </c>
      <c r="N121" s="64" t="n">
        <f aca="false">IF(AND($G121&lt;=N$1,$H121&gt;N$1),$C121,0)</f>
        <v>0</v>
      </c>
      <c r="O121" s="64" t="n">
        <f aca="false">IF(AND($G121&lt;=O$1,$H121&gt;O$1),$C121,0)</f>
        <v>0</v>
      </c>
      <c r="P121" s="64" t="n">
        <f aca="false">IF(AND($G121&lt;=P$1,$H121&gt;P$1),$C121,0)</f>
        <v>0</v>
      </c>
      <c r="Q121" s="64" t="n">
        <f aca="false">IF(AND($G121&lt;=Q$1,$H121&gt;Q$1),$C121,0)</f>
        <v>0</v>
      </c>
      <c r="R121" s="64" t="n">
        <f aca="false">IF(AND($G121&lt;=R$1,$H121&gt;R$1),$C121,0)</f>
        <v>0</v>
      </c>
      <c r="S121" s="64" t="n">
        <f aca="false">IF(AND($G121&lt;=S$1,$H121&gt;S$1),$C121,0)</f>
        <v>0</v>
      </c>
      <c r="T121" s="64" t="n">
        <f aca="false">IF(AND($G121&lt;=T$1,$H121&gt;T$1),$C121,0)</f>
        <v>0</v>
      </c>
      <c r="U121" s="65" t="n">
        <f aca="false">SUM(I121:T121)</f>
        <v>0</v>
      </c>
      <c r="V121" s="65"/>
      <c r="W121" s="67"/>
      <c r="X121" s="67"/>
      <c r="Y121" s="67"/>
      <c r="Z121" s="67"/>
      <c r="AA121" s="67"/>
      <c r="AB121" s="67"/>
      <c r="AC121" s="67"/>
    </row>
    <row r="122" customFormat="false" ht="15.75" hidden="true" customHeight="false" outlineLevel="0" collapsed="false">
      <c r="A122" s="54" t="str">
        <f aca="false">+'Personnel Input Worksheet'!B142</f>
        <v> </v>
      </c>
      <c r="B122" s="54" t="n">
        <f aca="false">+'Personnel Input Worksheet'!D142</f>
        <v>0</v>
      </c>
      <c r="C122" s="54" t="n">
        <f aca="false">IF(B122&lt;&gt;0,1,0)</f>
        <v>0</v>
      </c>
      <c r="D122" s="54" t="n">
        <f aca="false">+'Personnel Input Worksheet'!G142</f>
        <v>12</v>
      </c>
      <c r="E122" s="61" t="n">
        <f aca="false">+D122*30</f>
        <v>360</v>
      </c>
      <c r="F122" s="62" t="n">
        <v>36526</v>
      </c>
      <c r="G122" s="63" t="n">
        <f aca="false">IF(A122&lt;&gt;"FTE",DATE(99,12,31),+F122+(360-E122))</f>
        <v>36525</v>
      </c>
      <c r="H122" s="63" t="n">
        <f aca="false">IF(A122&lt;&gt;"FTE",F122+E122,DATE(2001,1,1))</f>
        <v>36886</v>
      </c>
      <c r="I122" s="64" t="n">
        <f aca="false">IF(AND($G122&lt;=I$1,$H122&gt;I$1),$C122,0)</f>
        <v>0</v>
      </c>
      <c r="J122" s="64" t="n">
        <f aca="false">IF(AND($G122&lt;=J$1,$H122&gt;J$1),$C122,0)</f>
        <v>0</v>
      </c>
      <c r="K122" s="64" t="n">
        <f aca="false">IF(AND($G122&lt;=K$1,$H122&gt;K$1),$C122,0)</f>
        <v>0</v>
      </c>
      <c r="L122" s="64" t="n">
        <f aca="false">IF(AND($G122&lt;=L$1,$H122&gt;L$1),$C122,0)</f>
        <v>0</v>
      </c>
      <c r="M122" s="64" t="n">
        <f aca="false">IF(AND($G122&lt;=M$1,$H122&gt;M$1),$C122,0)</f>
        <v>0</v>
      </c>
      <c r="N122" s="64" t="n">
        <f aca="false">IF(AND($G122&lt;=N$1,$H122&gt;N$1),$C122,0)</f>
        <v>0</v>
      </c>
      <c r="O122" s="64" t="n">
        <f aca="false">IF(AND($G122&lt;=O$1,$H122&gt;O$1),$C122,0)</f>
        <v>0</v>
      </c>
      <c r="P122" s="64" t="n">
        <f aca="false">IF(AND($G122&lt;=P$1,$H122&gt;P$1),$C122,0)</f>
        <v>0</v>
      </c>
      <c r="Q122" s="64" t="n">
        <f aca="false">IF(AND($G122&lt;=Q$1,$H122&gt;Q$1),$C122,0)</f>
        <v>0</v>
      </c>
      <c r="R122" s="64" t="n">
        <f aca="false">IF(AND($G122&lt;=R$1,$H122&gt;R$1),$C122,0)</f>
        <v>0</v>
      </c>
      <c r="S122" s="64" t="n">
        <f aca="false">IF(AND($G122&lt;=S$1,$H122&gt;S$1),$C122,0)</f>
        <v>0</v>
      </c>
      <c r="T122" s="64" t="n">
        <f aca="false">IF(AND($G122&lt;=T$1,$H122&gt;T$1),$C122,0)</f>
        <v>0</v>
      </c>
      <c r="U122" s="65" t="n">
        <f aca="false">SUM(I122:T122)</f>
        <v>0</v>
      </c>
      <c r="V122" s="65"/>
      <c r="W122" s="67"/>
      <c r="X122" s="67"/>
      <c r="Y122" s="67"/>
      <c r="Z122" s="67"/>
      <c r="AA122" s="67"/>
      <c r="AB122" s="67"/>
      <c r="AC122" s="67"/>
    </row>
    <row r="123" customFormat="false" ht="15.75" hidden="true" customHeight="false" outlineLevel="0" collapsed="false">
      <c r="A123" s="54" t="str">
        <f aca="false">+'Personnel Input Worksheet'!B143</f>
        <v> </v>
      </c>
      <c r="B123" s="54" t="n">
        <f aca="false">+'Personnel Input Worksheet'!D143</f>
        <v>0</v>
      </c>
      <c r="C123" s="54" t="n">
        <f aca="false">IF(B123&lt;&gt;0,1,0)</f>
        <v>0</v>
      </c>
      <c r="D123" s="54" t="n">
        <f aca="false">+'Personnel Input Worksheet'!G143</f>
        <v>12</v>
      </c>
      <c r="E123" s="61" t="n">
        <f aca="false">+D123*30</f>
        <v>360</v>
      </c>
      <c r="F123" s="62" t="n">
        <v>36526</v>
      </c>
      <c r="G123" s="63" t="n">
        <f aca="false">IF(A123&lt;&gt;"FTE",DATE(99,12,31),+F123+(360-E123))</f>
        <v>36525</v>
      </c>
      <c r="H123" s="63" t="n">
        <f aca="false">IF(A123&lt;&gt;"FTE",F123+E123,DATE(2001,1,1))</f>
        <v>36886</v>
      </c>
      <c r="I123" s="64" t="n">
        <f aca="false">IF(AND($G123&lt;=I$1,$H123&gt;I$1),$C123,0)</f>
        <v>0</v>
      </c>
      <c r="J123" s="64" t="n">
        <f aca="false">IF(AND($G123&lt;=J$1,$H123&gt;J$1),$C123,0)</f>
        <v>0</v>
      </c>
      <c r="K123" s="64" t="n">
        <f aca="false">IF(AND($G123&lt;=K$1,$H123&gt;K$1),$C123,0)</f>
        <v>0</v>
      </c>
      <c r="L123" s="64" t="n">
        <f aca="false">IF(AND($G123&lt;=L$1,$H123&gt;L$1),$C123,0)</f>
        <v>0</v>
      </c>
      <c r="M123" s="64" t="n">
        <f aca="false">IF(AND($G123&lt;=M$1,$H123&gt;M$1),$C123,0)</f>
        <v>0</v>
      </c>
      <c r="N123" s="64" t="n">
        <f aca="false">IF(AND($G123&lt;=N$1,$H123&gt;N$1),$C123,0)</f>
        <v>0</v>
      </c>
      <c r="O123" s="64" t="n">
        <f aca="false">IF(AND($G123&lt;=O$1,$H123&gt;O$1),$C123,0)</f>
        <v>0</v>
      </c>
      <c r="P123" s="64" t="n">
        <f aca="false">IF(AND($G123&lt;=P$1,$H123&gt;P$1),$C123,0)</f>
        <v>0</v>
      </c>
      <c r="Q123" s="64" t="n">
        <f aca="false">IF(AND($G123&lt;=Q$1,$H123&gt;Q$1),$C123,0)</f>
        <v>0</v>
      </c>
      <c r="R123" s="64" t="n">
        <f aca="false">IF(AND($G123&lt;=R$1,$H123&gt;R$1),$C123,0)</f>
        <v>0</v>
      </c>
      <c r="S123" s="64" t="n">
        <f aca="false">IF(AND($G123&lt;=S$1,$H123&gt;S$1),$C123,0)</f>
        <v>0</v>
      </c>
      <c r="T123" s="64" t="n">
        <f aca="false">IF(AND($G123&lt;=T$1,$H123&gt;T$1),$C123,0)</f>
        <v>0</v>
      </c>
      <c r="U123" s="65" t="n">
        <f aca="false">SUM(I123:T123)</f>
        <v>0</v>
      </c>
      <c r="V123" s="65"/>
      <c r="W123" s="67"/>
      <c r="X123" s="67"/>
      <c r="Y123" s="67"/>
      <c r="Z123" s="67"/>
      <c r="AA123" s="67"/>
      <c r="AB123" s="67"/>
      <c r="AC123" s="67"/>
    </row>
    <row r="124" customFormat="false" ht="15.75" hidden="true" customHeight="false" outlineLevel="0" collapsed="false">
      <c r="A124" s="54" t="str">
        <f aca="false">+'Personnel Input Worksheet'!B144</f>
        <v> </v>
      </c>
      <c r="B124" s="54" t="n">
        <f aca="false">+'Personnel Input Worksheet'!D144</f>
        <v>0</v>
      </c>
      <c r="C124" s="54" t="n">
        <f aca="false">IF(B124&lt;&gt;0,1,0)</f>
        <v>0</v>
      </c>
      <c r="D124" s="54" t="n">
        <f aca="false">+'Personnel Input Worksheet'!G144</f>
        <v>12</v>
      </c>
      <c r="E124" s="61" t="n">
        <f aca="false">+D124*30</f>
        <v>360</v>
      </c>
      <c r="F124" s="62" t="n">
        <v>36526</v>
      </c>
      <c r="G124" s="63" t="n">
        <f aca="false">IF(A124&lt;&gt;"FTE",DATE(99,12,31),+F124+(360-E124))</f>
        <v>36525</v>
      </c>
      <c r="H124" s="63" t="n">
        <f aca="false">IF(A124&lt;&gt;"FTE",F124+E124,DATE(2001,1,1))</f>
        <v>36886</v>
      </c>
      <c r="I124" s="64" t="n">
        <f aca="false">IF(AND($G124&lt;=I$1,$H124&gt;I$1),$C124,0)</f>
        <v>0</v>
      </c>
      <c r="J124" s="64" t="n">
        <f aca="false">IF(AND($G124&lt;=J$1,$H124&gt;J$1),$C124,0)</f>
        <v>0</v>
      </c>
      <c r="K124" s="64" t="n">
        <f aca="false">IF(AND($G124&lt;=K$1,$H124&gt;K$1),$C124,0)</f>
        <v>0</v>
      </c>
      <c r="L124" s="64" t="n">
        <f aca="false">IF(AND($G124&lt;=L$1,$H124&gt;L$1),$C124,0)</f>
        <v>0</v>
      </c>
      <c r="M124" s="64" t="n">
        <f aca="false">IF(AND($G124&lt;=M$1,$H124&gt;M$1),$C124,0)</f>
        <v>0</v>
      </c>
      <c r="N124" s="64" t="n">
        <f aca="false">IF(AND($G124&lt;=N$1,$H124&gt;N$1),$C124,0)</f>
        <v>0</v>
      </c>
      <c r="O124" s="64" t="n">
        <f aca="false">IF(AND($G124&lt;=O$1,$H124&gt;O$1),$C124,0)</f>
        <v>0</v>
      </c>
      <c r="P124" s="64" t="n">
        <f aca="false">IF(AND($G124&lt;=P$1,$H124&gt;P$1),$C124,0)</f>
        <v>0</v>
      </c>
      <c r="Q124" s="64" t="n">
        <f aca="false">IF(AND($G124&lt;=Q$1,$H124&gt;Q$1),$C124,0)</f>
        <v>0</v>
      </c>
      <c r="R124" s="64" t="n">
        <f aca="false">IF(AND($G124&lt;=R$1,$H124&gt;R$1),$C124,0)</f>
        <v>0</v>
      </c>
      <c r="S124" s="64" t="n">
        <f aca="false">IF(AND($G124&lt;=S$1,$H124&gt;S$1),$C124,0)</f>
        <v>0</v>
      </c>
      <c r="T124" s="64" t="n">
        <f aca="false">IF(AND($G124&lt;=T$1,$H124&gt;T$1),$C124,0)</f>
        <v>0</v>
      </c>
      <c r="U124" s="65" t="n">
        <f aca="false">SUM(I124:T124)</f>
        <v>0</v>
      </c>
      <c r="V124" s="65"/>
      <c r="W124" s="67"/>
      <c r="X124" s="67"/>
      <c r="Y124" s="67"/>
      <c r="Z124" s="67"/>
      <c r="AA124" s="67"/>
      <c r="AB124" s="67"/>
      <c r="AC124" s="67"/>
    </row>
    <row r="125" customFormat="false" ht="15.75" hidden="true" customHeight="false" outlineLevel="0" collapsed="false">
      <c r="A125" s="54" t="str">
        <f aca="false">+'Personnel Input Worksheet'!B145</f>
        <v> </v>
      </c>
      <c r="B125" s="54" t="n">
        <f aca="false">+'Personnel Input Worksheet'!D145</f>
        <v>0</v>
      </c>
      <c r="C125" s="54" t="n">
        <f aca="false">IF(B125&lt;&gt;0,1,0)</f>
        <v>0</v>
      </c>
      <c r="D125" s="54" t="n">
        <f aca="false">+'Personnel Input Worksheet'!G145</f>
        <v>12</v>
      </c>
      <c r="E125" s="61" t="n">
        <f aca="false">+D125*30</f>
        <v>360</v>
      </c>
      <c r="F125" s="62" t="n">
        <v>36526</v>
      </c>
      <c r="G125" s="63" t="n">
        <f aca="false">IF(A125&lt;&gt;"FTE",DATE(99,12,31),+F125+(360-E125))</f>
        <v>36525</v>
      </c>
      <c r="H125" s="63" t="n">
        <f aca="false">IF(A125&lt;&gt;"FTE",F125+E125,DATE(2001,1,1))</f>
        <v>36886</v>
      </c>
      <c r="I125" s="64" t="n">
        <f aca="false">IF(AND($G125&lt;=I$1,$H125&gt;I$1),$C125,0)</f>
        <v>0</v>
      </c>
      <c r="J125" s="64" t="n">
        <f aca="false">IF(AND($G125&lt;=J$1,$H125&gt;J$1),$C125,0)</f>
        <v>0</v>
      </c>
      <c r="K125" s="64" t="n">
        <f aca="false">IF(AND($G125&lt;=K$1,$H125&gt;K$1),$C125,0)</f>
        <v>0</v>
      </c>
      <c r="L125" s="64" t="n">
        <f aca="false">IF(AND($G125&lt;=L$1,$H125&gt;L$1),$C125,0)</f>
        <v>0</v>
      </c>
      <c r="M125" s="64" t="n">
        <f aca="false">IF(AND($G125&lt;=M$1,$H125&gt;M$1),$C125,0)</f>
        <v>0</v>
      </c>
      <c r="N125" s="64" t="n">
        <f aca="false">IF(AND($G125&lt;=N$1,$H125&gt;N$1),$C125,0)</f>
        <v>0</v>
      </c>
      <c r="O125" s="64" t="n">
        <f aca="false">IF(AND($G125&lt;=O$1,$H125&gt;O$1),$C125,0)</f>
        <v>0</v>
      </c>
      <c r="P125" s="64" t="n">
        <f aca="false">IF(AND($G125&lt;=P$1,$H125&gt;P$1),$C125,0)</f>
        <v>0</v>
      </c>
      <c r="Q125" s="64" t="n">
        <f aca="false">IF(AND($G125&lt;=Q$1,$H125&gt;Q$1),$C125,0)</f>
        <v>0</v>
      </c>
      <c r="R125" s="64" t="n">
        <f aca="false">IF(AND($G125&lt;=R$1,$H125&gt;R$1),$C125,0)</f>
        <v>0</v>
      </c>
      <c r="S125" s="64" t="n">
        <f aca="false">IF(AND($G125&lt;=S$1,$H125&gt;S$1),$C125,0)</f>
        <v>0</v>
      </c>
      <c r="T125" s="64" t="n">
        <f aca="false">IF(AND($G125&lt;=T$1,$H125&gt;T$1),$C125,0)</f>
        <v>0</v>
      </c>
      <c r="U125" s="65" t="n">
        <f aca="false">SUM(I125:T125)</f>
        <v>0</v>
      </c>
      <c r="V125" s="65"/>
      <c r="W125" s="67"/>
      <c r="X125" s="67"/>
      <c r="Y125" s="67"/>
      <c r="Z125" s="67"/>
      <c r="AA125" s="67"/>
      <c r="AB125" s="67"/>
      <c r="AC125" s="67"/>
    </row>
    <row r="126" customFormat="false" ht="15.75" hidden="true" customHeight="false" outlineLevel="0" collapsed="false">
      <c r="A126" s="54" t="str">
        <f aca="false">+'Personnel Input Worksheet'!B146</f>
        <v> </v>
      </c>
      <c r="B126" s="54" t="n">
        <f aca="false">+'Personnel Input Worksheet'!D146</f>
        <v>0</v>
      </c>
      <c r="C126" s="54" t="n">
        <f aca="false">IF(B126&lt;&gt;0,1,0)</f>
        <v>0</v>
      </c>
      <c r="D126" s="54" t="n">
        <f aca="false">+'Personnel Input Worksheet'!G146</f>
        <v>12</v>
      </c>
      <c r="E126" s="61" t="n">
        <f aca="false">+D126*30</f>
        <v>360</v>
      </c>
      <c r="F126" s="62" t="n">
        <v>36526</v>
      </c>
      <c r="G126" s="63" t="n">
        <f aca="false">IF(A126&lt;&gt;"FTE",DATE(99,12,31),+F126+(360-E126))</f>
        <v>36525</v>
      </c>
      <c r="H126" s="63" t="n">
        <f aca="false">IF(A126&lt;&gt;"FTE",F126+E126,DATE(2001,1,1))</f>
        <v>36886</v>
      </c>
      <c r="I126" s="64" t="n">
        <f aca="false">IF(AND($G126&lt;=I$1,$H126&gt;I$1),$C126,0)</f>
        <v>0</v>
      </c>
      <c r="J126" s="64" t="n">
        <f aca="false">IF(AND($G126&lt;=J$1,$H126&gt;J$1),$C126,0)</f>
        <v>0</v>
      </c>
      <c r="K126" s="64" t="n">
        <f aca="false">IF(AND($G126&lt;=K$1,$H126&gt;K$1),$C126,0)</f>
        <v>0</v>
      </c>
      <c r="L126" s="64" t="n">
        <f aca="false">IF(AND($G126&lt;=L$1,$H126&gt;L$1),$C126,0)</f>
        <v>0</v>
      </c>
      <c r="M126" s="64" t="n">
        <f aca="false">IF(AND($G126&lt;=M$1,$H126&gt;M$1),$C126,0)</f>
        <v>0</v>
      </c>
      <c r="N126" s="64" t="n">
        <f aca="false">IF(AND($G126&lt;=N$1,$H126&gt;N$1),$C126,0)</f>
        <v>0</v>
      </c>
      <c r="O126" s="64" t="n">
        <f aca="false">IF(AND($G126&lt;=O$1,$H126&gt;O$1),$C126,0)</f>
        <v>0</v>
      </c>
      <c r="P126" s="64" t="n">
        <f aca="false">IF(AND($G126&lt;=P$1,$H126&gt;P$1),$C126,0)</f>
        <v>0</v>
      </c>
      <c r="Q126" s="64" t="n">
        <f aca="false">IF(AND($G126&lt;=Q$1,$H126&gt;Q$1),$C126,0)</f>
        <v>0</v>
      </c>
      <c r="R126" s="64" t="n">
        <f aca="false">IF(AND($G126&lt;=R$1,$H126&gt;R$1),$C126,0)</f>
        <v>0</v>
      </c>
      <c r="S126" s="64" t="n">
        <f aca="false">IF(AND($G126&lt;=S$1,$H126&gt;S$1),$C126,0)</f>
        <v>0</v>
      </c>
      <c r="T126" s="64" t="n">
        <f aca="false">IF(AND($G126&lt;=T$1,$H126&gt;T$1),$C126,0)</f>
        <v>0</v>
      </c>
      <c r="U126" s="65" t="n">
        <f aca="false">SUM(I126:T126)</f>
        <v>0</v>
      </c>
      <c r="V126" s="65"/>
      <c r="W126" s="67"/>
      <c r="X126" s="67"/>
      <c r="Y126" s="67"/>
      <c r="Z126" s="67"/>
      <c r="AA126" s="67"/>
      <c r="AB126" s="67"/>
      <c r="AC126" s="67"/>
    </row>
    <row r="127" customFormat="false" ht="15.75" hidden="true" customHeight="false" outlineLevel="0" collapsed="false">
      <c r="A127" s="54" t="str">
        <f aca="false">+'Personnel Input Worksheet'!B147</f>
        <v> </v>
      </c>
      <c r="B127" s="54" t="n">
        <f aca="false">+'Personnel Input Worksheet'!D147</f>
        <v>0</v>
      </c>
      <c r="C127" s="54" t="n">
        <f aca="false">IF(B127&lt;&gt;0,1,0)</f>
        <v>0</v>
      </c>
      <c r="D127" s="54" t="n">
        <f aca="false">+'Personnel Input Worksheet'!G147</f>
        <v>12</v>
      </c>
      <c r="E127" s="61" t="n">
        <f aca="false">+D127*30</f>
        <v>360</v>
      </c>
      <c r="F127" s="62" t="n">
        <v>36526</v>
      </c>
      <c r="G127" s="63" t="n">
        <f aca="false">IF(A127&lt;&gt;"FTE",DATE(99,12,31),+F127+(360-E127))</f>
        <v>36525</v>
      </c>
      <c r="H127" s="63" t="n">
        <f aca="false">IF(A127&lt;&gt;"FTE",F127+E127,DATE(2001,1,1))</f>
        <v>36886</v>
      </c>
      <c r="I127" s="64" t="n">
        <f aca="false">IF(AND($G127&lt;=I$1,$H127&gt;I$1),$C127,0)</f>
        <v>0</v>
      </c>
      <c r="J127" s="64" t="n">
        <f aca="false">IF(AND($G127&lt;=J$1,$H127&gt;J$1),$C127,0)</f>
        <v>0</v>
      </c>
      <c r="K127" s="64" t="n">
        <f aca="false">IF(AND($G127&lt;=K$1,$H127&gt;K$1),$C127,0)</f>
        <v>0</v>
      </c>
      <c r="L127" s="64" t="n">
        <f aca="false">IF(AND($G127&lt;=L$1,$H127&gt;L$1),$C127,0)</f>
        <v>0</v>
      </c>
      <c r="M127" s="64" t="n">
        <f aca="false">IF(AND($G127&lt;=M$1,$H127&gt;M$1),$C127,0)</f>
        <v>0</v>
      </c>
      <c r="N127" s="64" t="n">
        <f aca="false">IF(AND($G127&lt;=N$1,$H127&gt;N$1),$C127,0)</f>
        <v>0</v>
      </c>
      <c r="O127" s="64" t="n">
        <f aca="false">IF(AND($G127&lt;=O$1,$H127&gt;O$1),$C127,0)</f>
        <v>0</v>
      </c>
      <c r="P127" s="64" t="n">
        <f aca="false">IF(AND($G127&lt;=P$1,$H127&gt;P$1),$C127,0)</f>
        <v>0</v>
      </c>
      <c r="Q127" s="64" t="n">
        <f aca="false">IF(AND($G127&lt;=Q$1,$H127&gt;Q$1),$C127,0)</f>
        <v>0</v>
      </c>
      <c r="R127" s="64" t="n">
        <f aca="false">IF(AND($G127&lt;=R$1,$H127&gt;R$1),$C127,0)</f>
        <v>0</v>
      </c>
      <c r="S127" s="64" t="n">
        <f aca="false">IF(AND($G127&lt;=S$1,$H127&gt;S$1),$C127,0)</f>
        <v>0</v>
      </c>
      <c r="T127" s="64" t="n">
        <f aca="false">IF(AND($G127&lt;=T$1,$H127&gt;T$1),$C127,0)</f>
        <v>0</v>
      </c>
      <c r="U127" s="65" t="n">
        <f aca="false">SUM(I127:T127)</f>
        <v>0</v>
      </c>
      <c r="V127" s="65"/>
      <c r="W127" s="67"/>
      <c r="X127" s="67"/>
      <c r="Y127" s="67"/>
      <c r="Z127" s="67"/>
      <c r="AA127" s="67"/>
      <c r="AB127" s="67"/>
      <c r="AC127" s="67"/>
    </row>
    <row r="128" customFormat="false" ht="15.75" hidden="true" customHeight="false" outlineLevel="0" collapsed="false">
      <c r="A128" s="54" t="str">
        <f aca="false">+'Personnel Input Worksheet'!B148</f>
        <v> </v>
      </c>
      <c r="B128" s="54" t="n">
        <f aca="false">+'Personnel Input Worksheet'!D148</f>
        <v>0</v>
      </c>
      <c r="C128" s="54" t="n">
        <f aca="false">IF(B128&lt;&gt;0,1,0)</f>
        <v>0</v>
      </c>
      <c r="D128" s="54" t="n">
        <f aca="false">+'Personnel Input Worksheet'!G148</f>
        <v>12</v>
      </c>
      <c r="E128" s="61" t="n">
        <f aca="false">+D128*30</f>
        <v>360</v>
      </c>
      <c r="F128" s="62" t="n">
        <v>36526</v>
      </c>
      <c r="G128" s="63" t="n">
        <f aca="false">IF(A128&lt;&gt;"FTE",DATE(99,12,31),+F128+(360-E128))</f>
        <v>36525</v>
      </c>
      <c r="H128" s="63" t="n">
        <f aca="false">IF(A128&lt;&gt;"FTE",F128+E128,DATE(2001,1,1))</f>
        <v>36886</v>
      </c>
      <c r="I128" s="64" t="n">
        <f aca="false">IF(AND($G128&lt;=I$1,$H128&gt;I$1),$C128,0)</f>
        <v>0</v>
      </c>
      <c r="J128" s="64" t="n">
        <f aca="false">IF(AND($G128&lt;=J$1,$H128&gt;J$1),$C128,0)</f>
        <v>0</v>
      </c>
      <c r="K128" s="64" t="n">
        <f aca="false">IF(AND($G128&lt;=K$1,$H128&gt;K$1),$C128,0)</f>
        <v>0</v>
      </c>
      <c r="L128" s="64" t="n">
        <f aca="false">IF(AND($G128&lt;=L$1,$H128&gt;L$1),$C128,0)</f>
        <v>0</v>
      </c>
      <c r="M128" s="64" t="n">
        <f aca="false">IF(AND($G128&lt;=M$1,$H128&gt;M$1),$C128,0)</f>
        <v>0</v>
      </c>
      <c r="N128" s="64" t="n">
        <f aca="false">IF(AND($G128&lt;=N$1,$H128&gt;N$1),$C128,0)</f>
        <v>0</v>
      </c>
      <c r="O128" s="64" t="n">
        <f aca="false">IF(AND($G128&lt;=O$1,$H128&gt;O$1),$C128,0)</f>
        <v>0</v>
      </c>
      <c r="P128" s="64" t="n">
        <f aca="false">IF(AND($G128&lt;=P$1,$H128&gt;P$1),$C128,0)</f>
        <v>0</v>
      </c>
      <c r="Q128" s="64" t="n">
        <f aca="false">IF(AND($G128&lt;=Q$1,$H128&gt;Q$1),$C128,0)</f>
        <v>0</v>
      </c>
      <c r="R128" s="64" t="n">
        <f aca="false">IF(AND($G128&lt;=R$1,$H128&gt;R$1),$C128,0)</f>
        <v>0</v>
      </c>
      <c r="S128" s="64" t="n">
        <f aca="false">IF(AND($G128&lt;=S$1,$H128&gt;S$1),$C128,0)</f>
        <v>0</v>
      </c>
      <c r="T128" s="64" t="n">
        <f aca="false">IF(AND($G128&lt;=T$1,$H128&gt;T$1),$C128,0)</f>
        <v>0</v>
      </c>
      <c r="U128" s="65" t="n">
        <f aca="false">SUM(I128:T128)</f>
        <v>0</v>
      </c>
      <c r="V128" s="65"/>
      <c r="W128" s="67"/>
      <c r="X128" s="67"/>
      <c r="Y128" s="67"/>
      <c r="Z128" s="67"/>
      <c r="AA128" s="67"/>
      <c r="AB128" s="67"/>
      <c r="AC128" s="67"/>
    </row>
    <row r="129" customFormat="false" ht="15.75" hidden="true" customHeight="false" outlineLevel="0" collapsed="false">
      <c r="A129" s="54" t="str">
        <f aca="false">+'Personnel Input Worksheet'!B149</f>
        <v> </v>
      </c>
      <c r="B129" s="54" t="n">
        <f aca="false">+'Personnel Input Worksheet'!D149</f>
        <v>0</v>
      </c>
      <c r="C129" s="54" t="n">
        <f aca="false">IF(B129&lt;&gt;0,1,0)</f>
        <v>0</v>
      </c>
      <c r="D129" s="54" t="n">
        <f aca="false">+'Personnel Input Worksheet'!G149</f>
        <v>12</v>
      </c>
      <c r="E129" s="61" t="n">
        <f aca="false">+D129*30</f>
        <v>360</v>
      </c>
      <c r="F129" s="62" t="n">
        <v>36526</v>
      </c>
      <c r="G129" s="63" t="n">
        <f aca="false">IF(A129&lt;&gt;"FTE",DATE(99,12,31),+F129+(360-E129))</f>
        <v>36525</v>
      </c>
      <c r="H129" s="63" t="n">
        <f aca="false">IF(A129&lt;&gt;"FTE",F129+E129,DATE(2001,1,1))</f>
        <v>36886</v>
      </c>
      <c r="I129" s="64" t="n">
        <f aca="false">IF(AND($G129&lt;=I$1,$H129&gt;I$1),$C129,0)</f>
        <v>0</v>
      </c>
      <c r="J129" s="64" t="n">
        <f aca="false">IF(AND($G129&lt;=J$1,$H129&gt;J$1),$C129,0)</f>
        <v>0</v>
      </c>
      <c r="K129" s="64" t="n">
        <f aca="false">IF(AND($G129&lt;=K$1,$H129&gt;K$1),$C129,0)</f>
        <v>0</v>
      </c>
      <c r="L129" s="64" t="n">
        <f aca="false">IF(AND($G129&lt;=L$1,$H129&gt;L$1),$C129,0)</f>
        <v>0</v>
      </c>
      <c r="M129" s="64" t="n">
        <f aca="false">IF(AND($G129&lt;=M$1,$H129&gt;M$1),$C129,0)</f>
        <v>0</v>
      </c>
      <c r="N129" s="64" t="n">
        <f aca="false">IF(AND($G129&lt;=N$1,$H129&gt;N$1),$C129,0)</f>
        <v>0</v>
      </c>
      <c r="O129" s="64" t="n">
        <f aca="false">IF(AND($G129&lt;=O$1,$H129&gt;O$1),$C129,0)</f>
        <v>0</v>
      </c>
      <c r="P129" s="64" t="n">
        <f aca="false">IF(AND($G129&lt;=P$1,$H129&gt;P$1),$C129,0)</f>
        <v>0</v>
      </c>
      <c r="Q129" s="64" t="n">
        <f aca="false">IF(AND($G129&lt;=Q$1,$H129&gt;Q$1),$C129,0)</f>
        <v>0</v>
      </c>
      <c r="R129" s="64" t="n">
        <f aca="false">IF(AND($G129&lt;=R$1,$H129&gt;R$1),$C129,0)</f>
        <v>0</v>
      </c>
      <c r="S129" s="64" t="n">
        <f aca="false">IF(AND($G129&lt;=S$1,$H129&gt;S$1),$C129,0)</f>
        <v>0</v>
      </c>
      <c r="T129" s="64" t="n">
        <f aca="false">IF(AND($G129&lt;=T$1,$H129&gt;T$1),$C129,0)</f>
        <v>0</v>
      </c>
      <c r="U129" s="65" t="n">
        <f aca="false">SUM(I129:T129)</f>
        <v>0</v>
      </c>
      <c r="V129" s="65"/>
      <c r="W129" s="67"/>
      <c r="X129" s="67"/>
      <c r="Y129" s="67"/>
      <c r="Z129" s="67"/>
      <c r="AA129" s="67"/>
      <c r="AB129" s="67"/>
      <c r="AC129" s="67"/>
    </row>
    <row r="130" customFormat="false" ht="15.75" hidden="true" customHeight="false" outlineLevel="0" collapsed="false">
      <c r="A130" s="54" t="str">
        <f aca="false">+'Personnel Input Worksheet'!B150</f>
        <v> </v>
      </c>
      <c r="B130" s="54" t="n">
        <f aca="false">+'Personnel Input Worksheet'!D150</f>
        <v>0</v>
      </c>
      <c r="C130" s="54" t="n">
        <f aca="false">IF(B130&lt;&gt;0,1,0)</f>
        <v>0</v>
      </c>
      <c r="D130" s="54" t="n">
        <f aca="false">+'Personnel Input Worksheet'!G150</f>
        <v>12</v>
      </c>
      <c r="E130" s="61" t="n">
        <f aca="false">+D130*30</f>
        <v>360</v>
      </c>
      <c r="F130" s="62" t="n">
        <v>36526</v>
      </c>
      <c r="G130" s="63" t="n">
        <f aca="false">IF(A130&lt;&gt;"FTE",DATE(99,12,31),+F130+(360-E130))</f>
        <v>36525</v>
      </c>
      <c r="H130" s="63" t="n">
        <f aca="false">IF(A130&lt;&gt;"FTE",F130+E130,DATE(2001,1,1))</f>
        <v>36886</v>
      </c>
      <c r="I130" s="64" t="n">
        <f aca="false">IF(AND($G130&lt;=I$1,$H130&gt;I$1),$C130,0)</f>
        <v>0</v>
      </c>
      <c r="J130" s="64" t="n">
        <f aca="false">IF(AND($G130&lt;=J$1,$H130&gt;J$1),$C130,0)</f>
        <v>0</v>
      </c>
      <c r="K130" s="64" t="n">
        <f aca="false">IF(AND($G130&lt;=K$1,$H130&gt;K$1),$C130,0)</f>
        <v>0</v>
      </c>
      <c r="L130" s="64" t="n">
        <f aca="false">IF(AND($G130&lt;=L$1,$H130&gt;L$1),$C130,0)</f>
        <v>0</v>
      </c>
      <c r="M130" s="64" t="n">
        <f aca="false">IF(AND($G130&lt;=M$1,$H130&gt;M$1),$C130,0)</f>
        <v>0</v>
      </c>
      <c r="N130" s="64" t="n">
        <f aca="false">IF(AND($G130&lt;=N$1,$H130&gt;N$1),$C130,0)</f>
        <v>0</v>
      </c>
      <c r="O130" s="64" t="n">
        <f aca="false">IF(AND($G130&lt;=O$1,$H130&gt;O$1),$C130,0)</f>
        <v>0</v>
      </c>
      <c r="P130" s="64" t="n">
        <f aca="false">IF(AND($G130&lt;=P$1,$H130&gt;P$1),$C130,0)</f>
        <v>0</v>
      </c>
      <c r="Q130" s="64" t="n">
        <f aca="false">IF(AND($G130&lt;=Q$1,$H130&gt;Q$1),$C130,0)</f>
        <v>0</v>
      </c>
      <c r="R130" s="64" t="n">
        <f aca="false">IF(AND($G130&lt;=R$1,$H130&gt;R$1),$C130,0)</f>
        <v>0</v>
      </c>
      <c r="S130" s="64" t="n">
        <f aca="false">IF(AND($G130&lt;=S$1,$H130&gt;S$1),$C130,0)</f>
        <v>0</v>
      </c>
      <c r="T130" s="64" t="n">
        <f aca="false">IF(AND($G130&lt;=T$1,$H130&gt;T$1),$C130,0)</f>
        <v>0</v>
      </c>
      <c r="U130" s="65" t="n">
        <f aca="false">SUM(I130:T130)</f>
        <v>0</v>
      </c>
      <c r="V130" s="65"/>
      <c r="W130" s="67"/>
      <c r="X130" s="67"/>
      <c r="Y130" s="67"/>
      <c r="Z130" s="67"/>
      <c r="AA130" s="67"/>
      <c r="AB130" s="67"/>
      <c r="AC130" s="67"/>
    </row>
    <row r="131" customFormat="false" ht="15.75" hidden="true" customHeight="false" outlineLevel="0" collapsed="false">
      <c r="A131" s="54" t="str">
        <f aca="false">+'Personnel Input Worksheet'!B151</f>
        <v> </v>
      </c>
      <c r="B131" s="54" t="n">
        <f aca="false">+'Personnel Input Worksheet'!D151</f>
        <v>0</v>
      </c>
      <c r="C131" s="54" t="n">
        <f aca="false">IF(B131&lt;&gt;0,1,0)</f>
        <v>0</v>
      </c>
      <c r="D131" s="54" t="n">
        <f aca="false">+'Personnel Input Worksheet'!G151</f>
        <v>0</v>
      </c>
      <c r="E131" s="61" t="n">
        <f aca="false">+D131*30</f>
        <v>0</v>
      </c>
      <c r="F131" s="62" t="n">
        <v>36526</v>
      </c>
      <c r="G131" s="63" t="n">
        <f aca="false">IF(A131&lt;&gt;"FTE",DATE(99,12,31),+F131+(360-E131))</f>
        <v>36525</v>
      </c>
      <c r="H131" s="63" t="n">
        <f aca="false">IF(A131&lt;&gt;"FTE",F131+E131,DATE(2001,1,1))</f>
        <v>36526</v>
      </c>
      <c r="I131" s="64" t="n">
        <f aca="false">IF(AND($G131&lt;=I$1,$H131&gt;I$1),$C131,0)</f>
        <v>0</v>
      </c>
      <c r="J131" s="64" t="n">
        <f aca="false">IF(AND($G131&lt;=J$1,$H131&gt;J$1),$C131,0)</f>
        <v>0</v>
      </c>
      <c r="K131" s="64" t="n">
        <f aca="false">IF(AND($G131&lt;=K$1,$H131&gt;K$1),$C131,0)</f>
        <v>0</v>
      </c>
      <c r="L131" s="64" t="n">
        <f aca="false">IF(AND($G131&lt;=L$1,$H131&gt;L$1),$C131,0)</f>
        <v>0</v>
      </c>
      <c r="M131" s="64" t="n">
        <f aca="false">IF(AND($G131&lt;=M$1,$H131&gt;M$1),$C131,0)</f>
        <v>0</v>
      </c>
      <c r="N131" s="64" t="n">
        <f aca="false">IF(AND($G131&lt;=N$1,$H131&gt;N$1),$C131,0)</f>
        <v>0</v>
      </c>
      <c r="O131" s="64" t="n">
        <f aca="false">IF(AND($G131&lt;=O$1,$H131&gt;O$1),$C131,0)</f>
        <v>0</v>
      </c>
      <c r="P131" s="64" t="n">
        <f aca="false">IF(AND($G131&lt;=P$1,$H131&gt;P$1),$C131,0)</f>
        <v>0</v>
      </c>
      <c r="Q131" s="64" t="n">
        <f aca="false">IF(AND($G131&lt;=Q$1,$H131&gt;Q$1),$C131,0)</f>
        <v>0</v>
      </c>
      <c r="R131" s="64" t="n">
        <f aca="false">IF(AND($G131&lt;=R$1,$H131&gt;R$1),$C131,0)</f>
        <v>0</v>
      </c>
      <c r="S131" s="64" t="n">
        <f aca="false">IF(AND($G131&lt;=S$1,$H131&gt;S$1),$C131,0)</f>
        <v>0</v>
      </c>
      <c r="T131" s="64" t="n">
        <f aca="false">IF(AND($G131&lt;=T$1,$H131&gt;T$1),$C131,0)</f>
        <v>0</v>
      </c>
      <c r="U131" s="65" t="n">
        <f aca="false">SUM(I131:T131)</f>
        <v>0</v>
      </c>
      <c r="V131" s="65"/>
      <c r="W131" s="67"/>
      <c r="X131" s="67"/>
      <c r="Y131" s="67"/>
      <c r="Z131" s="67"/>
      <c r="AA131" s="67"/>
      <c r="AB131" s="67"/>
      <c r="AC131" s="67"/>
    </row>
    <row r="132" customFormat="false" ht="15.75" hidden="true" customHeight="false" outlineLevel="0" collapsed="false">
      <c r="A132" s="54" t="str">
        <f aca="false">+'Personnel Input Worksheet'!B152</f>
        <v> </v>
      </c>
      <c r="B132" s="54" t="n">
        <f aca="false">+'Personnel Input Worksheet'!D152</f>
        <v>0</v>
      </c>
      <c r="C132" s="54" t="n">
        <f aca="false">IF(B132&lt;&gt;0,1,0)</f>
        <v>0</v>
      </c>
      <c r="D132" s="54" t="n">
        <f aca="false">+'Personnel Input Worksheet'!G152</f>
        <v>12</v>
      </c>
      <c r="E132" s="61" t="n">
        <f aca="false">+D132*30</f>
        <v>360</v>
      </c>
      <c r="F132" s="62" t="n">
        <v>36526</v>
      </c>
      <c r="G132" s="63" t="n">
        <f aca="false">IF(A132&lt;&gt;"FTE",DATE(99,12,31),+F132+(360-E132))</f>
        <v>36525</v>
      </c>
      <c r="H132" s="63" t="n">
        <f aca="false">IF(A132&lt;&gt;"FTE",F132+E132,DATE(2001,1,1))</f>
        <v>36886</v>
      </c>
      <c r="I132" s="64" t="n">
        <f aca="false">IF(AND($G132&lt;=I$1,$H132&gt;I$1),$C132,0)</f>
        <v>0</v>
      </c>
      <c r="J132" s="64" t="n">
        <f aca="false">IF(AND($G132&lt;=J$1,$H132&gt;J$1),$C132,0)</f>
        <v>0</v>
      </c>
      <c r="K132" s="64" t="n">
        <f aca="false">IF(AND($G132&lt;=K$1,$H132&gt;K$1),$C132,0)</f>
        <v>0</v>
      </c>
      <c r="L132" s="64" t="n">
        <f aca="false">IF(AND($G132&lt;=L$1,$H132&gt;L$1),$C132,0)</f>
        <v>0</v>
      </c>
      <c r="M132" s="64" t="n">
        <f aca="false">IF(AND($G132&lt;=M$1,$H132&gt;M$1),$C132,0)</f>
        <v>0</v>
      </c>
      <c r="N132" s="64" t="n">
        <f aca="false">IF(AND($G132&lt;=N$1,$H132&gt;N$1),$C132,0)</f>
        <v>0</v>
      </c>
      <c r="O132" s="64" t="n">
        <f aca="false">IF(AND($G132&lt;=O$1,$H132&gt;O$1),$C132,0)</f>
        <v>0</v>
      </c>
      <c r="P132" s="64" t="n">
        <f aca="false">IF(AND($G132&lt;=P$1,$H132&gt;P$1),$C132,0)</f>
        <v>0</v>
      </c>
      <c r="Q132" s="64" t="n">
        <f aca="false">IF(AND($G132&lt;=Q$1,$H132&gt;Q$1),$C132,0)</f>
        <v>0</v>
      </c>
      <c r="R132" s="64" t="n">
        <f aca="false">IF(AND($G132&lt;=R$1,$H132&gt;R$1),$C132,0)</f>
        <v>0</v>
      </c>
      <c r="S132" s="64" t="n">
        <f aca="false">IF(AND($G132&lt;=S$1,$H132&gt;S$1),$C132,0)</f>
        <v>0</v>
      </c>
      <c r="T132" s="64" t="n">
        <f aca="false">IF(AND($G132&lt;=T$1,$H132&gt;T$1),$C132,0)</f>
        <v>0</v>
      </c>
      <c r="U132" s="65" t="n">
        <f aca="false">SUM(I132:T132)</f>
        <v>0</v>
      </c>
      <c r="V132" s="65"/>
      <c r="W132" s="67"/>
      <c r="X132" s="67"/>
      <c r="Y132" s="67"/>
      <c r="Z132" s="67"/>
      <c r="AA132" s="67"/>
      <c r="AB132" s="67"/>
      <c r="AC132" s="67"/>
    </row>
    <row r="133" customFormat="false" ht="15.75" hidden="true" customHeight="false" outlineLevel="0" collapsed="false">
      <c r="A133" s="54" t="str">
        <f aca="false">+'Personnel Input Worksheet'!B153</f>
        <v> </v>
      </c>
      <c r="B133" s="54" t="n">
        <f aca="false">+'Personnel Input Worksheet'!D153</f>
        <v>0</v>
      </c>
      <c r="C133" s="54" t="n">
        <f aca="false">IF(B133&lt;&gt;0,1,0)</f>
        <v>0</v>
      </c>
      <c r="D133" s="54" t="n">
        <f aca="false">+'Personnel Input Worksheet'!G153</f>
        <v>12</v>
      </c>
      <c r="E133" s="61" t="n">
        <f aca="false">+D133*30</f>
        <v>360</v>
      </c>
      <c r="F133" s="62" t="n">
        <v>36526</v>
      </c>
      <c r="G133" s="63" t="n">
        <f aca="false">IF(A133&lt;&gt;"FTE",DATE(99,12,31),+F133+(360-E133))</f>
        <v>36525</v>
      </c>
      <c r="H133" s="63" t="n">
        <f aca="false">IF(A133&lt;&gt;"FTE",F133+E133,DATE(2001,1,1))</f>
        <v>36886</v>
      </c>
      <c r="I133" s="64" t="n">
        <f aca="false">IF(AND($G133&lt;=I$1,$H133&gt;I$1),$C133,0)</f>
        <v>0</v>
      </c>
      <c r="J133" s="64" t="n">
        <f aca="false">IF(AND($G133&lt;=J$1,$H133&gt;J$1),$C133,0)</f>
        <v>0</v>
      </c>
      <c r="K133" s="64" t="n">
        <f aca="false">IF(AND($G133&lt;=K$1,$H133&gt;K$1),$C133,0)</f>
        <v>0</v>
      </c>
      <c r="L133" s="64" t="n">
        <f aca="false">IF(AND($G133&lt;=L$1,$H133&gt;L$1),$C133,0)</f>
        <v>0</v>
      </c>
      <c r="M133" s="64" t="n">
        <f aca="false">IF(AND($G133&lt;=M$1,$H133&gt;M$1),$C133,0)</f>
        <v>0</v>
      </c>
      <c r="N133" s="64" t="n">
        <f aca="false">IF(AND($G133&lt;=N$1,$H133&gt;N$1),$C133,0)</f>
        <v>0</v>
      </c>
      <c r="O133" s="64" t="n">
        <f aca="false">IF(AND($G133&lt;=O$1,$H133&gt;O$1),$C133,0)</f>
        <v>0</v>
      </c>
      <c r="P133" s="64" t="n">
        <f aca="false">IF(AND($G133&lt;=P$1,$H133&gt;P$1),$C133,0)</f>
        <v>0</v>
      </c>
      <c r="Q133" s="64" t="n">
        <f aca="false">IF(AND($G133&lt;=Q$1,$H133&gt;Q$1),$C133,0)</f>
        <v>0</v>
      </c>
      <c r="R133" s="64" t="n">
        <f aca="false">IF(AND($G133&lt;=R$1,$H133&gt;R$1),$C133,0)</f>
        <v>0</v>
      </c>
      <c r="S133" s="64" t="n">
        <f aca="false">IF(AND($G133&lt;=S$1,$H133&gt;S$1),$C133,0)</f>
        <v>0</v>
      </c>
      <c r="T133" s="64" t="n">
        <f aca="false">IF(AND($G133&lt;=T$1,$H133&gt;T$1),$C133,0)</f>
        <v>0</v>
      </c>
      <c r="U133" s="65" t="n">
        <f aca="false">SUM(I133:T133)</f>
        <v>0</v>
      </c>
      <c r="V133" s="65"/>
      <c r="W133" s="67"/>
      <c r="X133" s="67"/>
      <c r="Y133" s="67"/>
      <c r="Z133" s="67"/>
      <c r="AA133" s="67"/>
      <c r="AB133" s="67"/>
      <c r="AC133" s="67"/>
    </row>
    <row r="134" customFormat="false" ht="15.75" hidden="true" customHeight="false" outlineLevel="0" collapsed="false">
      <c r="A134" s="54" t="str">
        <f aca="false">+'Personnel Input Worksheet'!B154</f>
        <v> </v>
      </c>
      <c r="B134" s="54" t="n">
        <f aca="false">+'Personnel Input Worksheet'!D154</f>
        <v>0</v>
      </c>
      <c r="C134" s="54" t="n">
        <f aca="false">IF(B134&lt;&gt;0,1,0)</f>
        <v>0</v>
      </c>
      <c r="D134" s="54" t="n">
        <f aca="false">+'Personnel Input Worksheet'!G154</f>
        <v>12</v>
      </c>
      <c r="E134" s="61" t="n">
        <f aca="false">+D134*30</f>
        <v>360</v>
      </c>
      <c r="F134" s="62" t="n">
        <v>36526</v>
      </c>
      <c r="G134" s="63" t="n">
        <f aca="false">IF(A134&lt;&gt;"FTE",DATE(99,12,31),+F134+(360-E134))</f>
        <v>36525</v>
      </c>
      <c r="H134" s="63" t="n">
        <f aca="false">IF(A134&lt;&gt;"FTE",F134+E134,DATE(2001,1,1))</f>
        <v>36886</v>
      </c>
      <c r="I134" s="64" t="n">
        <f aca="false">IF(AND($G134&lt;=I$1,$H134&gt;I$1),$C134,0)</f>
        <v>0</v>
      </c>
      <c r="J134" s="64" t="n">
        <f aca="false">IF(AND($G134&lt;=J$1,$H134&gt;J$1),$C134,0)</f>
        <v>0</v>
      </c>
      <c r="K134" s="64" t="n">
        <f aca="false">IF(AND($G134&lt;=K$1,$H134&gt;K$1),$C134,0)</f>
        <v>0</v>
      </c>
      <c r="L134" s="64" t="n">
        <f aca="false">IF(AND($G134&lt;=L$1,$H134&gt;L$1),$C134,0)</f>
        <v>0</v>
      </c>
      <c r="M134" s="64" t="n">
        <f aca="false">IF(AND($G134&lt;=M$1,$H134&gt;M$1),$C134,0)</f>
        <v>0</v>
      </c>
      <c r="N134" s="64" t="n">
        <f aca="false">IF(AND($G134&lt;=N$1,$H134&gt;N$1),$C134,0)</f>
        <v>0</v>
      </c>
      <c r="O134" s="64" t="n">
        <f aca="false">IF(AND($G134&lt;=O$1,$H134&gt;O$1),$C134,0)</f>
        <v>0</v>
      </c>
      <c r="P134" s="64" t="n">
        <f aca="false">IF(AND($G134&lt;=P$1,$H134&gt;P$1),$C134,0)</f>
        <v>0</v>
      </c>
      <c r="Q134" s="64" t="n">
        <f aca="false">IF(AND($G134&lt;=Q$1,$H134&gt;Q$1),$C134,0)</f>
        <v>0</v>
      </c>
      <c r="R134" s="64" t="n">
        <f aca="false">IF(AND($G134&lt;=R$1,$H134&gt;R$1),$C134,0)</f>
        <v>0</v>
      </c>
      <c r="S134" s="64" t="n">
        <f aca="false">IF(AND($G134&lt;=S$1,$H134&gt;S$1),$C134,0)</f>
        <v>0</v>
      </c>
      <c r="T134" s="64" t="n">
        <f aca="false">IF(AND($G134&lt;=T$1,$H134&gt;T$1),$C134,0)</f>
        <v>0</v>
      </c>
      <c r="U134" s="65" t="n">
        <f aca="false">SUM(I134:T134)</f>
        <v>0</v>
      </c>
      <c r="V134" s="65"/>
      <c r="W134" s="67"/>
      <c r="X134" s="67"/>
      <c r="Y134" s="67"/>
      <c r="Z134" s="67"/>
      <c r="AA134" s="67"/>
      <c r="AB134" s="67"/>
      <c r="AC134" s="67"/>
    </row>
    <row r="135" customFormat="false" ht="15.75" hidden="true" customHeight="false" outlineLevel="0" collapsed="false">
      <c r="A135" s="54" t="str">
        <f aca="false">+'Personnel Input Worksheet'!B155</f>
        <v> </v>
      </c>
      <c r="B135" s="54" t="n">
        <f aca="false">+'Personnel Input Worksheet'!D155</f>
        <v>0</v>
      </c>
      <c r="C135" s="54" t="n">
        <f aca="false">IF(B135&lt;&gt;0,1,0)</f>
        <v>0</v>
      </c>
      <c r="D135" s="54" t="n">
        <f aca="false">+'Personnel Input Worksheet'!G155</f>
        <v>12</v>
      </c>
      <c r="E135" s="61" t="n">
        <f aca="false">+D135*30</f>
        <v>360</v>
      </c>
      <c r="F135" s="62" t="n">
        <v>36526</v>
      </c>
      <c r="G135" s="63" t="n">
        <f aca="false">IF(A135&lt;&gt;"FTE",DATE(99,12,31),+F135+(360-E135))</f>
        <v>36525</v>
      </c>
      <c r="H135" s="63" t="n">
        <f aca="false">IF(A135&lt;&gt;"FTE",F135+E135,DATE(2001,1,1))</f>
        <v>36886</v>
      </c>
      <c r="I135" s="64" t="n">
        <f aca="false">IF(AND($G135&lt;=I$1,$H135&gt;I$1),$C135,0)</f>
        <v>0</v>
      </c>
      <c r="J135" s="64" t="n">
        <f aca="false">IF(AND($G135&lt;=J$1,$H135&gt;J$1),$C135,0)</f>
        <v>0</v>
      </c>
      <c r="K135" s="64" t="n">
        <f aca="false">IF(AND($G135&lt;=K$1,$H135&gt;K$1),$C135,0)</f>
        <v>0</v>
      </c>
      <c r="L135" s="64" t="n">
        <f aca="false">IF(AND($G135&lt;=L$1,$H135&gt;L$1),$C135,0)</f>
        <v>0</v>
      </c>
      <c r="M135" s="64" t="n">
        <f aca="false">IF(AND($G135&lt;=M$1,$H135&gt;M$1),$C135,0)</f>
        <v>0</v>
      </c>
      <c r="N135" s="64" t="n">
        <f aca="false">IF(AND($G135&lt;=N$1,$H135&gt;N$1),$C135,0)</f>
        <v>0</v>
      </c>
      <c r="O135" s="64" t="n">
        <f aca="false">IF(AND($G135&lt;=O$1,$H135&gt;O$1),$C135,0)</f>
        <v>0</v>
      </c>
      <c r="P135" s="64" t="n">
        <f aca="false">IF(AND($G135&lt;=P$1,$H135&gt;P$1),$C135,0)</f>
        <v>0</v>
      </c>
      <c r="Q135" s="64" t="n">
        <f aca="false">IF(AND($G135&lt;=Q$1,$H135&gt;Q$1),$C135,0)</f>
        <v>0</v>
      </c>
      <c r="R135" s="64" t="n">
        <f aca="false">IF(AND($G135&lt;=R$1,$H135&gt;R$1),$C135,0)</f>
        <v>0</v>
      </c>
      <c r="S135" s="64" t="n">
        <f aca="false">IF(AND($G135&lt;=S$1,$H135&gt;S$1),$C135,0)</f>
        <v>0</v>
      </c>
      <c r="T135" s="64" t="n">
        <f aca="false">IF(AND($G135&lt;=T$1,$H135&gt;T$1),$C135,0)</f>
        <v>0</v>
      </c>
      <c r="U135" s="65" t="n">
        <f aca="false">SUM(I135:T135)</f>
        <v>0</v>
      </c>
      <c r="V135" s="65"/>
      <c r="W135" s="67"/>
      <c r="X135" s="67"/>
      <c r="Y135" s="67"/>
      <c r="Z135" s="67"/>
      <c r="AA135" s="67"/>
      <c r="AB135" s="67"/>
      <c r="AC135" s="67"/>
    </row>
    <row r="136" customFormat="false" ht="15.75" hidden="true" customHeight="false" outlineLevel="0" collapsed="false">
      <c r="A136" s="54" t="str">
        <f aca="false">+'Personnel Input Worksheet'!B156</f>
        <v> </v>
      </c>
      <c r="B136" s="54" t="n">
        <f aca="false">+'Personnel Input Worksheet'!D156</f>
        <v>0</v>
      </c>
      <c r="C136" s="54" t="n">
        <f aca="false">IF(B136&lt;&gt;0,1,0)</f>
        <v>0</v>
      </c>
      <c r="D136" s="54" t="n">
        <f aca="false">+'Personnel Input Worksheet'!G156</f>
        <v>12</v>
      </c>
      <c r="E136" s="61" t="n">
        <f aca="false">+D136*30</f>
        <v>360</v>
      </c>
      <c r="F136" s="62" t="n">
        <v>36526</v>
      </c>
      <c r="G136" s="63" t="n">
        <f aca="false">IF(A136&lt;&gt;"FTE",DATE(99,12,31),+F136+(360-E136))</f>
        <v>36525</v>
      </c>
      <c r="H136" s="63" t="n">
        <f aca="false">IF(A136&lt;&gt;"FTE",F136+E136,DATE(2001,1,1))</f>
        <v>36886</v>
      </c>
      <c r="I136" s="64" t="n">
        <f aca="false">IF(AND($G136&lt;=I$1,$H136&gt;I$1),$C136,0)</f>
        <v>0</v>
      </c>
      <c r="J136" s="64" t="n">
        <f aca="false">IF(AND($G136&lt;=J$1,$H136&gt;J$1),$C136,0)</f>
        <v>0</v>
      </c>
      <c r="K136" s="64" t="n">
        <f aca="false">IF(AND($G136&lt;=K$1,$H136&gt;K$1),$C136,0)</f>
        <v>0</v>
      </c>
      <c r="L136" s="64" t="n">
        <f aca="false">IF(AND($G136&lt;=L$1,$H136&gt;L$1),$C136,0)</f>
        <v>0</v>
      </c>
      <c r="M136" s="64" t="n">
        <f aca="false">IF(AND($G136&lt;=M$1,$H136&gt;M$1),$C136,0)</f>
        <v>0</v>
      </c>
      <c r="N136" s="64" t="n">
        <f aca="false">IF(AND($G136&lt;=N$1,$H136&gt;N$1),$C136,0)</f>
        <v>0</v>
      </c>
      <c r="O136" s="64" t="n">
        <f aca="false">IF(AND($G136&lt;=O$1,$H136&gt;O$1),$C136,0)</f>
        <v>0</v>
      </c>
      <c r="P136" s="64" t="n">
        <f aca="false">IF(AND($G136&lt;=P$1,$H136&gt;P$1),$C136,0)</f>
        <v>0</v>
      </c>
      <c r="Q136" s="64" t="n">
        <f aca="false">IF(AND($G136&lt;=Q$1,$H136&gt;Q$1),$C136,0)</f>
        <v>0</v>
      </c>
      <c r="R136" s="64" t="n">
        <f aca="false">IF(AND($G136&lt;=R$1,$H136&gt;R$1),$C136,0)</f>
        <v>0</v>
      </c>
      <c r="S136" s="64" t="n">
        <f aca="false">IF(AND($G136&lt;=S$1,$H136&gt;S$1),$C136,0)</f>
        <v>0</v>
      </c>
      <c r="T136" s="64" t="n">
        <f aca="false">IF(AND($G136&lt;=T$1,$H136&gt;T$1),$C136,0)</f>
        <v>0</v>
      </c>
      <c r="U136" s="65" t="n">
        <f aca="false">SUM(I136:T136)</f>
        <v>0</v>
      </c>
      <c r="V136" s="65"/>
      <c r="W136" s="67"/>
      <c r="X136" s="67"/>
      <c r="Y136" s="67"/>
      <c r="Z136" s="67"/>
      <c r="AA136" s="67"/>
      <c r="AB136" s="67"/>
      <c r="AC136" s="67"/>
    </row>
    <row r="137" customFormat="false" ht="15.75" hidden="true" customHeight="false" outlineLevel="0" collapsed="false">
      <c r="A137" s="54" t="str">
        <f aca="false">+'Personnel Input Worksheet'!B157</f>
        <v> </v>
      </c>
      <c r="B137" s="54" t="n">
        <f aca="false">+'Personnel Input Worksheet'!D157</f>
        <v>0</v>
      </c>
      <c r="C137" s="54" t="n">
        <f aca="false">IF(B137&lt;&gt;0,1,0)</f>
        <v>0</v>
      </c>
      <c r="D137" s="54" t="n">
        <f aca="false">+'Personnel Input Worksheet'!G157</f>
        <v>12</v>
      </c>
      <c r="E137" s="61" t="n">
        <f aca="false">+D137*30</f>
        <v>360</v>
      </c>
      <c r="F137" s="62" t="n">
        <v>36526</v>
      </c>
      <c r="G137" s="63" t="n">
        <f aca="false">IF(A137&lt;&gt;"FTE",DATE(99,12,31),+F137+(360-E137))</f>
        <v>36525</v>
      </c>
      <c r="H137" s="63" t="n">
        <f aca="false">IF(A137&lt;&gt;"FTE",F137+E137,DATE(2001,1,1))</f>
        <v>36886</v>
      </c>
      <c r="I137" s="64" t="n">
        <f aca="false">IF(AND($G137&lt;=I$1,$H137&gt;I$1),$C137,0)</f>
        <v>0</v>
      </c>
      <c r="J137" s="64" t="n">
        <f aca="false">IF(AND($G137&lt;=J$1,$H137&gt;J$1),$C137,0)</f>
        <v>0</v>
      </c>
      <c r="K137" s="64" t="n">
        <f aca="false">IF(AND($G137&lt;=K$1,$H137&gt;K$1),$C137,0)</f>
        <v>0</v>
      </c>
      <c r="L137" s="64" t="n">
        <f aca="false">IF(AND($G137&lt;=L$1,$H137&gt;L$1),$C137,0)</f>
        <v>0</v>
      </c>
      <c r="M137" s="64" t="n">
        <f aca="false">IF(AND($G137&lt;=M$1,$H137&gt;M$1),$C137,0)</f>
        <v>0</v>
      </c>
      <c r="N137" s="64" t="n">
        <f aca="false">IF(AND($G137&lt;=N$1,$H137&gt;N$1),$C137,0)</f>
        <v>0</v>
      </c>
      <c r="O137" s="64" t="n">
        <f aca="false">IF(AND($G137&lt;=O$1,$H137&gt;O$1),$C137,0)</f>
        <v>0</v>
      </c>
      <c r="P137" s="64" t="n">
        <f aca="false">IF(AND($G137&lt;=P$1,$H137&gt;P$1),$C137,0)</f>
        <v>0</v>
      </c>
      <c r="Q137" s="64" t="n">
        <f aca="false">IF(AND($G137&lt;=Q$1,$H137&gt;Q$1),$C137,0)</f>
        <v>0</v>
      </c>
      <c r="R137" s="64" t="n">
        <f aca="false">IF(AND($G137&lt;=R$1,$H137&gt;R$1),$C137,0)</f>
        <v>0</v>
      </c>
      <c r="S137" s="64" t="n">
        <f aca="false">IF(AND($G137&lt;=S$1,$H137&gt;S$1),$C137,0)</f>
        <v>0</v>
      </c>
      <c r="T137" s="64" t="n">
        <f aca="false">IF(AND($G137&lt;=T$1,$H137&gt;T$1),$C137,0)</f>
        <v>0</v>
      </c>
      <c r="U137" s="65" t="n">
        <f aca="false">SUM(I137:T137)</f>
        <v>0</v>
      </c>
      <c r="V137" s="65"/>
      <c r="W137" s="67"/>
      <c r="X137" s="67"/>
      <c r="Y137" s="67"/>
      <c r="Z137" s="67"/>
      <c r="AA137" s="67"/>
      <c r="AB137" s="67"/>
      <c r="AC137" s="67"/>
    </row>
    <row r="138" customFormat="false" ht="15.75" hidden="true" customHeight="false" outlineLevel="0" collapsed="false">
      <c r="A138" s="54" t="str">
        <f aca="false">+'Personnel Input Worksheet'!B158</f>
        <v> </v>
      </c>
      <c r="B138" s="54" t="n">
        <f aca="false">+'Personnel Input Worksheet'!D158</f>
        <v>0</v>
      </c>
      <c r="C138" s="54" t="n">
        <f aca="false">IF(B138&lt;&gt;0,1,0)</f>
        <v>0</v>
      </c>
      <c r="D138" s="54" t="n">
        <f aca="false">+'Personnel Input Worksheet'!G158</f>
        <v>12</v>
      </c>
      <c r="E138" s="61" t="n">
        <f aca="false">+D138*30</f>
        <v>360</v>
      </c>
      <c r="F138" s="62" t="n">
        <v>36526</v>
      </c>
      <c r="G138" s="63" t="n">
        <f aca="false">IF(A138&lt;&gt;"FTE",DATE(99,12,31),+F138+(360-E138))</f>
        <v>36525</v>
      </c>
      <c r="H138" s="63" t="n">
        <f aca="false">IF(A138&lt;&gt;"FTE",F138+E138,DATE(2001,1,1))</f>
        <v>36886</v>
      </c>
      <c r="I138" s="64" t="n">
        <f aca="false">IF(AND($G138&lt;=I$1,$H138&gt;I$1),$C138,0)</f>
        <v>0</v>
      </c>
      <c r="J138" s="64" t="n">
        <f aca="false">IF(AND($G138&lt;=J$1,$H138&gt;J$1),$C138,0)</f>
        <v>0</v>
      </c>
      <c r="K138" s="64" t="n">
        <f aca="false">IF(AND($G138&lt;=K$1,$H138&gt;K$1),$C138,0)</f>
        <v>0</v>
      </c>
      <c r="L138" s="64" t="n">
        <f aca="false">IF(AND($G138&lt;=L$1,$H138&gt;L$1),$C138,0)</f>
        <v>0</v>
      </c>
      <c r="M138" s="64" t="n">
        <f aca="false">IF(AND($G138&lt;=M$1,$H138&gt;M$1),$C138,0)</f>
        <v>0</v>
      </c>
      <c r="N138" s="64" t="n">
        <f aca="false">IF(AND($G138&lt;=N$1,$H138&gt;N$1),$C138,0)</f>
        <v>0</v>
      </c>
      <c r="O138" s="64" t="n">
        <f aca="false">IF(AND($G138&lt;=O$1,$H138&gt;O$1),$C138,0)</f>
        <v>0</v>
      </c>
      <c r="P138" s="64" t="n">
        <f aca="false">IF(AND($G138&lt;=P$1,$H138&gt;P$1),$C138,0)</f>
        <v>0</v>
      </c>
      <c r="Q138" s="64" t="n">
        <f aca="false">IF(AND($G138&lt;=Q$1,$H138&gt;Q$1),$C138,0)</f>
        <v>0</v>
      </c>
      <c r="R138" s="64" t="n">
        <f aca="false">IF(AND($G138&lt;=R$1,$H138&gt;R$1),$C138,0)</f>
        <v>0</v>
      </c>
      <c r="S138" s="64" t="n">
        <f aca="false">IF(AND($G138&lt;=S$1,$H138&gt;S$1),$C138,0)</f>
        <v>0</v>
      </c>
      <c r="T138" s="64" t="n">
        <f aca="false">IF(AND($G138&lt;=T$1,$H138&gt;T$1),$C138,0)</f>
        <v>0</v>
      </c>
      <c r="U138" s="65" t="n">
        <f aca="false">SUM(I138:T138)</f>
        <v>0</v>
      </c>
      <c r="V138" s="65"/>
      <c r="W138" s="67"/>
      <c r="X138" s="67"/>
      <c r="Y138" s="67"/>
      <c r="Z138" s="67"/>
      <c r="AA138" s="67"/>
      <c r="AB138" s="67"/>
      <c r="AC138" s="67"/>
    </row>
    <row r="139" customFormat="false" ht="15.75" hidden="true" customHeight="false" outlineLevel="0" collapsed="false">
      <c r="A139" s="54" t="str">
        <f aca="false">+'Personnel Input Worksheet'!B159</f>
        <v> </v>
      </c>
      <c r="B139" s="54" t="n">
        <f aca="false">+'Personnel Input Worksheet'!D159</f>
        <v>0</v>
      </c>
      <c r="C139" s="54" t="n">
        <f aca="false">IF(B139&lt;&gt;0,1,0)</f>
        <v>0</v>
      </c>
      <c r="D139" s="54" t="n">
        <f aca="false">+'Personnel Input Worksheet'!G159</f>
        <v>12</v>
      </c>
      <c r="E139" s="61" t="n">
        <f aca="false">+D139*30</f>
        <v>360</v>
      </c>
      <c r="F139" s="62" t="n">
        <v>36526</v>
      </c>
      <c r="G139" s="63" t="n">
        <f aca="false">IF(A139&lt;&gt;"FTE",DATE(99,12,31),+F139+(360-E139))</f>
        <v>36525</v>
      </c>
      <c r="H139" s="63" t="n">
        <f aca="false">IF(A139&lt;&gt;"FTE",F139+E139,DATE(2001,1,1))</f>
        <v>36886</v>
      </c>
      <c r="I139" s="64" t="n">
        <f aca="false">IF(AND($G139&lt;=I$1,$H139&gt;I$1),$C139,0)</f>
        <v>0</v>
      </c>
      <c r="J139" s="64" t="n">
        <f aca="false">IF(AND($G139&lt;=J$1,$H139&gt;J$1),$C139,0)</f>
        <v>0</v>
      </c>
      <c r="K139" s="64" t="n">
        <f aca="false">IF(AND($G139&lt;=K$1,$H139&gt;K$1),$C139,0)</f>
        <v>0</v>
      </c>
      <c r="L139" s="64" t="n">
        <f aca="false">IF(AND($G139&lt;=L$1,$H139&gt;L$1),$C139,0)</f>
        <v>0</v>
      </c>
      <c r="M139" s="64" t="n">
        <f aca="false">IF(AND($G139&lt;=M$1,$H139&gt;M$1),$C139,0)</f>
        <v>0</v>
      </c>
      <c r="N139" s="64" t="n">
        <f aca="false">IF(AND($G139&lt;=N$1,$H139&gt;N$1),$C139,0)</f>
        <v>0</v>
      </c>
      <c r="O139" s="64" t="n">
        <f aca="false">IF(AND($G139&lt;=O$1,$H139&gt;O$1),$C139,0)</f>
        <v>0</v>
      </c>
      <c r="P139" s="64" t="n">
        <f aca="false">IF(AND($G139&lt;=P$1,$H139&gt;P$1),$C139,0)</f>
        <v>0</v>
      </c>
      <c r="Q139" s="64" t="n">
        <f aca="false">IF(AND($G139&lt;=Q$1,$H139&gt;Q$1),$C139,0)</f>
        <v>0</v>
      </c>
      <c r="R139" s="64" t="n">
        <f aca="false">IF(AND($G139&lt;=R$1,$H139&gt;R$1),$C139,0)</f>
        <v>0</v>
      </c>
      <c r="S139" s="64" t="n">
        <f aca="false">IF(AND($G139&lt;=S$1,$H139&gt;S$1),$C139,0)</f>
        <v>0</v>
      </c>
      <c r="T139" s="64" t="n">
        <f aca="false">IF(AND($G139&lt;=T$1,$H139&gt;T$1),$C139,0)</f>
        <v>0</v>
      </c>
      <c r="U139" s="65" t="n">
        <f aca="false">SUM(I139:T139)</f>
        <v>0</v>
      </c>
      <c r="V139" s="65"/>
      <c r="W139" s="67"/>
      <c r="X139" s="67"/>
      <c r="Y139" s="67"/>
      <c r="Z139" s="67"/>
      <c r="AA139" s="67"/>
      <c r="AB139" s="67"/>
      <c r="AC139" s="67"/>
    </row>
    <row r="140" customFormat="false" ht="15.75" hidden="true" customHeight="false" outlineLevel="0" collapsed="false">
      <c r="A140" s="54" t="str">
        <f aca="false">+'Personnel Input Worksheet'!B160</f>
        <v> </v>
      </c>
      <c r="B140" s="54" t="n">
        <f aca="false">+'Personnel Input Worksheet'!D160</f>
        <v>0</v>
      </c>
      <c r="C140" s="54" t="n">
        <f aca="false">IF(B140&lt;&gt;0,1,0)</f>
        <v>0</v>
      </c>
      <c r="D140" s="54" t="n">
        <f aca="false">+'Personnel Input Worksheet'!G160</f>
        <v>12</v>
      </c>
      <c r="E140" s="61" t="n">
        <f aca="false">+D140*30</f>
        <v>360</v>
      </c>
      <c r="F140" s="62" t="n">
        <v>36526</v>
      </c>
      <c r="G140" s="63" t="n">
        <f aca="false">IF(A140&lt;&gt;"FTE",DATE(99,12,31),+F140+(360-E140))</f>
        <v>36525</v>
      </c>
      <c r="H140" s="63" t="n">
        <f aca="false">IF(A140&lt;&gt;"FTE",F140+E140,DATE(2001,1,1))</f>
        <v>36886</v>
      </c>
      <c r="I140" s="64" t="n">
        <f aca="false">IF(AND($G140&lt;=I$1,$H140&gt;I$1),$C140,0)</f>
        <v>0</v>
      </c>
      <c r="J140" s="64" t="n">
        <f aca="false">IF(AND($G140&lt;=J$1,$H140&gt;J$1),$C140,0)</f>
        <v>0</v>
      </c>
      <c r="K140" s="64" t="n">
        <f aca="false">IF(AND($G140&lt;=K$1,$H140&gt;K$1),$C140,0)</f>
        <v>0</v>
      </c>
      <c r="L140" s="64" t="n">
        <f aca="false">IF(AND($G140&lt;=L$1,$H140&gt;L$1),$C140,0)</f>
        <v>0</v>
      </c>
      <c r="M140" s="64" t="n">
        <f aca="false">IF(AND($G140&lt;=M$1,$H140&gt;M$1),$C140,0)</f>
        <v>0</v>
      </c>
      <c r="N140" s="64" t="n">
        <f aca="false">IF(AND($G140&lt;=N$1,$H140&gt;N$1),$C140,0)</f>
        <v>0</v>
      </c>
      <c r="O140" s="64" t="n">
        <f aca="false">IF(AND($G140&lt;=O$1,$H140&gt;O$1),$C140,0)</f>
        <v>0</v>
      </c>
      <c r="P140" s="64" t="n">
        <f aca="false">IF(AND($G140&lt;=P$1,$H140&gt;P$1),$C140,0)</f>
        <v>0</v>
      </c>
      <c r="Q140" s="64" t="n">
        <f aca="false">IF(AND($G140&lt;=Q$1,$H140&gt;Q$1),$C140,0)</f>
        <v>0</v>
      </c>
      <c r="R140" s="64" t="n">
        <f aca="false">IF(AND($G140&lt;=R$1,$H140&gt;R$1),$C140,0)</f>
        <v>0</v>
      </c>
      <c r="S140" s="64" t="n">
        <f aca="false">IF(AND($G140&lt;=S$1,$H140&gt;S$1),$C140,0)</f>
        <v>0</v>
      </c>
      <c r="T140" s="64" t="n">
        <f aca="false">IF(AND($G140&lt;=T$1,$H140&gt;T$1),$C140,0)</f>
        <v>0</v>
      </c>
      <c r="U140" s="65" t="n">
        <f aca="false">SUM(I140:T140)</f>
        <v>0</v>
      </c>
      <c r="V140" s="65"/>
      <c r="W140" s="67"/>
      <c r="X140" s="67"/>
      <c r="Y140" s="67"/>
      <c r="Z140" s="67"/>
      <c r="AA140" s="67"/>
      <c r="AB140" s="67"/>
      <c r="AC140" s="67"/>
    </row>
    <row r="141" customFormat="false" ht="15.75" hidden="true" customHeight="false" outlineLevel="0" collapsed="false">
      <c r="A141" s="54" t="str">
        <f aca="false">+'Personnel Input Worksheet'!B161</f>
        <v> </v>
      </c>
      <c r="B141" s="54" t="n">
        <f aca="false">+'Personnel Input Worksheet'!D161</f>
        <v>0</v>
      </c>
      <c r="C141" s="54" t="n">
        <f aca="false">IF(B141&lt;&gt;0,1,0)</f>
        <v>0</v>
      </c>
      <c r="D141" s="54" t="n">
        <f aca="false">+'Personnel Input Worksheet'!G161</f>
        <v>12</v>
      </c>
      <c r="E141" s="61" t="n">
        <f aca="false">+D141*30</f>
        <v>360</v>
      </c>
      <c r="F141" s="62" t="n">
        <v>36526</v>
      </c>
      <c r="G141" s="63" t="n">
        <f aca="false">IF(A141&lt;&gt;"FTE",DATE(99,12,31),+F141+(360-E141))</f>
        <v>36525</v>
      </c>
      <c r="H141" s="63" t="n">
        <f aca="false">IF(A141&lt;&gt;"FTE",F141+E141,DATE(2001,1,1))</f>
        <v>36886</v>
      </c>
      <c r="I141" s="64" t="n">
        <f aca="false">IF(AND($G141&lt;=I$1,$H141&gt;I$1),$C141,0)</f>
        <v>0</v>
      </c>
      <c r="J141" s="64" t="n">
        <f aca="false">IF(AND($G141&lt;=J$1,$H141&gt;J$1),$C141,0)</f>
        <v>0</v>
      </c>
      <c r="K141" s="64" t="n">
        <f aca="false">IF(AND($G141&lt;=K$1,$H141&gt;K$1),$C141,0)</f>
        <v>0</v>
      </c>
      <c r="L141" s="64" t="n">
        <f aca="false">IF(AND($G141&lt;=L$1,$H141&gt;L$1),$C141,0)</f>
        <v>0</v>
      </c>
      <c r="M141" s="64" t="n">
        <f aca="false">IF(AND($G141&lt;=M$1,$H141&gt;M$1),$C141,0)</f>
        <v>0</v>
      </c>
      <c r="N141" s="64" t="n">
        <f aca="false">IF(AND($G141&lt;=N$1,$H141&gt;N$1),$C141,0)</f>
        <v>0</v>
      </c>
      <c r="O141" s="64" t="n">
        <f aca="false">IF(AND($G141&lt;=O$1,$H141&gt;O$1),$C141,0)</f>
        <v>0</v>
      </c>
      <c r="P141" s="64" t="n">
        <f aca="false">IF(AND($G141&lt;=P$1,$H141&gt;P$1),$C141,0)</f>
        <v>0</v>
      </c>
      <c r="Q141" s="64" t="n">
        <f aca="false">IF(AND($G141&lt;=Q$1,$H141&gt;Q$1),$C141,0)</f>
        <v>0</v>
      </c>
      <c r="R141" s="64" t="n">
        <f aca="false">IF(AND($G141&lt;=R$1,$H141&gt;R$1),$C141,0)</f>
        <v>0</v>
      </c>
      <c r="S141" s="64" t="n">
        <f aca="false">IF(AND($G141&lt;=S$1,$H141&gt;S$1),$C141,0)</f>
        <v>0</v>
      </c>
      <c r="T141" s="64" t="n">
        <f aca="false">IF(AND($G141&lt;=T$1,$H141&gt;T$1),$C141,0)</f>
        <v>0</v>
      </c>
      <c r="U141" s="65" t="n">
        <f aca="false">SUM(I141:T141)</f>
        <v>0</v>
      </c>
      <c r="V141" s="65"/>
      <c r="W141" s="67"/>
      <c r="X141" s="67"/>
      <c r="Y141" s="67"/>
      <c r="Z141" s="67"/>
      <c r="AA141" s="67"/>
      <c r="AB141" s="67"/>
      <c r="AC141" s="67"/>
    </row>
    <row r="142" customFormat="false" ht="15.75" hidden="true" customHeight="false" outlineLevel="0" collapsed="false">
      <c r="A142" s="54" t="str">
        <f aca="false">+'Personnel Input Worksheet'!B162</f>
        <v> </v>
      </c>
      <c r="B142" s="54" t="n">
        <f aca="false">+'Personnel Input Worksheet'!D162</f>
        <v>0</v>
      </c>
      <c r="C142" s="54" t="n">
        <f aca="false">IF(B142&lt;&gt;0,1,0)</f>
        <v>0</v>
      </c>
      <c r="D142" s="54" t="n">
        <f aca="false">+'Personnel Input Worksheet'!G162</f>
        <v>12</v>
      </c>
      <c r="E142" s="61" t="n">
        <f aca="false">+D142*30</f>
        <v>360</v>
      </c>
      <c r="F142" s="62" t="n">
        <v>36526</v>
      </c>
      <c r="G142" s="63" t="n">
        <f aca="false">IF(A142&lt;&gt;"FTE",DATE(99,12,31),+F142+(360-E142))</f>
        <v>36525</v>
      </c>
      <c r="H142" s="63" t="n">
        <f aca="false">IF(A142&lt;&gt;"FTE",F142+E142,DATE(2001,1,1))</f>
        <v>36886</v>
      </c>
      <c r="I142" s="64" t="n">
        <f aca="false">IF(AND($G142&lt;=I$1,$H142&gt;I$1),$C142,0)</f>
        <v>0</v>
      </c>
      <c r="J142" s="64" t="n">
        <f aca="false">IF(AND($G142&lt;=J$1,$H142&gt;J$1),$C142,0)</f>
        <v>0</v>
      </c>
      <c r="K142" s="64" t="n">
        <f aca="false">IF(AND($G142&lt;=K$1,$H142&gt;K$1),$C142,0)</f>
        <v>0</v>
      </c>
      <c r="L142" s="64" t="n">
        <f aca="false">IF(AND($G142&lt;=L$1,$H142&gt;L$1),$C142,0)</f>
        <v>0</v>
      </c>
      <c r="M142" s="64" t="n">
        <f aca="false">IF(AND($G142&lt;=M$1,$H142&gt;M$1),$C142,0)</f>
        <v>0</v>
      </c>
      <c r="N142" s="64" t="n">
        <f aca="false">IF(AND($G142&lt;=N$1,$H142&gt;N$1),$C142,0)</f>
        <v>0</v>
      </c>
      <c r="O142" s="64" t="n">
        <f aca="false">IF(AND($G142&lt;=O$1,$H142&gt;O$1),$C142,0)</f>
        <v>0</v>
      </c>
      <c r="P142" s="64" t="n">
        <f aca="false">IF(AND($G142&lt;=P$1,$H142&gt;P$1),$C142,0)</f>
        <v>0</v>
      </c>
      <c r="Q142" s="64" t="n">
        <f aca="false">IF(AND($G142&lt;=Q$1,$H142&gt;Q$1),$C142,0)</f>
        <v>0</v>
      </c>
      <c r="R142" s="64" t="n">
        <f aca="false">IF(AND($G142&lt;=R$1,$H142&gt;R$1),$C142,0)</f>
        <v>0</v>
      </c>
      <c r="S142" s="64" t="n">
        <f aca="false">IF(AND($G142&lt;=S$1,$H142&gt;S$1),$C142,0)</f>
        <v>0</v>
      </c>
      <c r="T142" s="64" t="n">
        <f aca="false">IF(AND($G142&lt;=T$1,$H142&gt;T$1),$C142,0)</f>
        <v>0</v>
      </c>
      <c r="U142" s="65" t="n">
        <f aca="false">SUM(I142:T142)</f>
        <v>0</v>
      </c>
      <c r="V142" s="65"/>
      <c r="W142" s="67"/>
      <c r="X142" s="67"/>
      <c r="Y142" s="67"/>
      <c r="Z142" s="67"/>
      <c r="AA142" s="67"/>
      <c r="AB142" s="67"/>
      <c r="AC142" s="67"/>
    </row>
    <row r="143" customFormat="false" ht="15.75" hidden="true" customHeight="false" outlineLevel="0" collapsed="false">
      <c r="A143" s="54" t="str">
        <f aca="false">+'Personnel Input Worksheet'!B163</f>
        <v> </v>
      </c>
      <c r="B143" s="54" t="n">
        <f aca="false">+'Personnel Input Worksheet'!D163</f>
        <v>0</v>
      </c>
      <c r="C143" s="54" t="n">
        <f aca="false">IF(B143&lt;&gt;0,1,0)</f>
        <v>0</v>
      </c>
      <c r="D143" s="54" t="n">
        <f aca="false">+'Personnel Input Worksheet'!G163</f>
        <v>0</v>
      </c>
      <c r="E143" s="61" t="n">
        <f aca="false">+D143*30</f>
        <v>0</v>
      </c>
      <c r="F143" s="62" t="n">
        <v>36526</v>
      </c>
      <c r="G143" s="63" t="n">
        <f aca="false">IF(A143&lt;&gt;"FTE",DATE(99,12,31),+F143+(360-E143))</f>
        <v>36525</v>
      </c>
      <c r="H143" s="63" t="n">
        <f aca="false">IF(A143&lt;&gt;"FTE",F143+E143,DATE(2001,1,1))</f>
        <v>36526</v>
      </c>
      <c r="I143" s="64" t="n">
        <f aca="false">IF(AND($G143&lt;=I$1,$H143&gt;I$1),$C143,0)</f>
        <v>0</v>
      </c>
      <c r="J143" s="64" t="n">
        <f aca="false">IF(AND($G143&lt;=J$1,$H143&gt;J$1),$C143,0)</f>
        <v>0</v>
      </c>
      <c r="K143" s="64" t="n">
        <f aca="false">IF(AND($G143&lt;=K$1,$H143&gt;K$1),$C143,0)</f>
        <v>0</v>
      </c>
      <c r="L143" s="64" t="n">
        <f aca="false">IF(AND($G143&lt;=L$1,$H143&gt;L$1),$C143,0)</f>
        <v>0</v>
      </c>
      <c r="M143" s="64" t="n">
        <f aca="false">IF(AND($G143&lt;=M$1,$H143&gt;M$1),$C143,0)</f>
        <v>0</v>
      </c>
      <c r="N143" s="64" t="n">
        <f aca="false">IF(AND($G143&lt;=N$1,$H143&gt;N$1),$C143,0)</f>
        <v>0</v>
      </c>
      <c r="O143" s="64" t="n">
        <f aca="false">IF(AND($G143&lt;=O$1,$H143&gt;O$1),$C143,0)</f>
        <v>0</v>
      </c>
      <c r="P143" s="64" t="n">
        <f aca="false">IF(AND($G143&lt;=P$1,$H143&gt;P$1),$C143,0)</f>
        <v>0</v>
      </c>
      <c r="Q143" s="64" t="n">
        <f aca="false">IF(AND($G143&lt;=Q$1,$H143&gt;Q$1),$C143,0)</f>
        <v>0</v>
      </c>
      <c r="R143" s="64" t="n">
        <f aca="false">IF(AND($G143&lt;=R$1,$H143&gt;R$1),$C143,0)</f>
        <v>0</v>
      </c>
      <c r="S143" s="64" t="n">
        <f aca="false">IF(AND($G143&lt;=S$1,$H143&gt;S$1),$C143,0)</f>
        <v>0</v>
      </c>
      <c r="T143" s="64" t="n">
        <f aca="false">IF(AND($G143&lt;=T$1,$H143&gt;T$1),$C143,0)</f>
        <v>0</v>
      </c>
      <c r="U143" s="65" t="n">
        <f aca="false">SUM(I143:T143)</f>
        <v>0</v>
      </c>
      <c r="V143" s="65"/>
      <c r="W143" s="67"/>
      <c r="X143" s="67"/>
      <c r="Y143" s="67"/>
      <c r="Z143" s="67"/>
      <c r="AA143" s="67"/>
      <c r="AB143" s="67"/>
      <c r="AC143" s="67"/>
    </row>
    <row r="144" customFormat="false" ht="15.75" hidden="true" customHeight="false" outlineLevel="0" collapsed="false">
      <c r="A144" s="54" t="str">
        <f aca="false">+'Personnel Input Worksheet'!B164</f>
        <v> </v>
      </c>
      <c r="B144" s="54" t="n">
        <f aca="false">+'Personnel Input Worksheet'!D164</f>
        <v>0</v>
      </c>
      <c r="C144" s="54" t="n">
        <f aca="false">IF(B144&lt;&gt;0,1,0)</f>
        <v>0</v>
      </c>
      <c r="D144" s="54" t="n">
        <f aca="false">+'Personnel Input Worksheet'!G164</f>
        <v>12</v>
      </c>
      <c r="E144" s="61" t="n">
        <f aca="false">+D144*30</f>
        <v>360</v>
      </c>
      <c r="F144" s="62" t="n">
        <v>36526</v>
      </c>
      <c r="G144" s="63" t="n">
        <f aca="false">IF(A144&lt;&gt;"FTE",DATE(99,12,31),+F144+(360-E144))</f>
        <v>36525</v>
      </c>
      <c r="H144" s="63" t="n">
        <f aca="false">IF(A144&lt;&gt;"FTE",F144+E144,DATE(2001,1,1))</f>
        <v>36886</v>
      </c>
      <c r="I144" s="64" t="n">
        <f aca="false">IF(AND($G144&lt;=I$1,$H144&gt;I$1),$C144,0)</f>
        <v>0</v>
      </c>
      <c r="J144" s="64" t="n">
        <f aca="false">IF(AND($G144&lt;=J$1,$H144&gt;J$1),$C144,0)</f>
        <v>0</v>
      </c>
      <c r="K144" s="64" t="n">
        <f aca="false">IF(AND($G144&lt;=K$1,$H144&gt;K$1),$C144,0)</f>
        <v>0</v>
      </c>
      <c r="L144" s="64" t="n">
        <f aca="false">IF(AND($G144&lt;=L$1,$H144&gt;L$1),$C144,0)</f>
        <v>0</v>
      </c>
      <c r="M144" s="64" t="n">
        <f aca="false">IF(AND($G144&lt;=M$1,$H144&gt;M$1),$C144,0)</f>
        <v>0</v>
      </c>
      <c r="N144" s="64" t="n">
        <f aca="false">IF(AND($G144&lt;=N$1,$H144&gt;N$1),$C144,0)</f>
        <v>0</v>
      </c>
      <c r="O144" s="64" t="n">
        <f aca="false">IF(AND($G144&lt;=O$1,$H144&gt;O$1),$C144,0)</f>
        <v>0</v>
      </c>
      <c r="P144" s="64" t="n">
        <f aca="false">IF(AND($G144&lt;=P$1,$H144&gt;P$1),$C144,0)</f>
        <v>0</v>
      </c>
      <c r="Q144" s="64" t="n">
        <f aca="false">IF(AND($G144&lt;=Q$1,$H144&gt;Q$1),$C144,0)</f>
        <v>0</v>
      </c>
      <c r="R144" s="64" t="n">
        <f aca="false">IF(AND($G144&lt;=R$1,$H144&gt;R$1),$C144,0)</f>
        <v>0</v>
      </c>
      <c r="S144" s="64" t="n">
        <f aca="false">IF(AND($G144&lt;=S$1,$H144&gt;S$1),$C144,0)</f>
        <v>0</v>
      </c>
      <c r="T144" s="64" t="n">
        <f aca="false">IF(AND($G144&lt;=T$1,$H144&gt;T$1),$C144,0)</f>
        <v>0</v>
      </c>
      <c r="U144" s="65" t="n">
        <f aca="false">SUM(I144:T144)</f>
        <v>0</v>
      </c>
      <c r="V144" s="65"/>
      <c r="W144" s="67"/>
      <c r="X144" s="67"/>
      <c r="Y144" s="67"/>
      <c r="Z144" s="67"/>
      <c r="AA144" s="67"/>
      <c r="AB144" s="67"/>
      <c r="AC144" s="67"/>
    </row>
    <row r="145" customFormat="false" ht="15.75" hidden="true" customHeight="false" outlineLevel="0" collapsed="false">
      <c r="A145" s="54" t="str">
        <f aca="false">+'Personnel Input Worksheet'!B165</f>
        <v> </v>
      </c>
      <c r="B145" s="54" t="n">
        <f aca="false">+'Personnel Input Worksheet'!D165</f>
        <v>0</v>
      </c>
      <c r="C145" s="54" t="n">
        <f aca="false">IF(B145&lt;&gt;0,1,0)</f>
        <v>0</v>
      </c>
      <c r="D145" s="54" t="n">
        <f aca="false">+'Personnel Input Worksheet'!G165</f>
        <v>12</v>
      </c>
      <c r="E145" s="61" t="n">
        <f aca="false">+D145*30</f>
        <v>360</v>
      </c>
      <c r="F145" s="62" t="n">
        <v>36526</v>
      </c>
      <c r="G145" s="63" t="n">
        <f aca="false">IF(A145&lt;&gt;"FTE",DATE(99,12,31),+F145+(360-E145))</f>
        <v>36525</v>
      </c>
      <c r="H145" s="63" t="n">
        <f aca="false">IF(A145&lt;&gt;"FTE",F145+E145,DATE(2001,1,1))</f>
        <v>36886</v>
      </c>
      <c r="I145" s="64" t="n">
        <f aca="false">IF(AND($G145&lt;=I$1,$H145&gt;I$1),$C145,0)</f>
        <v>0</v>
      </c>
      <c r="J145" s="64" t="n">
        <f aca="false">IF(AND($G145&lt;=J$1,$H145&gt;J$1),$C145,0)</f>
        <v>0</v>
      </c>
      <c r="K145" s="64" t="n">
        <f aca="false">IF(AND($G145&lt;=K$1,$H145&gt;K$1),$C145,0)</f>
        <v>0</v>
      </c>
      <c r="L145" s="64" t="n">
        <f aca="false">IF(AND($G145&lt;=L$1,$H145&gt;L$1),$C145,0)</f>
        <v>0</v>
      </c>
      <c r="M145" s="64" t="n">
        <f aca="false">IF(AND($G145&lt;=M$1,$H145&gt;M$1),$C145,0)</f>
        <v>0</v>
      </c>
      <c r="N145" s="64" t="n">
        <f aca="false">IF(AND($G145&lt;=N$1,$H145&gt;N$1),$C145,0)</f>
        <v>0</v>
      </c>
      <c r="O145" s="64" t="n">
        <f aca="false">IF(AND($G145&lt;=O$1,$H145&gt;O$1),$C145,0)</f>
        <v>0</v>
      </c>
      <c r="P145" s="64" t="n">
        <f aca="false">IF(AND($G145&lt;=P$1,$H145&gt;P$1),$C145,0)</f>
        <v>0</v>
      </c>
      <c r="Q145" s="64" t="n">
        <f aca="false">IF(AND($G145&lt;=Q$1,$H145&gt;Q$1),$C145,0)</f>
        <v>0</v>
      </c>
      <c r="R145" s="64" t="n">
        <f aca="false">IF(AND($G145&lt;=R$1,$H145&gt;R$1),$C145,0)</f>
        <v>0</v>
      </c>
      <c r="S145" s="64" t="n">
        <f aca="false">IF(AND($G145&lt;=S$1,$H145&gt;S$1),$C145,0)</f>
        <v>0</v>
      </c>
      <c r="T145" s="64" t="n">
        <f aca="false">IF(AND($G145&lt;=T$1,$H145&gt;T$1),$C145,0)</f>
        <v>0</v>
      </c>
      <c r="U145" s="65" t="n">
        <f aca="false">SUM(I145:T145)</f>
        <v>0</v>
      </c>
      <c r="V145" s="65"/>
      <c r="W145" s="67"/>
      <c r="X145" s="67"/>
      <c r="Y145" s="67"/>
      <c r="Z145" s="67"/>
      <c r="AA145" s="67"/>
      <c r="AB145" s="67"/>
      <c r="AC145" s="67"/>
    </row>
    <row r="146" customFormat="false" ht="15.75" hidden="true" customHeight="false" outlineLevel="0" collapsed="false">
      <c r="A146" s="54" t="str">
        <f aca="false">+'Personnel Input Worksheet'!B166</f>
        <v> </v>
      </c>
      <c r="B146" s="54" t="n">
        <f aca="false">+'Personnel Input Worksheet'!D166</f>
        <v>0</v>
      </c>
      <c r="C146" s="54" t="n">
        <f aca="false">IF(B146&lt;&gt;0,1,0)</f>
        <v>0</v>
      </c>
      <c r="D146" s="54" t="n">
        <f aca="false">+'Personnel Input Worksheet'!G166</f>
        <v>0</v>
      </c>
      <c r="E146" s="61" t="n">
        <f aca="false">+D146*30</f>
        <v>0</v>
      </c>
      <c r="F146" s="62" t="n">
        <v>36526</v>
      </c>
      <c r="G146" s="63" t="n">
        <f aca="false">IF(A146&lt;&gt;"FTE",DATE(99,12,31),+F146+(360-E146))</f>
        <v>36525</v>
      </c>
      <c r="H146" s="63" t="n">
        <f aca="false">IF(A146&lt;&gt;"FTE",F146+E146,DATE(2001,1,1))</f>
        <v>36526</v>
      </c>
      <c r="I146" s="64" t="n">
        <f aca="false">IF(AND($G146&lt;=I$1,$H146&gt;I$1),$C146,0)</f>
        <v>0</v>
      </c>
      <c r="J146" s="64" t="n">
        <f aca="false">IF(AND($G146&lt;=J$1,$H146&gt;J$1),$C146,0)</f>
        <v>0</v>
      </c>
      <c r="K146" s="64" t="n">
        <f aca="false">IF(AND($G146&lt;=K$1,$H146&gt;K$1),$C146,0)</f>
        <v>0</v>
      </c>
      <c r="L146" s="64" t="n">
        <f aca="false">IF(AND($G146&lt;=L$1,$H146&gt;L$1),$C146,0)</f>
        <v>0</v>
      </c>
      <c r="M146" s="64" t="n">
        <f aca="false">IF(AND($G146&lt;=M$1,$H146&gt;M$1),$C146,0)</f>
        <v>0</v>
      </c>
      <c r="N146" s="64" t="n">
        <f aca="false">IF(AND($G146&lt;=N$1,$H146&gt;N$1),$C146,0)</f>
        <v>0</v>
      </c>
      <c r="O146" s="64" t="n">
        <f aca="false">IF(AND($G146&lt;=O$1,$H146&gt;O$1),$C146,0)</f>
        <v>0</v>
      </c>
      <c r="P146" s="64" t="n">
        <f aca="false">IF(AND($G146&lt;=P$1,$H146&gt;P$1),$C146,0)</f>
        <v>0</v>
      </c>
      <c r="Q146" s="64" t="n">
        <f aca="false">IF(AND($G146&lt;=Q$1,$H146&gt;Q$1),$C146,0)</f>
        <v>0</v>
      </c>
      <c r="R146" s="64" t="n">
        <f aca="false">IF(AND($G146&lt;=R$1,$H146&gt;R$1),$C146,0)</f>
        <v>0</v>
      </c>
      <c r="S146" s="64" t="n">
        <f aca="false">IF(AND($G146&lt;=S$1,$H146&gt;S$1),$C146,0)</f>
        <v>0</v>
      </c>
      <c r="T146" s="64" t="n">
        <f aca="false">IF(AND($G146&lt;=T$1,$H146&gt;T$1),$C146,0)</f>
        <v>0</v>
      </c>
      <c r="U146" s="65" t="n">
        <f aca="false">SUM(I146:T146)</f>
        <v>0</v>
      </c>
      <c r="V146" s="65"/>
      <c r="W146" s="67"/>
      <c r="X146" s="67"/>
      <c r="Y146" s="67"/>
      <c r="Z146" s="67"/>
      <c r="AA146" s="67"/>
      <c r="AB146" s="67"/>
      <c r="AC146" s="67"/>
    </row>
    <row r="147" customFormat="false" ht="15.75" hidden="true" customHeight="false" outlineLevel="0" collapsed="false">
      <c r="A147" s="54" t="str">
        <f aca="false">+'Personnel Input Worksheet'!B167</f>
        <v> </v>
      </c>
      <c r="B147" s="54" t="n">
        <f aca="false">+'Personnel Input Worksheet'!D167</f>
        <v>0</v>
      </c>
      <c r="C147" s="54" t="n">
        <f aca="false">IF(B147&lt;&gt;0,1,0)</f>
        <v>0</v>
      </c>
      <c r="D147" s="54" t="n">
        <f aca="false">+'Personnel Input Worksheet'!G167</f>
        <v>12</v>
      </c>
      <c r="E147" s="61" t="n">
        <f aca="false">+D147*30</f>
        <v>360</v>
      </c>
      <c r="F147" s="62" t="n">
        <v>36526</v>
      </c>
      <c r="G147" s="63" t="n">
        <f aca="false">IF(A147&lt;&gt;"FTE",DATE(99,12,31),+F147+(360-E147))</f>
        <v>36525</v>
      </c>
      <c r="H147" s="63" t="n">
        <f aca="false">IF(A147&lt;&gt;"FTE",F147+E147,DATE(2001,1,1))</f>
        <v>36886</v>
      </c>
      <c r="I147" s="64" t="n">
        <f aca="false">IF(AND($G147&lt;=I$1,$H147&gt;I$1),$C147,0)</f>
        <v>0</v>
      </c>
      <c r="J147" s="64" t="n">
        <f aca="false">IF(AND($G147&lt;=J$1,$H147&gt;J$1),$C147,0)</f>
        <v>0</v>
      </c>
      <c r="K147" s="64" t="n">
        <f aca="false">IF(AND($G147&lt;=K$1,$H147&gt;K$1),$C147,0)</f>
        <v>0</v>
      </c>
      <c r="L147" s="64" t="n">
        <f aca="false">IF(AND($G147&lt;=L$1,$H147&gt;L$1),$C147,0)</f>
        <v>0</v>
      </c>
      <c r="M147" s="64" t="n">
        <f aca="false">IF(AND($G147&lt;=M$1,$H147&gt;M$1),$C147,0)</f>
        <v>0</v>
      </c>
      <c r="N147" s="64" t="n">
        <f aca="false">IF(AND($G147&lt;=N$1,$H147&gt;N$1),$C147,0)</f>
        <v>0</v>
      </c>
      <c r="O147" s="64" t="n">
        <f aca="false">IF(AND($G147&lt;=O$1,$H147&gt;O$1),$C147,0)</f>
        <v>0</v>
      </c>
      <c r="P147" s="64" t="n">
        <f aca="false">IF(AND($G147&lt;=P$1,$H147&gt;P$1),$C147,0)</f>
        <v>0</v>
      </c>
      <c r="Q147" s="64" t="n">
        <f aca="false">IF(AND($G147&lt;=Q$1,$H147&gt;Q$1),$C147,0)</f>
        <v>0</v>
      </c>
      <c r="R147" s="64" t="n">
        <f aca="false">IF(AND($G147&lt;=R$1,$H147&gt;R$1),$C147,0)</f>
        <v>0</v>
      </c>
      <c r="S147" s="64" t="n">
        <f aca="false">IF(AND($G147&lt;=S$1,$H147&gt;S$1),$C147,0)</f>
        <v>0</v>
      </c>
      <c r="T147" s="64" t="n">
        <f aca="false">IF(AND($G147&lt;=T$1,$H147&gt;T$1),$C147,0)</f>
        <v>0</v>
      </c>
      <c r="U147" s="65" t="n">
        <f aca="false">SUM(I147:T147)</f>
        <v>0</v>
      </c>
      <c r="V147" s="65"/>
      <c r="W147" s="67"/>
      <c r="X147" s="67"/>
      <c r="Y147" s="67"/>
      <c r="Z147" s="67"/>
      <c r="AA147" s="67"/>
      <c r="AB147" s="67"/>
      <c r="AC147" s="67"/>
    </row>
    <row r="148" customFormat="false" ht="15.75" hidden="true" customHeight="false" outlineLevel="0" collapsed="false">
      <c r="A148" s="54" t="str">
        <f aca="false">+'Personnel Input Worksheet'!B168</f>
        <v> </v>
      </c>
      <c r="B148" s="54" t="n">
        <f aca="false">+'Personnel Input Worksheet'!D168</f>
        <v>0</v>
      </c>
      <c r="C148" s="54" t="n">
        <f aca="false">IF(B148&lt;&gt;0,1,0)</f>
        <v>0</v>
      </c>
      <c r="D148" s="54" t="n">
        <f aca="false">+'Personnel Input Worksheet'!G168</f>
        <v>12</v>
      </c>
      <c r="E148" s="61" t="n">
        <f aca="false">+D148*30</f>
        <v>360</v>
      </c>
      <c r="F148" s="62" t="n">
        <v>36526</v>
      </c>
      <c r="G148" s="63" t="n">
        <f aca="false">IF(A148&lt;&gt;"FTE",DATE(99,12,31),+F148+(360-E148))</f>
        <v>36525</v>
      </c>
      <c r="H148" s="63" t="n">
        <f aca="false">IF(A148&lt;&gt;"FTE",F148+E148,DATE(2001,1,1))</f>
        <v>36886</v>
      </c>
      <c r="I148" s="64" t="n">
        <f aca="false">IF(AND($G148&lt;=I$1,$H148&gt;I$1),$C148,0)</f>
        <v>0</v>
      </c>
      <c r="J148" s="64" t="n">
        <f aca="false">IF(AND($G148&lt;=J$1,$H148&gt;J$1),$C148,0)</f>
        <v>0</v>
      </c>
      <c r="K148" s="64" t="n">
        <f aca="false">IF(AND($G148&lt;=K$1,$H148&gt;K$1),$C148,0)</f>
        <v>0</v>
      </c>
      <c r="L148" s="64" t="n">
        <f aca="false">IF(AND($G148&lt;=L$1,$H148&gt;L$1),$C148,0)</f>
        <v>0</v>
      </c>
      <c r="M148" s="64" t="n">
        <f aca="false">IF(AND($G148&lt;=M$1,$H148&gt;M$1),$C148,0)</f>
        <v>0</v>
      </c>
      <c r="N148" s="64" t="n">
        <f aca="false">IF(AND($G148&lt;=N$1,$H148&gt;N$1),$C148,0)</f>
        <v>0</v>
      </c>
      <c r="O148" s="64" t="n">
        <f aca="false">IF(AND($G148&lt;=O$1,$H148&gt;O$1),$C148,0)</f>
        <v>0</v>
      </c>
      <c r="P148" s="64" t="n">
        <f aca="false">IF(AND($G148&lt;=P$1,$H148&gt;P$1),$C148,0)</f>
        <v>0</v>
      </c>
      <c r="Q148" s="64" t="n">
        <f aca="false">IF(AND($G148&lt;=Q$1,$H148&gt;Q$1),$C148,0)</f>
        <v>0</v>
      </c>
      <c r="R148" s="64" t="n">
        <f aca="false">IF(AND($G148&lt;=R$1,$H148&gt;R$1),$C148,0)</f>
        <v>0</v>
      </c>
      <c r="S148" s="64" t="n">
        <f aca="false">IF(AND($G148&lt;=S$1,$H148&gt;S$1),$C148,0)</f>
        <v>0</v>
      </c>
      <c r="T148" s="64" t="n">
        <f aca="false">IF(AND($G148&lt;=T$1,$H148&gt;T$1),$C148,0)</f>
        <v>0</v>
      </c>
      <c r="U148" s="65" t="n">
        <f aca="false">SUM(I148:T148)</f>
        <v>0</v>
      </c>
      <c r="V148" s="65"/>
      <c r="W148" s="67"/>
      <c r="X148" s="67"/>
      <c r="Y148" s="67"/>
      <c r="Z148" s="67"/>
      <c r="AA148" s="67"/>
      <c r="AB148" s="67"/>
      <c r="AC148" s="67"/>
    </row>
    <row r="149" customFormat="false" ht="15.75" hidden="true" customHeight="false" outlineLevel="0" collapsed="false">
      <c r="A149" s="54" t="str">
        <f aca="false">+'Personnel Input Worksheet'!B169</f>
        <v> </v>
      </c>
      <c r="B149" s="54" t="n">
        <f aca="false">+'Personnel Input Worksheet'!D169</f>
        <v>0</v>
      </c>
      <c r="C149" s="54" t="n">
        <f aca="false">IF(B149&lt;&gt;0,1,0)</f>
        <v>0</v>
      </c>
      <c r="D149" s="54" t="n">
        <f aca="false">+'Personnel Input Worksheet'!G169</f>
        <v>12</v>
      </c>
      <c r="E149" s="61" t="n">
        <f aca="false">+D149*30</f>
        <v>360</v>
      </c>
      <c r="F149" s="62" t="n">
        <v>36526</v>
      </c>
      <c r="G149" s="63" t="n">
        <f aca="false">IF(A149&lt;&gt;"FTE",DATE(99,12,31),+F149+(360-E149))</f>
        <v>36525</v>
      </c>
      <c r="H149" s="63" t="n">
        <f aca="false">IF(A149&lt;&gt;"FTE",F149+E149,DATE(2001,1,1))</f>
        <v>36886</v>
      </c>
      <c r="I149" s="64" t="n">
        <f aca="false">IF(AND($G149&lt;=I$1,$H149&gt;I$1),$C149,0)</f>
        <v>0</v>
      </c>
      <c r="J149" s="64" t="n">
        <f aca="false">IF(AND($G149&lt;=J$1,$H149&gt;J$1),$C149,0)</f>
        <v>0</v>
      </c>
      <c r="K149" s="64" t="n">
        <f aca="false">IF(AND($G149&lt;=K$1,$H149&gt;K$1),$C149,0)</f>
        <v>0</v>
      </c>
      <c r="L149" s="64" t="n">
        <f aca="false">IF(AND($G149&lt;=L$1,$H149&gt;L$1),$C149,0)</f>
        <v>0</v>
      </c>
      <c r="M149" s="64" t="n">
        <f aca="false">IF(AND($G149&lt;=M$1,$H149&gt;M$1),$C149,0)</f>
        <v>0</v>
      </c>
      <c r="N149" s="64" t="n">
        <f aca="false">IF(AND($G149&lt;=N$1,$H149&gt;N$1),$C149,0)</f>
        <v>0</v>
      </c>
      <c r="O149" s="64" t="n">
        <f aca="false">IF(AND($G149&lt;=O$1,$H149&gt;O$1),$C149,0)</f>
        <v>0</v>
      </c>
      <c r="P149" s="64" t="n">
        <f aca="false">IF(AND($G149&lt;=P$1,$H149&gt;P$1),$C149,0)</f>
        <v>0</v>
      </c>
      <c r="Q149" s="64" t="n">
        <f aca="false">IF(AND($G149&lt;=Q$1,$H149&gt;Q$1),$C149,0)</f>
        <v>0</v>
      </c>
      <c r="R149" s="64" t="n">
        <f aca="false">IF(AND($G149&lt;=R$1,$H149&gt;R$1),$C149,0)</f>
        <v>0</v>
      </c>
      <c r="S149" s="64" t="n">
        <f aca="false">IF(AND($G149&lt;=S$1,$H149&gt;S$1),$C149,0)</f>
        <v>0</v>
      </c>
      <c r="T149" s="64" t="n">
        <f aca="false">IF(AND($G149&lt;=T$1,$H149&gt;T$1),$C149,0)</f>
        <v>0</v>
      </c>
      <c r="U149" s="65" t="n">
        <f aca="false">SUM(I149:T149)</f>
        <v>0</v>
      </c>
      <c r="V149" s="65"/>
      <c r="W149" s="67"/>
      <c r="X149" s="67"/>
      <c r="Y149" s="67"/>
      <c r="Z149" s="67"/>
      <c r="AA149" s="67"/>
      <c r="AB149" s="67"/>
      <c r="AC149" s="67"/>
    </row>
    <row r="150" customFormat="false" ht="15.75" hidden="true" customHeight="false" outlineLevel="0" collapsed="false">
      <c r="A150" s="54" t="str">
        <f aca="false">+'Personnel Input Worksheet'!B170</f>
        <v> </v>
      </c>
      <c r="B150" s="54" t="n">
        <f aca="false">+'Personnel Input Worksheet'!D170</f>
        <v>0</v>
      </c>
      <c r="C150" s="54" t="n">
        <f aca="false">IF(B150&lt;&gt;0,1,0)</f>
        <v>0</v>
      </c>
      <c r="D150" s="54" t="n">
        <f aca="false">+'Personnel Input Worksheet'!G170</f>
        <v>12</v>
      </c>
      <c r="E150" s="61" t="n">
        <f aca="false">+D150*30</f>
        <v>360</v>
      </c>
      <c r="F150" s="62" t="n">
        <v>36526</v>
      </c>
      <c r="G150" s="63" t="n">
        <f aca="false">IF(A150&lt;&gt;"FTE",DATE(99,12,31),+F150+(360-E150))</f>
        <v>36525</v>
      </c>
      <c r="H150" s="63" t="n">
        <f aca="false">IF(A150&lt;&gt;"FTE",F150+E150,DATE(2001,1,1))</f>
        <v>36886</v>
      </c>
      <c r="I150" s="64" t="n">
        <f aca="false">IF(AND($G150&lt;=I$1,$H150&gt;I$1),$C150,0)</f>
        <v>0</v>
      </c>
      <c r="J150" s="64" t="n">
        <f aca="false">IF(AND($G150&lt;=J$1,$H150&gt;J$1),$C150,0)</f>
        <v>0</v>
      </c>
      <c r="K150" s="64" t="n">
        <f aca="false">IF(AND($G150&lt;=K$1,$H150&gt;K$1),$C150,0)</f>
        <v>0</v>
      </c>
      <c r="L150" s="64" t="n">
        <f aca="false">IF(AND($G150&lt;=L$1,$H150&gt;L$1),$C150,0)</f>
        <v>0</v>
      </c>
      <c r="M150" s="64" t="n">
        <f aca="false">IF(AND($G150&lt;=M$1,$H150&gt;M$1),$C150,0)</f>
        <v>0</v>
      </c>
      <c r="N150" s="64" t="n">
        <f aca="false">IF(AND($G150&lt;=N$1,$H150&gt;N$1),$C150,0)</f>
        <v>0</v>
      </c>
      <c r="O150" s="64" t="n">
        <f aca="false">IF(AND($G150&lt;=O$1,$H150&gt;O$1),$C150,0)</f>
        <v>0</v>
      </c>
      <c r="P150" s="64" t="n">
        <f aca="false">IF(AND($G150&lt;=P$1,$H150&gt;P$1),$C150,0)</f>
        <v>0</v>
      </c>
      <c r="Q150" s="64" t="n">
        <f aca="false">IF(AND($G150&lt;=Q$1,$H150&gt;Q$1),$C150,0)</f>
        <v>0</v>
      </c>
      <c r="R150" s="64" t="n">
        <f aca="false">IF(AND($G150&lt;=R$1,$H150&gt;R$1),$C150,0)</f>
        <v>0</v>
      </c>
      <c r="S150" s="64" t="n">
        <f aca="false">IF(AND($G150&lt;=S$1,$H150&gt;S$1),$C150,0)</f>
        <v>0</v>
      </c>
      <c r="T150" s="64" t="n">
        <f aca="false">IF(AND($G150&lt;=T$1,$H150&gt;T$1),$C150,0)</f>
        <v>0</v>
      </c>
      <c r="U150" s="65" t="n">
        <f aca="false">SUM(I150:T150)</f>
        <v>0</v>
      </c>
      <c r="V150" s="65"/>
      <c r="W150" s="67"/>
      <c r="X150" s="67"/>
      <c r="Y150" s="67"/>
      <c r="Z150" s="67"/>
      <c r="AA150" s="67"/>
      <c r="AB150" s="67"/>
      <c r="AC150" s="67"/>
    </row>
    <row r="151" customFormat="false" ht="15.75" hidden="true" customHeight="false" outlineLevel="0" collapsed="false">
      <c r="A151" s="54" t="str">
        <f aca="false">+'Personnel Input Worksheet'!B171</f>
        <v> </v>
      </c>
      <c r="B151" s="54" t="n">
        <f aca="false">+'Personnel Input Worksheet'!D171</f>
        <v>0</v>
      </c>
      <c r="C151" s="54" t="n">
        <f aca="false">IF(B151&lt;&gt;0,1,0)</f>
        <v>0</v>
      </c>
      <c r="D151" s="54" t="n">
        <f aca="false">+'Personnel Input Worksheet'!G171</f>
        <v>12</v>
      </c>
      <c r="E151" s="61" t="n">
        <f aca="false">+D151*30</f>
        <v>360</v>
      </c>
      <c r="F151" s="62" t="n">
        <v>36526</v>
      </c>
      <c r="G151" s="63" t="n">
        <f aca="false">IF(A151&lt;&gt;"FTE",DATE(99,12,31),+F151+(360-E151))</f>
        <v>36525</v>
      </c>
      <c r="H151" s="63" t="n">
        <f aca="false">IF(A151&lt;&gt;"FTE",F151+E151,DATE(2001,1,1))</f>
        <v>36886</v>
      </c>
      <c r="I151" s="64" t="n">
        <f aca="false">IF(AND($G151&lt;=I$1,$H151&gt;I$1),$C151,0)</f>
        <v>0</v>
      </c>
      <c r="J151" s="64" t="n">
        <f aca="false">IF(AND($G151&lt;=J$1,$H151&gt;J$1),$C151,0)</f>
        <v>0</v>
      </c>
      <c r="K151" s="64" t="n">
        <f aca="false">IF(AND($G151&lt;=K$1,$H151&gt;K$1),$C151,0)</f>
        <v>0</v>
      </c>
      <c r="L151" s="64" t="n">
        <f aca="false">IF(AND($G151&lt;=L$1,$H151&gt;L$1),$C151,0)</f>
        <v>0</v>
      </c>
      <c r="M151" s="64" t="n">
        <f aca="false">IF(AND($G151&lt;=M$1,$H151&gt;M$1),$C151,0)</f>
        <v>0</v>
      </c>
      <c r="N151" s="64" t="n">
        <f aca="false">IF(AND($G151&lt;=N$1,$H151&gt;N$1),$C151,0)</f>
        <v>0</v>
      </c>
      <c r="O151" s="64" t="n">
        <f aca="false">IF(AND($G151&lt;=O$1,$H151&gt;O$1),$C151,0)</f>
        <v>0</v>
      </c>
      <c r="P151" s="64" t="n">
        <f aca="false">IF(AND($G151&lt;=P$1,$H151&gt;P$1),$C151,0)</f>
        <v>0</v>
      </c>
      <c r="Q151" s="64" t="n">
        <f aca="false">IF(AND($G151&lt;=Q$1,$H151&gt;Q$1),$C151,0)</f>
        <v>0</v>
      </c>
      <c r="R151" s="64" t="n">
        <f aca="false">IF(AND($G151&lt;=R$1,$H151&gt;R$1),$C151,0)</f>
        <v>0</v>
      </c>
      <c r="S151" s="64" t="n">
        <f aca="false">IF(AND($G151&lt;=S$1,$H151&gt;S$1),$C151,0)</f>
        <v>0</v>
      </c>
      <c r="T151" s="64" t="n">
        <f aca="false">IF(AND($G151&lt;=T$1,$H151&gt;T$1),$C151,0)</f>
        <v>0</v>
      </c>
      <c r="U151" s="65" t="n">
        <f aca="false">SUM(I151:T151)</f>
        <v>0</v>
      </c>
      <c r="V151" s="65"/>
      <c r="W151" s="67"/>
      <c r="X151" s="67"/>
      <c r="Y151" s="67"/>
      <c r="Z151" s="67"/>
      <c r="AA151" s="67"/>
      <c r="AB151" s="67"/>
      <c r="AC151" s="67"/>
    </row>
    <row r="152" customFormat="false" ht="15.75" hidden="true" customHeight="false" outlineLevel="0" collapsed="false">
      <c r="A152" s="54" t="str">
        <f aca="false">+'Personnel Input Worksheet'!B172</f>
        <v> </v>
      </c>
      <c r="B152" s="54" t="n">
        <f aca="false">+'Personnel Input Worksheet'!D172</f>
        <v>0</v>
      </c>
      <c r="C152" s="54" t="n">
        <f aca="false">IF(B152&lt;&gt;0,1,0)</f>
        <v>0</v>
      </c>
      <c r="D152" s="54" t="n">
        <f aca="false">+'Personnel Input Worksheet'!G172</f>
        <v>12</v>
      </c>
      <c r="E152" s="61" t="n">
        <f aca="false">+D152*30</f>
        <v>360</v>
      </c>
      <c r="F152" s="62" t="n">
        <v>36526</v>
      </c>
      <c r="G152" s="63" t="n">
        <f aca="false">IF(A152&lt;&gt;"FTE",DATE(99,12,31),+F152+(360-E152))</f>
        <v>36525</v>
      </c>
      <c r="H152" s="63" t="n">
        <f aca="false">IF(A152&lt;&gt;"FTE",F152+E152,DATE(2001,1,1))</f>
        <v>36886</v>
      </c>
      <c r="I152" s="64" t="n">
        <f aca="false">IF(AND($G152&lt;=I$1,$H152&gt;I$1),$C152,0)</f>
        <v>0</v>
      </c>
      <c r="J152" s="64" t="n">
        <f aca="false">IF(AND($G152&lt;=J$1,$H152&gt;J$1),$C152,0)</f>
        <v>0</v>
      </c>
      <c r="K152" s="64" t="n">
        <f aca="false">IF(AND($G152&lt;=K$1,$H152&gt;K$1),$C152,0)</f>
        <v>0</v>
      </c>
      <c r="L152" s="64" t="n">
        <f aca="false">IF(AND($G152&lt;=L$1,$H152&gt;L$1),$C152,0)</f>
        <v>0</v>
      </c>
      <c r="M152" s="64" t="n">
        <f aca="false">IF(AND($G152&lt;=M$1,$H152&gt;M$1),$C152,0)</f>
        <v>0</v>
      </c>
      <c r="N152" s="64" t="n">
        <f aca="false">IF(AND($G152&lt;=N$1,$H152&gt;N$1),$C152,0)</f>
        <v>0</v>
      </c>
      <c r="O152" s="64" t="n">
        <f aca="false">IF(AND($G152&lt;=O$1,$H152&gt;O$1),$C152,0)</f>
        <v>0</v>
      </c>
      <c r="P152" s="64" t="n">
        <f aca="false">IF(AND($G152&lt;=P$1,$H152&gt;P$1),$C152,0)</f>
        <v>0</v>
      </c>
      <c r="Q152" s="64" t="n">
        <f aca="false">IF(AND($G152&lt;=Q$1,$H152&gt;Q$1),$C152,0)</f>
        <v>0</v>
      </c>
      <c r="R152" s="64" t="n">
        <f aca="false">IF(AND($G152&lt;=R$1,$H152&gt;R$1),$C152,0)</f>
        <v>0</v>
      </c>
      <c r="S152" s="64" t="n">
        <f aca="false">IF(AND($G152&lt;=S$1,$H152&gt;S$1),$C152,0)</f>
        <v>0</v>
      </c>
      <c r="T152" s="64" t="n">
        <f aca="false">IF(AND($G152&lt;=T$1,$H152&gt;T$1),$C152,0)</f>
        <v>0</v>
      </c>
      <c r="U152" s="65" t="n">
        <f aca="false">SUM(I152:T152)</f>
        <v>0</v>
      </c>
      <c r="V152" s="65"/>
      <c r="W152" s="67"/>
      <c r="X152" s="67"/>
      <c r="Y152" s="67"/>
      <c r="Z152" s="67"/>
      <c r="AA152" s="67"/>
      <c r="AB152" s="67"/>
      <c r="AC152" s="67"/>
    </row>
    <row r="153" customFormat="false" ht="15.75" hidden="true" customHeight="false" outlineLevel="0" collapsed="false">
      <c r="A153" s="54" t="str">
        <f aca="false">+'Personnel Input Worksheet'!B173</f>
        <v> </v>
      </c>
      <c r="B153" s="54" t="n">
        <f aca="false">+'Personnel Input Worksheet'!D173</f>
        <v>0</v>
      </c>
      <c r="C153" s="54" t="n">
        <f aca="false">IF(B153&lt;&gt;0,1,0)</f>
        <v>0</v>
      </c>
      <c r="D153" s="54" t="n">
        <f aca="false">+'Personnel Input Worksheet'!G173</f>
        <v>12</v>
      </c>
      <c r="E153" s="61" t="n">
        <f aca="false">+D153*30</f>
        <v>360</v>
      </c>
      <c r="F153" s="62" t="n">
        <v>36526</v>
      </c>
      <c r="G153" s="63" t="n">
        <f aca="false">IF(A153&lt;&gt;"FTE",DATE(99,12,31),+F153+(360-E153))</f>
        <v>36525</v>
      </c>
      <c r="H153" s="63" t="n">
        <f aca="false">IF(A153&lt;&gt;"FTE",F153+E153,DATE(2001,1,1))</f>
        <v>36886</v>
      </c>
      <c r="I153" s="64" t="n">
        <f aca="false">IF(AND($G153&lt;=I$1,$H153&gt;I$1),$C153,0)</f>
        <v>0</v>
      </c>
      <c r="J153" s="64" t="n">
        <f aca="false">IF(AND($G153&lt;=J$1,$H153&gt;J$1),$C153,0)</f>
        <v>0</v>
      </c>
      <c r="K153" s="64" t="n">
        <f aca="false">IF(AND($G153&lt;=K$1,$H153&gt;K$1),$C153,0)</f>
        <v>0</v>
      </c>
      <c r="L153" s="64" t="n">
        <f aca="false">IF(AND($G153&lt;=L$1,$H153&gt;L$1),$C153,0)</f>
        <v>0</v>
      </c>
      <c r="M153" s="64" t="n">
        <f aca="false">IF(AND($G153&lt;=M$1,$H153&gt;M$1),$C153,0)</f>
        <v>0</v>
      </c>
      <c r="N153" s="64" t="n">
        <f aca="false">IF(AND($G153&lt;=N$1,$H153&gt;N$1),$C153,0)</f>
        <v>0</v>
      </c>
      <c r="O153" s="64" t="n">
        <f aca="false">IF(AND($G153&lt;=O$1,$H153&gt;O$1),$C153,0)</f>
        <v>0</v>
      </c>
      <c r="P153" s="64" t="n">
        <f aca="false">IF(AND($G153&lt;=P$1,$H153&gt;P$1),$C153,0)</f>
        <v>0</v>
      </c>
      <c r="Q153" s="64" t="n">
        <f aca="false">IF(AND($G153&lt;=Q$1,$H153&gt;Q$1),$C153,0)</f>
        <v>0</v>
      </c>
      <c r="R153" s="64" t="n">
        <f aca="false">IF(AND($G153&lt;=R$1,$H153&gt;R$1),$C153,0)</f>
        <v>0</v>
      </c>
      <c r="S153" s="64" t="n">
        <f aca="false">IF(AND($G153&lt;=S$1,$H153&gt;S$1),$C153,0)</f>
        <v>0</v>
      </c>
      <c r="T153" s="64" t="n">
        <f aca="false">IF(AND($G153&lt;=T$1,$H153&gt;T$1),$C153,0)</f>
        <v>0</v>
      </c>
      <c r="U153" s="65" t="n">
        <f aca="false">SUM(I153:T153)</f>
        <v>0</v>
      </c>
      <c r="V153" s="65"/>
      <c r="W153" s="67"/>
      <c r="X153" s="67"/>
      <c r="Y153" s="67"/>
      <c r="Z153" s="67"/>
      <c r="AA153" s="67"/>
      <c r="AB153" s="67"/>
      <c r="AC153" s="67"/>
    </row>
    <row r="154" customFormat="false" ht="15.75" hidden="true" customHeight="false" outlineLevel="0" collapsed="false">
      <c r="A154" s="54" t="str">
        <f aca="false">+'Personnel Input Worksheet'!B174</f>
        <v> </v>
      </c>
      <c r="B154" s="54" t="n">
        <f aca="false">+'Personnel Input Worksheet'!D174</f>
        <v>0</v>
      </c>
      <c r="C154" s="54" t="n">
        <f aca="false">IF(B154&lt;&gt;0,1,0)</f>
        <v>0</v>
      </c>
      <c r="D154" s="54" t="n">
        <f aca="false">+'Personnel Input Worksheet'!G174</f>
        <v>12</v>
      </c>
      <c r="E154" s="61" t="n">
        <f aca="false">+D154*30</f>
        <v>360</v>
      </c>
      <c r="F154" s="62" t="n">
        <v>36526</v>
      </c>
      <c r="G154" s="63" t="n">
        <f aca="false">IF(A154&lt;&gt;"FTE",DATE(99,12,31),+F154+(360-E154))</f>
        <v>36525</v>
      </c>
      <c r="H154" s="63" t="n">
        <f aca="false">IF(A154&lt;&gt;"FTE",F154+E154,DATE(2001,1,1))</f>
        <v>36886</v>
      </c>
      <c r="I154" s="64" t="n">
        <f aca="false">IF(AND($G154&lt;=I$1,$H154&gt;I$1),$C154,0)</f>
        <v>0</v>
      </c>
      <c r="J154" s="64" t="n">
        <f aca="false">IF(AND($G154&lt;=J$1,$H154&gt;J$1),$C154,0)</f>
        <v>0</v>
      </c>
      <c r="K154" s="64" t="n">
        <f aca="false">IF(AND($G154&lt;=K$1,$H154&gt;K$1),$C154,0)</f>
        <v>0</v>
      </c>
      <c r="L154" s="64" t="n">
        <f aca="false">IF(AND($G154&lt;=L$1,$H154&gt;L$1),$C154,0)</f>
        <v>0</v>
      </c>
      <c r="M154" s="64" t="n">
        <f aca="false">IF(AND($G154&lt;=M$1,$H154&gt;M$1),$C154,0)</f>
        <v>0</v>
      </c>
      <c r="N154" s="64" t="n">
        <f aca="false">IF(AND($G154&lt;=N$1,$H154&gt;N$1),$C154,0)</f>
        <v>0</v>
      </c>
      <c r="O154" s="64" t="n">
        <f aca="false">IF(AND($G154&lt;=O$1,$H154&gt;O$1),$C154,0)</f>
        <v>0</v>
      </c>
      <c r="P154" s="64" t="n">
        <f aca="false">IF(AND($G154&lt;=P$1,$H154&gt;P$1),$C154,0)</f>
        <v>0</v>
      </c>
      <c r="Q154" s="64" t="n">
        <f aca="false">IF(AND($G154&lt;=Q$1,$H154&gt;Q$1),$C154,0)</f>
        <v>0</v>
      </c>
      <c r="R154" s="64" t="n">
        <f aca="false">IF(AND($G154&lt;=R$1,$H154&gt;R$1),$C154,0)</f>
        <v>0</v>
      </c>
      <c r="S154" s="64" t="n">
        <f aca="false">IF(AND($G154&lt;=S$1,$H154&gt;S$1),$C154,0)</f>
        <v>0</v>
      </c>
      <c r="T154" s="64" t="n">
        <f aca="false">IF(AND($G154&lt;=T$1,$H154&gt;T$1),$C154,0)</f>
        <v>0</v>
      </c>
      <c r="U154" s="65" t="n">
        <f aca="false">SUM(I154:T154)</f>
        <v>0</v>
      </c>
      <c r="V154" s="65"/>
      <c r="W154" s="67"/>
      <c r="X154" s="67"/>
      <c r="Y154" s="67"/>
      <c r="Z154" s="67"/>
      <c r="AA154" s="67"/>
      <c r="AB154" s="67"/>
      <c r="AC154" s="67"/>
    </row>
    <row r="155" customFormat="false" ht="15.75" hidden="true" customHeight="false" outlineLevel="0" collapsed="false">
      <c r="A155" s="54" t="str">
        <f aca="false">+'Personnel Input Worksheet'!B175</f>
        <v> </v>
      </c>
      <c r="B155" s="54" t="n">
        <f aca="false">+'Personnel Input Worksheet'!D175</f>
        <v>0</v>
      </c>
      <c r="C155" s="54" t="n">
        <f aca="false">IF(B155&lt;&gt;0,1,0)</f>
        <v>0</v>
      </c>
      <c r="D155" s="54" t="n">
        <f aca="false">+'Personnel Input Worksheet'!G175</f>
        <v>12</v>
      </c>
      <c r="E155" s="61" t="n">
        <f aca="false">+D155*30</f>
        <v>360</v>
      </c>
      <c r="F155" s="62" t="n">
        <v>36526</v>
      </c>
      <c r="G155" s="63" t="n">
        <f aca="false">IF(A155&lt;&gt;"FTE",DATE(99,12,31),+F155+(360-E155))</f>
        <v>36525</v>
      </c>
      <c r="H155" s="63" t="n">
        <f aca="false">IF(A155&lt;&gt;"FTE",F155+E155,DATE(2001,1,1))</f>
        <v>36886</v>
      </c>
      <c r="I155" s="64" t="n">
        <f aca="false">IF(AND($G155&lt;=I$1,$H155&gt;I$1),$C155,0)</f>
        <v>0</v>
      </c>
      <c r="J155" s="64" t="n">
        <f aca="false">IF(AND($G155&lt;=J$1,$H155&gt;J$1),$C155,0)</f>
        <v>0</v>
      </c>
      <c r="K155" s="64" t="n">
        <f aca="false">IF(AND($G155&lt;=K$1,$H155&gt;K$1),$C155,0)</f>
        <v>0</v>
      </c>
      <c r="L155" s="64" t="n">
        <f aca="false">IF(AND($G155&lt;=L$1,$H155&gt;L$1),$C155,0)</f>
        <v>0</v>
      </c>
      <c r="M155" s="64" t="n">
        <f aca="false">IF(AND($G155&lt;=M$1,$H155&gt;M$1),$C155,0)</f>
        <v>0</v>
      </c>
      <c r="N155" s="64" t="n">
        <f aca="false">IF(AND($G155&lt;=N$1,$H155&gt;N$1),$C155,0)</f>
        <v>0</v>
      </c>
      <c r="O155" s="64" t="n">
        <f aca="false">IF(AND($G155&lt;=O$1,$H155&gt;O$1),$C155,0)</f>
        <v>0</v>
      </c>
      <c r="P155" s="64" t="n">
        <f aca="false">IF(AND($G155&lt;=P$1,$H155&gt;P$1),$C155,0)</f>
        <v>0</v>
      </c>
      <c r="Q155" s="64" t="n">
        <f aca="false">IF(AND($G155&lt;=Q$1,$H155&gt;Q$1),$C155,0)</f>
        <v>0</v>
      </c>
      <c r="R155" s="64" t="n">
        <f aca="false">IF(AND($G155&lt;=R$1,$H155&gt;R$1),$C155,0)</f>
        <v>0</v>
      </c>
      <c r="S155" s="64" t="n">
        <f aca="false">IF(AND($G155&lt;=S$1,$H155&gt;S$1),$C155,0)</f>
        <v>0</v>
      </c>
      <c r="T155" s="64" t="n">
        <f aca="false">IF(AND($G155&lt;=T$1,$H155&gt;T$1),$C155,0)</f>
        <v>0</v>
      </c>
      <c r="U155" s="65" t="n">
        <f aca="false">SUM(I155:T155)</f>
        <v>0</v>
      </c>
      <c r="V155" s="65"/>
      <c r="W155" s="67"/>
      <c r="X155" s="67"/>
      <c r="Y155" s="67"/>
      <c r="Z155" s="67"/>
      <c r="AA155" s="67"/>
      <c r="AB155" s="67"/>
      <c r="AC155" s="67"/>
    </row>
    <row r="156" customFormat="false" ht="15.75" hidden="true" customHeight="false" outlineLevel="0" collapsed="false">
      <c r="A156" s="54" t="str">
        <f aca="false">+'Personnel Input Worksheet'!B176</f>
        <v> </v>
      </c>
      <c r="B156" s="54" t="n">
        <f aca="false">+'Personnel Input Worksheet'!D176</f>
        <v>0</v>
      </c>
      <c r="C156" s="54" t="n">
        <f aca="false">IF(B156&lt;&gt;0,1,0)</f>
        <v>0</v>
      </c>
      <c r="D156" s="54" t="n">
        <f aca="false">+'Personnel Input Worksheet'!G176</f>
        <v>12</v>
      </c>
      <c r="E156" s="61" t="n">
        <f aca="false">+D156*30</f>
        <v>360</v>
      </c>
      <c r="F156" s="62" t="n">
        <v>36526</v>
      </c>
      <c r="G156" s="63" t="n">
        <f aca="false">IF(A156&lt;&gt;"FTE",DATE(99,12,31),+F156+(360-E156))</f>
        <v>36525</v>
      </c>
      <c r="H156" s="63" t="n">
        <f aca="false">IF(A156&lt;&gt;"FTE",F156+E156,DATE(2001,1,1))</f>
        <v>36886</v>
      </c>
      <c r="I156" s="64" t="n">
        <f aca="false">IF(AND($G156&lt;=I$1,$H156&gt;I$1),$C156,0)</f>
        <v>0</v>
      </c>
      <c r="J156" s="64" t="n">
        <f aca="false">IF(AND($G156&lt;=J$1,$H156&gt;J$1),$C156,0)</f>
        <v>0</v>
      </c>
      <c r="K156" s="64" t="n">
        <f aca="false">IF(AND($G156&lt;=K$1,$H156&gt;K$1),$C156,0)</f>
        <v>0</v>
      </c>
      <c r="L156" s="64" t="n">
        <f aca="false">IF(AND($G156&lt;=L$1,$H156&gt;L$1),$C156,0)</f>
        <v>0</v>
      </c>
      <c r="M156" s="64" t="n">
        <f aca="false">IF(AND($G156&lt;=M$1,$H156&gt;M$1),$C156,0)</f>
        <v>0</v>
      </c>
      <c r="N156" s="64" t="n">
        <f aca="false">IF(AND($G156&lt;=N$1,$H156&gt;N$1),$C156,0)</f>
        <v>0</v>
      </c>
      <c r="O156" s="64" t="n">
        <f aca="false">IF(AND($G156&lt;=O$1,$H156&gt;O$1),$C156,0)</f>
        <v>0</v>
      </c>
      <c r="P156" s="64" t="n">
        <f aca="false">IF(AND($G156&lt;=P$1,$H156&gt;P$1),$C156,0)</f>
        <v>0</v>
      </c>
      <c r="Q156" s="64" t="n">
        <f aca="false">IF(AND($G156&lt;=Q$1,$H156&gt;Q$1),$C156,0)</f>
        <v>0</v>
      </c>
      <c r="R156" s="64" t="n">
        <f aca="false">IF(AND($G156&lt;=R$1,$H156&gt;R$1),$C156,0)</f>
        <v>0</v>
      </c>
      <c r="S156" s="64" t="n">
        <f aca="false">IF(AND($G156&lt;=S$1,$H156&gt;S$1),$C156,0)</f>
        <v>0</v>
      </c>
      <c r="T156" s="64" t="n">
        <f aca="false">IF(AND($G156&lt;=T$1,$H156&gt;T$1),$C156,0)</f>
        <v>0</v>
      </c>
      <c r="U156" s="65" t="n">
        <f aca="false">SUM(I156:T156)</f>
        <v>0</v>
      </c>
      <c r="V156" s="65"/>
      <c r="W156" s="67"/>
      <c r="X156" s="67"/>
      <c r="Y156" s="67"/>
      <c r="Z156" s="67"/>
      <c r="AA156" s="67"/>
      <c r="AB156" s="67"/>
      <c r="AC156" s="67"/>
    </row>
    <row r="157" customFormat="false" ht="15.75" hidden="true" customHeight="false" outlineLevel="0" collapsed="false">
      <c r="A157" s="54" t="str">
        <f aca="false">+'Personnel Input Worksheet'!B177</f>
        <v> </v>
      </c>
      <c r="B157" s="54" t="n">
        <f aca="false">+'Personnel Input Worksheet'!D177</f>
        <v>0</v>
      </c>
      <c r="C157" s="54" t="n">
        <f aca="false">IF(B157&lt;&gt;0,1,0)</f>
        <v>0</v>
      </c>
      <c r="D157" s="54" t="n">
        <f aca="false">+'Personnel Input Worksheet'!G177</f>
        <v>12</v>
      </c>
      <c r="E157" s="61" t="n">
        <f aca="false">+D157*30</f>
        <v>360</v>
      </c>
      <c r="F157" s="62" t="n">
        <v>36526</v>
      </c>
      <c r="G157" s="63" t="n">
        <f aca="false">IF(A157&lt;&gt;"FTE",DATE(99,12,31),+F157+(360-E157))</f>
        <v>36525</v>
      </c>
      <c r="H157" s="63" t="n">
        <f aca="false">IF(A157&lt;&gt;"FTE",F157+E157,DATE(2001,1,1))</f>
        <v>36886</v>
      </c>
      <c r="I157" s="64" t="n">
        <f aca="false">IF(AND($G157&lt;=I$1,$H157&gt;I$1),$C157,0)</f>
        <v>0</v>
      </c>
      <c r="J157" s="64" t="n">
        <f aca="false">IF(AND($G157&lt;=J$1,$H157&gt;J$1),$C157,0)</f>
        <v>0</v>
      </c>
      <c r="K157" s="64" t="n">
        <f aca="false">IF(AND($G157&lt;=K$1,$H157&gt;K$1),$C157,0)</f>
        <v>0</v>
      </c>
      <c r="L157" s="64" t="n">
        <f aca="false">IF(AND($G157&lt;=L$1,$H157&gt;L$1),$C157,0)</f>
        <v>0</v>
      </c>
      <c r="M157" s="64" t="n">
        <f aca="false">IF(AND($G157&lt;=M$1,$H157&gt;M$1),$C157,0)</f>
        <v>0</v>
      </c>
      <c r="N157" s="64" t="n">
        <f aca="false">IF(AND($G157&lt;=N$1,$H157&gt;N$1),$C157,0)</f>
        <v>0</v>
      </c>
      <c r="O157" s="64" t="n">
        <f aca="false">IF(AND($G157&lt;=O$1,$H157&gt;O$1),$C157,0)</f>
        <v>0</v>
      </c>
      <c r="P157" s="64" t="n">
        <f aca="false">IF(AND($G157&lt;=P$1,$H157&gt;P$1),$C157,0)</f>
        <v>0</v>
      </c>
      <c r="Q157" s="64" t="n">
        <f aca="false">IF(AND($G157&lt;=Q$1,$H157&gt;Q$1),$C157,0)</f>
        <v>0</v>
      </c>
      <c r="R157" s="64" t="n">
        <f aca="false">IF(AND($G157&lt;=R$1,$H157&gt;R$1),$C157,0)</f>
        <v>0</v>
      </c>
      <c r="S157" s="64" t="n">
        <f aca="false">IF(AND($G157&lt;=S$1,$H157&gt;S$1),$C157,0)</f>
        <v>0</v>
      </c>
      <c r="T157" s="64" t="n">
        <f aca="false">IF(AND($G157&lt;=T$1,$H157&gt;T$1),$C157,0)</f>
        <v>0</v>
      </c>
      <c r="U157" s="65" t="n">
        <f aca="false">SUM(I157:T157)</f>
        <v>0</v>
      </c>
      <c r="V157" s="65"/>
      <c r="W157" s="67"/>
      <c r="X157" s="67"/>
      <c r="Y157" s="67"/>
      <c r="Z157" s="67"/>
      <c r="AA157" s="67"/>
      <c r="AB157" s="67"/>
      <c r="AC157" s="67"/>
    </row>
    <row r="158" customFormat="false" ht="15.75" hidden="true" customHeight="false" outlineLevel="0" collapsed="false">
      <c r="A158" s="54" t="str">
        <f aca="false">+'Personnel Input Worksheet'!B178</f>
        <v> </v>
      </c>
      <c r="B158" s="54" t="n">
        <f aca="false">+'Personnel Input Worksheet'!D178</f>
        <v>0</v>
      </c>
      <c r="C158" s="54" t="n">
        <f aca="false">IF(B158&lt;&gt;0,1,0)</f>
        <v>0</v>
      </c>
      <c r="D158" s="54" t="n">
        <f aca="false">+'Personnel Input Worksheet'!G178</f>
        <v>12</v>
      </c>
      <c r="E158" s="61" t="n">
        <f aca="false">+D158*30</f>
        <v>360</v>
      </c>
      <c r="F158" s="62" t="n">
        <v>36526</v>
      </c>
      <c r="G158" s="63" t="n">
        <f aca="false">IF(A158&lt;&gt;"FTE",DATE(99,12,31),+F158+(360-E158))</f>
        <v>36525</v>
      </c>
      <c r="H158" s="63" t="n">
        <f aca="false">IF(A158&lt;&gt;"FTE",F158+E158,DATE(2001,1,1))</f>
        <v>36886</v>
      </c>
      <c r="I158" s="64" t="n">
        <f aca="false">IF(AND($G158&lt;=I$1,$H158&gt;I$1),$C158,0)</f>
        <v>0</v>
      </c>
      <c r="J158" s="64" t="n">
        <f aca="false">IF(AND($G158&lt;=J$1,$H158&gt;J$1),$C158,0)</f>
        <v>0</v>
      </c>
      <c r="K158" s="64" t="n">
        <f aca="false">IF(AND($G158&lt;=K$1,$H158&gt;K$1),$C158,0)</f>
        <v>0</v>
      </c>
      <c r="L158" s="64" t="n">
        <f aca="false">IF(AND($G158&lt;=L$1,$H158&gt;L$1),$C158,0)</f>
        <v>0</v>
      </c>
      <c r="M158" s="64" t="n">
        <f aca="false">IF(AND($G158&lt;=M$1,$H158&gt;M$1),$C158,0)</f>
        <v>0</v>
      </c>
      <c r="N158" s="64" t="n">
        <f aca="false">IF(AND($G158&lt;=N$1,$H158&gt;N$1),$C158,0)</f>
        <v>0</v>
      </c>
      <c r="O158" s="64" t="n">
        <f aca="false">IF(AND($G158&lt;=O$1,$H158&gt;O$1),$C158,0)</f>
        <v>0</v>
      </c>
      <c r="P158" s="64" t="n">
        <f aca="false">IF(AND($G158&lt;=P$1,$H158&gt;P$1),$C158,0)</f>
        <v>0</v>
      </c>
      <c r="Q158" s="64" t="n">
        <f aca="false">IF(AND($G158&lt;=Q$1,$H158&gt;Q$1),$C158,0)</f>
        <v>0</v>
      </c>
      <c r="R158" s="64" t="n">
        <f aca="false">IF(AND($G158&lt;=R$1,$H158&gt;R$1),$C158,0)</f>
        <v>0</v>
      </c>
      <c r="S158" s="64" t="n">
        <f aca="false">IF(AND($G158&lt;=S$1,$H158&gt;S$1),$C158,0)</f>
        <v>0</v>
      </c>
      <c r="T158" s="64" t="n">
        <f aca="false">IF(AND($G158&lt;=T$1,$H158&gt;T$1),$C158,0)</f>
        <v>0</v>
      </c>
      <c r="U158" s="65" t="n">
        <f aca="false">SUM(I158:T158)</f>
        <v>0</v>
      </c>
      <c r="V158" s="65"/>
      <c r="W158" s="67"/>
      <c r="X158" s="67"/>
      <c r="Y158" s="67"/>
      <c r="Z158" s="67"/>
      <c r="AA158" s="67"/>
      <c r="AB158" s="67"/>
      <c r="AC158" s="67"/>
    </row>
    <row r="159" customFormat="false" ht="15.75" hidden="true" customHeight="false" outlineLevel="0" collapsed="false">
      <c r="A159" s="54" t="str">
        <f aca="false">+'Personnel Input Worksheet'!B179</f>
        <v> </v>
      </c>
      <c r="B159" s="54" t="n">
        <f aca="false">+'Personnel Input Worksheet'!D179</f>
        <v>0</v>
      </c>
      <c r="C159" s="54" t="n">
        <f aca="false">IF(B159&lt;&gt;0,1,0)</f>
        <v>0</v>
      </c>
      <c r="D159" s="54" t="n">
        <f aca="false">+'Personnel Input Worksheet'!G179</f>
        <v>12</v>
      </c>
      <c r="E159" s="61" t="n">
        <f aca="false">+D159*30</f>
        <v>360</v>
      </c>
      <c r="F159" s="62" t="n">
        <v>36526</v>
      </c>
      <c r="G159" s="63" t="n">
        <f aca="false">IF(A159&lt;&gt;"FTE",DATE(99,12,31),+F159+(360-E159))</f>
        <v>36525</v>
      </c>
      <c r="H159" s="63" t="n">
        <f aca="false">IF(A159&lt;&gt;"FTE",F159+E159,DATE(2001,1,1))</f>
        <v>36886</v>
      </c>
      <c r="I159" s="64" t="n">
        <f aca="false">IF(AND($G159&lt;=I$1,$H159&gt;I$1),$C159,0)</f>
        <v>0</v>
      </c>
      <c r="J159" s="64" t="n">
        <f aca="false">IF(AND($G159&lt;=J$1,$H159&gt;J$1),$C159,0)</f>
        <v>0</v>
      </c>
      <c r="K159" s="64" t="n">
        <f aca="false">IF(AND($G159&lt;=K$1,$H159&gt;K$1),$C159,0)</f>
        <v>0</v>
      </c>
      <c r="L159" s="64" t="n">
        <f aca="false">IF(AND($G159&lt;=L$1,$H159&gt;L$1),$C159,0)</f>
        <v>0</v>
      </c>
      <c r="M159" s="64" t="n">
        <f aca="false">IF(AND($G159&lt;=M$1,$H159&gt;M$1),$C159,0)</f>
        <v>0</v>
      </c>
      <c r="N159" s="64" t="n">
        <f aca="false">IF(AND($G159&lt;=N$1,$H159&gt;N$1),$C159,0)</f>
        <v>0</v>
      </c>
      <c r="O159" s="64" t="n">
        <f aca="false">IF(AND($G159&lt;=O$1,$H159&gt;O$1),$C159,0)</f>
        <v>0</v>
      </c>
      <c r="P159" s="64" t="n">
        <f aca="false">IF(AND($G159&lt;=P$1,$H159&gt;P$1),$C159,0)</f>
        <v>0</v>
      </c>
      <c r="Q159" s="64" t="n">
        <f aca="false">IF(AND($G159&lt;=Q$1,$H159&gt;Q$1),$C159,0)</f>
        <v>0</v>
      </c>
      <c r="R159" s="64" t="n">
        <f aca="false">IF(AND($G159&lt;=R$1,$H159&gt;R$1),$C159,0)</f>
        <v>0</v>
      </c>
      <c r="S159" s="64" t="n">
        <f aca="false">IF(AND($G159&lt;=S$1,$H159&gt;S$1),$C159,0)</f>
        <v>0</v>
      </c>
      <c r="T159" s="64" t="n">
        <f aca="false">IF(AND($G159&lt;=T$1,$H159&gt;T$1),$C159,0)</f>
        <v>0</v>
      </c>
      <c r="U159" s="65" t="n">
        <f aca="false">SUM(I159:T159)</f>
        <v>0</v>
      </c>
      <c r="V159" s="65"/>
      <c r="W159" s="67"/>
      <c r="X159" s="67"/>
      <c r="Y159" s="67"/>
      <c r="Z159" s="67"/>
      <c r="AA159" s="67"/>
      <c r="AB159" s="67"/>
      <c r="AC159" s="67"/>
    </row>
    <row r="160" customFormat="false" ht="15.75" hidden="true" customHeight="false" outlineLevel="0" collapsed="false">
      <c r="A160" s="54" t="str">
        <f aca="false">+'Personnel Input Worksheet'!B180</f>
        <v> </v>
      </c>
      <c r="B160" s="54" t="n">
        <f aca="false">+'Personnel Input Worksheet'!D180</f>
        <v>0</v>
      </c>
      <c r="C160" s="54" t="n">
        <f aca="false">IF(B160&lt;&gt;0,1,0)</f>
        <v>0</v>
      </c>
      <c r="D160" s="54" t="n">
        <f aca="false">+'Personnel Input Worksheet'!G180</f>
        <v>12</v>
      </c>
      <c r="E160" s="61" t="n">
        <f aca="false">+D160*30</f>
        <v>360</v>
      </c>
      <c r="F160" s="62" t="n">
        <v>36526</v>
      </c>
      <c r="G160" s="63" t="n">
        <f aca="false">IF(A160&lt;&gt;"FTE",DATE(99,12,31),+F160+(360-E160))</f>
        <v>36525</v>
      </c>
      <c r="H160" s="63" t="n">
        <f aca="false">IF(A160&lt;&gt;"FTE",F160+E160,DATE(2001,1,1))</f>
        <v>36886</v>
      </c>
      <c r="I160" s="64" t="n">
        <f aca="false">IF(AND($G160&lt;=I$1,$H160&gt;I$1),$C160,0)</f>
        <v>0</v>
      </c>
      <c r="J160" s="64" t="n">
        <f aca="false">IF(AND($G160&lt;=J$1,$H160&gt;J$1),$C160,0)</f>
        <v>0</v>
      </c>
      <c r="K160" s="64" t="n">
        <f aca="false">IF(AND($G160&lt;=K$1,$H160&gt;K$1),$C160,0)</f>
        <v>0</v>
      </c>
      <c r="L160" s="64" t="n">
        <f aca="false">IF(AND($G160&lt;=L$1,$H160&gt;L$1),$C160,0)</f>
        <v>0</v>
      </c>
      <c r="M160" s="64" t="n">
        <f aca="false">IF(AND($G160&lt;=M$1,$H160&gt;M$1),$C160,0)</f>
        <v>0</v>
      </c>
      <c r="N160" s="64" t="n">
        <f aca="false">IF(AND($G160&lt;=N$1,$H160&gt;N$1),$C160,0)</f>
        <v>0</v>
      </c>
      <c r="O160" s="64" t="n">
        <f aca="false">IF(AND($G160&lt;=O$1,$H160&gt;O$1),$C160,0)</f>
        <v>0</v>
      </c>
      <c r="P160" s="64" t="n">
        <f aca="false">IF(AND($G160&lt;=P$1,$H160&gt;P$1),$C160,0)</f>
        <v>0</v>
      </c>
      <c r="Q160" s="64" t="n">
        <f aca="false">IF(AND($G160&lt;=Q$1,$H160&gt;Q$1),$C160,0)</f>
        <v>0</v>
      </c>
      <c r="R160" s="64" t="n">
        <f aca="false">IF(AND($G160&lt;=R$1,$H160&gt;R$1),$C160,0)</f>
        <v>0</v>
      </c>
      <c r="S160" s="64" t="n">
        <f aca="false">IF(AND($G160&lt;=S$1,$H160&gt;S$1),$C160,0)</f>
        <v>0</v>
      </c>
      <c r="T160" s="64" t="n">
        <f aca="false">IF(AND($G160&lt;=T$1,$H160&gt;T$1),$C160,0)</f>
        <v>0</v>
      </c>
      <c r="U160" s="65" t="n">
        <f aca="false">SUM(I160:T160)</f>
        <v>0</v>
      </c>
      <c r="V160" s="65"/>
      <c r="W160" s="67"/>
      <c r="X160" s="67"/>
      <c r="Y160" s="67"/>
      <c r="Z160" s="67"/>
      <c r="AA160" s="67"/>
      <c r="AB160" s="67"/>
      <c r="AC160" s="67"/>
    </row>
    <row r="161" customFormat="false" ht="15.75" hidden="true" customHeight="false" outlineLevel="0" collapsed="false">
      <c r="A161" s="54" t="str">
        <f aca="false">+'Personnel Input Worksheet'!B181</f>
        <v> </v>
      </c>
      <c r="B161" s="54" t="n">
        <f aca="false">+'Personnel Input Worksheet'!D181</f>
        <v>0</v>
      </c>
      <c r="C161" s="54" t="n">
        <f aca="false">IF(B161&lt;&gt;0,1,0)</f>
        <v>0</v>
      </c>
      <c r="D161" s="54" t="n">
        <f aca="false">+'Personnel Input Worksheet'!G181</f>
        <v>12</v>
      </c>
      <c r="E161" s="61" t="n">
        <f aca="false">+D161*30</f>
        <v>360</v>
      </c>
      <c r="F161" s="62" t="n">
        <v>36526</v>
      </c>
      <c r="G161" s="63" t="n">
        <f aca="false">IF(A161&lt;&gt;"FTE",DATE(99,12,31),+F161+(360-E161))</f>
        <v>36525</v>
      </c>
      <c r="H161" s="63" t="n">
        <f aca="false">IF(A161&lt;&gt;"FTE",F161+E161,DATE(2001,1,1))</f>
        <v>36886</v>
      </c>
      <c r="I161" s="64" t="n">
        <f aca="false">IF(AND($G161&lt;=I$1,$H161&gt;I$1),$C161,0)</f>
        <v>0</v>
      </c>
      <c r="J161" s="64" t="n">
        <f aca="false">IF(AND($G161&lt;=J$1,$H161&gt;J$1),$C161,0)</f>
        <v>0</v>
      </c>
      <c r="K161" s="64" t="n">
        <f aca="false">IF(AND($G161&lt;=K$1,$H161&gt;K$1),$C161,0)</f>
        <v>0</v>
      </c>
      <c r="L161" s="64" t="n">
        <f aca="false">IF(AND($G161&lt;=L$1,$H161&gt;L$1),$C161,0)</f>
        <v>0</v>
      </c>
      <c r="M161" s="64" t="n">
        <f aca="false">IF(AND($G161&lt;=M$1,$H161&gt;M$1),$C161,0)</f>
        <v>0</v>
      </c>
      <c r="N161" s="64" t="n">
        <f aca="false">IF(AND($G161&lt;=N$1,$H161&gt;N$1),$C161,0)</f>
        <v>0</v>
      </c>
      <c r="O161" s="64" t="n">
        <f aca="false">IF(AND($G161&lt;=O$1,$H161&gt;O$1),$C161,0)</f>
        <v>0</v>
      </c>
      <c r="P161" s="64" t="n">
        <f aca="false">IF(AND($G161&lt;=P$1,$H161&gt;P$1),$C161,0)</f>
        <v>0</v>
      </c>
      <c r="Q161" s="64" t="n">
        <f aca="false">IF(AND($G161&lt;=Q$1,$H161&gt;Q$1),$C161,0)</f>
        <v>0</v>
      </c>
      <c r="R161" s="64" t="n">
        <f aca="false">IF(AND($G161&lt;=R$1,$H161&gt;R$1),$C161,0)</f>
        <v>0</v>
      </c>
      <c r="S161" s="64" t="n">
        <f aca="false">IF(AND($G161&lt;=S$1,$H161&gt;S$1),$C161,0)</f>
        <v>0</v>
      </c>
      <c r="T161" s="64" t="n">
        <f aca="false">IF(AND($G161&lt;=T$1,$H161&gt;T$1),$C161,0)</f>
        <v>0</v>
      </c>
      <c r="U161" s="65" t="n">
        <f aca="false">SUM(I161:T161)</f>
        <v>0</v>
      </c>
      <c r="V161" s="65"/>
      <c r="W161" s="67"/>
      <c r="X161" s="67"/>
      <c r="Y161" s="67"/>
      <c r="Z161" s="67"/>
      <c r="AA161" s="67"/>
      <c r="AB161" s="67"/>
      <c r="AC161" s="67"/>
    </row>
    <row r="162" customFormat="false" ht="15.75" hidden="true" customHeight="false" outlineLevel="0" collapsed="false">
      <c r="A162" s="54" t="str">
        <f aca="false">+'Personnel Input Worksheet'!B182</f>
        <v> </v>
      </c>
      <c r="B162" s="54" t="n">
        <f aca="false">+'Personnel Input Worksheet'!D182</f>
        <v>0</v>
      </c>
      <c r="C162" s="54" t="n">
        <f aca="false">IF(B162&lt;&gt;0,1,0)</f>
        <v>0</v>
      </c>
      <c r="D162" s="54" t="n">
        <f aca="false">+'Personnel Input Worksheet'!G182</f>
        <v>12</v>
      </c>
      <c r="E162" s="61" t="n">
        <f aca="false">+D162*30</f>
        <v>360</v>
      </c>
      <c r="F162" s="62" t="n">
        <v>36526</v>
      </c>
      <c r="G162" s="63" t="n">
        <f aca="false">IF(A162&lt;&gt;"FTE",DATE(99,12,31),+F162+(360-E162))</f>
        <v>36525</v>
      </c>
      <c r="H162" s="63" t="n">
        <f aca="false">IF(A162&lt;&gt;"FTE",F162+E162,DATE(2001,1,1))</f>
        <v>36886</v>
      </c>
      <c r="I162" s="64" t="n">
        <f aca="false">IF(AND($G162&lt;=I$1,$H162&gt;I$1),$C162,0)</f>
        <v>0</v>
      </c>
      <c r="J162" s="64" t="n">
        <f aca="false">IF(AND($G162&lt;=J$1,$H162&gt;J$1),$C162,0)</f>
        <v>0</v>
      </c>
      <c r="K162" s="64" t="n">
        <f aca="false">IF(AND($G162&lt;=K$1,$H162&gt;K$1),$C162,0)</f>
        <v>0</v>
      </c>
      <c r="L162" s="64" t="n">
        <f aca="false">IF(AND($G162&lt;=L$1,$H162&gt;L$1),$C162,0)</f>
        <v>0</v>
      </c>
      <c r="M162" s="64" t="n">
        <f aca="false">IF(AND($G162&lt;=M$1,$H162&gt;M$1),$C162,0)</f>
        <v>0</v>
      </c>
      <c r="N162" s="64" t="n">
        <f aca="false">IF(AND($G162&lt;=N$1,$H162&gt;N$1),$C162,0)</f>
        <v>0</v>
      </c>
      <c r="O162" s="64" t="n">
        <f aca="false">IF(AND($G162&lt;=O$1,$H162&gt;O$1),$C162,0)</f>
        <v>0</v>
      </c>
      <c r="P162" s="64" t="n">
        <f aca="false">IF(AND($G162&lt;=P$1,$H162&gt;P$1),$C162,0)</f>
        <v>0</v>
      </c>
      <c r="Q162" s="64" t="n">
        <f aca="false">IF(AND($G162&lt;=Q$1,$H162&gt;Q$1),$C162,0)</f>
        <v>0</v>
      </c>
      <c r="R162" s="64" t="n">
        <f aca="false">IF(AND($G162&lt;=R$1,$H162&gt;R$1),$C162,0)</f>
        <v>0</v>
      </c>
      <c r="S162" s="64" t="n">
        <f aca="false">IF(AND($G162&lt;=S$1,$H162&gt;S$1),$C162,0)</f>
        <v>0</v>
      </c>
      <c r="T162" s="64" t="n">
        <f aca="false">IF(AND($G162&lt;=T$1,$H162&gt;T$1),$C162,0)</f>
        <v>0</v>
      </c>
      <c r="U162" s="65" t="n">
        <f aca="false">SUM(I162:T162)</f>
        <v>0</v>
      </c>
      <c r="V162" s="65"/>
      <c r="W162" s="67"/>
      <c r="X162" s="67"/>
      <c r="Y162" s="67"/>
      <c r="Z162" s="67"/>
      <c r="AA162" s="67"/>
      <c r="AB162" s="67"/>
      <c r="AC162" s="67"/>
    </row>
    <row r="163" customFormat="false" ht="15.75" hidden="true" customHeight="false" outlineLevel="0" collapsed="false">
      <c r="A163" s="54" t="str">
        <f aca="false">+'Personnel Input Worksheet'!B183</f>
        <v> </v>
      </c>
      <c r="B163" s="54" t="n">
        <f aca="false">+'Personnel Input Worksheet'!D183</f>
        <v>0</v>
      </c>
      <c r="C163" s="54" t="n">
        <f aca="false">IF(B163&lt;&gt;0,1,0)</f>
        <v>0</v>
      </c>
      <c r="D163" s="54" t="n">
        <f aca="false">+'Personnel Input Worksheet'!G183</f>
        <v>12</v>
      </c>
      <c r="E163" s="61" t="n">
        <f aca="false">+D163*30</f>
        <v>360</v>
      </c>
      <c r="F163" s="62" t="n">
        <v>36526</v>
      </c>
      <c r="G163" s="63" t="n">
        <f aca="false">IF(A163&lt;&gt;"FTE",DATE(99,12,31),+F163+(360-E163))</f>
        <v>36525</v>
      </c>
      <c r="H163" s="63" t="n">
        <f aca="false">IF(A163&lt;&gt;"FTE",F163+E163,DATE(2001,1,1))</f>
        <v>36886</v>
      </c>
      <c r="I163" s="64" t="n">
        <f aca="false">IF(AND($G163&lt;=I$1,$H163&gt;I$1),$C163,0)</f>
        <v>0</v>
      </c>
      <c r="J163" s="64" t="n">
        <f aca="false">IF(AND($G163&lt;=J$1,$H163&gt;J$1),$C163,0)</f>
        <v>0</v>
      </c>
      <c r="K163" s="64" t="n">
        <f aca="false">IF(AND($G163&lt;=K$1,$H163&gt;K$1),$C163,0)</f>
        <v>0</v>
      </c>
      <c r="L163" s="64" t="n">
        <f aca="false">IF(AND($G163&lt;=L$1,$H163&gt;L$1),$C163,0)</f>
        <v>0</v>
      </c>
      <c r="M163" s="64" t="n">
        <f aca="false">IF(AND($G163&lt;=M$1,$H163&gt;M$1),$C163,0)</f>
        <v>0</v>
      </c>
      <c r="N163" s="64" t="n">
        <f aca="false">IF(AND($G163&lt;=N$1,$H163&gt;N$1),$C163,0)</f>
        <v>0</v>
      </c>
      <c r="O163" s="64" t="n">
        <f aca="false">IF(AND($G163&lt;=O$1,$H163&gt;O$1),$C163,0)</f>
        <v>0</v>
      </c>
      <c r="P163" s="64" t="n">
        <f aca="false">IF(AND($G163&lt;=P$1,$H163&gt;P$1),$C163,0)</f>
        <v>0</v>
      </c>
      <c r="Q163" s="64" t="n">
        <f aca="false">IF(AND($G163&lt;=Q$1,$H163&gt;Q$1),$C163,0)</f>
        <v>0</v>
      </c>
      <c r="R163" s="64" t="n">
        <f aca="false">IF(AND($G163&lt;=R$1,$H163&gt;R$1),$C163,0)</f>
        <v>0</v>
      </c>
      <c r="S163" s="64" t="n">
        <f aca="false">IF(AND($G163&lt;=S$1,$H163&gt;S$1),$C163,0)</f>
        <v>0</v>
      </c>
      <c r="T163" s="64" t="n">
        <f aca="false">IF(AND($G163&lt;=T$1,$H163&gt;T$1),$C163,0)</f>
        <v>0</v>
      </c>
      <c r="U163" s="65" t="n">
        <f aca="false">SUM(I163:T163)</f>
        <v>0</v>
      </c>
      <c r="V163" s="65"/>
      <c r="W163" s="67"/>
      <c r="X163" s="67"/>
      <c r="Y163" s="67"/>
      <c r="Z163" s="67"/>
      <c r="AA163" s="67"/>
      <c r="AB163" s="67"/>
      <c r="AC163" s="67"/>
    </row>
    <row r="164" customFormat="false" ht="15.75" hidden="true" customHeight="false" outlineLevel="0" collapsed="false">
      <c r="A164" s="54" t="str">
        <f aca="false">+'Personnel Input Worksheet'!B184</f>
        <v> </v>
      </c>
      <c r="B164" s="54" t="n">
        <f aca="false">+'Personnel Input Worksheet'!D184</f>
        <v>0</v>
      </c>
      <c r="C164" s="54" t="n">
        <f aca="false">IF(B164&lt;&gt;0,1,0)</f>
        <v>0</v>
      </c>
      <c r="D164" s="54" t="n">
        <f aca="false">+'Personnel Input Worksheet'!G184</f>
        <v>12</v>
      </c>
      <c r="E164" s="61" t="n">
        <f aca="false">+D164*30</f>
        <v>360</v>
      </c>
      <c r="F164" s="62" t="n">
        <v>36526</v>
      </c>
      <c r="G164" s="63" t="n">
        <f aca="false">IF(A164&lt;&gt;"FTE",DATE(99,12,31),+F164+(360-E164))</f>
        <v>36525</v>
      </c>
      <c r="H164" s="63" t="n">
        <f aca="false">IF(A164&lt;&gt;"FTE",F164+E164,DATE(2001,1,1))</f>
        <v>36886</v>
      </c>
      <c r="I164" s="64" t="n">
        <f aca="false">IF(AND($G164&lt;=I$1,$H164&gt;I$1),$C164,0)</f>
        <v>0</v>
      </c>
      <c r="J164" s="64" t="n">
        <f aca="false">IF(AND($G164&lt;=J$1,$H164&gt;J$1),$C164,0)</f>
        <v>0</v>
      </c>
      <c r="K164" s="64" t="n">
        <f aca="false">IF(AND($G164&lt;=K$1,$H164&gt;K$1),$C164,0)</f>
        <v>0</v>
      </c>
      <c r="L164" s="64" t="n">
        <f aca="false">IF(AND($G164&lt;=L$1,$H164&gt;L$1),$C164,0)</f>
        <v>0</v>
      </c>
      <c r="M164" s="64" t="n">
        <f aca="false">IF(AND($G164&lt;=M$1,$H164&gt;M$1),$C164,0)</f>
        <v>0</v>
      </c>
      <c r="N164" s="64" t="n">
        <f aca="false">IF(AND($G164&lt;=N$1,$H164&gt;N$1),$C164,0)</f>
        <v>0</v>
      </c>
      <c r="O164" s="64" t="n">
        <f aca="false">IF(AND($G164&lt;=O$1,$H164&gt;O$1),$C164,0)</f>
        <v>0</v>
      </c>
      <c r="P164" s="64" t="n">
        <f aca="false">IF(AND($G164&lt;=P$1,$H164&gt;P$1),$C164,0)</f>
        <v>0</v>
      </c>
      <c r="Q164" s="64" t="n">
        <f aca="false">IF(AND($G164&lt;=Q$1,$H164&gt;Q$1),$C164,0)</f>
        <v>0</v>
      </c>
      <c r="R164" s="64" t="n">
        <f aca="false">IF(AND($G164&lt;=R$1,$H164&gt;R$1),$C164,0)</f>
        <v>0</v>
      </c>
      <c r="S164" s="64" t="n">
        <f aca="false">IF(AND($G164&lt;=S$1,$H164&gt;S$1),$C164,0)</f>
        <v>0</v>
      </c>
      <c r="T164" s="64" t="n">
        <f aca="false">IF(AND($G164&lt;=T$1,$H164&gt;T$1),$C164,0)</f>
        <v>0</v>
      </c>
      <c r="U164" s="65" t="n">
        <f aca="false">SUM(I164:T164)</f>
        <v>0</v>
      </c>
      <c r="V164" s="65"/>
      <c r="W164" s="67"/>
      <c r="X164" s="67"/>
      <c r="Y164" s="67"/>
      <c r="Z164" s="67"/>
      <c r="AA164" s="67"/>
      <c r="AB164" s="67"/>
      <c r="AC164" s="67"/>
    </row>
    <row r="165" customFormat="false" ht="15.75" hidden="true" customHeight="false" outlineLevel="0" collapsed="false">
      <c r="A165" s="54" t="str">
        <f aca="false">+'Personnel Input Worksheet'!B185</f>
        <v> </v>
      </c>
      <c r="B165" s="54" t="n">
        <f aca="false">+'Personnel Input Worksheet'!D185</f>
        <v>0</v>
      </c>
      <c r="C165" s="54" t="n">
        <f aca="false">IF(B165&lt;&gt;0,1,0)</f>
        <v>0</v>
      </c>
      <c r="D165" s="54" t="n">
        <f aca="false">+'Personnel Input Worksheet'!G185</f>
        <v>12</v>
      </c>
      <c r="E165" s="61" t="n">
        <f aca="false">+D165*30</f>
        <v>360</v>
      </c>
      <c r="F165" s="62" t="n">
        <v>36526</v>
      </c>
      <c r="G165" s="63" t="n">
        <f aca="false">IF(A165&lt;&gt;"FTE",DATE(99,12,31),+F165+(360-E165))</f>
        <v>36525</v>
      </c>
      <c r="H165" s="63" t="n">
        <f aca="false">IF(A165&lt;&gt;"FTE",F165+E165,DATE(2001,1,1))</f>
        <v>36886</v>
      </c>
      <c r="I165" s="64" t="n">
        <f aca="false">IF(AND($G165&lt;=I$1,$H165&gt;I$1),$C165,0)</f>
        <v>0</v>
      </c>
      <c r="J165" s="64" t="n">
        <f aca="false">IF(AND($G165&lt;=J$1,$H165&gt;J$1),$C165,0)</f>
        <v>0</v>
      </c>
      <c r="K165" s="64" t="n">
        <f aca="false">IF(AND($G165&lt;=K$1,$H165&gt;K$1),$C165,0)</f>
        <v>0</v>
      </c>
      <c r="L165" s="64" t="n">
        <f aca="false">IF(AND($G165&lt;=L$1,$H165&gt;L$1),$C165,0)</f>
        <v>0</v>
      </c>
      <c r="M165" s="64" t="n">
        <f aca="false">IF(AND($G165&lt;=M$1,$H165&gt;M$1),$C165,0)</f>
        <v>0</v>
      </c>
      <c r="N165" s="64" t="n">
        <f aca="false">IF(AND($G165&lt;=N$1,$H165&gt;N$1),$C165,0)</f>
        <v>0</v>
      </c>
      <c r="O165" s="64" t="n">
        <f aca="false">IF(AND($G165&lt;=O$1,$H165&gt;O$1),$C165,0)</f>
        <v>0</v>
      </c>
      <c r="P165" s="64" t="n">
        <f aca="false">IF(AND($G165&lt;=P$1,$H165&gt;P$1),$C165,0)</f>
        <v>0</v>
      </c>
      <c r="Q165" s="64" t="n">
        <f aca="false">IF(AND($G165&lt;=Q$1,$H165&gt;Q$1),$C165,0)</f>
        <v>0</v>
      </c>
      <c r="R165" s="64" t="n">
        <f aca="false">IF(AND($G165&lt;=R$1,$H165&gt;R$1),$C165,0)</f>
        <v>0</v>
      </c>
      <c r="S165" s="64" t="n">
        <f aca="false">IF(AND($G165&lt;=S$1,$H165&gt;S$1),$C165,0)</f>
        <v>0</v>
      </c>
      <c r="T165" s="64" t="n">
        <f aca="false">IF(AND($G165&lt;=T$1,$H165&gt;T$1),$C165,0)</f>
        <v>0</v>
      </c>
      <c r="U165" s="65" t="n">
        <f aca="false">SUM(I165:T165)</f>
        <v>0</v>
      </c>
      <c r="V165" s="65"/>
      <c r="W165" s="67"/>
      <c r="X165" s="67"/>
      <c r="Y165" s="67"/>
      <c r="Z165" s="67"/>
      <c r="AA165" s="67"/>
      <c r="AB165" s="67"/>
      <c r="AC165" s="67"/>
    </row>
    <row r="166" customFormat="false" ht="15.75" hidden="true" customHeight="false" outlineLevel="0" collapsed="false">
      <c r="A166" s="54" t="str">
        <f aca="false">+'Personnel Input Worksheet'!B186</f>
        <v> </v>
      </c>
      <c r="B166" s="54" t="n">
        <f aca="false">+'Personnel Input Worksheet'!D186</f>
        <v>0</v>
      </c>
      <c r="C166" s="54" t="n">
        <f aca="false">IF(B166&lt;&gt;0,1,0)</f>
        <v>0</v>
      </c>
      <c r="D166" s="54" t="n">
        <f aca="false">+'Personnel Input Worksheet'!G186</f>
        <v>12</v>
      </c>
      <c r="E166" s="61" t="n">
        <f aca="false">+D166*30</f>
        <v>360</v>
      </c>
      <c r="F166" s="62" t="n">
        <v>36526</v>
      </c>
      <c r="G166" s="63" t="n">
        <f aca="false">IF(A166&lt;&gt;"FTE",DATE(99,12,31),+F166+(360-E166))</f>
        <v>36525</v>
      </c>
      <c r="H166" s="63" t="n">
        <f aca="false">IF(A166&lt;&gt;"FTE",F166+E166,DATE(2001,1,1))</f>
        <v>36886</v>
      </c>
      <c r="I166" s="64" t="n">
        <f aca="false">IF(AND($G166&lt;=I$1,$H166&gt;I$1),$C166,0)</f>
        <v>0</v>
      </c>
      <c r="J166" s="64" t="n">
        <f aca="false">IF(AND($G166&lt;=J$1,$H166&gt;J$1),$C166,0)</f>
        <v>0</v>
      </c>
      <c r="K166" s="64" t="n">
        <f aca="false">IF(AND($G166&lt;=K$1,$H166&gt;K$1),$C166,0)</f>
        <v>0</v>
      </c>
      <c r="L166" s="64" t="n">
        <f aca="false">IF(AND($G166&lt;=L$1,$H166&gt;L$1),$C166,0)</f>
        <v>0</v>
      </c>
      <c r="M166" s="64" t="n">
        <f aca="false">IF(AND($G166&lt;=M$1,$H166&gt;M$1),$C166,0)</f>
        <v>0</v>
      </c>
      <c r="N166" s="64" t="n">
        <f aca="false">IF(AND($G166&lt;=N$1,$H166&gt;N$1),$C166,0)</f>
        <v>0</v>
      </c>
      <c r="O166" s="64" t="n">
        <f aca="false">IF(AND($G166&lt;=O$1,$H166&gt;O$1),$C166,0)</f>
        <v>0</v>
      </c>
      <c r="P166" s="64" t="n">
        <f aca="false">IF(AND($G166&lt;=P$1,$H166&gt;P$1),$C166,0)</f>
        <v>0</v>
      </c>
      <c r="Q166" s="64" t="n">
        <f aca="false">IF(AND($G166&lt;=Q$1,$H166&gt;Q$1),$C166,0)</f>
        <v>0</v>
      </c>
      <c r="R166" s="64" t="n">
        <f aca="false">IF(AND($G166&lt;=R$1,$H166&gt;R$1),$C166,0)</f>
        <v>0</v>
      </c>
      <c r="S166" s="64" t="n">
        <f aca="false">IF(AND($G166&lt;=S$1,$H166&gt;S$1),$C166,0)</f>
        <v>0</v>
      </c>
      <c r="T166" s="64" t="n">
        <f aca="false">IF(AND($G166&lt;=T$1,$H166&gt;T$1),$C166,0)</f>
        <v>0</v>
      </c>
      <c r="U166" s="65" t="n">
        <f aca="false">SUM(I166:T166)</f>
        <v>0</v>
      </c>
      <c r="V166" s="65"/>
      <c r="W166" s="67"/>
      <c r="X166" s="67"/>
      <c r="Y166" s="67"/>
      <c r="Z166" s="67"/>
      <c r="AA166" s="67"/>
      <c r="AB166" s="67"/>
      <c r="AC166" s="67"/>
    </row>
    <row r="167" customFormat="false" ht="15.75" hidden="true" customHeight="false" outlineLevel="0" collapsed="false">
      <c r="A167" s="54" t="str">
        <f aca="false">+'Personnel Input Worksheet'!B187</f>
        <v> </v>
      </c>
      <c r="B167" s="54" t="n">
        <f aca="false">+'Personnel Input Worksheet'!D187</f>
        <v>0</v>
      </c>
      <c r="C167" s="54" t="n">
        <f aca="false">IF(B167&lt;&gt;0,1,0)</f>
        <v>0</v>
      </c>
      <c r="D167" s="54" t="n">
        <f aca="false">+'Personnel Input Worksheet'!G187</f>
        <v>12</v>
      </c>
      <c r="E167" s="61" t="n">
        <f aca="false">+D167*30</f>
        <v>360</v>
      </c>
      <c r="F167" s="62" t="n">
        <v>36526</v>
      </c>
      <c r="G167" s="63" t="n">
        <f aca="false">IF(A167&lt;&gt;"FTE",DATE(99,12,31),+F167+(360-E167))</f>
        <v>36525</v>
      </c>
      <c r="H167" s="63" t="n">
        <f aca="false">IF(A167&lt;&gt;"FTE",F167+E167,DATE(2001,1,1))</f>
        <v>36886</v>
      </c>
      <c r="I167" s="64" t="n">
        <f aca="false">IF(AND($G167&lt;=I$1,$H167&gt;I$1),$C167,0)</f>
        <v>0</v>
      </c>
      <c r="J167" s="64" t="n">
        <f aca="false">IF(AND($G167&lt;=J$1,$H167&gt;J$1),$C167,0)</f>
        <v>0</v>
      </c>
      <c r="K167" s="64" t="n">
        <f aca="false">IF(AND($G167&lt;=K$1,$H167&gt;K$1),$C167,0)</f>
        <v>0</v>
      </c>
      <c r="L167" s="64" t="n">
        <f aca="false">IF(AND($G167&lt;=L$1,$H167&gt;L$1),$C167,0)</f>
        <v>0</v>
      </c>
      <c r="M167" s="64" t="n">
        <f aca="false">IF(AND($G167&lt;=M$1,$H167&gt;M$1),$C167,0)</f>
        <v>0</v>
      </c>
      <c r="N167" s="64" t="n">
        <f aca="false">IF(AND($G167&lt;=N$1,$H167&gt;N$1),$C167,0)</f>
        <v>0</v>
      </c>
      <c r="O167" s="64" t="n">
        <f aca="false">IF(AND($G167&lt;=O$1,$H167&gt;O$1),$C167,0)</f>
        <v>0</v>
      </c>
      <c r="P167" s="64" t="n">
        <f aca="false">IF(AND($G167&lt;=P$1,$H167&gt;P$1),$C167,0)</f>
        <v>0</v>
      </c>
      <c r="Q167" s="64" t="n">
        <f aca="false">IF(AND($G167&lt;=Q$1,$H167&gt;Q$1),$C167,0)</f>
        <v>0</v>
      </c>
      <c r="R167" s="64" t="n">
        <f aca="false">IF(AND($G167&lt;=R$1,$H167&gt;R$1),$C167,0)</f>
        <v>0</v>
      </c>
      <c r="S167" s="64" t="n">
        <f aca="false">IF(AND($G167&lt;=S$1,$H167&gt;S$1),$C167,0)</f>
        <v>0</v>
      </c>
      <c r="T167" s="64" t="n">
        <f aca="false">IF(AND($G167&lt;=T$1,$H167&gt;T$1),$C167,0)</f>
        <v>0</v>
      </c>
      <c r="U167" s="65" t="n">
        <f aca="false">SUM(I167:T167)</f>
        <v>0</v>
      </c>
      <c r="V167" s="65"/>
      <c r="W167" s="67"/>
      <c r="X167" s="67"/>
      <c r="Y167" s="67"/>
      <c r="Z167" s="67"/>
      <c r="AA167" s="67"/>
      <c r="AB167" s="67"/>
      <c r="AC167" s="67"/>
    </row>
    <row r="168" customFormat="false" ht="15.75" hidden="true" customHeight="false" outlineLevel="0" collapsed="false">
      <c r="A168" s="54" t="str">
        <f aca="false">+'Personnel Input Worksheet'!B188</f>
        <v> </v>
      </c>
      <c r="B168" s="54" t="n">
        <f aca="false">+'Personnel Input Worksheet'!D188</f>
        <v>0</v>
      </c>
      <c r="C168" s="54" t="n">
        <f aca="false">IF(B168&lt;&gt;0,1,0)</f>
        <v>0</v>
      </c>
      <c r="D168" s="54" t="n">
        <f aca="false">+'Personnel Input Worksheet'!G188</f>
        <v>12</v>
      </c>
      <c r="E168" s="61" t="n">
        <f aca="false">+D168*30</f>
        <v>360</v>
      </c>
      <c r="F168" s="62" t="n">
        <v>36526</v>
      </c>
      <c r="G168" s="63" t="n">
        <f aca="false">IF(A168&lt;&gt;"FTE",DATE(99,12,31),+F168+(360-E168))</f>
        <v>36525</v>
      </c>
      <c r="H168" s="63" t="n">
        <f aca="false">IF(A168&lt;&gt;"FTE",F168+E168,DATE(2001,1,1))</f>
        <v>36886</v>
      </c>
      <c r="I168" s="64" t="n">
        <f aca="false">IF(AND($G168&lt;=I$1,$H168&gt;I$1),$C168,0)</f>
        <v>0</v>
      </c>
      <c r="J168" s="64" t="n">
        <f aca="false">IF(AND($G168&lt;=J$1,$H168&gt;J$1),$C168,0)</f>
        <v>0</v>
      </c>
      <c r="K168" s="64" t="n">
        <f aca="false">IF(AND($G168&lt;=K$1,$H168&gt;K$1),$C168,0)</f>
        <v>0</v>
      </c>
      <c r="L168" s="64" t="n">
        <f aca="false">IF(AND($G168&lt;=L$1,$H168&gt;L$1),$C168,0)</f>
        <v>0</v>
      </c>
      <c r="M168" s="64" t="n">
        <f aca="false">IF(AND($G168&lt;=M$1,$H168&gt;M$1),$C168,0)</f>
        <v>0</v>
      </c>
      <c r="N168" s="64" t="n">
        <f aca="false">IF(AND($G168&lt;=N$1,$H168&gt;N$1),$C168,0)</f>
        <v>0</v>
      </c>
      <c r="O168" s="64" t="n">
        <f aca="false">IF(AND($G168&lt;=O$1,$H168&gt;O$1),$C168,0)</f>
        <v>0</v>
      </c>
      <c r="P168" s="64" t="n">
        <f aca="false">IF(AND($G168&lt;=P$1,$H168&gt;P$1),$C168,0)</f>
        <v>0</v>
      </c>
      <c r="Q168" s="64" t="n">
        <f aca="false">IF(AND($G168&lt;=Q$1,$H168&gt;Q$1),$C168,0)</f>
        <v>0</v>
      </c>
      <c r="R168" s="64" t="n">
        <f aca="false">IF(AND($G168&lt;=R$1,$H168&gt;R$1),$C168,0)</f>
        <v>0</v>
      </c>
      <c r="S168" s="64" t="n">
        <f aca="false">IF(AND($G168&lt;=S$1,$H168&gt;S$1),$C168,0)</f>
        <v>0</v>
      </c>
      <c r="T168" s="64" t="n">
        <f aca="false">IF(AND($G168&lt;=T$1,$H168&gt;T$1),$C168,0)</f>
        <v>0</v>
      </c>
      <c r="U168" s="65" t="n">
        <f aca="false">SUM(I168:T168)</f>
        <v>0</v>
      </c>
      <c r="V168" s="65"/>
      <c r="W168" s="67"/>
      <c r="X168" s="67"/>
      <c r="Y168" s="67"/>
      <c r="Z168" s="67"/>
      <c r="AA168" s="67"/>
      <c r="AB168" s="67"/>
      <c r="AC168" s="67"/>
    </row>
    <row r="169" customFormat="false" ht="15.75" hidden="true" customHeight="false" outlineLevel="0" collapsed="false">
      <c r="A169" s="54" t="str">
        <f aca="false">+'Personnel Input Worksheet'!B189</f>
        <v> </v>
      </c>
      <c r="B169" s="54" t="n">
        <f aca="false">+'Personnel Input Worksheet'!D189</f>
        <v>0</v>
      </c>
      <c r="C169" s="54" t="n">
        <f aca="false">IF(B169&lt;&gt;0,1,0)</f>
        <v>0</v>
      </c>
      <c r="D169" s="54" t="n">
        <f aca="false">+'Personnel Input Worksheet'!G189</f>
        <v>12</v>
      </c>
      <c r="E169" s="61" t="n">
        <f aca="false">+D169*30</f>
        <v>360</v>
      </c>
      <c r="F169" s="62" t="n">
        <v>36526</v>
      </c>
      <c r="G169" s="63" t="n">
        <f aca="false">IF(A169&lt;&gt;"FTE",DATE(99,12,31),+F169+(360-E169))</f>
        <v>36525</v>
      </c>
      <c r="H169" s="63" t="n">
        <f aca="false">IF(A169&lt;&gt;"FTE",F169+E169,DATE(2001,1,1))</f>
        <v>36886</v>
      </c>
      <c r="I169" s="64" t="n">
        <f aca="false">IF(AND($G169&lt;=I$1,$H169&gt;I$1),$C169,0)</f>
        <v>0</v>
      </c>
      <c r="J169" s="64" t="n">
        <f aca="false">IF(AND($G169&lt;=J$1,$H169&gt;J$1),$C169,0)</f>
        <v>0</v>
      </c>
      <c r="K169" s="64" t="n">
        <f aca="false">IF(AND($G169&lt;=K$1,$H169&gt;K$1),$C169,0)</f>
        <v>0</v>
      </c>
      <c r="L169" s="64" t="n">
        <f aca="false">IF(AND($G169&lt;=L$1,$H169&gt;L$1),$C169,0)</f>
        <v>0</v>
      </c>
      <c r="M169" s="64" t="n">
        <f aca="false">IF(AND($G169&lt;=M$1,$H169&gt;M$1),$C169,0)</f>
        <v>0</v>
      </c>
      <c r="N169" s="64" t="n">
        <f aca="false">IF(AND($G169&lt;=N$1,$H169&gt;N$1),$C169,0)</f>
        <v>0</v>
      </c>
      <c r="O169" s="64" t="n">
        <f aca="false">IF(AND($G169&lt;=O$1,$H169&gt;O$1),$C169,0)</f>
        <v>0</v>
      </c>
      <c r="P169" s="64" t="n">
        <f aca="false">IF(AND($G169&lt;=P$1,$H169&gt;P$1),$C169,0)</f>
        <v>0</v>
      </c>
      <c r="Q169" s="64" t="n">
        <f aca="false">IF(AND($G169&lt;=Q$1,$H169&gt;Q$1),$C169,0)</f>
        <v>0</v>
      </c>
      <c r="R169" s="64" t="n">
        <f aca="false">IF(AND($G169&lt;=R$1,$H169&gt;R$1),$C169,0)</f>
        <v>0</v>
      </c>
      <c r="S169" s="64" t="n">
        <f aca="false">IF(AND($G169&lt;=S$1,$H169&gt;S$1),$C169,0)</f>
        <v>0</v>
      </c>
      <c r="T169" s="64" t="n">
        <f aca="false">IF(AND($G169&lt;=T$1,$H169&gt;T$1),$C169,0)</f>
        <v>0</v>
      </c>
      <c r="U169" s="65" t="n">
        <f aca="false">SUM(I169:T169)</f>
        <v>0</v>
      </c>
      <c r="V169" s="65"/>
      <c r="W169" s="67"/>
      <c r="X169" s="67"/>
      <c r="Y169" s="67"/>
      <c r="Z169" s="67"/>
      <c r="AA169" s="67"/>
      <c r="AB169" s="67"/>
      <c r="AC169" s="67"/>
    </row>
    <row r="170" customFormat="false" ht="15.75" hidden="true" customHeight="false" outlineLevel="0" collapsed="false">
      <c r="A170" s="54" t="str">
        <f aca="false">+'Personnel Input Worksheet'!B190</f>
        <v> </v>
      </c>
      <c r="B170" s="54" t="n">
        <f aca="false">+'Personnel Input Worksheet'!D190</f>
        <v>0</v>
      </c>
      <c r="C170" s="54" t="n">
        <f aca="false">IF(B170&lt;&gt;0,1,0)</f>
        <v>0</v>
      </c>
      <c r="D170" s="54" t="n">
        <f aca="false">+'Personnel Input Worksheet'!G190</f>
        <v>12</v>
      </c>
      <c r="E170" s="61" t="n">
        <f aca="false">+D170*30</f>
        <v>360</v>
      </c>
      <c r="F170" s="62" t="n">
        <v>36526</v>
      </c>
      <c r="G170" s="63" t="n">
        <f aca="false">IF(A170&lt;&gt;"FTE",DATE(99,12,31),+F170+(360-E170))</f>
        <v>36525</v>
      </c>
      <c r="H170" s="63" t="n">
        <f aca="false">IF(A170&lt;&gt;"FTE",F170+E170,DATE(2001,1,1))</f>
        <v>36886</v>
      </c>
      <c r="I170" s="64" t="n">
        <f aca="false">IF(AND($G170&lt;=I$1,$H170&gt;I$1),$C170,0)</f>
        <v>0</v>
      </c>
      <c r="J170" s="64" t="n">
        <f aca="false">IF(AND($G170&lt;=J$1,$H170&gt;J$1),$C170,0)</f>
        <v>0</v>
      </c>
      <c r="K170" s="64" t="n">
        <f aca="false">IF(AND($G170&lt;=K$1,$H170&gt;K$1),$C170,0)</f>
        <v>0</v>
      </c>
      <c r="L170" s="64" t="n">
        <f aca="false">IF(AND($G170&lt;=L$1,$H170&gt;L$1),$C170,0)</f>
        <v>0</v>
      </c>
      <c r="M170" s="64" t="n">
        <f aca="false">IF(AND($G170&lt;=M$1,$H170&gt;M$1),$C170,0)</f>
        <v>0</v>
      </c>
      <c r="N170" s="64" t="n">
        <f aca="false">IF(AND($G170&lt;=N$1,$H170&gt;N$1),$C170,0)</f>
        <v>0</v>
      </c>
      <c r="O170" s="64" t="n">
        <f aca="false">IF(AND($G170&lt;=O$1,$H170&gt;O$1),$C170,0)</f>
        <v>0</v>
      </c>
      <c r="P170" s="64" t="n">
        <f aca="false">IF(AND($G170&lt;=P$1,$H170&gt;P$1),$C170,0)</f>
        <v>0</v>
      </c>
      <c r="Q170" s="64" t="n">
        <f aca="false">IF(AND($G170&lt;=Q$1,$H170&gt;Q$1),$C170,0)</f>
        <v>0</v>
      </c>
      <c r="R170" s="64" t="n">
        <f aca="false">IF(AND($G170&lt;=R$1,$H170&gt;R$1),$C170,0)</f>
        <v>0</v>
      </c>
      <c r="S170" s="64" t="n">
        <f aca="false">IF(AND($G170&lt;=S$1,$H170&gt;S$1),$C170,0)</f>
        <v>0</v>
      </c>
      <c r="T170" s="64" t="n">
        <f aca="false">IF(AND($G170&lt;=T$1,$H170&gt;T$1),$C170,0)</f>
        <v>0</v>
      </c>
      <c r="U170" s="65" t="n">
        <f aca="false">SUM(I170:T170)</f>
        <v>0</v>
      </c>
      <c r="V170" s="65"/>
      <c r="W170" s="67"/>
      <c r="X170" s="67"/>
      <c r="Y170" s="67"/>
      <c r="Z170" s="67"/>
      <c r="AA170" s="67"/>
      <c r="AB170" s="67"/>
      <c r="AC170" s="67"/>
    </row>
    <row r="171" customFormat="false" ht="15.75" hidden="true" customHeight="false" outlineLevel="0" collapsed="false">
      <c r="A171" s="54" t="str">
        <f aca="false">+'Personnel Input Worksheet'!B191</f>
        <v> </v>
      </c>
      <c r="B171" s="54" t="n">
        <f aca="false">+'Personnel Input Worksheet'!D191</f>
        <v>0</v>
      </c>
      <c r="C171" s="54" t="n">
        <f aca="false">IF(B171&lt;&gt;0,1,0)</f>
        <v>0</v>
      </c>
      <c r="D171" s="54" t="n">
        <f aca="false">+'Personnel Input Worksheet'!G191</f>
        <v>12</v>
      </c>
      <c r="E171" s="61" t="n">
        <f aca="false">+D171*30</f>
        <v>360</v>
      </c>
      <c r="F171" s="62" t="n">
        <v>36526</v>
      </c>
      <c r="G171" s="63" t="n">
        <f aca="false">IF(A171&lt;&gt;"FTE",DATE(99,12,31),+F171+(360-E171))</f>
        <v>36525</v>
      </c>
      <c r="H171" s="63" t="n">
        <f aca="false">IF(A171&lt;&gt;"FTE",F171+E171,DATE(2001,1,1))</f>
        <v>36886</v>
      </c>
      <c r="I171" s="64" t="n">
        <f aca="false">IF(AND($G171&lt;=I$1,$H171&gt;I$1),$C171,0)</f>
        <v>0</v>
      </c>
      <c r="J171" s="64" t="n">
        <f aca="false">IF(AND($G171&lt;=J$1,$H171&gt;J$1),$C171,0)</f>
        <v>0</v>
      </c>
      <c r="K171" s="64" t="n">
        <f aca="false">IF(AND($G171&lt;=K$1,$H171&gt;K$1),$C171,0)</f>
        <v>0</v>
      </c>
      <c r="L171" s="64" t="n">
        <f aca="false">IF(AND($G171&lt;=L$1,$H171&gt;L$1),$C171,0)</f>
        <v>0</v>
      </c>
      <c r="M171" s="64" t="n">
        <f aca="false">IF(AND($G171&lt;=M$1,$H171&gt;M$1),$C171,0)</f>
        <v>0</v>
      </c>
      <c r="N171" s="64" t="n">
        <f aca="false">IF(AND($G171&lt;=N$1,$H171&gt;N$1),$C171,0)</f>
        <v>0</v>
      </c>
      <c r="O171" s="64" t="n">
        <f aca="false">IF(AND($G171&lt;=O$1,$H171&gt;O$1),$C171,0)</f>
        <v>0</v>
      </c>
      <c r="P171" s="64" t="n">
        <f aca="false">IF(AND($G171&lt;=P$1,$H171&gt;P$1),$C171,0)</f>
        <v>0</v>
      </c>
      <c r="Q171" s="64" t="n">
        <f aca="false">IF(AND($G171&lt;=Q$1,$H171&gt;Q$1),$C171,0)</f>
        <v>0</v>
      </c>
      <c r="R171" s="64" t="n">
        <f aca="false">IF(AND($G171&lt;=R$1,$H171&gt;R$1),$C171,0)</f>
        <v>0</v>
      </c>
      <c r="S171" s="64" t="n">
        <f aca="false">IF(AND($G171&lt;=S$1,$H171&gt;S$1),$C171,0)</f>
        <v>0</v>
      </c>
      <c r="T171" s="64" t="n">
        <f aca="false">IF(AND($G171&lt;=T$1,$H171&gt;T$1),$C171,0)</f>
        <v>0</v>
      </c>
      <c r="U171" s="65" t="n">
        <f aca="false">SUM(I171:T171)</f>
        <v>0</v>
      </c>
      <c r="V171" s="65"/>
      <c r="W171" s="67"/>
      <c r="X171" s="67"/>
      <c r="Y171" s="67"/>
      <c r="Z171" s="67"/>
      <c r="AA171" s="67"/>
      <c r="AB171" s="67"/>
      <c r="AC171" s="67"/>
    </row>
    <row r="172" customFormat="false" ht="15.75" hidden="true" customHeight="false" outlineLevel="0" collapsed="false">
      <c r="A172" s="54" t="str">
        <f aca="false">+'Personnel Input Worksheet'!B192</f>
        <v> </v>
      </c>
      <c r="B172" s="54" t="n">
        <f aca="false">+'Personnel Input Worksheet'!D192</f>
        <v>0</v>
      </c>
      <c r="C172" s="54" t="n">
        <f aca="false">IF(B172&lt;&gt;0,1,0)</f>
        <v>0</v>
      </c>
      <c r="D172" s="54" t="n">
        <f aca="false">+'Personnel Input Worksheet'!G192</f>
        <v>12</v>
      </c>
      <c r="E172" s="61" t="n">
        <f aca="false">+D172*30</f>
        <v>360</v>
      </c>
      <c r="F172" s="62" t="n">
        <v>36526</v>
      </c>
      <c r="G172" s="63" t="n">
        <f aca="false">IF(A172&lt;&gt;"FTE",DATE(99,12,31),+F172+(360-E172))</f>
        <v>36525</v>
      </c>
      <c r="H172" s="63" t="n">
        <f aca="false">IF(A172&lt;&gt;"FTE",F172+E172,DATE(2001,1,1))</f>
        <v>36886</v>
      </c>
      <c r="I172" s="64" t="n">
        <f aca="false">IF(AND($G172&lt;=I$1,$H172&gt;I$1),$C172,0)</f>
        <v>0</v>
      </c>
      <c r="J172" s="64" t="n">
        <f aca="false">IF(AND($G172&lt;=J$1,$H172&gt;J$1),$C172,0)</f>
        <v>0</v>
      </c>
      <c r="K172" s="64" t="n">
        <f aca="false">IF(AND($G172&lt;=K$1,$H172&gt;K$1),$C172,0)</f>
        <v>0</v>
      </c>
      <c r="L172" s="64" t="n">
        <f aca="false">IF(AND($G172&lt;=L$1,$H172&gt;L$1),$C172,0)</f>
        <v>0</v>
      </c>
      <c r="M172" s="64" t="n">
        <f aca="false">IF(AND($G172&lt;=M$1,$H172&gt;M$1),$C172,0)</f>
        <v>0</v>
      </c>
      <c r="N172" s="64" t="n">
        <f aca="false">IF(AND($G172&lt;=N$1,$H172&gt;N$1),$C172,0)</f>
        <v>0</v>
      </c>
      <c r="O172" s="64" t="n">
        <f aca="false">IF(AND($G172&lt;=O$1,$H172&gt;O$1),$C172,0)</f>
        <v>0</v>
      </c>
      <c r="P172" s="64" t="n">
        <f aca="false">IF(AND($G172&lt;=P$1,$H172&gt;P$1),$C172,0)</f>
        <v>0</v>
      </c>
      <c r="Q172" s="64" t="n">
        <f aca="false">IF(AND($G172&lt;=Q$1,$H172&gt;Q$1),$C172,0)</f>
        <v>0</v>
      </c>
      <c r="R172" s="64" t="n">
        <f aca="false">IF(AND($G172&lt;=R$1,$H172&gt;R$1),$C172,0)</f>
        <v>0</v>
      </c>
      <c r="S172" s="64" t="n">
        <f aca="false">IF(AND($G172&lt;=S$1,$H172&gt;S$1),$C172,0)</f>
        <v>0</v>
      </c>
      <c r="T172" s="64" t="n">
        <f aca="false">IF(AND($G172&lt;=T$1,$H172&gt;T$1),$C172,0)</f>
        <v>0</v>
      </c>
      <c r="U172" s="65" t="n">
        <f aca="false">SUM(I172:T172)</f>
        <v>0</v>
      </c>
      <c r="V172" s="65"/>
      <c r="W172" s="67"/>
      <c r="X172" s="67"/>
      <c r="Y172" s="67"/>
      <c r="Z172" s="67"/>
      <c r="AA172" s="67"/>
      <c r="AB172" s="67"/>
      <c r="AC172" s="67"/>
    </row>
    <row r="173" customFormat="false" ht="15.75" hidden="true" customHeight="false" outlineLevel="0" collapsed="false">
      <c r="A173" s="54" t="str">
        <f aca="false">+'Personnel Input Worksheet'!B193</f>
        <v> </v>
      </c>
      <c r="B173" s="54" t="n">
        <f aca="false">+'Personnel Input Worksheet'!D193</f>
        <v>0</v>
      </c>
      <c r="C173" s="54" t="n">
        <f aca="false">IF(B173&lt;&gt;0,1,0)</f>
        <v>0</v>
      </c>
      <c r="D173" s="54" t="n">
        <f aca="false">+'Personnel Input Worksheet'!G193</f>
        <v>12</v>
      </c>
      <c r="E173" s="61" t="n">
        <f aca="false">+D173*30</f>
        <v>360</v>
      </c>
      <c r="F173" s="62" t="n">
        <v>36526</v>
      </c>
      <c r="G173" s="63" t="n">
        <f aca="false">IF(A173&lt;&gt;"FTE",DATE(99,12,31),+F173+(360-E173))</f>
        <v>36525</v>
      </c>
      <c r="H173" s="63" t="n">
        <f aca="false">IF(A173&lt;&gt;"FTE",F173+E173,DATE(2001,1,1))</f>
        <v>36886</v>
      </c>
      <c r="I173" s="64" t="n">
        <f aca="false">IF(AND($G173&lt;=I$1,$H173&gt;I$1),$C173,0)</f>
        <v>0</v>
      </c>
      <c r="J173" s="64" t="n">
        <f aca="false">IF(AND($G173&lt;=J$1,$H173&gt;J$1),$C173,0)</f>
        <v>0</v>
      </c>
      <c r="K173" s="64" t="n">
        <f aca="false">IF(AND($G173&lt;=K$1,$H173&gt;K$1),$C173,0)</f>
        <v>0</v>
      </c>
      <c r="L173" s="64" t="n">
        <f aca="false">IF(AND($G173&lt;=L$1,$H173&gt;L$1),$C173,0)</f>
        <v>0</v>
      </c>
      <c r="M173" s="64" t="n">
        <f aca="false">IF(AND($G173&lt;=M$1,$H173&gt;M$1),$C173,0)</f>
        <v>0</v>
      </c>
      <c r="N173" s="64" t="n">
        <f aca="false">IF(AND($G173&lt;=N$1,$H173&gt;N$1),$C173,0)</f>
        <v>0</v>
      </c>
      <c r="O173" s="64" t="n">
        <f aca="false">IF(AND($G173&lt;=O$1,$H173&gt;O$1),$C173,0)</f>
        <v>0</v>
      </c>
      <c r="P173" s="64" t="n">
        <f aca="false">IF(AND($G173&lt;=P$1,$H173&gt;P$1),$C173,0)</f>
        <v>0</v>
      </c>
      <c r="Q173" s="64" t="n">
        <f aca="false">IF(AND($G173&lt;=Q$1,$H173&gt;Q$1),$C173,0)</f>
        <v>0</v>
      </c>
      <c r="R173" s="64" t="n">
        <f aca="false">IF(AND($G173&lt;=R$1,$H173&gt;R$1),$C173,0)</f>
        <v>0</v>
      </c>
      <c r="S173" s="64" t="n">
        <f aca="false">IF(AND($G173&lt;=S$1,$H173&gt;S$1),$C173,0)</f>
        <v>0</v>
      </c>
      <c r="T173" s="64" t="n">
        <f aca="false">IF(AND($G173&lt;=T$1,$H173&gt;T$1),$C173,0)</f>
        <v>0</v>
      </c>
      <c r="U173" s="65" t="n">
        <f aca="false">SUM(I173:T173)</f>
        <v>0</v>
      </c>
      <c r="V173" s="65"/>
      <c r="W173" s="67"/>
      <c r="X173" s="67"/>
      <c r="Y173" s="67"/>
      <c r="Z173" s="67"/>
      <c r="AA173" s="67"/>
      <c r="AB173" s="67"/>
      <c r="AC173" s="67"/>
    </row>
    <row r="174" customFormat="false" ht="15.75" hidden="true" customHeight="false" outlineLevel="0" collapsed="false">
      <c r="A174" s="54" t="str">
        <f aca="false">+'Personnel Input Worksheet'!B194</f>
        <v> </v>
      </c>
      <c r="B174" s="54" t="n">
        <f aca="false">+'Personnel Input Worksheet'!D194</f>
        <v>0</v>
      </c>
      <c r="C174" s="54" t="n">
        <f aca="false">IF(B174&lt;&gt;0,1,0)</f>
        <v>0</v>
      </c>
      <c r="D174" s="54" t="n">
        <f aca="false">+'Personnel Input Worksheet'!G194</f>
        <v>12</v>
      </c>
      <c r="E174" s="61" t="n">
        <f aca="false">+D174*30</f>
        <v>360</v>
      </c>
      <c r="F174" s="62" t="n">
        <v>36526</v>
      </c>
      <c r="G174" s="63" t="n">
        <f aca="false">IF(A174&lt;&gt;"FTE",DATE(99,12,31),+F174+(360-E174))</f>
        <v>36525</v>
      </c>
      <c r="H174" s="63" t="n">
        <f aca="false">IF(A174&lt;&gt;"FTE",F174+E174,DATE(2001,1,1))</f>
        <v>36886</v>
      </c>
      <c r="I174" s="64" t="n">
        <f aca="false">IF(AND($G174&lt;=I$1,$H174&gt;I$1),$C174,0)</f>
        <v>0</v>
      </c>
      <c r="J174" s="64" t="n">
        <f aca="false">IF(AND($G174&lt;=J$1,$H174&gt;J$1),$C174,0)</f>
        <v>0</v>
      </c>
      <c r="K174" s="64" t="n">
        <f aca="false">IF(AND($G174&lt;=K$1,$H174&gt;K$1),$C174,0)</f>
        <v>0</v>
      </c>
      <c r="L174" s="64" t="n">
        <f aca="false">IF(AND($G174&lt;=L$1,$H174&gt;L$1),$C174,0)</f>
        <v>0</v>
      </c>
      <c r="M174" s="64" t="n">
        <f aca="false">IF(AND($G174&lt;=M$1,$H174&gt;M$1),$C174,0)</f>
        <v>0</v>
      </c>
      <c r="N174" s="64" t="n">
        <f aca="false">IF(AND($G174&lt;=N$1,$H174&gt;N$1),$C174,0)</f>
        <v>0</v>
      </c>
      <c r="O174" s="64" t="n">
        <f aca="false">IF(AND($G174&lt;=O$1,$H174&gt;O$1),$C174,0)</f>
        <v>0</v>
      </c>
      <c r="P174" s="64" t="n">
        <f aca="false">IF(AND($G174&lt;=P$1,$H174&gt;P$1),$C174,0)</f>
        <v>0</v>
      </c>
      <c r="Q174" s="64" t="n">
        <f aca="false">IF(AND($G174&lt;=Q$1,$H174&gt;Q$1),$C174,0)</f>
        <v>0</v>
      </c>
      <c r="R174" s="64" t="n">
        <f aca="false">IF(AND($G174&lt;=R$1,$H174&gt;R$1),$C174,0)</f>
        <v>0</v>
      </c>
      <c r="S174" s="64" t="n">
        <f aca="false">IF(AND($G174&lt;=S$1,$H174&gt;S$1),$C174,0)</f>
        <v>0</v>
      </c>
      <c r="T174" s="64" t="n">
        <f aca="false">IF(AND($G174&lt;=T$1,$H174&gt;T$1),$C174,0)</f>
        <v>0</v>
      </c>
      <c r="U174" s="65" t="n">
        <f aca="false">SUM(I174:T174)</f>
        <v>0</v>
      </c>
      <c r="V174" s="65"/>
      <c r="W174" s="67"/>
      <c r="X174" s="67"/>
      <c r="Y174" s="67"/>
      <c r="Z174" s="67"/>
      <c r="AA174" s="67"/>
      <c r="AB174" s="67"/>
      <c r="AC174" s="67"/>
    </row>
    <row r="175" customFormat="false" ht="15.75" hidden="true" customHeight="false" outlineLevel="0" collapsed="false">
      <c r="A175" s="54" t="str">
        <f aca="false">+'Personnel Input Worksheet'!B195</f>
        <v> </v>
      </c>
      <c r="B175" s="54" t="n">
        <f aca="false">+'Personnel Input Worksheet'!D195</f>
        <v>0</v>
      </c>
      <c r="C175" s="54" t="n">
        <f aca="false">IF(B175&lt;&gt;0,1,0)</f>
        <v>0</v>
      </c>
      <c r="D175" s="54" t="n">
        <f aca="false">+'Personnel Input Worksheet'!G195</f>
        <v>12</v>
      </c>
      <c r="E175" s="61" t="n">
        <f aca="false">+D175*30</f>
        <v>360</v>
      </c>
      <c r="F175" s="62" t="n">
        <v>36526</v>
      </c>
      <c r="G175" s="63" t="n">
        <f aca="false">IF(A175&lt;&gt;"FTE",DATE(99,12,31),+F175+(360-E175))</f>
        <v>36525</v>
      </c>
      <c r="H175" s="63" t="n">
        <f aca="false">IF(A175&lt;&gt;"FTE",F175+E175,DATE(2001,1,1))</f>
        <v>36886</v>
      </c>
      <c r="I175" s="64" t="n">
        <f aca="false">IF(AND($G175&lt;=I$1,$H175&gt;I$1),$C175,0)</f>
        <v>0</v>
      </c>
      <c r="J175" s="64" t="n">
        <f aca="false">IF(AND($G175&lt;=J$1,$H175&gt;J$1),$C175,0)</f>
        <v>0</v>
      </c>
      <c r="K175" s="64" t="n">
        <f aca="false">IF(AND($G175&lt;=K$1,$H175&gt;K$1),$C175,0)</f>
        <v>0</v>
      </c>
      <c r="L175" s="64" t="n">
        <f aca="false">IF(AND($G175&lt;=L$1,$H175&gt;L$1),$C175,0)</f>
        <v>0</v>
      </c>
      <c r="M175" s="64" t="n">
        <f aca="false">IF(AND($G175&lt;=M$1,$H175&gt;M$1),$C175,0)</f>
        <v>0</v>
      </c>
      <c r="N175" s="64" t="n">
        <f aca="false">IF(AND($G175&lt;=N$1,$H175&gt;N$1),$C175,0)</f>
        <v>0</v>
      </c>
      <c r="O175" s="64" t="n">
        <f aca="false">IF(AND($G175&lt;=O$1,$H175&gt;O$1),$C175,0)</f>
        <v>0</v>
      </c>
      <c r="P175" s="64" t="n">
        <f aca="false">IF(AND($G175&lt;=P$1,$H175&gt;P$1),$C175,0)</f>
        <v>0</v>
      </c>
      <c r="Q175" s="64" t="n">
        <f aca="false">IF(AND($G175&lt;=Q$1,$H175&gt;Q$1),$C175,0)</f>
        <v>0</v>
      </c>
      <c r="R175" s="64" t="n">
        <f aca="false">IF(AND($G175&lt;=R$1,$H175&gt;R$1),$C175,0)</f>
        <v>0</v>
      </c>
      <c r="S175" s="64" t="n">
        <f aca="false">IF(AND($G175&lt;=S$1,$H175&gt;S$1),$C175,0)</f>
        <v>0</v>
      </c>
      <c r="T175" s="64" t="n">
        <f aca="false">IF(AND($G175&lt;=T$1,$H175&gt;T$1),$C175,0)</f>
        <v>0</v>
      </c>
      <c r="U175" s="65" t="n">
        <f aca="false">SUM(I175:T175)</f>
        <v>0</v>
      </c>
      <c r="V175" s="65"/>
      <c r="W175" s="67"/>
      <c r="X175" s="67"/>
      <c r="Y175" s="67"/>
      <c r="Z175" s="67"/>
      <c r="AA175" s="67"/>
      <c r="AB175" s="67"/>
      <c r="AC175" s="67"/>
    </row>
    <row r="176" customFormat="false" ht="15.75" hidden="true" customHeight="false" outlineLevel="0" collapsed="false">
      <c r="A176" s="54" t="str">
        <f aca="false">+'Personnel Input Worksheet'!B196</f>
        <v> </v>
      </c>
      <c r="B176" s="54" t="n">
        <f aca="false">+'Personnel Input Worksheet'!D196</f>
        <v>0</v>
      </c>
      <c r="C176" s="54" t="n">
        <f aca="false">IF(B176&lt;&gt;0,1,0)</f>
        <v>0</v>
      </c>
      <c r="D176" s="54" t="n">
        <f aca="false">+'Personnel Input Worksheet'!G196</f>
        <v>12</v>
      </c>
      <c r="E176" s="61" t="n">
        <f aca="false">+D176*30</f>
        <v>360</v>
      </c>
      <c r="F176" s="62" t="n">
        <v>36526</v>
      </c>
      <c r="G176" s="63" t="n">
        <f aca="false">IF(A176&lt;&gt;"FTE",DATE(99,12,31),+F176+(360-E176))</f>
        <v>36525</v>
      </c>
      <c r="H176" s="63" t="n">
        <f aca="false">IF(A176&lt;&gt;"FTE",F176+E176,DATE(2001,1,1))</f>
        <v>36886</v>
      </c>
      <c r="I176" s="64" t="n">
        <f aca="false">IF(AND($G176&lt;=I$1,$H176&gt;I$1),$C176,0)</f>
        <v>0</v>
      </c>
      <c r="J176" s="64" t="n">
        <f aca="false">IF(AND($G176&lt;=J$1,$H176&gt;J$1),$C176,0)</f>
        <v>0</v>
      </c>
      <c r="K176" s="64" t="n">
        <f aca="false">IF(AND($G176&lt;=K$1,$H176&gt;K$1),$C176,0)</f>
        <v>0</v>
      </c>
      <c r="L176" s="64" t="n">
        <f aca="false">IF(AND($G176&lt;=L$1,$H176&gt;L$1),$C176,0)</f>
        <v>0</v>
      </c>
      <c r="M176" s="64" t="n">
        <f aca="false">IF(AND($G176&lt;=M$1,$H176&gt;M$1),$C176,0)</f>
        <v>0</v>
      </c>
      <c r="N176" s="64" t="n">
        <f aca="false">IF(AND($G176&lt;=N$1,$H176&gt;N$1),$C176,0)</f>
        <v>0</v>
      </c>
      <c r="O176" s="64" t="n">
        <f aca="false">IF(AND($G176&lt;=O$1,$H176&gt;O$1),$C176,0)</f>
        <v>0</v>
      </c>
      <c r="P176" s="64" t="n">
        <f aca="false">IF(AND($G176&lt;=P$1,$H176&gt;P$1),$C176,0)</f>
        <v>0</v>
      </c>
      <c r="Q176" s="64" t="n">
        <f aca="false">IF(AND($G176&lt;=Q$1,$H176&gt;Q$1),$C176,0)</f>
        <v>0</v>
      </c>
      <c r="R176" s="64" t="n">
        <f aca="false">IF(AND($G176&lt;=R$1,$H176&gt;R$1),$C176,0)</f>
        <v>0</v>
      </c>
      <c r="S176" s="64" t="n">
        <f aca="false">IF(AND($G176&lt;=S$1,$H176&gt;S$1),$C176,0)</f>
        <v>0</v>
      </c>
      <c r="T176" s="64" t="n">
        <f aca="false">IF(AND($G176&lt;=T$1,$H176&gt;T$1),$C176,0)</f>
        <v>0</v>
      </c>
      <c r="U176" s="65" t="n">
        <f aca="false">SUM(I176:T176)</f>
        <v>0</v>
      </c>
      <c r="V176" s="65"/>
      <c r="W176" s="67"/>
      <c r="X176" s="67"/>
      <c r="Y176" s="67"/>
      <c r="Z176" s="67"/>
      <c r="AA176" s="67"/>
      <c r="AB176" s="67"/>
      <c r="AC176" s="67"/>
    </row>
    <row r="177" customFormat="false" ht="15.75" hidden="true" customHeight="false" outlineLevel="0" collapsed="false">
      <c r="A177" s="54" t="str">
        <f aca="false">+'Personnel Input Worksheet'!B197</f>
        <v> </v>
      </c>
      <c r="B177" s="54" t="n">
        <f aca="false">+'Personnel Input Worksheet'!D197</f>
        <v>0</v>
      </c>
      <c r="C177" s="54" t="n">
        <f aca="false">IF(B177&lt;&gt;0,1,0)</f>
        <v>0</v>
      </c>
      <c r="D177" s="54" t="n">
        <f aca="false">+'Personnel Input Worksheet'!G197</f>
        <v>12</v>
      </c>
      <c r="E177" s="61" t="n">
        <f aca="false">+D177*30</f>
        <v>360</v>
      </c>
      <c r="F177" s="62" t="n">
        <v>36526</v>
      </c>
      <c r="G177" s="63" t="n">
        <f aca="false">IF(A177&lt;&gt;"FTE",DATE(99,12,31),+F177+(360-E177))</f>
        <v>36525</v>
      </c>
      <c r="H177" s="63" t="n">
        <f aca="false">IF(A177&lt;&gt;"FTE",F177+E177,DATE(2001,1,1))</f>
        <v>36886</v>
      </c>
      <c r="I177" s="64" t="n">
        <f aca="false">IF(AND($G177&lt;=I$1,$H177&gt;I$1),$C177,0)</f>
        <v>0</v>
      </c>
      <c r="J177" s="64" t="n">
        <f aca="false">IF(AND($G177&lt;=J$1,$H177&gt;J$1),$C177,0)</f>
        <v>0</v>
      </c>
      <c r="K177" s="64" t="n">
        <f aca="false">IF(AND($G177&lt;=K$1,$H177&gt;K$1),$C177,0)</f>
        <v>0</v>
      </c>
      <c r="L177" s="64" t="n">
        <f aca="false">IF(AND($G177&lt;=L$1,$H177&gt;L$1),$C177,0)</f>
        <v>0</v>
      </c>
      <c r="M177" s="64" t="n">
        <f aca="false">IF(AND($G177&lt;=M$1,$H177&gt;M$1),$C177,0)</f>
        <v>0</v>
      </c>
      <c r="N177" s="64" t="n">
        <f aca="false">IF(AND($G177&lt;=N$1,$H177&gt;N$1),$C177,0)</f>
        <v>0</v>
      </c>
      <c r="O177" s="64" t="n">
        <f aca="false">IF(AND($G177&lt;=O$1,$H177&gt;O$1),$C177,0)</f>
        <v>0</v>
      </c>
      <c r="P177" s="64" t="n">
        <f aca="false">IF(AND($G177&lt;=P$1,$H177&gt;P$1),$C177,0)</f>
        <v>0</v>
      </c>
      <c r="Q177" s="64" t="n">
        <f aca="false">IF(AND($G177&lt;=Q$1,$H177&gt;Q$1),$C177,0)</f>
        <v>0</v>
      </c>
      <c r="R177" s="64" t="n">
        <f aca="false">IF(AND($G177&lt;=R$1,$H177&gt;R$1),$C177,0)</f>
        <v>0</v>
      </c>
      <c r="S177" s="64" t="n">
        <f aca="false">IF(AND($G177&lt;=S$1,$H177&gt;S$1),$C177,0)</f>
        <v>0</v>
      </c>
      <c r="T177" s="64" t="n">
        <f aca="false">IF(AND($G177&lt;=T$1,$H177&gt;T$1),$C177,0)</f>
        <v>0</v>
      </c>
      <c r="U177" s="65" t="n">
        <f aca="false">SUM(I177:T177)</f>
        <v>0</v>
      </c>
      <c r="V177" s="65"/>
      <c r="W177" s="67"/>
      <c r="X177" s="67"/>
      <c r="Y177" s="67"/>
      <c r="Z177" s="67"/>
      <c r="AA177" s="67"/>
      <c r="AB177" s="67"/>
      <c r="AC177" s="67"/>
    </row>
    <row r="178" customFormat="false" ht="15.75" hidden="true" customHeight="false" outlineLevel="0" collapsed="false">
      <c r="A178" s="54" t="str">
        <f aca="false">+'Personnel Input Worksheet'!B198</f>
        <v> </v>
      </c>
      <c r="B178" s="54" t="n">
        <f aca="false">+'Personnel Input Worksheet'!D198</f>
        <v>0</v>
      </c>
      <c r="C178" s="54" t="n">
        <f aca="false">IF(B178&lt;&gt;0,1,0)</f>
        <v>0</v>
      </c>
      <c r="D178" s="54" t="n">
        <f aca="false">+'Personnel Input Worksheet'!G198</f>
        <v>12</v>
      </c>
      <c r="E178" s="61" t="n">
        <f aca="false">+D178*30</f>
        <v>360</v>
      </c>
      <c r="F178" s="62" t="n">
        <v>36526</v>
      </c>
      <c r="G178" s="63" t="n">
        <f aca="false">IF(A178&lt;&gt;"FTE",DATE(99,12,31),+F178+(360-E178))</f>
        <v>36525</v>
      </c>
      <c r="H178" s="63" t="n">
        <f aca="false">IF(A178&lt;&gt;"FTE",F178+E178,DATE(2001,1,1))</f>
        <v>36886</v>
      </c>
      <c r="I178" s="64" t="n">
        <f aca="false">IF(AND($G178&lt;=I$1,$H178&gt;I$1),$C178,0)</f>
        <v>0</v>
      </c>
      <c r="J178" s="64" t="n">
        <f aca="false">IF(AND($G178&lt;=J$1,$H178&gt;J$1),$C178,0)</f>
        <v>0</v>
      </c>
      <c r="K178" s="64" t="n">
        <f aca="false">IF(AND($G178&lt;=K$1,$H178&gt;K$1),$C178,0)</f>
        <v>0</v>
      </c>
      <c r="L178" s="64" t="n">
        <f aca="false">IF(AND($G178&lt;=L$1,$H178&gt;L$1),$C178,0)</f>
        <v>0</v>
      </c>
      <c r="M178" s="64" t="n">
        <f aca="false">IF(AND($G178&lt;=M$1,$H178&gt;M$1),$C178,0)</f>
        <v>0</v>
      </c>
      <c r="N178" s="64" t="n">
        <f aca="false">IF(AND($G178&lt;=N$1,$H178&gt;N$1),$C178,0)</f>
        <v>0</v>
      </c>
      <c r="O178" s="64" t="n">
        <f aca="false">IF(AND($G178&lt;=O$1,$H178&gt;O$1),$C178,0)</f>
        <v>0</v>
      </c>
      <c r="P178" s="64" t="n">
        <f aca="false">IF(AND($G178&lt;=P$1,$H178&gt;P$1),$C178,0)</f>
        <v>0</v>
      </c>
      <c r="Q178" s="64" t="n">
        <f aca="false">IF(AND($G178&lt;=Q$1,$H178&gt;Q$1),$C178,0)</f>
        <v>0</v>
      </c>
      <c r="R178" s="64" t="n">
        <f aca="false">IF(AND($G178&lt;=R$1,$H178&gt;R$1),$C178,0)</f>
        <v>0</v>
      </c>
      <c r="S178" s="64" t="n">
        <f aca="false">IF(AND($G178&lt;=S$1,$H178&gt;S$1),$C178,0)</f>
        <v>0</v>
      </c>
      <c r="T178" s="64" t="n">
        <f aca="false">IF(AND($G178&lt;=T$1,$H178&gt;T$1),$C178,0)</f>
        <v>0</v>
      </c>
      <c r="U178" s="65" t="n">
        <f aca="false">SUM(I178:T178)</f>
        <v>0</v>
      </c>
      <c r="V178" s="65"/>
      <c r="W178" s="67"/>
      <c r="X178" s="67"/>
      <c r="Y178" s="67"/>
      <c r="Z178" s="67"/>
      <c r="AA178" s="67"/>
      <c r="AB178" s="67"/>
      <c r="AC178" s="67"/>
    </row>
    <row r="179" customFormat="false" ht="15.75" hidden="true" customHeight="false" outlineLevel="0" collapsed="false">
      <c r="A179" s="54" t="str">
        <f aca="false">+'Personnel Input Worksheet'!B199</f>
        <v> </v>
      </c>
      <c r="B179" s="54" t="n">
        <f aca="false">+'Personnel Input Worksheet'!D199</f>
        <v>0</v>
      </c>
      <c r="C179" s="54" t="n">
        <f aca="false">IF(B179&lt;&gt;0,1,0)</f>
        <v>0</v>
      </c>
      <c r="D179" s="54" t="n">
        <f aca="false">+'Personnel Input Worksheet'!G199</f>
        <v>12</v>
      </c>
      <c r="E179" s="61" t="n">
        <f aca="false">+D179*30</f>
        <v>360</v>
      </c>
      <c r="F179" s="62" t="n">
        <v>36526</v>
      </c>
      <c r="G179" s="63" t="n">
        <f aca="false">IF(A179&lt;&gt;"FTE",DATE(99,12,31),+F179+(360-E179))</f>
        <v>36525</v>
      </c>
      <c r="H179" s="63" t="n">
        <f aca="false">IF(A179&lt;&gt;"FTE",F179+E179,DATE(2001,1,1))</f>
        <v>36886</v>
      </c>
      <c r="I179" s="64" t="n">
        <f aca="false">IF(AND($G179&lt;=I$1,$H179&gt;I$1),$C179,0)</f>
        <v>0</v>
      </c>
      <c r="J179" s="64" t="n">
        <f aca="false">IF(AND($G179&lt;=J$1,$H179&gt;J$1),$C179,0)</f>
        <v>0</v>
      </c>
      <c r="K179" s="64" t="n">
        <f aca="false">IF(AND($G179&lt;=K$1,$H179&gt;K$1),$C179,0)</f>
        <v>0</v>
      </c>
      <c r="L179" s="64" t="n">
        <f aca="false">IF(AND($G179&lt;=L$1,$H179&gt;L$1),$C179,0)</f>
        <v>0</v>
      </c>
      <c r="M179" s="64" t="n">
        <f aca="false">IF(AND($G179&lt;=M$1,$H179&gt;M$1),$C179,0)</f>
        <v>0</v>
      </c>
      <c r="N179" s="64" t="n">
        <f aca="false">IF(AND($G179&lt;=N$1,$H179&gt;N$1),$C179,0)</f>
        <v>0</v>
      </c>
      <c r="O179" s="64" t="n">
        <f aca="false">IF(AND($G179&lt;=O$1,$H179&gt;O$1),$C179,0)</f>
        <v>0</v>
      </c>
      <c r="P179" s="64" t="n">
        <f aca="false">IF(AND($G179&lt;=P$1,$H179&gt;P$1),$C179,0)</f>
        <v>0</v>
      </c>
      <c r="Q179" s="64" t="n">
        <f aca="false">IF(AND($G179&lt;=Q$1,$H179&gt;Q$1),$C179,0)</f>
        <v>0</v>
      </c>
      <c r="R179" s="64" t="n">
        <f aca="false">IF(AND($G179&lt;=R$1,$H179&gt;R$1),$C179,0)</f>
        <v>0</v>
      </c>
      <c r="S179" s="64" t="n">
        <f aca="false">IF(AND($G179&lt;=S$1,$H179&gt;S$1),$C179,0)</f>
        <v>0</v>
      </c>
      <c r="T179" s="64" t="n">
        <f aca="false">IF(AND($G179&lt;=T$1,$H179&gt;T$1),$C179,0)</f>
        <v>0</v>
      </c>
      <c r="U179" s="65" t="n">
        <f aca="false">SUM(I179:T179)</f>
        <v>0</v>
      </c>
      <c r="V179" s="65"/>
      <c r="W179" s="67"/>
      <c r="X179" s="67"/>
      <c r="Y179" s="67"/>
      <c r="Z179" s="67"/>
      <c r="AA179" s="67"/>
      <c r="AB179" s="67"/>
      <c r="AC179" s="67"/>
    </row>
    <row r="180" customFormat="false" ht="15.75" hidden="true" customHeight="false" outlineLevel="0" collapsed="false">
      <c r="A180" s="54" t="str">
        <f aca="false">+'Personnel Input Worksheet'!B200</f>
        <v> </v>
      </c>
      <c r="B180" s="54" t="n">
        <f aca="false">+'Personnel Input Worksheet'!D200</f>
        <v>0</v>
      </c>
      <c r="C180" s="54" t="n">
        <f aca="false">IF(B180&lt;&gt;0,1,0)</f>
        <v>0</v>
      </c>
      <c r="D180" s="54" t="n">
        <f aca="false">+'Personnel Input Worksheet'!G200</f>
        <v>12</v>
      </c>
      <c r="E180" s="61" t="n">
        <f aca="false">+D180*30</f>
        <v>360</v>
      </c>
      <c r="F180" s="62" t="n">
        <v>36526</v>
      </c>
      <c r="G180" s="63" t="n">
        <f aca="false">IF(A180&lt;&gt;"FTE",DATE(99,12,31),+F180+(360-E180))</f>
        <v>36525</v>
      </c>
      <c r="H180" s="63" t="n">
        <f aca="false">IF(A180&lt;&gt;"FTE",F180+E180,DATE(2001,1,1))</f>
        <v>36886</v>
      </c>
      <c r="I180" s="64" t="n">
        <f aca="false">IF(AND($G180&lt;=I$1,$H180&gt;I$1),$C180,0)</f>
        <v>0</v>
      </c>
      <c r="J180" s="64" t="n">
        <f aca="false">IF(AND($G180&lt;=J$1,$H180&gt;J$1),$C180,0)</f>
        <v>0</v>
      </c>
      <c r="K180" s="64" t="n">
        <f aca="false">IF(AND($G180&lt;=K$1,$H180&gt;K$1),$C180,0)</f>
        <v>0</v>
      </c>
      <c r="L180" s="64" t="n">
        <f aca="false">IF(AND($G180&lt;=L$1,$H180&gt;L$1),$C180,0)</f>
        <v>0</v>
      </c>
      <c r="M180" s="64" t="n">
        <f aca="false">IF(AND($G180&lt;=M$1,$H180&gt;M$1),$C180,0)</f>
        <v>0</v>
      </c>
      <c r="N180" s="64" t="n">
        <f aca="false">IF(AND($G180&lt;=N$1,$H180&gt;N$1),$C180,0)</f>
        <v>0</v>
      </c>
      <c r="O180" s="64" t="n">
        <f aca="false">IF(AND($G180&lt;=O$1,$H180&gt;O$1),$C180,0)</f>
        <v>0</v>
      </c>
      <c r="P180" s="64" t="n">
        <f aca="false">IF(AND($G180&lt;=P$1,$H180&gt;P$1),$C180,0)</f>
        <v>0</v>
      </c>
      <c r="Q180" s="64" t="n">
        <f aca="false">IF(AND($G180&lt;=Q$1,$H180&gt;Q$1),$C180,0)</f>
        <v>0</v>
      </c>
      <c r="R180" s="64" t="n">
        <f aca="false">IF(AND($G180&lt;=R$1,$H180&gt;R$1),$C180,0)</f>
        <v>0</v>
      </c>
      <c r="S180" s="64" t="n">
        <f aca="false">IF(AND($G180&lt;=S$1,$H180&gt;S$1),$C180,0)</f>
        <v>0</v>
      </c>
      <c r="T180" s="64" t="n">
        <f aca="false">IF(AND($G180&lt;=T$1,$H180&gt;T$1),$C180,0)</f>
        <v>0</v>
      </c>
      <c r="U180" s="65" t="n">
        <f aca="false">SUM(I180:T180)</f>
        <v>0</v>
      </c>
      <c r="V180" s="65"/>
      <c r="W180" s="67"/>
      <c r="X180" s="67"/>
      <c r="Y180" s="67"/>
      <c r="Z180" s="67"/>
      <c r="AA180" s="67"/>
      <c r="AB180" s="67"/>
      <c r="AC180" s="67"/>
    </row>
    <row r="181" customFormat="false" ht="15.75" hidden="true" customHeight="false" outlineLevel="0" collapsed="false">
      <c r="A181" s="54" t="str">
        <f aca="false">+'Personnel Input Worksheet'!B201</f>
        <v> </v>
      </c>
      <c r="B181" s="54" t="n">
        <f aca="false">+'Personnel Input Worksheet'!D201</f>
        <v>0</v>
      </c>
      <c r="C181" s="54" t="n">
        <f aca="false">IF(B181&lt;&gt;0,1,0)</f>
        <v>0</v>
      </c>
      <c r="D181" s="54" t="n">
        <f aca="false">+'Personnel Input Worksheet'!G201</f>
        <v>12</v>
      </c>
      <c r="E181" s="61" t="n">
        <f aca="false">+D181*30</f>
        <v>360</v>
      </c>
      <c r="F181" s="62" t="n">
        <v>36526</v>
      </c>
      <c r="G181" s="63" t="n">
        <f aca="false">IF(A181&lt;&gt;"FTE",DATE(99,12,31),+F181+(360-E181))</f>
        <v>36525</v>
      </c>
      <c r="H181" s="63" t="n">
        <f aca="false">IF(A181&lt;&gt;"FTE",F181+E181,DATE(2001,1,1))</f>
        <v>36886</v>
      </c>
      <c r="I181" s="64" t="n">
        <f aca="false">IF(AND($G181&lt;=I$1,$H181&gt;I$1),$C181,0)</f>
        <v>0</v>
      </c>
      <c r="J181" s="64" t="n">
        <f aca="false">IF(AND($G181&lt;=J$1,$H181&gt;J$1),$C181,0)</f>
        <v>0</v>
      </c>
      <c r="K181" s="64" t="n">
        <f aca="false">IF(AND($G181&lt;=K$1,$H181&gt;K$1),$C181,0)</f>
        <v>0</v>
      </c>
      <c r="L181" s="64" t="n">
        <f aca="false">IF(AND($G181&lt;=L$1,$H181&gt;L$1),$C181,0)</f>
        <v>0</v>
      </c>
      <c r="M181" s="64" t="n">
        <f aca="false">IF(AND($G181&lt;=M$1,$H181&gt;M$1),$C181,0)</f>
        <v>0</v>
      </c>
      <c r="N181" s="64" t="n">
        <f aca="false">IF(AND($G181&lt;=N$1,$H181&gt;N$1),$C181,0)</f>
        <v>0</v>
      </c>
      <c r="O181" s="64" t="n">
        <f aca="false">IF(AND($G181&lt;=O$1,$H181&gt;O$1),$C181,0)</f>
        <v>0</v>
      </c>
      <c r="P181" s="64" t="n">
        <f aca="false">IF(AND($G181&lt;=P$1,$H181&gt;P$1),$C181,0)</f>
        <v>0</v>
      </c>
      <c r="Q181" s="64" t="n">
        <f aca="false">IF(AND($G181&lt;=Q$1,$H181&gt;Q$1),$C181,0)</f>
        <v>0</v>
      </c>
      <c r="R181" s="64" t="n">
        <f aca="false">IF(AND($G181&lt;=R$1,$H181&gt;R$1),$C181,0)</f>
        <v>0</v>
      </c>
      <c r="S181" s="64" t="n">
        <f aca="false">IF(AND($G181&lt;=S$1,$H181&gt;S$1),$C181,0)</f>
        <v>0</v>
      </c>
      <c r="T181" s="64" t="n">
        <f aca="false">IF(AND($G181&lt;=T$1,$H181&gt;T$1),$C181,0)</f>
        <v>0</v>
      </c>
      <c r="U181" s="65" t="n">
        <f aca="false">SUM(I181:T181)</f>
        <v>0</v>
      </c>
      <c r="V181" s="65"/>
      <c r="W181" s="67"/>
      <c r="X181" s="67"/>
      <c r="Y181" s="67"/>
      <c r="Z181" s="67"/>
      <c r="AA181" s="67"/>
      <c r="AB181" s="67"/>
      <c r="AC181" s="67"/>
    </row>
    <row r="182" customFormat="false" ht="15.75" hidden="true" customHeight="false" outlineLevel="0" collapsed="false">
      <c r="A182" s="54" t="str">
        <f aca="false">+'Personnel Input Worksheet'!B202</f>
        <v> </v>
      </c>
      <c r="B182" s="54" t="n">
        <f aca="false">+'Personnel Input Worksheet'!D202</f>
        <v>0</v>
      </c>
      <c r="C182" s="54" t="n">
        <f aca="false">IF(B182&lt;&gt;0,1,0)</f>
        <v>0</v>
      </c>
      <c r="D182" s="54" t="n">
        <f aca="false">+'Personnel Input Worksheet'!G202</f>
        <v>12</v>
      </c>
      <c r="E182" s="61" t="n">
        <f aca="false">+D182*30</f>
        <v>360</v>
      </c>
      <c r="F182" s="62" t="n">
        <v>36526</v>
      </c>
      <c r="G182" s="63" t="n">
        <f aca="false">IF(A182&lt;&gt;"FTE",DATE(99,12,31),+F182+(360-E182))</f>
        <v>36525</v>
      </c>
      <c r="H182" s="63" t="n">
        <f aca="false">IF(A182&lt;&gt;"FTE",F182+E182,DATE(2001,1,1))</f>
        <v>36886</v>
      </c>
      <c r="I182" s="64" t="n">
        <f aca="false">IF(AND($G182&lt;=I$1,$H182&gt;I$1),$C182,0)</f>
        <v>0</v>
      </c>
      <c r="J182" s="64" t="n">
        <f aca="false">IF(AND($G182&lt;=J$1,$H182&gt;J$1),$C182,0)</f>
        <v>0</v>
      </c>
      <c r="K182" s="64" t="n">
        <f aca="false">IF(AND($G182&lt;=K$1,$H182&gt;K$1),$C182,0)</f>
        <v>0</v>
      </c>
      <c r="L182" s="64" t="n">
        <f aca="false">IF(AND($G182&lt;=L$1,$H182&gt;L$1),$C182,0)</f>
        <v>0</v>
      </c>
      <c r="M182" s="64" t="n">
        <f aca="false">IF(AND($G182&lt;=M$1,$H182&gt;M$1),$C182,0)</f>
        <v>0</v>
      </c>
      <c r="N182" s="64" t="n">
        <f aca="false">IF(AND($G182&lt;=N$1,$H182&gt;N$1),$C182,0)</f>
        <v>0</v>
      </c>
      <c r="O182" s="64" t="n">
        <f aca="false">IF(AND($G182&lt;=O$1,$H182&gt;O$1),$C182,0)</f>
        <v>0</v>
      </c>
      <c r="P182" s="64" t="n">
        <f aca="false">IF(AND($G182&lt;=P$1,$H182&gt;P$1),$C182,0)</f>
        <v>0</v>
      </c>
      <c r="Q182" s="64" t="n">
        <f aca="false">IF(AND($G182&lt;=Q$1,$H182&gt;Q$1),$C182,0)</f>
        <v>0</v>
      </c>
      <c r="R182" s="64" t="n">
        <f aca="false">IF(AND($G182&lt;=R$1,$H182&gt;R$1),$C182,0)</f>
        <v>0</v>
      </c>
      <c r="S182" s="64" t="n">
        <f aca="false">IF(AND($G182&lt;=S$1,$H182&gt;S$1),$C182,0)</f>
        <v>0</v>
      </c>
      <c r="T182" s="64" t="n">
        <f aca="false">IF(AND($G182&lt;=T$1,$H182&gt;T$1),$C182,0)</f>
        <v>0</v>
      </c>
      <c r="U182" s="65" t="n">
        <f aca="false">SUM(I182:T182)</f>
        <v>0</v>
      </c>
      <c r="V182" s="65"/>
      <c r="W182" s="67"/>
      <c r="X182" s="67"/>
      <c r="Y182" s="67"/>
      <c r="Z182" s="67"/>
      <c r="AA182" s="67"/>
      <c r="AB182" s="67"/>
      <c r="AC182" s="67"/>
    </row>
    <row r="183" customFormat="false" ht="15.75" hidden="true" customHeight="false" outlineLevel="0" collapsed="false">
      <c r="A183" s="54" t="str">
        <f aca="false">+'Personnel Input Worksheet'!B203</f>
        <v> </v>
      </c>
      <c r="B183" s="54" t="n">
        <f aca="false">+'Personnel Input Worksheet'!D203</f>
        <v>0</v>
      </c>
      <c r="C183" s="54" t="n">
        <f aca="false">IF(B183&lt;&gt;0,1,0)</f>
        <v>0</v>
      </c>
      <c r="D183" s="54" t="n">
        <f aca="false">+'Personnel Input Worksheet'!G203</f>
        <v>12</v>
      </c>
      <c r="E183" s="61" t="n">
        <f aca="false">+D183*30</f>
        <v>360</v>
      </c>
      <c r="F183" s="62" t="n">
        <v>36526</v>
      </c>
      <c r="G183" s="63" t="n">
        <f aca="false">IF(A183&lt;&gt;"FTE",DATE(99,12,31),+F183+(360-E183))</f>
        <v>36525</v>
      </c>
      <c r="H183" s="63" t="n">
        <f aca="false">IF(A183&lt;&gt;"FTE",F183+E183,DATE(2001,1,1))</f>
        <v>36886</v>
      </c>
      <c r="I183" s="64" t="n">
        <f aca="false">IF(AND($G183&lt;=I$1,$H183&gt;I$1),$C183,0)</f>
        <v>0</v>
      </c>
      <c r="J183" s="64" t="n">
        <f aca="false">IF(AND($G183&lt;=J$1,$H183&gt;J$1),$C183,0)</f>
        <v>0</v>
      </c>
      <c r="K183" s="64" t="n">
        <f aca="false">IF(AND($G183&lt;=K$1,$H183&gt;K$1),$C183,0)</f>
        <v>0</v>
      </c>
      <c r="L183" s="64" t="n">
        <f aca="false">IF(AND($G183&lt;=L$1,$H183&gt;L$1),$C183,0)</f>
        <v>0</v>
      </c>
      <c r="M183" s="64" t="n">
        <f aca="false">IF(AND($G183&lt;=M$1,$H183&gt;M$1),$C183,0)</f>
        <v>0</v>
      </c>
      <c r="N183" s="64" t="n">
        <f aca="false">IF(AND($G183&lt;=N$1,$H183&gt;N$1),$C183,0)</f>
        <v>0</v>
      </c>
      <c r="O183" s="64" t="n">
        <f aca="false">IF(AND($G183&lt;=O$1,$H183&gt;O$1),$C183,0)</f>
        <v>0</v>
      </c>
      <c r="P183" s="64" t="n">
        <f aca="false">IF(AND($G183&lt;=P$1,$H183&gt;P$1),$C183,0)</f>
        <v>0</v>
      </c>
      <c r="Q183" s="64" t="n">
        <f aca="false">IF(AND($G183&lt;=Q$1,$H183&gt;Q$1),$C183,0)</f>
        <v>0</v>
      </c>
      <c r="R183" s="64" t="n">
        <f aca="false">IF(AND($G183&lt;=R$1,$H183&gt;R$1),$C183,0)</f>
        <v>0</v>
      </c>
      <c r="S183" s="64" t="n">
        <f aca="false">IF(AND($G183&lt;=S$1,$H183&gt;S$1),$C183,0)</f>
        <v>0</v>
      </c>
      <c r="T183" s="64" t="n">
        <f aca="false">IF(AND($G183&lt;=T$1,$H183&gt;T$1),$C183,0)</f>
        <v>0</v>
      </c>
      <c r="U183" s="65" t="n">
        <f aca="false">SUM(I183:T183)</f>
        <v>0</v>
      </c>
      <c r="V183" s="65"/>
      <c r="W183" s="67"/>
      <c r="X183" s="67"/>
      <c r="Y183" s="67"/>
      <c r="Z183" s="67"/>
      <c r="AA183" s="67"/>
      <c r="AB183" s="67"/>
      <c r="AC183" s="67"/>
    </row>
    <row r="184" customFormat="false" ht="15.75" hidden="true" customHeight="false" outlineLevel="0" collapsed="false">
      <c r="A184" s="54" t="str">
        <f aca="false">+'Personnel Input Worksheet'!B204</f>
        <v> </v>
      </c>
      <c r="B184" s="54" t="n">
        <f aca="false">+'Personnel Input Worksheet'!D204</f>
        <v>0</v>
      </c>
      <c r="C184" s="54" t="n">
        <f aca="false">IF(B184&lt;&gt;0,1,0)</f>
        <v>0</v>
      </c>
      <c r="D184" s="54" t="n">
        <f aca="false">+'Personnel Input Worksheet'!G204</f>
        <v>12</v>
      </c>
      <c r="E184" s="61" t="n">
        <f aca="false">+D184*30</f>
        <v>360</v>
      </c>
      <c r="F184" s="62" t="n">
        <v>36526</v>
      </c>
      <c r="G184" s="63" t="n">
        <f aca="false">IF(A184&lt;&gt;"FTE",DATE(99,12,31),+F184+(360-E184))</f>
        <v>36525</v>
      </c>
      <c r="H184" s="63" t="n">
        <f aca="false">IF(A184&lt;&gt;"FTE",F184+E184,DATE(2001,1,1))</f>
        <v>36886</v>
      </c>
      <c r="I184" s="64" t="n">
        <f aca="false">IF(AND($G184&lt;=I$1,$H184&gt;I$1),$C184,0)</f>
        <v>0</v>
      </c>
      <c r="J184" s="64" t="n">
        <f aca="false">IF(AND($G184&lt;=J$1,$H184&gt;J$1),$C184,0)</f>
        <v>0</v>
      </c>
      <c r="K184" s="64" t="n">
        <f aca="false">IF(AND($G184&lt;=K$1,$H184&gt;K$1),$C184,0)</f>
        <v>0</v>
      </c>
      <c r="L184" s="64" t="n">
        <f aca="false">IF(AND($G184&lt;=L$1,$H184&gt;L$1),$C184,0)</f>
        <v>0</v>
      </c>
      <c r="M184" s="64" t="n">
        <f aca="false">IF(AND($G184&lt;=M$1,$H184&gt;M$1),$C184,0)</f>
        <v>0</v>
      </c>
      <c r="N184" s="64" t="n">
        <f aca="false">IF(AND($G184&lt;=N$1,$H184&gt;N$1),$C184,0)</f>
        <v>0</v>
      </c>
      <c r="O184" s="64" t="n">
        <f aca="false">IF(AND($G184&lt;=O$1,$H184&gt;O$1),$C184,0)</f>
        <v>0</v>
      </c>
      <c r="P184" s="64" t="n">
        <f aca="false">IF(AND($G184&lt;=P$1,$H184&gt;P$1),$C184,0)</f>
        <v>0</v>
      </c>
      <c r="Q184" s="64" t="n">
        <f aca="false">IF(AND($G184&lt;=Q$1,$H184&gt;Q$1),$C184,0)</f>
        <v>0</v>
      </c>
      <c r="R184" s="64" t="n">
        <f aca="false">IF(AND($G184&lt;=R$1,$H184&gt;R$1),$C184,0)</f>
        <v>0</v>
      </c>
      <c r="S184" s="64" t="n">
        <f aca="false">IF(AND($G184&lt;=S$1,$H184&gt;S$1),$C184,0)</f>
        <v>0</v>
      </c>
      <c r="T184" s="64" t="n">
        <f aca="false">IF(AND($G184&lt;=T$1,$H184&gt;T$1),$C184,0)</f>
        <v>0</v>
      </c>
      <c r="U184" s="65" t="n">
        <f aca="false">SUM(I184:T184)</f>
        <v>0</v>
      </c>
      <c r="V184" s="65"/>
      <c r="W184" s="67"/>
      <c r="X184" s="67"/>
      <c r="Y184" s="67"/>
      <c r="Z184" s="67"/>
      <c r="AA184" s="67"/>
      <c r="AB184" s="67"/>
      <c r="AC184" s="67"/>
    </row>
    <row r="185" customFormat="false" ht="15.75" hidden="true" customHeight="false" outlineLevel="0" collapsed="false">
      <c r="A185" s="54" t="str">
        <f aca="false">+'Personnel Input Worksheet'!B205</f>
        <v> </v>
      </c>
      <c r="B185" s="54" t="n">
        <f aca="false">+'Personnel Input Worksheet'!D205</f>
        <v>0</v>
      </c>
      <c r="C185" s="54" t="n">
        <f aca="false">IF(B185&lt;&gt;0,1,0)</f>
        <v>0</v>
      </c>
      <c r="D185" s="54" t="n">
        <f aca="false">+'Personnel Input Worksheet'!G205</f>
        <v>12</v>
      </c>
      <c r="E185" s="61" t="n">
        <f aca="false">+D185*30</f>
        <v>360</v>
      </c>
      <c r="F185" s="62" t="n">
        <v>36526</v>
      </c>
      <c r="G185" s="63" t="n">
        <f aca="false">IF(A185&lt;&gt;"FTE",DATE(99,12,31),+F185+(360-E185))</f>
        <v>36525</v>
      </c>
      <c r="H185" s="63" t="n">
        <f aca="false">IF(A185&lt;&gt;"FTE",F185+E185,DATE(2001,1,1))</f>
        <v>36886</v>
      </c>
      <c r="I185" s="64" t="n">
        <f aca="false">IF(AND($G185&lt;=I$1,$H185&gt;I$1),$C185,0)</f>
        <v>0</v>
      </c>
      <c r="J185" s="64" t="n">
        <f aca="false">IF(AND($G185&lt;=J$1,$H185&gt;J$1),$C185,0)</f>
        <v>0</v>
      </c>
      <c r="K185" s="64" t="n">
        <f aca="false">IF(AND($G185&lt;=K$1,$H185&gt;K$1),$C185,0)</f>
        <v>0</v>
      </c>
      <c r="L185" s="64" t="n">
        <f aca="false">IF(AND($G185&lt;=L$1,$H185&gt;L$1),$C185,0)</f>
        <v>0</v>
      </c>
      <c r="M185" s="64" t="n">
        <f aca="false">IF(AND($G185&lt;=M$1,$H185&gt;M$1),$C185,0)</f>
        <v>0</v>
      </c>
      <c r="N185" s="64" t="n">
        <f aca="false">IF(AND($G185&lt;=N$1,$H185&gt;N$1),$C185,0)</f>
        <v>0</v>
      </c>
      <c r="O185" s="64" t="n">
        <f aca="false">IF(AND($G185&lt;=O$1,$H185&gt;O$1),$C185,0)</f>
        <v>0</v>
      </c>
      <c r="P185" s="64" t="n">
        <f aca="false">IF(AND($G185&lt;=P$1,$H185&gt;P$1),$C185,0)</f>
        <v>0</v>
      </c>
      <c r="Q185" s="64" t="n">
        <f aca="false">IF(AND($G185&lt;=Q$1,$H185&gt;Q$1),$C185,0)</f>
        <v>0</v>
      </c>
      <c r="R185" s="64" t="n">
        <f aca="false">IF(AND($G185&lt;=R$1,$H185&gt;R$1),$C185,0)</f>
        <v>0</v>
      </c>
      <c r="S185" s="64" t="n">
        <f aca="false">IF(AND($G185&lt;=S$1,$H185&gt;S$1),$C185,0)</f>
        <v>0</v>
      </c>
      <c r="T185" s="64" t="n">
        <f aca="false">IF(AND($G185&lt;=T$1,$H185&gt;T$1),$C185,0)</f>
        <v>0</v>
      </c>
      <c r="U185" s="65" t="n">
        <f aca="false">SUM(I185:T185)</f>
        <v>0</v>
      </c>
      <c r="V185" s="65"/>
      <c r="W185" s="67"/>
      <c r="X185" s="67"/>
      <c r="Y185" s="67"/>
      <c r="Z185" s="67"/>
      <c r="AA185" s="67"/>
      <c r="AB185" s="67"/>
      <c r="AC185" s="67"/>
    </row>
    <row r="186" customFormat="false" ht="15.75" hidden="true" customHeight="false" outlineLevel="0" collapsed="false">
      <c r="A186" s="54" t="str">
        <f aca="false">+'Personnel Input Worksheet'!B206</f>
        <v> </v>
      </c>
      <c r="B186" s="54" t="n">
        <f aca="false">+'Personnel Input Worksheet'!D206</f>
        <v>0</v>
      </c>
      <c r="C186" s="54" t="n">
        <f aca="false">IF(B186&lt;&gt;0,1,0)</f>
        <v>0</v>
      </c>
      <c r="D186" s="54" t="n">
        <f aca="false">+'Personnel Input Worksheet'!G206</f>
        <v>12</v>
      </c>
      <c r="E186" s="61" t="n">
        <f aca="false">+D186*30</f>
        <v>360</v>
      </c>
      <c r="F186" s="62" t="n">
        <v>36526</v>
      </c>
      <c r="G186" s="63" t="n">
        <f aca="false">IF(A186&lt;&gt;"FTE",DATE(99,12,31),+F186+(360-E186))</f>
        <v>36525</v>
      </c>
      <c r="H186" s="63" t="n">
        <f aca="false">IF(A186&lt;&gt;"FTE",F186+E186,DATE(2001,1,1))</f>
        <v>36886</v>
      </c>
      <c r="I186" s="64" t="n">
        <f aca="false">IF(AND($G186&lt;=I$1,$H186&gt;I$1),$C186,0)</f>
        <v>0</v>
      </c>
      <c r="J186" s="64" t="n">
        <f aca="false">IF(AND($G186&lt;=J$1,$H186&gt;J$1),$C186,0)</f>
        <v>0</v>
      </c>
      <c r="K186" s="64" t="n">
        <f aca="false">IF(AND($G186&lt;=K$1,$H186&gt;K$1),$C186,0)</f>
        <v>0</v>
      </c>
      <c r="L186" s="64" t="n">
        <f aca="false">IF(AND($G186&lt;=L$1,$H186&gt;L$1),$C186,0)</f>
        <v>0</v>
      </c>
      <c r="M186" s="64" t="n">
        <f aca="false">IF(AND($G186&lt;=M$1,$H186&gt;M$1),$C186,0)</f>
        <v>0</v>
      </c>
      <c r="N186" s="64" t="n">
        <f aca="false">IF(AND($G186&lt;=N$1,$H186&gt;N$1),$C186,0)</f>
        <v>0</v>
      </c>
      <c r="O186" s="64" t="n">
        <f aca="false">IF(AND($G186&lt;=O$1,$H186&gt;O$1),$C186,0)</f>
        <v>0</v>
      </c>
      <c r="P186" s="64" t="n">
        <f aca="false">IF(AND($G186&lt;=P$1,$H186&gt;P$1),$C186,0)</f>
        <v>0</v>
      </c>
      <c r="Q186" s="64" t="n">
        <f aca="false">IF(AND($G186&lt;=Q$1,$H186&gt;Q$1),$C186,0)</f>
        <v>0</v>
      </c>
      <c r="R186" s="64" t="n">
        <f aca="false">IF(AND($G186&lt;=R$1,$H186&gt;R$1),$C186,0)</f>
        <v>0</v>
      </c>
      <c r="S186" s="64" t="n">
        <f aca="false">IF(AND($G186&lt;=S$1,$H186&gt;S$1),$C186,0)</f>
        <v>0</v>
      </c>
      <c r="T186" s="64" t="n">
        <f aca="false">IF(AND($G186&lt;=T$1,$H186&gt;T$1),$C186,0)</f>
        <v>0</v>
      </c>
      <c r="U186" s="65" t="n">
        <f aca="false">SUM(I186:T186)</f>
        <v>0</v>
      </c>
      <c r="V186" s="65"/>
      <c r="W186" s="67"/>
      <c r="X186" s="67"/>
      <c r="Y186" s="67"/>
      <c r="Z186" s="67"/>
      <c r="AA186" s="67"/>
      <c r="AB186" s="67"/>
      <c r="AC186" s="67"/>
    </row>
    <row r="187" customFormat="false" ht="15.75" hidden="true" customHeight="false" outlineLevel="0" collapsed="false">
      <c r="A187" s="54" t="str">
        <f aca="false">+'Personnel Input Worksheet'!B207</f>
        <v> </v>
      </c>
      <c r="B187" s="54" t="n">
        <f aca="false">+'Personnel Input Worksheet'!D207</f>
        <v>0</v>
      </c>
      <c r="C187" s="54" t="n">
        <f aca="false">IF(B187&lt;&gt;0,1,0)</f>
        <v>0</v>
      </c>
      <c r="D187" s="54" t="n">
        <f aca="false">+'Personnel Input Worksheet'!G207</f>
        <v>12</v>
      </c>
      <c r="E187" s="61" t="n">
        <f aca="false">+D187*30</f>
        <v>360</v>
      </c>
      <c r="F187" s="62" t="n">
        <v>36526</v>
      </c>
      <c r="G187" s="63" t="n">
        <f aca="false">IF(A187&lt;&gt;"FTE",DATE(99,12,31),+F187+(360-E187))</f>
        <v>36525</v>
      </c>
      <c r="H187" s="63" t="n">
        <f aca="false">IF(A187&lt;&gt;"FTE",F187+E187,DATE(2001,1,1))</f>
        <v>36886</v>
      </c>
      <c r="I187" s="64" t="n">
        <f aca="false">IF(AND($G187&lt;=I$1,$H187&gt;I$1),$C187,0)</f>
        <v>0</v>
      </c>
      <c r="J187" s="64" t="n">
        <f aca="false">IF(AND($G187&lt;=J$1,$H187&gt;J$1),$C187,0)</f>
        <v>0</v>
      </c>
      <c r="K187" s="64" t="n">
        <f aca="false">IF(AND($G187&lt;=K$1,$H187&gt;K$1),$C187,0)</f>
        <v>0</v>
      </c>
      <c r="L187" s="64" t="n">
        <f aca="false">IF(AND($G187&lt;=L$1,$H187&gt;L$1),$C187,0)</f>
        <v>0</v>
      </c>
      <c r="M187" s="64" t="n">
        <f aca="false">IF(AND($G187&lt;=M$1,$H187&gt;M$1),$C187,0)</f>
        <v>0</v>
      </c>
      <c r="N187" s="64" t="n">
        <f aca="false">IF(AND($G187&lt;=N$1,$H187&gt;N$1),$C187,0)</f>
        <v>0</v>
      </c>
      <c r="O187" s="64" t="n">
        <f aca="false">IF(AND($G187&lt;=O$1,$H187&gt;O$1),$C187,0)</f>
        <v>0</v>
      </c>
      <c r="P187" s="64" t="n">
        <f aca="false">IF(AND($G187&lt;=P$1,$H187&gt;P$1),$C187,0)</f>
        <v>0</v>
      </c>
      <c r="Q187" s="64" t="n">
        <f aca="false">IF(AND($G187&lt;=Q$1,$H187&gt;Q$1),$C187,0)</f>
        <v>0</v>
      </c>
      <c r="R187" s="64" t="n">
        <f aca="false">IF(AND($G187&lt;=R$1,$H187&gt;R$1),$C187,0)</f>
        <v>0</v>
      </c>
      <c r="S187" s="64" t="n">
        <f aca="false">IF(AND($G187&lt;=S$1,$H187&gt;S$1),$C187,0)</f>
        <v>0</v>
      </c>
      <c r="T187" s="64" t="n">
        <f aca="false">IF(AND($G187&lt;=T$1,$H187&gt;T$1),$C187,0)</f>
        <v>0</v>
      </c>
      <c r="U187" s="65" t="n">
        <f aca="false">SUM(I187:T187)</f>
        <v>0</v>
      </c>
      <c r="V187" s="65"/>
      <c r="W187" s="67"/>
      <c r="X187" s="67"/>
      <c r="Y187" s="67"/>
      <c r="Z187" s="67"/>
      <c r="AA187" s="67"/>
      <c r="AB187" s="67"/>
      <c r="AC187" s="67"/>
    </row>
    <row r="188" customFormat="false" ht="15.75" hidden="true" customHeight="false" outlineLevel="0" collapsed="false">
      <c r="A188" s="54" t="str">
        <f aca="false">+'Personnel Input Worksheet'!B208</f>
        <v> </v>
      </c>
      <c r="B188" s="54" t="n">
        <f aca="false">+'Personnel Input Worksheet'!D208</f>
        <v>0</v>
      </c>
      <c r="C188" s="54" t="n">
        <f aca="false">IF(B188&lt;&gt;0,1,0)</f>
        <v>0</v>
      </c>
      <c r="D188" s="54" t="n">
        <f aca="false">+'Personnel Input Worksheet'!G208</f>
        <v>12</v>
      </c>
      <c r="E188" s="61" t="n">
        <f aca="false">+D188*30</f>
        <v>360</v>
      </c>
      <c r="F188" s="62" t="n">
        <v>36526</v>
      </c>
      <c r="G188" s="63" t="n">
        <f aca="false">IF(A188&lt;&gt;"FTE",DATE(99,12,31),+F188+(360-E188))</f>
        <v>36525</v>
      </c>
      <c r="H188" s="63" t="n">
        <f aca="false">IF(A188&lt;&gt;"FTE",F188+E188,DATE(2001,1,1))</f>
        <v>36886</v>
      </c>
      <c r="I188" s="64" t="n">
        <f aca="false">IF(AND($G188&lt;=I$1,$H188&gt;I$1),$C188,0)</f>
        <v>0</v>
      </c>
      <c r="J188" s="64" t="n">
        <f aca="false">IF(AND($G188&lt;=J$1,$H188&gt;J$1),$C188,0)</f>
        <v>0</v>
      </c>
      <c r="K188" s="64" t="n">
        <f aca="false">IF(AND($G188&lt;=K$1,$H188&gt;K$1),$C188,0)</f>
        <v>0</v>
      </c>
      <c r="L188" s="64" t="n">
        <f aca="false">IF(AND($G188&lt;=L$1,$H188&gt;L$1),$C188,0)</f>
        <v>0</v>
      </c>
      <c r="M188" s="64" t="n">
        <f aca="false">IF(AND($G188&lt;=M$1,$H188&gt;M$1),$C188,0)</f>
        <v>0</v>
      </c>
      <c r="N188" s="64" t="n">
        <f aca="false">IF(AND($G188&lt;=N$1,$H188&gt;N$1),$C188,0)</f>
        <v>0</v>
      </c>
      <c r="O188" s="64" t="n">
        <f aca="false">IF(AND($G188&lt;=O$1,$H188&gt;O$1),$C188,0)</f>
        <v>0</v>
      </c>
      <c r="P188" s="64" t="n">
        <f aca="false">IF(AND($G188&lt;=P$1,$H188&gt;P$1),$C188,0)</f>
        <v>0</v>
      </c>
      <c r="Q188" s="64" t="n">
        <f aca="false">IF(AND($G188&lt;=Q$1,$H188&gt;Q$1),$C188,0)</f>
        <v>0</v>
      </c>
      <c r="R188" s="64" t="n">
        <f aca="false">IF(AND($G188&lt;=R$1,$H188&gt;R$1),$C188,0)</f>
        <v>0</v>
      </c>
      <c r="S188" s="64" t="n">
        <f aca="false">IF(AND($G188&lt;=S$1,$H188&gt;S$1),$C188,0)</f>
        <v>0</v>
      </c>
      <c r="T188" s="64" t="n">
        <f aca="false">IF(AND($G188&lt;=T$1,$H188&gt;T$1),$C188,0)</f>
        <v>0</v>
      </c>
      <c r="U188" s="65" t="n">
        <f aca="false">SUM(I188:T188)</f>
        <v>0</v>
      </c>
      <c r="V188" s="65"/>
      <c r="W188" s="67"/>
      <c r="X188" s="67"/>
      <c r="Y188" s="67"/>
      <c r="Z188" s="67"/>
      <c r="AA188" s="67"/>
      <c r="AB188" s="67"/>
      <c r="AC188" s="67"/>
    </row>
    <row r="189" customFormat="false" ht="15.75" hidden="true" customHeight="false" outlineLevel="0" collapsed="false">
      <c r="A189" s="54" t="str">
        <f aca="false">+'Personnel Input Worksheet'!B209</f>
        <v> </v>
      </c>
      <c r="B189" s="54" t="n">
        <f aca="false">+'Personnel Input Worksheet'!D209</f>
        <v>0</v>
      </c>
      <c r="C189" s="54" t="n">
        <f aca="false">IF(B189&lt;&gt;0,1,0)</f>
        <v>0</v>
      </c>
      <c r="D189" s="54" t="n">
        <f aca="false">+'Personnel Input Worksheet'!G209</f>
        <v>12</v>
      </c>
      <c r="E189" s="61" t="n">
        <f aca="false">+D189*30</f>
        <v>360</v>
      </c>
      <c r="F189" s="62" t="n">
        <v>36526</v>
      </c>
      <c r="G189" s="63" t="n">
        <f aca="false">IF(A189&lt;&gt;"FTE",DATE(99,12,31),+F189+(360-E189))</f>
        <v>36525</v>
      </c>
      <c r="H189" s="63" t="n">
        <f aca="false">IF(A189&lt;&gt;"FTE",F189+E189,DATE(2001,1,1))</f>
        <v>36886</v>
      </c>
      <c r="I189" s="64" t="n">
        <f aca="false">IF(AND($G189&lt;=I$1,$H189&gt;I$1),$C189,0)</f>
        <v>0</v>
      </c>
      <c r="J189" s="64" t="n">
        <f aca="false">IF(AND($G189&lt;=J$1,$H189&gt;J$1),$C189,0)</f>
        <v>0</v>
      </c>
      <c r="K189" s="64" t="n">
        <f aca="false">IF(AND($G189&lt;=K$1,$H189&gt;K$1),$C189,0)</f>
        <v>0</v>
      </c>
      <c r="L189" s="64" t="n">
        <f aca="false">IF(AND($G189&lt;=L$1,$H189&gt;L$1),$C189,0)</f>
        <v>0</v>
      </c>
      <c r="M189" s="64" t="n">
        <f aca="false">IF(AND($G189&lt;=M$1,$H189&gt;M$1),$C189,0)</f>
        <v>0</v>
      </c>
      <c r="N189" s="64" t="n">
        <f aca="false">IF(AND($G189&lt;=N$1,$H189&gt;N$1),$C189,0)</f>
        <v>0</v>
      </c>
      <c r="O189" s="64" t="n">
        <f aca="false">IF(AND($G189&lt;=O$1,$H189&gt;O$1),$C189,0)</f>
        <v>0</v>
      </c>
      <c r="P189" s="64" t="n">
        <f aca="false">IF(AND($G189&lt;=P$1,$H189&gt;P$1),$C189,0)</f>
        <v>0</v>
      </c>
      <c r="Q189" s="64" t="n">
        <f aca="false">IF(AND($G189&lt;=Q$1,$H189&gt;Q$1),$C189,0)</f>
        <v>0</v>
      </c>
      <c r="R189" s="64" t="n">
        <f aca="false">IF(AND($G189&lt;=R$1,$H189&gt;R$1),$C189,0)</f>
        <v>0</v>
      </c>
      <c r="S189" s="64" t="n">
        <f aca="false">IF(AND($G189&lt;=S$1,$H189&gt;S$1),$C189,0)</f>
        <v>0</v>
      </c>
      <c r="T189" s="64" t="n">
        <f aca="false">IF(AND($G189&lt;=T$1,$H189&gt;T$1),$C189,0)</f>
        <v>0</v>
      </c>
      <c r="U189" s="65" t="n">
        <f aca="false">SUM(I189:T189)</f>
        <v>0</v>
      </c>
      <c r="V189" s="65"/>
      <c r="W189" s="67"/>
      <c r="X189" s="67"/>
      <c r="Y189" s="67"/>
      <c r="Z189" s="67"/>
      <c r="AA189" s="67"/>
      <c r="AB189" s="67"/>
      <c r="AC189" s="67"/>
    </row>
    <row r="190" customFormat="false" ht="15.75" hidden="true" customHeight="false" outlineLevel="0" collapsed="false">
      <c r="A190" s="54" t="str">
        <f aca="false">+'Personnel Input Worksheet'!B210</f>
        <v> </v>
      </c>
      <c r="B190" s="54" t="n">
        <f aca="false">+'Personnel Input Worksheet'!D210</f>
        <v>0</v>
      </c>
      <c r="C190" s="54" t="n">
        <f aca="false">IF(B190&lt;&gt;0,1,0)</f>
        <v>0</v>
      </c>
      <c r="D190" s="54" t="n">
        <f aca="false">+'Personnel Input Worksheet'!G210</f>
        <v>12</v>
      </c>
      <c r="E190" s="61" t="n">
        <f aca="false">+D190*30</f>
        <v>360</v>
      </c>
      <c r="F190" s="62" t="n">
        <v>36526</v>
      </c>
      <c r="G190" s="63" t="n">
        <f aca="false">IF(A190&lt;&gt;"FTE",DATE(99,12,31),+F190+(360-E190))</f>
        <v>36525</v>
      </c>
      <c r="H190" s="63" t="n">
        <f aca="false">IF(A190&lt;&gt;"FTE",F190+E190,DATE(2001,1,1))</f>
        <v>36886</v>
      </c>
      <c r="I190" s="64" t="n">
        <f aca="false">IF(AND($G190&lt;=I$1,$H190&gt;I$1),$C190,0)</f>
        <v>0</v>
      </c>
      <c r="J190" s="64" t="n">
        <f aca="false">IF(AND($G190&lt;=J$1,$H190&gt;J$1),$C190,0)</f>
        <v>0</v>
      </c>
      <c r="K190" s="64" t="n">
        <f aca="false">IF(AND($G190&lt;=K$1,$H190&gt;K$1),$C190,0)</f>
        <v>0</v>
      </c>
      <c r="L190" s="64" t="n">
        <f aca="false">IF(AND($G190&lt;=L$1,$H190&gt;L$1),$C190,0)</f>
        <v>0</v>
      </c>
      <c r="M190" s="64" t="n">
        <f aca="false">IF(AND($G190&lt;=M$1,$H190&gt;M$1),$C190,0)</f>
        <v>0</v>
      </c>
      <c r="N190" s="64" t="n">
        <f aca="false">IF(AND($G190&lt;=N$1,$H190&gt;N$1),$C190,0)</f>
        <v>0</v>
      </c>
      <c r="O190" s="64" t="n">
        <f aca="false">IF(AND($G190&lt;=O$1,$H190&gt;O$1),$C190,0)</f>
        <v>0</v>
      </c>
      <c r="P190" s="64" t="n">
        <f aca="false">IF(AND($G190&lt;=P$1,$H190&gt;P$1),$C190,0)</f>
        <v>0</v>
      </c>
      <c r="Q190" s="64" t="n">
        <f aca="false">IF(AND($G190&lt;=Q$1,$H190&gt;Q$1),$C190,0)</f>
        <v>0</v>
      </c>
      <c r="R190" s="64" t="n">
        <f aca="false">IF(AND($G190&lt;=R$1,$H190&gt;R$1),$C190,0)</f>
        <v>0</v>
      </c>
      <c r="S190" s="64" t="n">
        <f aca="false">IF(AND($G190&lt;=S$1,$H190&gt;S$1),$C190,0)</f>
        <v>0</v>
      </c>
      <c r="T190" s="64" t="n">
        <f aca="false">IF(AND($G190&lt;=T$1,$H190&gt;T$1),$C190,0)</f>
        <v>0</v>
      </c>
      <c r="U190" s="65" t="n">
        <f aca="false">SUM(I190:T190)</f>
        <v>0</v>
      </c>
      <c r="V190" s="65"/>
      <c r="W190" s="67"/>
      <c r="X190" s="67"/>
      <c r="Y190" s="67"/>
      <c r="Z190" s="67"/>
      <c r="AA190" s="67"/>
      <c r="AB190" s="67"/>
      <c r="AC190" s="67"/>
    </row>
    <row r="191" customFormat="false" ht="15.75" hidden="true" customHeight="false" outlineLevel="0" collapsed="false">
      <c r="A191" s="54" t="str">
        <f aca="false">+'Personnel Input Worksheet'!B211</f>
        <v> </v>
      </c>
      <c r="B191" s="54" t="n">
        <f aca="false">+'Personnel Input Worksheet'!D211</f>
        <v>0</v>
      </c>
      <c r="C191" s="54" t="n">
        <f aca="false">IF(B191&lt;&gt;0,1,0)</f>
        <v>0</v>
      </c>
      <c r="D191" s="54" t="n">
        <f aca="false">+'Personnel Input Worksheet'!G211</f>
        <v>12</v>
      </c>
      <c r="E191" s="61" t="n">
        <f aca="false">+D191*30</f>
        <v>360</v>
      </c>
      <c r="F191" s="62" t="n">
        <v>36526</v>
      </c>
      <c r="G191" s="63" t="n">
        <f aca="false">IF(A191&lt;&gt;"FTE",DATE(99,12,31),+F191+(360-E191))</f>
        <v>36525</v>
      </c>
      <c r="H191" s="63" t="n">
        <f aca="false">IF(A191&lt;&gt;"FTE",F191+E191,DATE(2001,1,1))</f>
        <v>36886</v>
      </c>
      <c r="I191" s="64" t="n">
        <f aca="false">IF(AND($G191&lt;=I$1,$H191&gt;I$1),$C191,0)</f>
        <v>0</v>
      </c>
      <c r="J191" s="64" t="n">
        <f aca="false">IF(AND($G191&lt;=J$1,$H191&gt;J$1),$C191,0)</f>
        <v>0</v>
      </c>
      <c r="K191" s="64" t="n">
        <f aca="false">IF(AND($G191&lt;=K$1,$H191&gt;K$1),$C191,0)</f>
        <v>0</v>
      </c>
      <c r="L191" s="64" t="n">
        <f aca="false">IF(AND($G191&lt;=L$1,$H191&gt;L$1),$C191,0)</f>
        <v>0</v>
      </c>
      <c r="M191" s="64" t="n">
        <f aca="false">IF(AND($G191&lt;=M$1,$H191&gt;M$1),$C191,0)</f>
        <v>0</v>
      </c>
      <c r="N191" s="64" t="n">
        <f aca="false">IF(AND($G191&lt;=N$1,$H191&gt;N$1),$C191,0)</f>
        <v>0</v>
      </c>
      <c r="O191" s="64" t="n">
        <f aca="false">IF(AND($G191&lt;=O$1,$H191&gt;O$1),$C191,0)</f>
        <v>0</v>
      </c>
      <c r="P191" s="64" t="n">
        <f aca="false">IF(AND($G191&lt;=P$1,$H191&gt;P$1),$C191,0)</f>
        <v>0</v>
      </c>
      <c r="Q191" s="64" t="n">
        <f aca="false">IF(AND($G191&lt;=Q$1,$H191&gt;Q$1),$C191,0)</f>
        <v>0</v>
      </c>
      <c r="R191" s="64" t="n">
        <f aca="false">IF(AND($G191&lt;=R$1,$H191&gt;R$1),$C191,0)</f>
        <v>0</v>
      </c>
      <c r="S191" s="64" t="n">
        <f aca="false">IF(AND($G191&lt;=S$1,$H191&gt;S$1),$C191,0)</f>
        <v>0</v>
      </c>
      <c r="T191" s="64" t="n">
        <f aca="false">IF(AND($G191&lt;=T$1,$H191&gt;T$1),$C191,0)</f>
        <v>0</v>
      </c>
      <c r="U191" s="65" t="n">
        <f aca="false">SUM(I191:T191)</f>
        <v>0</v>
      </c>
      <c r="V191" s="65"/>
      <c r="W191" s="67"/>
      <c r="X191" s="67"/>
      <c r="Y191" s="67"/>
      <c r="Z191" s="67"/>
      <c r="AA191" s="67"/>
      <c r="AB191" s="67"/>
      <c r="AC191" s="67"/>
    </row>
    <row r="192" customFormat="false" ht="15.75" hidden="true" customHeight="false" outlineLevel="0" collapsed="false">
      <c r="A192" s="54" t="str">
        <f aca="false">+'Personnel Input Worksheet'!B212</f>
        <v> </v>
      </c>
      <c r="B192" s="54" t="n">
        <f aca="false">+'Personnel Input Worksheet'!D212</f>
        <v>0</v>
      </c>
      <c r="C192" s="54" t="n">
        <f aca="false">IF(B192&lt;&gt;0,1,0)</f>
        <v>0</v>
      </c>
      <c r="D192" s="54" t="n">
        <f aca="false">+'Personnel Input Worksheet'!G212</f>
        <v>12</v>
      </c>
      <c r="E192" s="61" t="n">
        <f aca="false">+D192*30</f>
        <v>360</v>
      </c>
      <c r="F192" s="62" t="n">
        <v>36526</v>
      </c>
      <c r="G192" s="63" t="n">
        <f aca="false">IF(A192&lt;&gt;"FTE",DATE(99,12,31),+F192+(360-E192))</f>
        <v>36525</v>
      </c>
      <c r="H192" s="63" t="n">
        <f aca="false">IF(A192&lt;&gt;"FTE",F192+E192,DATE(2001,1,1))</f>
        <v>36886</v>
      </c>
      <c r="I192" s="64" t="n">
        <f aca="false">IF(AND($G192&lt;=I$1,$H192&gt;I$1),$C192,0)</f>
        <v>0</v>
      </c>
      <c r="J192" s="64" t="n">
        <f aca="false">IF(AND($G192&lt;=J$1,$H192&gt;J$1),$C192,0)</f>
        <v>0</v>
      </c>
      <c r="K192" s="64" t="n">
        <f aca="false">IF(AND($G192&lt;=K$1,$H192&gt;K$1),$C192,0)</f>
        <v>0</v>
      </c>
      <c r="L192" s="64" t="n">
        <f aca="false">IF(AND($G192&lt;=L$1,$H192&gt;L$1),$C192,0)</f>
        <v>0</v>
      </c>
      <c r="M192" s="64" t="n">
        <f aca="false">IF(AND($G192&lt;=M$1,$H192&gt;M$1),$C192,0)</f>
        <v>0</v>
      </c>
      <c r="N192" s="64" t="n">
        <f aca="false">IF(AND($G192&lt;=N$1,$H192&gt;N$1),$C192,0)</f>
        <v>0</v>
      </c>
      <c r="O192" s="64" t="n">
        <f aca="false">IF(AND($G192&lt;=O$1,$H192&gt;O$1),$C192,0)</f>
        <v>0</v>
      </c>
      <c r="P192" s="64" t="n">
        <f aca="false">IF(AND($G192&lt;=P$1,$H192&gt;P$1),$C192,0)</f>
        <v>0</v>
      </c>
      <c r="Q192" s="64" t="n">
        <f aca="false">IF(AND($G192&lt;=Q$1,$H192&gt;Q$1),$C192,0)</f>
        <v>0</v>
      </c>
      <c r="R192" s="64" t="n">
        <f aca="false">IF(AND($G192&lt;=R$1,$H192&gt;R$1),$C192,0)</f>
        <v>0</v>
      </c>
      <c r="S192" s="64" t="n">
        <f aca="false">IF(AND($G192&lt;=S$1,$H192&gt;S$1),$C192,0)</f>
        <v>0</v>
      </c>
      <c r="T192" s="64" t="n">
        <f aca="false">IF(AND($G192&lt;=T$1,$H192&gt;T$1),$C192,0)</f>
        <v>0</v>
      </c>
      <c r="U192" s="65" t="n">
        <f aca="false">SUM(I192:T192)</f>
        <v>0</v>
      </c>
      <c r="V192" s="65"/>
      <c r="W192" s="67"/>
      <c r="X192" s="67"/>
      <c r="Y192" s="67"/>
      <c r="Z192" s="67"/>
      <c r="AA192" s="67"/>
      <c r="AB192" s="67"/>
      <c r="AC192" s="67"/>
    </row>
    <row r="193" customFormat="false" ht="15.75" hidden="true" customHeight="false" outlineLevel="0" collapsed="false">
      <c r="A193" s="54" t="str">
        <f aca="false">+'Personnel Input Worksheet'!B213</f>
        <v> </v>
      </c>
      <c r="B193" s="54" t="n">
        <f aca="false">+'Personnel Input Worksheet'!D213</f>
        <v>0</v>
      </c>
      <c r="C193" s="54" t="n">
        <f aca="false">IF(B193&lt;&gt;0,1,0)</f>
        <v>0</v>
      </c>
      <c r="D193" s="54" t="n">
        <f aca="false">+'Personnel Input Worksheet'!G213</f>
        <v>12</v>
      </c>
      <c r="E193" s="61" t="n">
        <f aca="false">+D193*30</f>
        <v>360</v>
      </c>
      <c r="F193" s="62" t="n">
        <v>36526</v>
      </c>
      <c r="G193" s="63" t="n">
        <f aca="false">IF(A193&lt;&gt;"FTE",DATE(99,12,31),+F193+(360-E193))</f>
        <v>36525</v>
      </c>
      <c r="H193" s="63" t="n">
        <f aca="false">IF(A193&lt;&gt;"FTE",F193+E193,DATE(2001,1,1))</f>
        <v>36886</v>
      </c>
      <c r="I193" s="64" t="n">
        <f aca="false">IF(AND($G193&lt;=I$1,$H193&gt;I$1),$C193,0)</f>
        <v>0</v>
      </c>
      <c r="J193" s="64" t="n">
        <f aca="false">IF(AND($G193&lt;=J$1,$H193&gt;J$1),$C193,0)</f>
        <v>0</v>
      </c>
      <c r="K193" s="64" t="n">
        <f aca="false">IF(AND($G193&lt;=K$1,$H193&gt;K$1),$C193,0)</f>
        <v>0</v>
      </c>
      <c r="L193" s="64" t="n">
        <f aca="false">IF(AND($G193&lt;=L$1,$H193&gt;L$1),$C193,0)</f>
        <v>0</v>
      </c>
      <c r="M193" s="64" t="n">
        <f aca="false">IF(AND($G193&lt;=M$1,$H193&gt;M$1),$C193,0)</f>
        <v>0</v>
      </c>
      <c r="N193" s="64" t="n">
        <f aca="false">IF(AND($G193&lt;=N$1,$H193&gt;N$1),$C193,0)</f>
        <v>0</v>
      </c>
      <c r="O193" s="64" t="n">
        <f aca="false">IF(AND($G193&lt;=O$1,$H193&gt;O$1),$C193,0)</f>
        <v>0</v>
      </c>
      <c r="P193" s="64" t="n">
        <f aca="false">IF(AND($G193&lt;=P$1,$H193&gt;P$1),$C193,0)</f>
        <v>0</v>
      </c>
      <c r="Q193" s="64" t="n">
        <f aca="false">IF(AND($G193&lt;=Q$1,$H193&gt;Q$1),$C193,0)</f>
        <v>0</v>
      </c>
      <c r="R193" s="64" t="n">
        <f aca="false">IF(AND($G193&lt;=R$1,$H193&gt;R$1),$C193,0)</f>
        <v>0</v>
      </c>
      <c r="S193" s="64" t="n">
        <f aca="false">IF(AND($G193&lt;=S$1,$H193&gt;S$1),$C193,0)</f>
        <v>0</v>
      </c>
      <c r="T193" s="64" t="n">
        <f aca="false">IF(AND($G193&lt;=T$1,$H193&gt;T$1),$C193,0)</f>
        <v>0</v>
      </c>
      <c r="U193" s="65" t="n">
        <f aca="false">SUM(I193:T193)</f>
        <v>0</v>
      </c>
      <c r="V193" s="65"/>
      <c r="W193" s="67"/>
      <c r="X193" s="67"/>
      <c r="Y193" s="67"/>
      <c r="Z193" s="67"/>
      <c r="AA193" s="67"/>
      <c r="AB193" s="67"/>
      <c r="AC193" s="67"/>
    </row>
    <row r="194" customFormat="false" ht="15.75" hidden="true" customHeight="false" outlineLevel="0" collapsed="false">
      <c r="A194" s="54" t="str">
        <f aca="false">+'Personnel Input Worksheet'!B214</f>
        <v> </v>
      </c>
      <c r="B194" s="54" t="n">
        <f aca="false">+'Personnel Input Worksheet'!D214</f>
        <v>0</v>
      </c>
      <c r="C194" s="54" t="n">
        <f aca="false">IF(B194&lt;&gt;0,1,0)</f>
        <v>0</v>
      </c>
      <c r="D194" s="54" t="n">
        <f aca="false">+'Personnel Input Worksheet'!G214</f>
        <v>12</v>
      </c>
      <c r="E194" s="61" t="n">
        <f aca="false">+D194*30</f>
        <v>360</v>
      </c>
      <c r="F194" s="62" t="n">
        <v>36526</v>
      </c>
      <c r="G194" s="63" t="n">
        <f aca="false">IF(A194&lt;&gt;"FTE",DATE(99,12,31),+F194+(360-E194))</f>
        <v>36525</v>
      </c>
      <c r="H194" s="63" t="n">
        <f aca="false">IF(A194&lt;&gt;"FTE",F194+E194,DATE(2001,1,1))</f>
        <v>36886</v>
      </c>
      <c r="I194" s="64" t="n">
        <f aca="false">IF(AND($G194&lt;=I$1,$H194&gt;I$1),$C194,0)</f>
        <v>0</v>
      </c>
      <c r="J194" s="64" t="n">
        <f aca="false">IF(AND($G194&lt;=J$1,$H194&gt;J$1),$C194,0)</f>
        <v>0</v>
      </c>
      <c r="K194" s="64" t="n">
        <f aca="false">IF(AND($G194&lt;=K$1,$H194&gt;K$1),$C194,0)</f>
        <v>0</v>
      </c>
      <c r="L194" s="64" t="n">
        <f aca="false">IF(AND($G194&lt;=L$1,$H194&gt;L$1),$C194,0)</f>
        <v>0</v>
      </c>
      <c r="M194" s="64" t="n">
        <f aca="false">IF(AND($G194&lt;=M$1,$H194&gt;M$1),$C194,0)</f>
        <v>0</v>
      </c>
      <c r="N194" s="64" t="n">
        <f aca="false">IF(AND($G194&lt;=N$1,$H194&gt;N$1),$C194,0)</f>
        <v>0</v>
      </c>
      <c r="O194" s="64" t="n">
        <f aca="false">IF(AND($G194&lt;=O$1,$H194&gt;O$1),$C194,0)</f>
        <v>0</v>
      </c>
      <c r="P194" s="64" t="n">
        <f aca="false">IF(AND($G194&lt;=P$1,$H194&gt;P$1),$C194,0)</f>
        <v>0</v>
      </c>
      <c r="Q194" s="64" t="n">
        <f aca="false">IF(AND($G194&lt;=Q$1,$H194&gt;Q$1),$C194,0)</f>
        <v>0</v>
      </c>
      <c r="R194" s="64" t="n">
        <f aca="false">IF(AND($G194&lt;=R$1,$H194&gt;R$1),$C194,0)</f>
        <v>0</v>
      </c>
      <c r="S194" s="64" t="n">
        <f aca="false">IF(AND($G194&lt;=S$1,$H194&gt;S$1),$C194,0)</f>
        <v>0</v>
      </c>
      <c r="T194" s="64" t="n">
        <f aca="false">IF(AND($G194&lt;=T$1,$H194&gt;T$1),$C194,0)</f>
        <v>0</v>
      </c>
      <c r="U194" s="65" t="n">
        <f aca="false">SUM(I194:T194)</f>
        <v>0</v>
      </c>
      <c r="V194" s="65"/>
      <c r="W194" s="67"/>
      <c r="X194" s="67"/>
      <c r="Y194" s="67"/>
      <c r="Z194" s="67"/>
      <c r="AA194" s="67"/>
      <c r="AB194" s="67"/>
      <c r="AC194" s="67"/>
    </row>
    <row r="195" customFormat="false" ht="15.75" hidden="true" customHeight="false" outlineLevel="0" collapsed="false">
      <c r="A195" s="54" t="str">
        <f aca="false">+'Personnel Input Worksheet'!B215</f>
        <v> </v>
      </c>
      <c r="B195" s="54" t="n">
        <f aca="false">+'Personnel Input Worksheet'!D215</f>
        <v>0</v>
      </c>
      <c r="C195" s="54" t="n">
        <f aca="false">IF(B195&lt;&gt;0,1,0)</f>
        <v>0</v>
      </c>
      <c r="D195" s="54" t="n">
        <f aca="false">+'Personnel Input Worksheet'!G215</f>
        <v>12</v>
      </c>
      <c r="E195" s="61" t="n">
        <f aca="false">+D195*30</f>
        <v>360</v>
      </c>
      <c r="F195" s="62" t="n">
        <v>36526</v>
      </c>
      <c r="G195" s="63" t="n">
        <f aca="false">IF(A195&lt;&gt;"FTE",DATE(99,12,31),+F195+(360-E195))</f>
        <v>36525</v>
      </c>
      <c r="H195" s="63" t="n">
        <f aca="false">IF(A195&lt;&gt;"FTE",F195+E195,DATE(2001,1,1))</f>
        <v>36886</v>
      </c>
      <c r="I195" s="64" t="n">
        <f aca="false">IF(AND($G195&lt;=I$1,$H195&gt;I$1),$C195,0)</f>
        <v>0</v>
      </c>
      <c r="J195" s="64" t="n">
        <f aca="false">IF(AND($G195&lt;=J$1,$H195&gt;J$1),$C195,0)</f>
        <v>0</v>
      </c>
      <c r="K195" s="64" t="n">
        <f aca="false">IF(AND($G195&lt;=K$1,$H195&gt;K$1),$C195,0)</f>
        <v>0</v>
      </c>
      <c r="L195" s="64" t="n">
        <f aca="false">IF(AND($G195&lt;=L$1,$H195&gt;L$1),$C195,0)</f>
        <v>0</v>
      </c>
      <c r="M195" s="64" t="n">
        <f aca="false">IF(AND($G195&lt;=M$1,$H195&gt;M$1),$C195,0)</f>
        <v>0</v>
      </c>
      <c r="N195" s="64" t="n">
        <f aca="false">IF(AND($G195&lt;=N$1,$H195&gt;N$1),$C195,0)</f>
        <v>0</v>
      </c>
      <c r="O195" s="64" t="n">
        <f aca="false">IF(AND($G195&lt;=O$1,$H195&gt;O$1),$C195,0)</f>
        <v>0</v>
      </c>
      <c r="P195" s="64" t="n">
        <f aca="false">IF(AND($G195&lt;=P$1,$H195&gt;P$1),$C195,0)</f>
        <v>0</v>
      </c>
      <c r="Q195" s="64" t="n">
        <f aca="false">IF(AND($G195&lt;=Q$1,$H195&gt;Q$1),$C195,0)</f>
        <v>0</v>
      </c>
      <c r="R195" s="64" t="n">
        <f aca="false">IF(AND($G195&lt;=R$1,$H195&gt;R$1),$C195,0)</f>
        <v>0</v>
      </c>
      <c r="S195" s="64" t="n">
        <f aca="false">IF(AND($G195&lt;=S$1,$H195&gt;S$1),$C195,0)</f>
        <v>0</v>
      </c>
      <c r="T195" s="64" t="n">
        <f aca="false">IF(AND($G195&lt;=T$1,$H195&gt;T$1),$C195,0)</f>
        <v>0</v>
      </c>
      <c r="U195" s="65" t="n">
        <f aca="false">SUM(I195:T195)</f>
        <v>0</v>
      </c>
      <c r="V195" s="65"/>
      <c r="W195" s="67"/>
      <c r="X195" s="67"/>
      <c r="Y195" s="67"/>
      <c r="Z195" s="67"/>
      <c r="AA195" s="67"/>
      <c r="AB195" s="67"/>
      <c r="AC195" s="67"/>
    </row>
    <row r="196" customFormat="false" ht="15.75" hidden="true" customHeight="false" outlineLevel="0" collapsed="false">
      <c r="A196" s="54" t="str">
        <f aca="false">+'Personnel Input Worksheet'!B216</f>
        <v> </v>
      </c>
      <c r="B196" s="54" t="n">
        <f aca="false">+'Personnel Input Worksheet'!D216</f>
        <v>0</v>
      </c>
      <c r="C196" s="54" t="n">
        <f aca="false">IF(B196&lt;&gt;0,1,0)</f>
        <v>0</v>
      </c>
      <c r="D196" s="54" t="n">
        <f aca="false">+'Personnel Input Worksheet'!G216</f>
        <v>12</v>
      </c>
      <c r="E196" s="61" t="n">
        <f aca="false">+D196*30</f>
        <v>360</v>
      </c>
      <c r="F196" s="62" t="n">
        <v>36526</v>
      </c>
      <c r="G196" s="63" t="n">
        <f aca="false">IF(A196&lt;&gt;"FTE",DATE(99,12,31),+F196+(360-E196))</f>
        <v>36525</v>
      </c>
      <c r="H196" s="63" t="n">
        <f aca="false">IF(A196&lt;&gt;"FTE",F196+E196,DATE(2001,1,1))</f>
        <v>36886</v>
      </c>
      <c r="I196" s="64" t="n">
        <f aca="false">IF(AND($G196&lt;=I$1,$H196&gt;I$1),$C196,0)</f>
        <v>0</v>
      </c>
      <c r="J196" s="64" t="n">
        <f aca="false">IF(AND($G196&lt;=J$1,$H196&gt;J$1),$C196,0)</f>
        <v>0</v>
      </c>
      <c r="K196" s="64" t="n">
        <f aca="false">IF(AND($G196&lt;=K$1,$H196&gt;K$1),$C196,0)</f>
        <v>0</v>
      </c>
      <c r="L196" s="64" t="n">
        <f aca="false">IF(AND($G196&lt;=L$1,$H196&gt;L$1),$C196,0)</f>
        <v>0</v>
      </c>
      <c r="M196" s="64" t="n">
        <f aca="false">IF(AND($G196&lt;=M$1,$H196&gt;M$1),$C196,0)</f>
        <v>0</v>
      </c>
      <c r="N196" s="64" t="n">
        <f aca="false">IF(AND($G196&lt;=N$1,$H196&gt;N$1),$C196,0)</f>
        <v>0</v>
      </c>
      <c r="O196" s="64" t="n">
        <f aca="false">IF(AND($G196&lt;=O$1,$H196&gt;O$1),$C196,0)</f>
        <v>0</v>
      </c>
      <c r="P196" s="64" t="n">
        <f aca="false">IF(AND($G196&lt;=P$1,$H196&gt;P$1),$C196,0)</f>
        <v>0</v>
      </c>
      <c r="Q196" s="64" t="n">
        <f aca="false">IF(AND($G196&lt;=Q$1,$H196&gt;Q$1),$C196,0)</f>
        <v>0</v>
      </c>
      <c r="R196" s="64" t="n">
        <f aca="false">IF(AND($G196&lt;=R$1,$H196&gt;R$1),$C196,0)</f>
        <v>0</v>
      </c>
      <c r="S196" s="64" t="n">
        <f aca="false">IF(AND($G196&lt;=S$1,$H196&gt;S$1),$C196,0)</f>
        <v>0</v>
      </c>
      <c r="T196" s="64" t="n">
        <f aca="false">IF(AND($G196&lt;=T$1,$H196&gt;T$1),$C196,0)</f>
        <v>0</v>
      </c>
      <c r="U196" s="65" t="n">
        <f aca="false">SUM(I196:T196)</f>
        <v>0</v>
      </c>
      <c r="V196" s="65"/>
      <c r="W196" s="67"/>
      <c r="X196" s="67"/>
      <c r="Y196" s="67"/>
      <c r="Z196" s="67"/>
      <c r="AA196" s="67"/>
      <c r="AB196" s="67"/>
      <c r="AC196" s="67"/>
    </row>
    <row r="197" customFormat="false" ht="15.75" hidden="true" customHeight="false" outlineLevel="0" collapsed="false">
      <c r="A197" s="54" t="str">
        <f aca="false">+'Personnel Input Worksheet'!B217</f>
        <v> </v>
      </c>
      <c r="B197" s="54" t="n">
        <f aca="false">+'Personnel Input Worksheet'!D217</f>
        <v>0</v>
      </c>
      <c r="C197" s="54" t="n">
        <f aca="false">IF(B197&lt;&gt;0,1,0)</f>
        <v>0</v>
      </c>
      <c r="D197" s="54" t="n">
        <f aca="false">+'Personnel Input Worksheet'!G217</f>
        <v>0</v>
      </c>
      <c r="E197" s="61" t="n">
        <f aca="false">+D197*30</f>
        <v>0</v>
      </c>
      <c r="F197" s="62" t="n">
        <v>36526</v>
      </c>
      <c r="G197" s="63" t="n">
        <f aca="false">IF(A197&lt;&gt;"FTE",DATE(99,12,31),+F197+(360-E197))</f>
        <v>36525</v>
      </c>
      <c r="H197" s="63" t="n">
        <f aca="false">IF(A197&lt;&gt;"FTE",F197+E197,DATE(2001,1,1))</f>
        <v>36526</v>
      </c>
      <c r="I197" s="64" t="n">
        <f aca="false">IF(AND($G197&lt;=I$1,$H197&gt;I$1),$C197,0)</f>
        <v>0</v>
      </c>
      <c r="J197" s="64" t="n">
        <f aca="false">IF(AND($G197&lt;=J$1,$H197&gt;J$1),$C197,0)</f>
        <v>0</v>
      </c>
      <c r="K197" s="64" t="n">
        <f aca="false">IF(AND($G197&lt;=K$1,$H197&gt;K$1),$C197,0)</f>
        <v>0</v>
      </c>
      <c r="L197" s="64" t="n">
        <f aca="false">IF(AND($G197&lt;=L$1,$H197&gt;L$1),$C197,0)</f>
        <v>0</v>
      </c>
      <c r="M197" s="64" t="n">
        <f aca="false">IF(AND($G197&lt;=M$1,$H197&gt;M$1),$C197,0)</f>
        <v>0</v>
      </c>
      <c r="N197" s="64" t="n">
        <f aca="false">IF(AND($G197&lt;=N$1,$H197&gt;N$1),$C197,0)</f>
        <v>0</v>
      </c>
      <c r="O197" s="64" t="n">
        <f aca="false">IF(AND($G197&lt;=O$1,$H197&gt;O$1),$C197,0)</f>
        <v>0</v>
      </c>
      <c r="P197" s="64" t="n">
        <f aca="false">IF(AND($G197&lt;=P$1,$H197&gt;P$1),$C197,0)</f>
        <v>0</v>
      </c>
      <c r="Q197" s="64" t="n">
        <f aca="false">IF(AND($G197&lt;=Q$1,$H197&gt;Q$1),$C197,0)</f>
        <v>0</v>
      </c>
      <c r="R197" s="64" t="n">
        <f aca="false">IF(AND($G197&lt;=R$1,$H197&gt;R$1),$C197,0)</f>
        <v>0</v>
      </c>
      <c r="S197" s="64" t="n">
        <f aca="false">IF(AND($G197&lt;=S$1,$H197&gt;S$1),$C197,0)</f>
        <v>0</v>
      </c>
      <c r="T197" s="64" t="n">
        <f aca="false">IF(AND($G197&lt;=T$1,$H197&gt;T$1),$C197,0)</f>
        <v>0</v>
      </c>
      <c r="U197" s="65" t="n">
        <f aca="false">SUM(I197:T197)</f>
        <v>0</v>
      </c>
      <c r="V197" s="65"/>
      <c r="W197" s="67"/>
      <c r="X197" s="67"/>
      <c r="Y197" s="67"/>
      <c r="Z197" s="67"/>
      <c r="AA197" s="67"/>
      <c r="AB197" s="67"/>
      <c r="AC197" s="67"/>
    </row>
    <row r="198" customFormat="false" ht="15.75" hidden="true" customHeight="false" outlineLevel="0" collapsed="false">
      <c r="A198" s="54" t="str">
        <f aca="false">+'Personnel Input Worksheet'!B218</f>
        <v> </v>
      </c>
      <c r="B198" s="54" t="n">
        <f aca="false">+'Personnel Input Worksheet'!D218</f>
        <v>0</v>
      </c>
      <c r="C198" s="54" t="n">
        <f aca="false">IF(B198&lt;&gt;0,1,0)</f>
        <v>0</v>
      </c>
      <c r="D198" s="54" t="n">
        <f aca="false">+'Personnel Input Worksheet'!G218</f>
        <v>12</v>
      </c>
      <c r="E198" s="61" t="n">
        <f aca="false">+D198*30</f>
        <v>360</v>
      </c>
      <c r="F198" s="62" t="n">
        <v>36526</v>
      </c>
      <c r="G198" s="63" t="n">
        <f aca="false">IF(A198&lt;&gt;"FTE",DATE(99,12,31),+F198+(360-E198))</f>
        <v>36525</v>
      </c>
      <c r="H198" s="63" t="n">
        <f aca="false">IF(A198&lt;&gt;"FTE",F198+E198,DATE(2001,1,1))</f>
        <v>36886</v>
      </c>
      <c r="I198" s="64" t="n">
        <f aca="false">IF(AND($G198&lt;=I$1,$H198&gt;I$1),$C198,0)</f>
        <v>0</v>
      </c>
      <c r="J198" s="64" t="n">
        <f aca="false">IF(AND($G198&lt;=J$1,$H198&gt;J$1),$C198,0)</f>
        <v>0</v>
      </c>
      <c r="K198" s="64" t="n">
        <f aca="false">IF(AND($G198&lt;=K$1,$H198&gt;K$1),$C198,0)</f>
        <v>0</v>
      </c>
      <c r="L198" s="64" t="n">
        <f aca="false">IF(AND($G198&lt;=L$1,$H198&gt;L$1),$C198,0)</f>
        <v>0</v>
      </c>
      <c r="M198" s="64" t="n">
        <f aca="false">IF(AND($G198&lt;=M$1,$H198&gt;M$1),$C198,0)</f>
        <v>0</v>
      </c>
      <c r="N198" s="64" t="n">
        <f aca="false">IF(AND($G198&lt;=N$1,$H198&gt;N$1),$C198,0)</f>
        <v>0</v>
      </c>
      <c r="O198" s="64" t="n">
        <f aca="false">IF(AND($G198&lt;=O$1,$H198&gt;O$1),$C198,0)</f>
        <v>0</v>
      </c>
      <c r="P198" s="64" t="n">
        <f aca="false">IF(AND($G198&lt;=P$1,$H198&gt;P$1),$C198,0)</f>
        <v>0</v>
      </c>
      <c r="Q198" s="64" t="n">
        <f aca="false">IF(AND($G198&lt;=Q$1,$H198&gt;Q$1),$C198,0)</f>
        <v>0</v>
      </c>
      <c r="R198" s="64" t="n">
        <f aca="false">IF(AND($G198&lt;=R$1,$H198&gt;R$1),$C198,0)</f>
        <v>0</v>
      </c>
      <c r="S198" s="64" t="n">
        <f aca="false">IF(AND($G198&lt;=S$1,$H198&gt;S$1),$C198,0)</f>
        <v>0</v>
      </c>
      <c r="T198" s="64" t="n">
        <f aca="false">IF(AND($G198&lt;=T$1,$H198&gt;T$1),$C198,0)</f>
        <v>0</v>
      </c>
      <c r="U198" s="65" t="n">
        <f aca="false">SUM(I198:T198)</f>
        <v>0</v>
      </c>
      <c r="V198" s="65"/>
      <c r="W198" s="67"/>
      <c r="X198" s="67"/>
      <c r="Y198" s="67"/>
      <c r="Z198" s="67"/>
      <c r="AA198" s="67"/>
      <c r="AB198" s="67"/>
      <c r="AC198" s="67"/>
    </row>
    <row r="199" customFormat="false" ht="15.75" hidden="true" customHeight="false" outlineLevel="0" collapsed="false">
      <c r="A199" s="54" t="str">
        <f aca="false">+'Personnel Input Worksheet'!B219</f>
        <v> </v>
      </c>
      <c r="B199" s="54" t="n">
        <f aca="false">+'Personnel Input Worksheet'!D219</f>
        <v>0</v>
      </c>
      <c r="C199" s="54" t="n">
        <f aca="false">IF(B199&lt;&gt;0,1,0)</f>
        <v>0</v>
      </c>
      <c r="D199" s="54" t="n">
        <f aca="false">+'Personnel Input Worksheet'!G219</f>
        <v>12</v>
      </c>
      <c r="E199" s="61" t="n">
        <f aca="false">+D199*30</f>
        <v>360</v>
      </c>
      <c r="F199" s="62" t="n">
        <v>36526</v>
      </c>
      <c r="G199" s="63" t="n">
        <f aca="false">IF(A199&lt;&gt;"FTE",DATE(99,12,31),+F199+(360-E199))</f>
        <v>36525</v>
      </c>
      <c r="H199" s="63" t="n">
        <f aca="false">IF(A199&lt;&gt;"FTE",F199+E199,DATE(2001,1,1))</f>
        <v>36886</v>
      </c>
      <c r="I199" s="64" t="n">
        <f aca="false">IF(AND($G199&lt;=I$1,$H199&gt;I$1),$C199,0)</f>
        <v>0</v>
      </c>
      <c r="J199" s="64" t="n">
        <f aca="false">IF(AND($G199&lt;=J$1,$H199&gt;J$1),$C199,0)</f>
        <v>0</v>
      </c>
      <c r="K199" s="64" t="n">
        <f aca="false">IF(AND($G199&lt;=K$1,$H199&gt;K$1),$C199,0)</f>
        <v>0</v>
      </c>
      <c r="L199" s="64" t="n">
        <f aca="false">IF(AND($G199&lt;=L$1,$H199&gt;L$1),$C199,0)</f>
        <v>0</v>
      </c>
      <c r="M199" s="64" t="n">
        <f aca="false">IF(AND($G199&lt;=M$1,$H199&gt;M$1),$C199,0)</f>
        <v>0</v>
      </c>
      <c r="N199" s="64" t="n">
        <f aca="false">IF(AND($G199&lt;=N$1,$H199&gt;N$1),$C199,0)</f>
        <v>0</v>
      </c>
      <c r="O199" s="64" t="n">
        <f aca="false">IF(AND($G199&lt;=O$1,$H199&gt;O$1),$C199,0)</f>
        <v>0</v>
      </c>
      <c r="P199" s="64" t="n">
        <f aca="false">IF(AND($G199&lt;=P$1,$H199&gt;P$1),$C199,0)</f>
        <v>0</v>
      </c>
      <c r="Q199" s="64" t="n">
        <f aca="false">IF(AND($G199&lt;=Q$1,$H199&gt;Q$1),$C199,0)</f>
        <v>0</v>
      </c>
      <c r="R199" s="64" t="n">
        <f aca="false">IF(AND($G199&lt;=R$1,$H199&gt;R$1),$C199,0)</f>
        <v>0</v>
      </c>
      <c r="S199" s="64" t="n">
        <f aca="false">IF(AND($G199&lt;=S$1,$H199&gt;S$1),$C199,0)</f>
        <v>0</v>
      </c>
      <c r="T199" s="64" t="n">
        <f aca="false">IF(AND($G199&lt;=T$1,$H199&gt;T$1),$C199,0)</f>
        <v>0</v>
      </c>
      <c r="U199" s="65" t="n">
        <f aca="false">SUM(I199:T199)</f>
        <v>0</v>
      </c>
      <c r="V199" s="65"/>
      <c r="W199" s="67"/>
      <c r="X199" s="67"/>
      <c r="Y199" s="67"/>
      <c r="Z199" s="67"/>
      <c r="AA199" s="67"/>
      <c r="AB199" s="67"/>
      <c r="AC199" s="67"/>
    </row>
    <row r="200" customFormat="false" ht="15.75" hidden="true" customHeight="false" outlineLevel="0" collapsed="false">
      <c r="A200" s="54" t="str">
        <f aca="false">+'Personnel Input Worksheet'!B220</f>
        <v> </v>
      </c>
      <c r="B200" s="54" t="n">
        <f aca="false">+'Personnel Input Worksheet'!D220</f>
        <v>0</v>
      </c>
      <c r="C200" s="54" t="n">
        <f aca="false">IF(B200&lt;&gt;0,1,0)</f>
        <v>0</v>
      </c>
      <c r="D200" s="54" t="n">
        <f aca="false">+'Personnel Input Worksheet'!G220</f>
        <v>0</v>
      </c>
      <c r="E200" s="61" t="n">
        <f aca="false">+D200*30</f>
        <v>0</v>
      </c>
      <c r="F200" s="62" t="n">
        <v>36526</v>
      </c>
      <c r="G200" s="63" t="n">
        <f aca="false">IF(A200&lt;&gt;"FTE",DATE(99,12,31),+F200+(360-E200))</f>
        <v>36525</v>
      </c>
      <c r="H200" s="63" t="n">
        <f aca="false">IF(A200&lt;&gt;"FTE",F200+E200,DATE(2001,1,1))</f>
        <v>36526</v>
      </c>
      <c r="I200" s="64" t="n">
        <f aca="false">IF(AND($G200&lt;=I$1,$H200&gt;I$1),$C200,0)</f>
        <v>0</v>
      </c>
      <c r="J200" s="64" t="n">
        <f aca="false">IF(AND($G200&lt;=J$1,$H200&gt;J$1),$C200,0)</f>
        <v>0</v>
      </c>
      <c r="K200" s="64" t="n">
        <f aca="false">IF(AND($G200&lt;=K$1,$H200&gt;K$1),$C200,0)</f>
        <v>0</v>
      </c>
      <c r="L200" s="64" t="n">
        <f aca="false">IF(AND($G200&lt;=L$1,$H200&gt;L$1),$C200,0)</f>
        <v>0</v>
      </c>
      <c r="M200" s="64" t="n">
        <f aca="false">IF(AND($G200&lt;=M$1,$H200&gt;M$1),$C200,0)</f>
        <v>0</v>
      </c>
      <c r="N200" s="64" t="n">
        <f aca="false">IF(AND($G200&lt;=N$1,$H200&gt;N$1),$C200,0)</f>
        <v>0</v>
      </c>
      <c r="O200" s="64" t="n">
        <f aca="false">IF(AND($G200&lt;=O$1,$H200&gt;O$1),$C200,0)</f>
        <v>0</v>
      </c>
      <c r="P200" s="64" t="n">
        <f aca="false">IF(AND($G200&lt;=P$1,$H200&gt;P$1),$C200,0)</f>
        <v>0</v>
      </c>
      <c r="Q200" s="64" t="n">
        <f aca="false">IF(AND($G200&lt;=Q$1,$H200&gt;Q$1),$C200,0)</f>
        <v>0</v>
      </c>
      <c r="R200" s="64" t="n">
        <f aca="false">IF(AND($G200&lt;=R$1,$H200&gt;R$1),$C200,0)</f>
        <v>0</v>
      </c>
      <c r="S200" s="64" t="n">
        <f aca="false">IF(AND($G200&lt;=S$1,$H200&gt;S$1),$C200,0)</f>
        <v>0</v>
      </c>
      <c r="T200" s="64" t="n">
        <f aca="false">IF(AND($G200&lt;=T$1,$H200&gt;T$1),$C200,0)</f>
        <v>0</v>
      </c>
      <c r="U200" s="65" t="n">
        <f aca="false">SUM(I200:T200)</f>
        <v>0</v>
      </c>
      <c r="V200" s="65"/>
      <c r="W200" s="67"/>
      <c r="X200" s="67"/>
      <c r="Y200" s="67"/>
      <c r="Z200" s="67"/>
      <c r="AA200" s="67"/>
      <c r="AB200" s="67"/>
      <c r="AC200" s="67"/>
    </row>
    <row r="201" customFormat="false" ht="15.75" hidden="true" customHeight="false" outlineLevel="0" collapsed="false">
      <c r="A201" s="54" t="str">
        <f aca="false">+'Personnel Input Worksheet'!B221</f>
        <v> </v>
      </c>
      <c r="B201" s="54" t="n">
        <f aca="false">+'Personnel Input Worksheet'!D221</f>
        <v>0</v>
      </c>
      <c r="C201" s="54" t="n">
        <f aca="false">IF(B201&lt;&gt;0,1,0)</f>
        <v>0</v>
      </c>
      <c r="D201" s="54" t="n">
        <f aca="false">+'Personnel Input Worksheet'!G221</f>
        <v>12</v>
      </c>
      <c r="E201" s="61" t="n">
        <f aca="false">+D201*30</f>
        <v>360</v>
      </c>
      <c r="F201" s="62" t="n">
        <v>36526</v>
      </c>
      <c r="G201" s="63" t="n">
        <f aca="false">IF(A201&lt;&gt;"FTE",DATE(99,12,31),+F201+(360-E201))</f>
        <v>36525</v>
      </c>
      <c r="H201" s="63" t="n">
        <f aca="false">IF(A201&lt;&gt;"FTE",F201+E201,DATE(2001,1,1))</f>
        <v>36886</v>
      </c>
      <c r="I201" s="64" t="n">
        <f aca="false">IF(AND($G201&lt;=I$1,$H201&gt;I$1),$C201,0)</f>
        <v>0</v>
      </c>
      <c r="J201" s="64" t="n">
        <f aca="false">IF(AND($G201&lt;=J$1,$H201&gt;J$1),$C201,0)</f>
        <v>0</v>
      </c>
      <c r="K201" s="64" t="n">
        <f aca="false">IF(AND($G201&lt;=K$1,$H201&gt;K$1),$C201,0)</f>
        <v>0</v>
      </c>
      <c r="L201" s="64" t="n">
        <f aca="false">IF(AND($G201&lt;=L$1,$H201&gt;L$1),$C201,0)</f>
        <v>0</v>
      </c>
      <c r="M201" s="64" t="n">
        <f aca="false">IF(AND($G201&lt;=M$1,$H201&gt;M$1),$C201,0)</f>
        <v>0</v>
      </c>
      <c r="N201" s="64" t="n">
        <f aca="false">IF(AND($G201&lt;=N$1,$H201&gt;N$1),$C201,0)</f>
        <v>0</v>
      </c>
      <c r="O201" s="64" t="n">
        <f aca="false">IF(AND($G201&lt;=O$1,$H201&gt;O$1),$C201,0)</f>
        <v>0</v>
      </c>
      <c r="P201" s="64" t="n">
        <f aca="false">IF(AND($G201&lt;=P$1,$H201&gt;P$1),$C201,0)</f>
        <v>0</v>
      </c>
      <c r="Q201" s="64" t="n">
        <f aca="false">IF(AND($G201&lt;=Q$1,$H201&gt;Q$1),$C201,0)</f>
        <v>0</v>
      </c>
      <c r="R201" s="64" t="n">
        <f aca="false">IF(AND($G201&lt;=R$1,$H201&gt;R$1),$C201,0)</f>
        <v>0</v>
      </c>
      <c r="S201" s="64" t="n">
        <f aca="false">IF(AND($G201&lt;=S$1,$H201&gt;S$1),$C201,0)</f>
        <v>0</v>
      </c>
      <c r="T201" s="64" t="n">
        <f aca="false">IF(AND($G201&lt;=T$1,$H201&gt;T$1),$C201,0)</f>
        <v>0</v>
      </c>
      <c r="U201" s="65" t="n">
        <f aca="false">SUM(I201:T201)</f>
        <v>0</v>
      </c>
      <c r="V201" s="65"/>
      <c r="W201" s="67"/>
      <c r="X201" s="67"/>
      <c r="Y201" s="67"/>
      <c r="Z201" s="67"/>
      <c r="AA201" s="67"/>
      <c r="AB201" s="67"/>
      <c r="AC201" s="67"/>
    </row>
    <row r="202" customFormat="false" ht="15.75" hidden="true" customHeight="false" outlineLevel="0" collapsed="false">
      <c r="A202" s="54" t="str">
        <f aca="false">+'Personnel Input Worksheet'!B222</f>
        <v> </v>
      </c>
      <c r="B202" s="54" t="n">
        <f aca="false">+'Personnel Input Worksheet'!D222</f>
        <v>0</v>
      </c>
      <c r="C202" s="54" t="n">
        <f aca="false">IF(B202&lt;&gt;0,1,0)</f>
        <v>0</v>
      </c>
      <c r="D202" s="54" t="n">
        <f aca="false">+'Personnel Input Worksheet'!G222</f>
        <v>12</v>
      </c>
      <c r="E202" s="61" t="n">
        <f aca="false">+D202*30</f>
        <v>360</v>
      </c>
      <c r="F202" s="62" t="n">
        <v>36526</v>
      </c>
      <c r="G202" s="63" t="n">
        <f aca="false">IF(A202&lt;&gt;"FTE",DATE(99,12,31),+F202+(360-E202))</f>
        <v>36525</v>
      </c>
      <c r="H202" s="63" t="n">
        <f aca="false">IF(A202&lt;&gt;"FTE",F202+E202,DATE(2001,1,1))</f>
        <v>36886</v>
      </c>
      <c r="I202" s="64" t="n">
        <f aca="false">IF(AND($G202&lt;=I$1,$H202&gt;I$1),$C202,0)</f>
        <v>0</v>
      </c>
      <c r="J202" s="64" t="n">
        <f aca="false">IF(AND($G202&lt;=J$1,$H202&gt;J$1),$C202,0)</f>
        <v>0</v>
      </c>
      <c r="K202" s="64" t="n">
        <f aca="false">IF(AND($G202&lt;=K$1,$H202&gt;K$1),$C202,0)</f>
        <v>0</v>
      </c>
      <c r="L202" s="64" t="n">
        <f aca="false">IF(AND($G202&lt;=L$1,$H202&gt;L$1),$C202,0)</f>
        <v>0</v>
      </c>
      <c r="M202" s="64" t="n">
        <f aca="false">IF(AND($G202&lt;=M$1,$H202&gt;M$1),$C202,0)</f>
        <v>0</v>
      </c>
      <c r="N202" s="64" t="n">
        <f aca="false">IF(AND($G202&lt;=N$1,$H202&gt;N$1),$C202,0)</f>
        <v>0</v>
      </c>
      <c r="O202" s="64" t="n">
        <f aca="false">IF(AND($G202&lt;=O$1,$H202&gt;O$1),$C202,0)</f>
        <v>0</v>
      </c>
      <c r="P202" s="64" t="n">
        <f aca="false">IF(AND($G202&lt;=P$1,$H202&gt;P$1),$C202,0)</f>
        <v>0</v>
      </c>
      <c r="Q202" s="64" t="n">
        <f aca="false">IF(AND($G202&lt;=Q$1,$H202&gt;Q$1),$C202,0)</f>
        <v>0</v>
      </c>
      <c r="R202" s="64" t="n">
        <f aca="false">IF(AND($G202&lt;=R$1,$H202&gt;R$1),$C202,0)</f>
        <v>0</v>
      </c>
      <c r="S202" s="64" t="n">
        <f aca="false">IF(AND($G202&lt;=S$1,$H202&gt;S$1),$C202,0)</f>
        <v>0</v>
      </c>
      <c r="T202" s="64" t="n">
        <f aca="false">IF(AND($G202&lt;=T$1,$H202&gt;T$1),$C202,0)</f>
        <v>0</v>
      </c>
      <c r="U202" s="65" t="n">
        <f aca="false">SUM(I202:T202)</f>
        <v>0</v>
      </c>
      <c r="V202" s="65"/>
      <c r="W202" s="67"/>
      <c r="X202" s="67"/>
      <c r="Y202" s="67"/>
      <c r="Z202" s="67"/>
      <c r="AA202" s="67"/>
      <c r="AB202" s="67"/>
      <c r="AC202" s="67"/>
    </row>
    <row r="203" customFormat="false" ht="15.75" hidden="true" customHeight="false" outlineLevel="0" collapsed="false">
      <c r="A203" s="54" t="str">
        <f aca="false">+'Personnel Input Worksheet'!B223</f>
        <v> </v>
      </c>
      <c r="B203" s="54" t="n">
        <f aca="false">+'Personnel Input Worksheet'!D223</f>
        <v>0</v>
      </c>
      <c r="C203" s="54" t="n">
        <f aca="false">IF(B203&lt;&gt;0,1,0)</f>
        <v>0</v>
      </c>
      <c r="D203" s="54" t="n">
        <f aca="false">+'Personnel Input Worksheet'!G223</f>
        <v>12</v>
      </c>
      <c r="E203" s="61" t="n">
        <f aca="false">+D203*30</f>
        <v>360</v>
      </c>
      <c r="F203" s="62" t="n">
        <v>36526</v>
      </c>
      <c r="G203" s="63" t="n">
        <f aca="false">IF(A203&lt;&gt;"FTE",DATE(99,12,31),+F203+(360-E203))</f>
        <v>36525</v>
      </c>
      <c r="H203" s="63" t="n">
        <f aca="false">IF(A203&lt;&gt;"FTE",F203+E203,DATE(2001,1,1))</f>
        <v>36886</v>
      </c>
      <c r="I203" s="64" t="n">
        <f aca="false">IF(AND($G203&lt;=I$1,$H203&gt;I$1),$C203,0)</f>
        <v>0</v>
      </c>
      <c r="J203" s="64" t="n">
        <f aca="false">IF(AND($G203&lt;=J$1,$H203&gt;J$1),$C203,0)</f>
        <v>0</v>
      </c>
      <c r="K203" s="64" t="n">
        <f aca="false">IF(AND($G203&lt;=K$1,$H203&gt;K$1),$C203,0)</f>
        <v>0</v>
      </c>
      <c r="L203" s="64" t="n">
        <f aca="false">IF(AND($G203&lt;=L$1,$H203&gt;L$1),$C203,0)</f>
        <v>0</v>
      </c>
      <c r="M203" s="64" t="n">
        <f aca="false">IF(AND($G203&lt;=M$1,$H203&gt;M$1),$C203,0)</f>
        <v>0</v>
      </c>
      <c r="N203" s="64" t="n">
        <f aca="false">IF(AND($G203&lt;=N$1,$H203&gt;N$1),$C203,0)</f>
        <v>0</v>
      </c>
      <c r="O203" s="64" t="n">
        <f aca="false">IF(AND($G203&lt;=O$1,$H203&gt;O$1),$C203,0)</f>
        <v>0</v>
      </c>
      <c r="P203" s="64" t="n">
        <f aca="false">IF(AND($G203&lt;=P$1,$H203&gt;P$1),$C203,0)</f>
        <v>0</v>
      </c>
      <c r="Q203" s="64" t="n">
        <f aca="false">IF(AND($G203&lt;=Q$1,$H203&gt;Q$1),$C203,0)</f>
        <v>0</v>
      </c>
      <c r="R203" s="64" t="n">
        <f aca="false">IF(AND($G203&lt;=R$1,$H203&gt;R$1),$C203,0)</f>
        <v>0</v>
      </c>
      <c r="S203" s="64" t="n">
        <f aca="false">IF(AND($G203&lt;=S$1,$H203&gt;S$1),$C203,0)</f>
        <v>0</v>
      </c>
      <c r="T203" s="64" t="n">
        <f aca="false">IF(AND($G203&lt;=T$1,$H203&gt;T$1),$C203,0)</f>
        <v>0</v>
      </c>
      <c r="U203" s="65" t="n">
        <f aca="false">SUM(I203:T203)</f>
        <v>0</v>
      </c>
      <c r="V203" s="65"/>
      <c r="W203" s="67"/>
      <c r="X203" s="67"/>
      <c r="Y203" s="67"/>
      <c r="Z203" s="67"/>
      <c r="AA203" s="67"/>
      <c r="AB203" s="67"/>
      <c r="AC203" s="67"/>
    </row>
    <row r="204" customFormat="false" ht="15.75" hidden="true" customHeight="false" outlineLevel="0" collapsed="false">
      <c r="A204" s="54" t="str">
        <f aca="false">+'Personnel Input Worksheet'!B224</f>
        <v> </v>
      </c>
      <c r="B204" s="54" t="n">
        <f aca="false">+'Personnel Input Worksheet'!D224</f>
        <v>0</v>
      </c>
      <c r="C204" s="54" t="n">
        <f aca="false">IF(B204&lt;&gt;0,1,0)</f>
        <v>0</v>
      </c>
      <c r="D204" s="54" t="n">
        <f aca="false">+'Personnel Input Worksheet'!G224</f>
        <v>12</v>
      </c>
      <c r="E204" s="61" t="n">
        <f aca="false">+D204*30</f>
        <v>360</v>
      </c>
      <c r="F204" s="62" t="n">
        <v>36526</v>
      </c>
      <c r="G204" s="63" t="n">
        <f aca="false">IF(A204&lt;&gt;"FTE",DATE(99,12,31),+F204+(360-E204))</f>
        <v>36525</v>
      </c>
      <c r="H204" s="63" t="n">
        <f aca="false">IF(A204&lt;&gt;"FTE",F204+E204,DATE(2001,1,1))</f>
        <v>36886</v>
      </c>
      <c r="I204" s="64" t="n">
        <f aca="false">IF(AND($G204&lt;=I$1,$H204&gt;I$1),$C204,0)</f>
        <v>0</v>
      </c>
      <c r="J204" s="64" t="n">
        <f aca="false">IF(AND($G204&lt;=J$1,$H204&gt;J$1),$C204,0)</f>
        <v>0</v>
      </c>
      <c r="K204" s="64" t="n">
        <f aca="false">IF(AND($G204&lt;=K$1,$H204&gt;K$1),$C204,0)</f>
        <v>0</v>
      </c>
      <c r="L204" s="64" t="n">
        <f aca="false">IF(AND($G204&lt;=L$1,$H204&gt;L$1),$C204,0)</f>
        <v>0</v>
      </c>
      <c r="M204" s="64" t="n">
        <f aca="false">IF(AND($G204&lt;=M$1,$H204&gt;M$1),$C204,0)</f>
        <v>0</v>
      </c>
      <c r="N204" s="64" t="n">
        <f aca="false">IF(AND($G204&lt;=N$1,$H204&gt;N$1),$C204,0)</f>
        <v>0</v>
      </c>
      <c r="O204" s="64" t="n">
        <f aca="false">IF(AND($G204&lt;=O$1,$H204&gt;O$1),$C204,0)</f>
        <v>0</v>
      </c>
      <c r="P204" s="64" t="n">
        <f aca="false">IF(AND($G204&lt;=P$1,$H204&gt;P$1),$C204,0)</f>
        <v>0</v>
      </c>
      <c r="Q204" s="64" t="n">
        <f aca="false">IF(AND($G204&lt;=Q$1,$H204&gt;Q$1),$C204,0)</f>
        <v>0</v>
      </c>
      <c r="R204" s="64" t="n">
        <f aca="false">IF(AND($G204&lt;=R$1,$H204&gt;R$1),$C204,0)</f>
        <v>0</v>
      </c>
      <c r="S204" s="64" t="n">
        <f aca="false">IF(AND($G204&lt;=S$1,$H204&gt;S$1),$C204,0)</f>
        <v>0</v>
      </c>
      <c r="T204" s="64" t="n">
        <f aca="false">IF(AND($G204&lt;=T$1,$H204&gt;T$1),$C204,0)</f>
        <v>0</v>
      </c>
      <c r="U204" s="65" t="n">
        <f aca="false">SUM(I204:T204)</f>
        <v>0</v>
      </c>
      <c r="V204" s="65"/>
      <c r="W204" s="67"/>
      <c r="X204" s="67"/>
      <c r="Y204" s="67"/>
      <c r="Z204" s="67"/>
      <c r="AA204" s="67"/>
      <c r="AB204" s="67"/>
      <c r="AC204" s="67"/>
    </row>
    <row r="205" customFormat="false" ht="15.75" hidden="true" customHeight="false" outlineLevel="0" collapsed="false">
      <c r="A205" s="54" t="str">
        <f aca="false">+'Personnel Input Worksheet'!B225</f>
        <v> </v>
      </c>
      <c r="B205" s="54" t="n">
        <f aca="false">+'Personnel Input Worksheet'!D225</f>
        <v>0</v>
      </c>
      <c r="C205" s="54" t="n">
        <f aca="false">IF(B205&lt;&gt;0,1,0)</f>
        <v>0</v>
      </c>
      <c r="D205" s="54" t="n">
        <f aca="false">+'Personnel Input Worksheet'!G225</f>
        <v>12</v>
      </c>
      <c r="E205" s="61" t="n">
        <f aca="false">+D205*30</f>
        <v>360</v>
      </c>
      <c r="F205" s="62" t="n">
        <v>36526</v>
      </c>
      <c r="G205" s="63" t="n">
        <f aca="false">IF(A205&lt;&gt;"FTE",DATE(99,12,31),+F205+(360-E205))</f>
        <v>36525</v>
      </c>
      <c r="H205" s="63" t="n">
        <f aca="false">IF(A205&lt;&gt;"FTE",F205+E205,DATE(2001,1,1))</f>
        <v>36886</v>
      </c>
      <c r="I205" s="64" t="n">
        <f aca="false">IF(AND($G205&lt;=I$1,$H205&gt;I$1),$C205,0)</f>
        <v>0</v>
      </c>
      <c r="J205" s="64" t="n">
        <f aca="false">IF(AND($G205&lt;=J$1,$H205&gt;J$1),$C205,0)</f>
        <v>0</v>
      </c>
      <c r="K205" s="64" t="n">
        <f aca="false">IF(AND($G205&lt;=K$1,$H205&gt;K$1),$C205,0)</f>
        <v>0</v>
      </c>
      <c r="L205" s="64" t="n">
        <f aca="false">IF(AND($G205&lt;=L$1,$H205&gt;L$1),$C205,0)</f>
        <v>0</v>
      </c>
      <c r="M205" s="64" t="n">
        <f aca="false">IF(AND($G205&lt;=M$1,$H205&gt;M$1),$C205,0)</f>
        <v>0</v>
      </c>
      <c r="N205" s="64" t="n">
        <f aca="false">IF(AND($G205&lt;=N$1,$H205&gt;N$1),$C205,0)</f>
        <v>0</v>
      </c>
      <c r="O205" s="64" t="n">
        <f aca="false">IF(AND($G205&lt;=O$1,$H205&gt;O$1),$C205,0)</f>
        <v>0</v>
      </c>
      <c r="P205" s="64" t="n">
        <f aca="false">IF(AND($G205&lt;=P$1,$H205&gt;P$1),$C205,0)</f>
        <v>0</v>
      </c>
      <c r="Q205" s="64" t="n">
        <f aca="false">IF(AND($G205&lt;=Q$1,$H205&gt;Q$1),$C205,0)</f>
        <v>0</v>
      </c>
      <c r="R205" s="64" t="n">
        <f aca="false">IF(AND($G205&lt;=R$1,$H205&gt;R$1),$C205,0)</f>
        <v>0</v>
      </c>
      <c r="S205" s="64" t="n">
        <f aca="false">IF(AND($G205&lt;=S$1,$H205&gt;S$1),$C205,0)</f>
        <v>0</v>
      </c>
      <c r="T205" s="64" t="n">
        <f aca="false">IF(AND($G205&lt;=T$1,$H205&gt;T$1),$C205,0)</f>
        <v>0</v>
      </c>
      <c r="U205" s="65" t="n">
        <f aca="false">SUM(I205:T205)</f>
        <v>0</v>
      </c>
      <c r="V205" s="65"/>
      <c r="W205" s="67"/>
      <c r="X205" s="67"/>
      <c r="Y205" s="67"/>
      <c r="Z205" s="67"/>
      <c r="AA205" s="67"/>
      <c r="AB205" s="67"/>
      <c r="AC205" s="67"/>
    </row>
    <row r="206" customFormat="false" ht="15.75" hidden="true" customHeight="false" outlineLevel="0" collapsed="false">
      <c r="A206" s="54" t="str">
        <f aca="false">+'Personnel Input Worksheet'!B226</f>
        <v> </v>
      </c>
      <c r="B206" s="54" t="n">
        <f aca="false">+'Personnel Input Worksheet'!D226</f>
        <v>0</v>
      </c>
      <c r="C206" s="54" t="n">
        <f aca="false">IF(B206&lt;&gt;0,1,0)</f>
        <v>0</v>
      </c>
      <c r="D206" s="54" t="n">
        <f aca="false">+'Personnel Input Worksheet'!G226</f>
        <v>12</v>
      </c>
      <c r="E206" s="61" t="n">
        <f aca="false">+D206*30</f>
        <v>360</v>
      </c>
      <c r="F206" s="62" t="n">
        <v>36526</v>
      </c>
      <c r="G206" s="63" t="n">
        <f aca="false">IF(A206&lt;&gt;"FTE",DATE(99,12,31),+F206+(360-E206))</f>
        <v>36525</v>
      </c>
      <c r="H206" s="63" t="n">
        <f aca="false">IF(A206&lt;&gt;"FTE",F206+E206,DATE(2001,1,1))</f>
        <v>36886</v>
      </c>
      <c r="I206" s="64" t="n">
        <f aca="false">IF(AND($G206&lt;=I$1,$H206&gt;I$1),$C206,0)</f>
        <v>0</v>
      </c>
      <c r="J206" s="64" t="n">
        <f aca="false">IF(AND($G206&lt;=J$1,$H206&gt;J$1),$C206,0)</f>
        <v>0</v>
      </c>
      <c r="K206" s="64" t="n">
        <f aca="false">IF(AND($G206&lt;=K$1,$H206&gt;K$1),$C206,0)</f>
        <v>0</v>
      </c>
      <c r="L206" s="64" t="n">
        <f aca="false">IF(AND($G206&lt;=L$1,$H206&gt;L$1),$C206,0)</f>
        <v>0</v>
      </c>
      <c r="M206" s="64" t="n">
        <f aca="false">IF(AND($G206&lt;=M$1,$H206&gt;M$1),$C206,0)</f>
        <v>0</v>
      </c>
      <c r="N206" s="64" t="n">
        <f aca="false">IF(AND($G206&lt;=N$1,$H206&gt;N$1),$C206,0)</f>
        <v>0</v>
      </c>
      <c r="O206" s="64" t="n">
        <f aca="false">IF(AND($G206&lt;=O$1,$H206&gt;O$1),$C206,0)</f>
        <v>0</v>
      </c>
      <c r="P206" s="64" t="n">
        <f aca="false">IF(AND($G206&lt;=P$1,$H206&gt;P$1),$C206,0)</f>
        <v>0</v>
      </c>
      <c r="Q206" s="64" t="n">
        <f aca="false">IF(AND($G206&lt;=Q$1,$H206&gt;Q$1),$C206,0)</f>
        <v>0</v>
      </c>
      <c r="R206" s="64" t="n">
        <f aca="false">IF(AND($G206&lt;=R$1,$H206&gt;R$1),$C206,0)</f>
        <v>0</v>
      </c>
      <c r="S206" s="64" t="n">
        <f aca="false">IF(AND($G206&lt;=S$1,$H206&gt;S$1),$C206,0)</f>
        <v>0</v>
      </c>
      <c r="T206" s="64" t="n">
        <f aca="false">IF(AND($G206&lt;=T$1,$H206&gt;T$1),$C206,0)</f>
        <v>0</v>
      </c>
      <c r="U206" s="65" t="n">
        <f aca="false">SUM(I206:T206)</f>
        <v>0</v>
      </c>
      <c r="V206" s="65"/>
      <c r="W206" s="67"/>
      <c r="X206" s="67"/>
      <c r="Y206" s="67"/>
      <c r="Z206" s="67"/>
      <c r="AA206" s="67"/>
      <c r="AB206" s="67"/>
      <c r="AC206" s="67"/>
    </row>
    <row r="207" customFormat="false" ht="15.75" hidden="true" customHeight="false" outlineLevel="0" collapsed="false">
      <c r="A207" s="54" t="str">
        <f aca="false">+'Personnel Input Worksheet'!B227</f>
        <v> </v>
      </c>
      <c r="B207" s="54" t="n">
        <f aca="false">+'Personnel Input Worksheet'!D227</f>
        <v>0</v>
      </c>
      <c r="C207" s="54" t="n">
        <f aca="false">IF(B207&lt;&gt;0,1,0)</f>
        <v>0</v>
      </c>
      <c r="D207" s="54" t="n">
        <f aca="false">+'Personnel Input Worksheet'!G227</f>
        <v>12</v>
      </c>
      <c r="E207" s="61" t="n">
        <f aca="false">+D207*30</f>
        <v>360</v>
      </c>
      <c r="F207" s="62" t="n">
        <v>36526</v>
      </c>
      <c r="G207" s="63" t="n">
        <f aca="false">IF(A207&lt;&gt;"FTE",DATE(99,12,31),+F207+(360-E207))</f>
        <v>36525</v>
      </c>
      <c r="H207" s="63" t="n">
        <f aca="false">IF(A207&lt;&gt;"FTE",F207+E207,DATE(2001,1,1))</f>
        <v>36886</v>
      </c>
      <c r="I207" s="64" t="n">
        <f aca="false">IF(AND($G207&lt;=I$1,$H207&gt;I$1),$C207,0)</f>
        <v>0</v>
      </c>
      <c r="J207" s="64" t="n">
        <f aca="false">IF(AND($G207&lt;=J$1,$H207&gt;J$1),$C207,0)</f>
        <v>0</v>
      </c>
      <c r="K207" s="64" t="n">
        <f aca="false">IF(AND($G207&lt;=K$1,$H207&gt;K$1),$C207,0)</f>
        <v>0</v>
      </c>
      <c r="L207" s="64" t="n">
        <f aca="false">IF(AND($G207&lt;=L$1,$H207&gt;L$1),$C207,0)</f>
        <v>0</v>
      </c>
      <c r="M207" s="64" t="n">
        <f aca="false">IF(AND($G207&lt;=M$1,$H207&gt;M$1),$C207,0)</f>
        <v>0</v>
      </c>
      <c r="N207" s="64" t="n">
        <f aca="false">IF(AND($G207&lt;=N$1,$H207&gt;N$1),$C207,0)</f>
        <v>0</v>
      </c>
      <c r="O207" s="64" t="n">
        <f aca="false">IF(AND($G207&lt;=O$1,$H207&gt;O$1),$C207,0)</f>
        <v>0</v>
      </c>
      <c r="P207" s="64" t="n">
        <f aca="false">IF(AND($G207&lt;=P$1,$H207&gt;P$1),$C207,0)</f>
        <v>0</v>
      </c>
      <c r="Q207" s="64" t="n">
        <f aca="false">IF(AND($G207&lt;=Q$1,$H207&gt;Q$1),$C207,0)</f>
        <v>0</v>
      </c>
      <c r="R207" s="64" t="n">
        <f aca="false">IF(AND($G207&lt;=R$1,$H207&gt;R$1),$C207,0)</f>
        <v>0</v>
      </c>
      <c r="S207" s="64" t="n">
        <f aca="false">IF(AND($G207&lt;=S$1,$H207&gt;S$1),$C207,0)</f>
        <v>0</v>
      </c>
      <c r="T207" s="64" t="n">
        <f aca="false">IF(AND($G207&lt;=T$1,$H207&gt;T$1),$C207,0)</f>
        <v>0</v>
      </c>
      <c r="U207" s="65" t="n">
        <f aca="false">SUM(I207:T207)</f>
        <v>0</v>
      </c>
      <c r="V207" s="65"/>
      <c r="W207" s="67"/>
      <c r="X207" s="67"/>
      <c r="Y207" s="67"/>
      <c r="Z207" s="67"/>
      <c r="AA207" s="67"/>
      <c r="AB207" s="67"/>
      <c r="AC207" s="67"/>
    </row>
    <row r="208" customFormat="false" ht="15.75" hidden="true" customHeight="false" outlineLevel="0" collapsed="false">
      <c r="A208" s="54" t="str">
        <f aca="false">+'Personnel Input Worksheet'!B228</f>
        <v> </v>
      </c>
      <c r="B208" s="54" t="n">
        <f aca="false">+'Personnel Input Worksheet'!D228</f>
        <v>0</v>
      </c>
      <c r="C208" s="54" t="n">
        <f aca="false">IF(B208&lt;&gt;0,1,0)</f>
        <v>0</v>
      </c>
      <c r="D208" s="54" t="n">
        <f aca="false">+'Personnel Input Worksheet'!G228</f>
        <v>12</v>
      </c>
      <c r="E208" s="61" t="n">
        <f aca="false">+D208*30</f>
        <v>360</v>
      </c>
      <c r="F208" s="62" t="n">
        <v>36526</v>
      </c>
      <c r="G208" s="63" t="n">
        <f aca="false">IF(A208&lt;&gt;"FTE",DATE(99,12,31),+F208+(360-E208))</f>
        <v>36525</v>
      </c>
      <c r="H208" s="63" t="n">
        <f aca="false">IF(A208&lt;&gt;"FTE",F208+E208,DATE(2001,1,1))</f>
        <v>36886</v>
      </c>
      <c r="I208" s="64" t="n">
        <f aca="false">IF(AND($G208&lt;=I$1,$H208&gt;I$1),$C208,0)</f>
        <v>0</v>
      </c>
      <c r="J208" s="64" t="n">
        <f aca="false">IF(AND($G208&lt;=J$1,$H208&gt;J$1),$C208,0)</f>
        <v>0</v>
      </c>
      <c r="K208" s="64" t="n">
        <f aca="false">IF(AND($G208&lt;=K$1,$H208&gt;K$1),$C208,0)</f>
        <v>0</v>
      </c>
      <c r="L208" s="64" t="n">
        <f aca="false">IF(AND($G208&lt;=L$1,$H208&gt;L$1),$C208,0)</f>
        <v>0</v>
      </c>
      <c r="M208" s="64" t="n">
        <f aca="false">IF(AND($G208&lt;=M$1,$H208&gt;M$1),$C208,0)</f>
        <v>0</v>
      </c>
      <c r="N208" s="64" t="n">
        <f aca="false">IF(AND($G208&lt;=N$1,$H208&gt;N$1),$C208,0)</f>
        <v>0</v>
      </c>
      <c r="O208" s="64" t="n">
        <f aca="false">IF(AND($G208&lt;=O$1,$H208&gt;O$1),$C208,0)</f>
        <v>0</v>
      </c>
      <c r="P208" s="64" t="n">
        <f aca="false">IF(AND($G208&lt;=P$1,$H208&gt;P$1),$C208,0)</f>
        <v>0</v>
      </c>
      <c r="Q208" s="64" t="n">
        <f aca="false">IF(AND($G208&lt;=Q$1,$H208&gt;Q$1),$C208,0)</f>
        <v>0</v>
      </c>
      <c r="R208" s="64" t="n">
        <f aca="false">IF(AND($G208&lt;=R$1,$H208&gt;R$1),$C208,0)</f>
        <v>0</v>
      </c>
      <c r="S208" s="64" t="n">
        <f aca="false">IF(AND($G208&lt;=S$1,$H208&gt;S$1),$C208,0)</f>
        <v>0</v>
      </c>
      <c r="T208" s="64" t="n">
        <f aca="false">IF(AND($G208&lt;=T$1,$H208&gt;T$1),$C208,0)</f>
        <v>0</v>
      </c>
      <c r="U208" s="65" t="n">
        <f aca="false">SUM(I208:T208)</f>
        <v>0</v>
      </c>
      <c r="V208" s="65"/>
      <c r="W208" s="67"/>
      <c r="X208" s="67"/>
      <c r="Y208" s="67"/>
      <c r="Z208" s="67"/>
      <c r="AA208" s="67"/>
      <c r="AB208" s="67"/>
      <c r="AC208" s="67"/>
    </row>
    <row r="209" customFormat="false" ht="15.75" hidden="true" customHeight="false" outlineLevel="0" collapsed="false">
      <c r="A209" s="54" t="str">
        <f aca="false">+'Personnel Input Worksheet'!B229</f>
        <v> </v>
      </c>
      <c r="B209" s="54" t="n">
        <f aca="false">+'Personnel Input Worksheet'!D229</f>
        <v>0</v>
      </c>
      <c r="C209" s="54" t="n">
        <f aca="false">IF(B209&lt;&gt;0,1,0)</f>
        <v>0</v>
      </c>
      <c r="D209" s="54" t="n">
        <f aca="false">+'Personnel Input Worksheet'!G229</f>
        <v>12</v>
      </c>
      <c r="E209" s="61" t="n">
        <f aca="false">+D209*30</f>
        <v>360</v>
      </c>
      <c r="F209" s="62" t="n">
        <v>36526</v>
      </c>
      <c r="G209" s="63" t="n">
        <f aca="false">IF(A209&lt;&gt;"FTE",DATE(99,12,31),+F209+(360-E209))</f>
        <v>36525</v>
      </c>
      <c r="H209" s="63" t="n">
        <f aca="false">IF(A209&lt;&gt;"FTE",F209+E209,DATE(2001,1,1))</f>
        <v>36886</v>
      </c>
      <c r="I209" s="64" t="n">
        <f aca="false">IF(AND($G209&lt;=I$1,$H209&gt;I$1),$C209,0)</f>
        <v>0</v>
      </c>
      <c r="J209" s="64" t="n">
        <f aca="false">IF(AND($G209&lt;=J$1,$H209&gt;J$1),$C209,0)</f>
        <v>0</v>
      </c>
      <c r="K209" s="64" t="n">
        <f aca="false">IF(AND($G209&lt;=K$1,$H209&gt;K$1),$C209,0)</f>
        <v>0</v>
      </c>
      <c r="L209" s="64" t="n">
        <f aca="false">IF(AND($G209&lt;=L$1,$H209&gt;L$1),$C209,0)</f>
        <v>0</v>
      </c>
      <c r="M209" s="64" t="n">
        <f aca="false">IF(AND($G209&lt;=M$1,$H209&gt;M$1),$C209,0)</f>
        <v>0</v>
      </c>
      <c r="N209" s="64" t="n">
        <f aca="false">IF(AND($G209&lt;=N$1,$H209&gt;N$1),$C209,0)</f>
        <v>0</v>
      </c>
      <c r="O209" s="64" t="n">
        <f aca="false">IF(AND($G209&lt;=O$1,$H209&gt;O$1),$C209,0)</f>
        <v>0</v>
      </c>
      <c r="P209" s="64" t="n">
        <f aca="false">IF(AND($G209&lt;=P$1,$H209&gt;P$1),$C209,0)</f>
        <v>0</v>
      </c>
      <c r="Q209" s="64" t="n">
        <f aca="false">IF(AND($G209&lt;=Q$1,$H209&gt;Q$1),$C209,0)</f>
        <v>0</v>
      </c>
      <c r="R209" s="64" t="n">
        <f aca="false">IF(AND($G209&lt;=R$1,$H209&gt;R$1),$C209,0)</f>
        <v>0</v>
      </c>
      <c r="S209" s="64" t="n">
        <f aca="false">IF(AND($G209&lt;=S$1,$H209&gt;S$1),$C209,0)</f>
        <v>0</v>
      </c>
      <c r="T209" s="64" t="n">
        <f aca="false">IF(AND($G209&lt;=T$1,$H209&gt;T$1),$C209,0)</f>
        <v>0</v>
      </c>
      <c r="U209" s="65" t="n">
        <f aca="false">SUM(I209:T209)</f>
        <v>0</v>
      </c>
      <c r="V209" s="65"/>
      <c r="W209" s="67"/>
      <c r="X209" s="67"/>
      <c r="Y209" s="67"/>
      <c r="Z209" s="67"/>
      <c r="AA209" s="67"/>
      <c r="AB209" s="67"/>
      <c r="AC209" s="67"/>
    </row>
    <row r="210" customFormat="false" ht="15.75" hidden="true" customHeight="false" outlineLevel="0" collapsed="false">
      <c r="A210" s="54" t="str">
        <f aca="false">+'Personnel Input Worksheet'!B230</f>
        <v> </v>
      </c>
      <c r="B210" s="54" t="n">
        <f aca="false">+'Personnel Input Worksheet'!D230</f>
        <v>0</v>
      </c>
      <c r="C210" s="54" t="n">
        <f aca="false">IF(B210&lt;&gt;0,1,0)</f>
        <v>0</v>
      </c>
      <c r="D210" s="54" t="n">
        <f aca="false">+'Personnel Input Worksheet'!G230</f>
        <v>12</v>
      </c>
      <c r="E210" s="61" t="n">
        <f aca="false">+D210*30</f>
        <v>360</v>
      </c>
      <c r="F210" s="62" t="n">
        <v>36526</v>
      </c>
      <c r="G210" s="63" t="n">
        <f aca="false">IF(A210&lt;&gt;"FTE",DATE(99,12,31),+F210+(360-E210))</f>
        <v>36525</v>
      </c>
      <c r="H210" s="63" t="n">
        <f aca="false">IF(A210&lt;&gt;"FTE",F210+E210,DATE(2001,1,1))</f>
        <v>36886</v>
      </c>
      <c r="I210" s="64" t="n">
        <f aca="false">IF(AND($G210&lt;=I$1,$H210&gt;I$1),$C210,0)</f>
        <v>0</v>
      </c>
      <c r="J210" s="64" t="n">
        <f aca="false">IF(AND($G210&lt;=J$1,$H210&gt;J$1),$C210,0)</f>
        <v>0</v>
      </c>
      <c r="K210" s="64" t="n">
        <f aca="false">IF(AND($G210&lt;=K$1,$H210&gt;K$1),$C210,0)</f>
        <v>0</v>
      </c>
      <c r="L210" s="64" t="n">
        <f aca="false">IF(AND($G210&lt;=L$1,$H210&gt;L$1),$C210,0)</f>
        <v>0</v>
      </c>
      <c r="M210" s="64" t="n">
        <f aca="false">IF(AND($G210&lt;=M$1,$H210&gt;M$1),$C210,0)</f>
        <v>0</v>
      </c>
      <c r="N210" s="64" t="n">
        <f aca="false">IF(AND($G210&lt;=N$1,$H210&gt;N$1),$C210,0)</f>
        <v>0</v>
      </c>
      <c r="O210" s="64" t="n">
        <f aca="false">IF(AND($G210&lt;=O$1,$H210&gt;O$1),$C210,0)</f>
        <v>0</v>
      </c>
      <c r="P210" s="64" t="n">
        <f aca="false">IF(AND($G210&lt;=P$1,$H210&gt;P$1),$C210,0)</f>
        <v>0</v>
      </c>
      <c r="Q210" s="64" t="n">
        <f aca="false">IF(AND($G210&lt;=Q$1,$H210&gt;Q$1),$C210,0)</f>
        <v>0</v>
      </c>
      <c r="R210" s="64" t="n">
        <f aca="false">IF(AND($G210&lt;=R$1,$H210&gt;R$1),$C210,0)</f>
        <v>0</v>
      </c>
      <c r="S210" s="64" t="n">
        <f aca="false">IF(AND($G210&lt;=S$1,$H210&gt;S$1),$C210,0)</f>
        <v>0</v>
      </c>
      <c r="T210" s="64" t="n">
        <f aca="false">IF(AND($G210&lt;=T$1,$H210&gt;T$1),$C210,0)</f>
        <v>0</v>
      </c>
      <c r="U210" s="65" t="n">
        <f aca="false">SUM(I210:T210)</f>
        <v>0</v>
      </c>
      <c r="V210" s="65"/>
      <c r="W210" s="67"/>
      <c r="X210" s="67"/>
      <c r="Y210" s="67"/>
      <c r="Z210" s="67"/>
      <c r="AA210" s="67"/>
      <c r="AB210" s="67"/>
      <c r="AC210" s="67"/>
    </row>
    <row r="211" customFormat="false" ht="15.75" hidden="true" customHeight="false" outlineLevel="0" collapsed="false">
      <c r="A211" s="54" t="str">
        <f aca="false">+'Personnel Input Worksheet'!B231</f>
        <v> </v>
      </c>
      <c r="B211" s="54" t="n">
        <f aca="false">+'Personnel Input Worksheet'!D231</f>
        <v>0</v>
      </c>
      <c r="C211" s="54" t="n">
        <f aca="false">IF(B211&lt;&gt;0,1,0)</f>
        <v>0</v>
      </c>
      <c r="D211" s="54" t="n">
        <f aca="false">+'Personnel Input Worksheet'!G231</f>
        <v>12</v>
      </c>
      <c r="E211" s="61" t="n">
        <f aca="false">+D211*30</f>
        <v>360</v>
      </c>
      <c r="F211" s="62" t="n">
        <v>36526</v>
      </c>
      <c r="G211" s="63" t="n">
        <f aca="false">IF(A211&lt;&gt;"FTE",DATE(99,12,31),+F211+(360-E211))</f>
        <v>36525</v>
      </c>
      <c r="H211" s="63" t="n">
        <f aca="false">IF(A211&lt;&gt;"FTE",F211+E211,DATE(2001,1,1))</f>
        <v>36886</v>
      </c>
      <c r="I211" s="64" t="n">
        <f aca="false">IF(AND($G211&lt;=I$1,$H211&gt;I$1),$C211,0)</f>
        <v>0</v>
      </c>
      <c r="J211" s="64" t="n">
        <f aca="false">IF(AND($G211&lt;=J$1,$H211&gt;J$1),$C211,0)</f>
        <v>0</v>
      </c>
      <c r="K211" s="64" t="n">
        <f aca="false">IF(AND($G211&lt;=K$1,$H211&gt;K$1),$C211,0)</f>
        <v>0</v>
      </c>
      <c r="L211" s="64" t="n">
        <f aca="false">IF(AND($G211&lt;=L$1,$H211&gt;L$1),$C211,0)</f>
        <v>0</v>
      </c>
      <c r="M211" s="64" t="n">
        <f aca="false">IF(AND($G211&lt;=M$1,$H211&gt;M$1),$C211,0)</f>
        <v>0</v>
      </c>
      <c r="N211" s="64" t="n">
        <f aca="false">IF(AND($G211&lt;=N$1,$H211&gt;N$1),$C211,0)</f>
        <v>0</v>
      </c>
      <c r="O211" s="64" t="n">
        <f aca="false">IF(AND($G211&lt;=O$1,$H211&gt;O$1),$C211,0)</f>
        <v>0</v>
      </c>
      <c r="P211" s="64" t="n">
        <f aca="false">IF(AND($G211&lt;=P$1,$H211&gt;P$1),$C211,0)</f>
        <v>0</v>
      </c>
      <c r="Q211" s="64" t="n">
        <f aca="false">IF(AND($G211&lt;=Q$1,$H211&gt;Q$1),$C211,0)</f>
        <v>0</v>
      </c>
      <c r="R211" s="64" t="n">
        <f aca="false">IF(AND($G211&lt;=R$1,$H211&gt;R$1),$C211,0)</f>
        <v>0</v>
      </c>
      <c r="S211" s="64" t="n">
        <f aca="false">IF(AND($G211&lt;=S$1,$H211&gt;S$1),$C211,0)</f>
        <v>0</v>
      </c>
      <c r="T211" s="64" t="n">
        <f aca="false">IF(AND($G211&lt;=T$1,$H211&gt;T$1),$C211,0)</f>
        <v>0</v>
      </c>
      <c r="U211" s="65" t="n">
        <f aca="false">SUM(I211:T211)</f>
        <v>0</v>
      </c>
      <c r="V211" s="65"/>
      <c r="W211" s="67"/>
      <c r="X211" s="67"/>
      <c r="Y211" s="67"/>
      <c r="Z211" s="67"/>
      <c r="AA211" s="67"/>
      <c r="AB211" s="67"/>
      <c r="AC211" s="67"/>
    </row>
    <row r="212" customFormat="false" ht="15.75" hidden="true" customHeight="false" outlineLevel="0" collapsed="false">
      <c r="A212" s="54" t="str">
        <f aca="false">+'Personnel Input Worksheet'!B232</f>
        <v> </v>
      </c>
      <c r="B212" s="54" t="n">
        <f aca="false">+'Personnel Input Worksheet'!D232</f>
        <v>0</v>
      </c>
      <c r="C212" s="54" t="n">
        <f aca="false">IF(B212&lt;&gt;0,1,0)</f>
        <v>0</v>
      </c>
      <c r="D212" s="54" t="n">
        <f aca="false">+'Personnel Input Worksheet'!G232</f>
        <v>12</v>
      </c>
      <c r="E212" s="61" t="n">
        <f aca="false">+D212*30</f>
        <v>360</v>
      </c>
      <c r="F212" s="62" t="n">
        <v>36526</v>
      </c>
      <c r="G212" s="63" t="n">
        <f aca="false">IF(A212&lt;&gt;"FTE",DATE(99,12,31),+F212+(360-E212))</f>
        <v>36525</v>
      </c>
      <c r="H212" s="63" t="n">
        <f aca="false">IF(A212&lt;&gt;"FTE",F212+E212,DATE(2001,1,1))</f>
        <v>36886</v>
      </c>
      <c r="I212" s="64" t="n">
        <f aca="false">IF(AND($G212&lt;=I$1,$H212&gt;I$1),$C212,0)</f>
        <v>0</v>
      </c>
      <c r="J212" s="64" t="n">
        <f aca="false">IF(AND($G212&lt;=J$1,$H212&gt;J$1),$C212,0)</f>
        <v>0</v>
      </c>
      <c r="K212" s="64" t="n">
        <f aca="false">IF(AND($G212&lt;=K$1,$H212&gt;K$1),$C212,0)</f>
        <v>0</v>
      </c>
      <c r="L212" s="64" t="n">
        <f aca="false">IF(AND($G212&lt;=L$1,$H212&gt;L$1),$C212,0)</f>
        <v>0</v>
      </c>
      <c r="M212" s="64" t="n">
        <f aca="false">IF(AND($G212&lt;=M$1,$H212&gt;M$1),$C212,0)</f>
        <v>0</v>
      </c>
      <c r="N212" s="64" t="n">
        <f aca="false">IF(AND($G212&lt;=N$1,$H212&gt;N$1),$C212,0)</f>
        <v>0</v>
      </c>
      <c r="O212" s="64" t="n">
        <f aca="false">IF(AND($G212&lt;=O$1,$H212&gt;O$1),$C212,0)</f>
        <v>0</v>
      </c>
      <c r="P212" s="64" t="n">
        <f aca="false">IF(AND($G212&lt;=P$1,$H212&gt;P$1),$C212,0)</f>
        <v>0</v>
      </c>
      <c r="Q212" s="64" t="n">
        <f aca="false">IF(AND($G212&lt;=Q$1,$H212&gt;Q$1),$C212,0)</f>
        <v>0</v>
      </c>
      <c r="R212" s="64" t="n">
        <f aca="false">IF(AND($G212&lt;=R$1,$H212&gt;R$1),$C212,0)</f>
        <v>0</v>
      </c>
      <c r="S212" s="64" t="n">
        <f aca="false">IF(AND($G212&lt;=S$1,$H212&gt;S$1),$C212,0)</f>
        <v>0</v>
      </c>
      <c r="T212" s="64" t="n">
        <f aca="false">IF(AND($G212&lt;=T$1,$H212&gt;T$1),$C212,0)</f>
        <v>0</v>
      </c>
      <c r="U212" s="65" t="n">
        <f aca="false">SUM(I212:T212)</f>
        <v>0</v>
      </c>
      <c r="V212" s="65"/>
      <c r="W212" s="67"/>
      <c r="X212" s="67"/>
      <c r="Y212" s="67"/>
      <c r="Z212" s="67"/>
      <c r="AA212" s="67"/>
      <c r="AB212" s="67"/>
      <c r="AC212" s="67"/>
    </row>
    <row r="213" customFormat="false" ht="15.75" hidden="true" customHeight="false" outlineLevel="0" collapsed="false">
      <c r="A213" s="54" t="str">
        <f aca="false">+'Personnel Input Worksheet'!B233</f>
        <v> </v>
      </c>
      <c r="B213" s="54" t="n">
        <f aca="false">+'Personnel Input Worksheet'!D233</f>
        <v>0</v>
      </c>
      <c r="C213" s="54" t="n">
        <f aca="false">IF(B213&lt;&gt;0,1,0)</f>
        <v>0</v>
      </c>
      <c r="D213" s="54" t="n">
        <f aca="false">+'Personnel Input Worksheet'!G233</f>
        <v>12</v>
      </c>
      <c r="E213" s="61" t="n">
        <f aca="false">+D213*30</f>
        <v>360</v>
      </c>
      <c r="F213" s="62" t="n">
        <v>36526</v>
      </c>
      <c r="G213" s="63" t="n">
        <f aca="false">IF(A213&lt;&gt;"FTE",DATE(99,12,31),+F213+(360-E213))</f>
        <v>36525</v>
      </c>
      <c r="H213" s="63" t="n">
        <f aca="false">IF(A213&lt;&gt;"FTE",F213+E213,DATE(2001,1,1))</f>
        <v>36886</v>
      </c>
      <c r="I213" s="64" t="n">
        <f aca="false">IF(AND($G213&lt;=I$1,$H213&gt;I$1),$C213,0)</f>
        <v>0</v>
      </c>
      <c r="J213" s="64" t="n">
        <f aca="false">IF(AND($G213&lt;=J$1,$H213&gt;J$1),$C213,0)</f>
        <v>0</v>
      </c>
      <c r="K213" s="64" t="n">
        <f aca="false">IF(AND($G213&lt;=K$1,$H213&gt;K$1),$C213,0)</f>
        <v>0</v>
      </c>
      <c r="L213" s="64" t="n">
        <f aca="false">IF(AND($G213&lt;=L$1,$H213&gt;L$1),$C213,0)</f>
        <v>0</v>
      </c>
      <c r="M213" s="64" t="n">
        <f aca="false">IF(AND($G213&lt;=M$1,$H213&gt;M$1),$C213,0)</f>
        <v>0</v>
      </c>
      <c r="N213" s="64" t="n">
        <f aca="false">IF(AND($G213&lt;=N$1,$H213&gt;N$1),$C213,0)</f>
        <v>0</v>
      </c>
      <c r="O213" s="64" t="n">
        <f aca="false">IF(AND($G213&lt;=O$1,$H213&gt;O$1),$C213,0)</f>
        <v>0</v>
      </c>
      <c r="P213" s="64" t="n">
        <f aca="false">IF(AND($G213&lt;=P$1,$H213&gt;P$1),$C213,0)</f>
        <v>0</v>
      </c>
      <c r="Q213" s="64" t="n">
        <f aca="false">IF(AND($G213&lt;=Q$1,$H213&gt;Q$1),$C213,0)</f>
        <v>0</v>
      </c>
      <c r="R213" s="64" t="n">
        <f aca="false">IF(AND($G213&lt;=R$1,$H213&gt;R$1),$C213,0)</f>
        <v>0</v>
      </c>
      <c r="S213" s="64" t="n">
        <f aca="false">IF(AND($G213&lt;=S$1,$H213&gt;S$1),$C213,0)</f>
        <v>0</v>
      </c>
      <c r="T213" s="64" t="n">
        <f aca="false">IF(AND($G213&lt;=T$1,$H213&gt;T$1),$C213,0)</f>
        <v>0</v>
      </c>
      <c r="U213" s="65" t="n">
        <f aca="false">SUM(I213:T213)</f>
        <v>0</v>
      </c>
      <c r="V213" s="65"/>
      <c r="W213" s="67"/>
      <c r="X213" s="67"/>
      <c r="Y213" s="67"/>
      <c r="Z213" s="67"/>
      <c r="AA213" s="67"/>
      <c r="AB213" s="67"/>
      <c r="AC213" s="67"/>
    </row>
    <row r="214" customFormat="false" ht="15.75" hidden="true" customHeight="false" outlineLevel="0" collapsed="false">
      <c r="A214" s="54" t="str">
        <f aca="false">+'Personnel Input Worksheet'!B234</f>
        <v> </v>
      </c>
      <c r="B214" s="54" t="n">
        <f aca="false">+'Personnel Input Worksheet'!D234</f>
        <v>0</v>
      </c>
      <c r="C214" s="54" t="n">
        <f aca="false">IF(B214&lt;&gt;0,1,0)</f>
        <v>0</v>
      </c>
      <c r="D214" s="54" t="n">
        <f aca="false">+'Personnel Input Worksheet'!G234</f>
        <v>12</v>
      </c>
      <c r="E214" s="61" t="n">
        <f aca="false">+D214*30</f>
        <v>360</v>
      </c>
      <c r="F214" s="62" t="n">
        <v>36526</v>
      </c>
      <c r="G214" s="63" t="n">
        <f aca="false">IF(A214&lt;&gt;"FTE",DATE(99,12,31),+F214+(360-E214))</f>
        <v>36525</v>
      </c>
      <c r="H214" s="63" t="n">
        <f aca="false">IF(A214&lt;&gt;"FTE",F214+E214,DATE(2001,1,1))</f>
        <v>36886</v>
      </c>
      <c r="I214" s="64" t="n">
        <f aca="false">IF(AND($G214&lt;=I$1,$H214&gt;I$1),$C214,0)</f>
        <v>0</v>
      </c>
      <c r="J214" s="64" t="n">
        <f aca="false">IF(AND($G214&lt;=J$1,$H214&gt;J$1),$C214,0)</f>
        <v>0</v>
      </c>
      <c r="K214" s="64" t="n">
        <f aca="false">IF(AND($G214&lt;=K$1,$H214&gt;K$1),$C214,0)</f>
        <v>0</v>
      </c>
      <c r="L214" s="64" t="n">
        <f aca="false">IF(AND($G214&lt;=L$1,$H214&gt;L$1),$C214,0)</f>
        <v>0</v>
      </c>
      <c r="M214" s="64" t="n">
        <f aca="false">IF(AND($G214&lt;=M$1,$H214&gt;M$1),$C214,0)</f>
        <v>0</v>
      </c>
      <c r="N214" s="64" t="n">
        <f aca="false">IF(AND($G214&lt;=N$1,$H214&gt;N$1),$C214,0)</f>
        <v>0</v>
      </c>
      <c r="O214" s="64" t="n">
        <f aca="false">IF(AND($G214&lt;=O$1,$H214&gt;O$1),$C214,0)</f>
        <v>0</v>
      </c>
      <c r="P214" s="64" t="n">
        <f aca="false">IF(AND($G214&lt;=P$1,$H214&gt;P$1),$C214,0)</f>
        <v>0</v>
      </c>
      <c r="Q214" s="64" t="n">
        <f aca="false">IF(AND($G214&lt;=Q$1,$H214&gt;Q$1),$C214,0)</f>
        <v>0</v>
      </c>
      <c r="R214" s="64" t="n">
        <f aca="false">IF(AND($G214&lt;=R$1,$H214&gt;R$1),$C214,0)</f>
        <v>0</v>
      </c>
      <c r="S214" s="64" t="n">
        <f aca="false">IF(AND($G214&lt;=S$1,$H214&gt;S$1),$C214,0)</f>
        <v>0</v>
      </c>
      <c r="T214" s="64" t="n">
        <f aca="false">IF(AND($G214&lt;=T$1,$H214&gt;T$1),$C214,0)</f>
        <v>0</v>
      </c>
      <c r="U214" s="65" t="n">
        <f aca="false">SUM(I214:T214)</f>
        <v>0</v>
      </c>
      <c r="V214" s="65"/>
      <c r="W214" s="67"/>
      <c r="X214" s="67"/>
      <c r="Y214" s="67"/>
      <c r="Z214" s="67"/>
      <c r="AA214" s="67"/>
      <c r="AB214" s="67"/>
      <c r="AC214" s="67"/>
    </row>
    <row r="215" customFormat="false" ht="15.75" hidden="true" customHeight="false" outlineLevel="0" collapsed="false">
      <c r="A215" s="54" t="str">
        <f aca="false">+'Personnel Input Worksheet'!B235</f>
        <v> </v>
      </c>
      <c r="B215" s="54" t="n">
        <f aca="false">+'Personnel Input Worksheet'!D235</f>
        <v>0</v>
      </c>
      <c r="C215" s="54" t="n">
        <f aca="false">IF(B215&lt;&gt;0,1,0)</f>
        <v>0</v>
      </c>
      <c r="D215" s="54" t="n">
        <f aca="false">+'Personnel Input Worksheet'!G235</f>
        <v>12</v>
      </c>
      <c r="E215" s="61" t="n">
        <f aca="false">+D215*30</f>
        <v>360</v>
      </c>
      <c r="F215" s="62" t="n">
        <v>36526</v>
      </c>
      <c r="G215" s="63" t="n">
        <f aca="false">IF(A215&lt;&gt;"FTE",DATE(99,12,31),+F215+(360-E215))</f>
        <v>36525</v>
      </c>
      <c r="H215" s="63" t="n">
        <f aca="false">IF(A215&lt;&gt;"FTE",F215+E215,DATE(2001,1,1))</f>
        <v>36886</v>
      </c>
      <c r="I215" s="64" t="n">
        <f aca="false">IF(AND($G215&lt;=I$1,$H215&gt;I$1),$C215,0)</f>
        <v>0</v>
      </c>
      <c r="J215" s="64" t="n">
        <f aca="false">IF(AND($G215&lt;=J$1,$H215&gt;J$1),$C215,0)</f>
        <v>0</v>
      </c>
      <c r="K215" s="64" t="n">
        <f aca="false">IF(AND($G215&lt;=K$1,$H215&gt;K$1),$C215,0)</f>
        <v>0</v>
      </c>
      <c r="L215" s="64" t="n">
        <f aca="false">IF(AND($G215&lt;=L$1,$H215&gt;L$1),$C215,0)</f>
        <v>0</v>
      </c>
      <c r="M215" s="64" t="n">
        <f aca="false">IF(AND($G215&lt;=M$1,$H215&gt;M$1),$C215,0)</f>
        <v>0</v>
      </c>
      <c r="N215" s="64" t="n">
        <f aca="false">IF(AND($G215&lt;=N$1,$H215&gt;N$1),$C215,0)</f>
        <v>0</v>
      </c>
      <c r="O215" s="64" t="n">
        <f aca="false">IF(AND($G215&lt;=O$1,$H215&gt;O$1),$C215,0)</f>
        <v>0</v>
      </c>
      <c r="P215" s="64" t="n">
        <f aca="false">IF(AND($G215&lt;=P$1,$H215&gt;P$1),$C215,0)</f>
        <v>0</v>
      </c>
      <c r="Q215" s="64" t="n">
        <f aca="false">IF(AND($G215&lt;=Q$1,$H215&gt;Q$1),$C215,0)</f>
        <v>0</v>
      </c>
      <c r="R215" s="64" t="n">
        <f aca="false">IF(AND($G215&lt;=R$1,$H215&gt;R$1),$C215,0)</f>
        <v>0</v>
      </c>
      <c r="S215" s="64" t="n">
        <f aca="false">IF(AND($G215&lt;=S$1,$H215&gt;S$1),$C215,0)</f>
        <v>0</v>
      </c>
      <c r="T215" s="64" t="n">
        <f aca="false">IF(AND($G215&lt;=T$1,$H215&gt;T$1),$C215,0)</f>
        <v>0</v>
      </c>
      <c r="U215" s="65" t="n">
        <f aca="false">SUM(I215:T215)</f>
        <v>0</v>
      </c>
      <c r="V215" s="65"/>
      <c r="W215" s="67"/>
      <c r="X215" s="67"/>
      <c r="Y215" s="67"/>
      <c r="Z215" s="67"/>
      <c r="AA215" s="67"/>
      <c r="AB215" s="67"/>
      <c r="AC215" s="67"/>
    </row>
    <row r="216" customFormat="false" ht="15.75" hidden="true" customHeight="false" outlineLevel="0" collapsed="false">
      <c r="A216" s="54" t="str">
        <f aca="false">+'Personnel Input Worksheet'!B236</f>
        <v> </v>
      </c>
      <c r="B216" s="54" t="n">
        <f aca="false">+'Personnel Input Worksheet'!D236</f>
        <v>0</v>
      </c>
      <c r="C216" s="54" t="n">
        <f aca="false">IF(B216&lt;&gt;0,1,0)</f>
        <v>0</v>
      </c>
      <c r="D216" s="54" t="n">
        <f aca="false">+'Personnel Input Worksheet'!G236</f>
        <v>12</v>
      </c>
      <c r="E216" s="61" t="n">
        <f aca="false">+D216*30</f>
        <v>360</v>
      </c>
      <c r="F216" s="62" t="n">
        <v>36526</v>
      </c>
      <c r="G216" s="63" t="n">
        <f aca="false">IF(A216&lt;&gt;"FTE",DATE(99,12,31),+F216+(360-E216))</f>
        <v>36525</v>
      </c>
      <c r="H216" s="63" t="n">
        <f aca="false">IF(A216&lt;&gt;"FTE",F216+E216,DATE(2001,1,1))</f>
        <v>36886</v>
      </c>
      <c r="I216" s="64" t="n">
        <f aca="false">IF(AND($G216&lt;=I$1,$H216&gt;I$1),$C216,0)</f>
        <v>0</v>
      </c>
      <c r="J216" s="64" t="n">
        <f aca="false">IF(AND($G216&lt;=J$1,$H216&gt;J$1),$C216,0)</f>
        <v>0</v>
      </c>
      <c r="K216" s="64" t="n">
        <f aca="false">IF(AND($G216&lt;=K$1,$H216&gt;K$1),$C216,0)</f>
        <v>0</v>
      </c>
      <c r="L216" s="64" t="n">
        <f aca="false">IF(AND($G216&lt;=L$1,$H216&gt;L$1),$C216,0)</f>
        <v>0</v>
      </c>
      <c r="M216" s="64" t="n">
        <f aca="false">IF(AND($G216&lt;=M$1,$H216&gt;M$1),$C216,0)</f>
        <v>0</v>
      </c>
      <c r="N216" s="64" t="n">
        <f aca="false">IF(AND($G216&lt;=N$1,$H216&gt;N$1),$C216,0)</f>
        <v>0</v>
      </c>
      <c r="O216" s="64" t="n">
        <f aca="false">IF(AND($G216&lt;=O$1,$H216&gt;O$1),$C216,0)</f>
        <v>0</v>
      </c>
      <c r="P216" s="64" t="n">
        <f aca="false">IF(AND($G216&lt;=P$1,$H216&gt;P$1),$C216,0)</f>
        <v>0</v>
      </c>
      <c r="Q216" s="64" t="n">
        <f aca="false">IF(AND($G216&lt;=Q$1,$H216&gt;Q$1),$C216,0)</f>
        <v>0</v>
      </c>
      <c r="R216" s="64" t="n">
        <f aca="false">IF(AND($G216&lt;=R$1,$H216&gt;R$1),$C216,0)</f>
        <v>0</v>
      </c>
      <c r="S216" s="64" t="n">
        <f aca="false">IF(AND($G216&lt;=S$1,$H216&gt;S$1),$C216,0)</f>
        <v>0</v>
      </c>
      <c r="T216" s="64" t="n">
        <f aca="false">IF(AND($G216&lt;=T$1,$H216&gt;T$1),$C216,0)</f>
        <v>0</v>
      </c>
      <c r="U216" s="65" t="n">
        <f aca="false">SUM(I216:T216)</f>
        <v>0</v>
      </c>
      <c r="V216" s="65"/>
      <c r="W216" s="67"/>
      <c r="X216" s="67"/>
      <c r="Y216" s="67"/>
      <c r="Z216" s="67"/>
      <c r="AA216" s="67"/>
      <c r="AB216" s="67"/>
      <c r="AC216" s="67"/>
    </row>
    <row r="217" customFormat="false" ht="15.75" hidden="true" customHeight="false" outlineLevel="0" collapsed="false">
      <c r="A217" s="54" t="str">
        <f aca="false">+'Personnel Input Worksheet'!B237</f>
        <v> </v>
      </c>
      <c r="B217" s="54" t="n">
        <f aca="false">+'Personnel Input Worksheet'!D237</f>
        <v>0</v>
      </c>
      <c r="C217" s="54" t="n">
        <f aca="false">IF(B217&lt;&gt;0,1,0)</f>
        <v>0</v>
      </c>
      <c r="D217" s="54" t="n">
        <f aca="false">+'Personnel Input Worksheet'!G237</f>
        <v>12</v>
      </c>
      <c r="E217" s="61" t="n">
        <f aca="false">+D217*30</f>
        <v>360</v>
      </c>
      <c r="F217" s="62" t="n">
        <v>36526</v>
      </c>
      <c r="G217" s="63" t="n">
        <f aca="false">IF(A217&lt;&gt;"FTE",DATE(99,12,31),+F217+(360-E217))</f>
        <v>36525</v>
      </c>
      <c r="H217" s="63" t="n">
        <f aca="false">IF(A217&lt;&gt;"FTE",F217+E217,DATE(2001,1,1))</f>
        <v>36886</v>
      </c>
      <c r="I217" s="64" t="n">
        <f aca="false">IF(AND($G217&lt;=I$1,$H217&gt;I$1),$C217,0)</f>
        <v>0</v>
      </c>
      <c r="J217" s="64" t="n">
        <f aca="false">IF(AND($G217&lt;=J$1,$H217&gt;J$1),$C217,0)</f>
        <v>0</v>
      </c>
      <c r="K217" s="64" t="n">
        <f aca="false">IF(AND($G217&lt;=K$1,$H217&gt;K$1),$C217,0)</f>
        <v>0</v>
      </c>
      <c r="L217" s="64" t="n">
        <f aca="false">IF(AND($G217&lt;=L$1,$H217&gt;L$1),$C217,0)</f>
        <v>0</v>
      </c>
      <c r="M217" s="64" t="n">
        <f aca="false">IF(AND($G217&lt;=M$1,$H217&gt;M$1),$C217,0)</f>
        <v>0</v>
      </c>
      <c r="N217" s="64" t="n">
        <f aca="false">IF(AND($G217&lt;=N$1,$H217&gt;N$1),$C217,0)</f>
        <v>0</v>
      </c>
      <c r="O217" s="64" t="n">
        <f aca="false">IF(AND($G217&lt;=O$1,$H217&gt;O$1),$C217,0)</f>
        <v>0</v>
      </c>
      <c r="P217" s="64" t="n">
        <f aca="false">IF(AND($G217&lt;=P$1,$H217&gt;P$1),$C217,0)</f>
        <v>0</v>
      </c>
      <c r="Q217" s="64" t="n">
        <f aca="false">IF(AND($G217&lt;=Q$1,$H217&gt;Q$1),$C217,0)</f>
        <v>0</v>
      </c>
      <c r="R217" s="64" t="n">
        <f aca="false">IF(AND($G217&lt;=R$1,$H217&gt;R$1),$C217,0)</f>
        <v>0</v>
      </c>
      <c r="S217" s="64" t="n">
        <f aca="false">IF(AND($G217&lt;=S$1,$H217&gt;S$1),$C217,0)</f>
        <v>0</v>
      </c>
      <c r="T217" s="64" t="n">
        <f aca="false">IF(AND($G217&lt;=T$1,$H217&gt;T$1),$C217,0)</f>
        <v>0</v>
      </c>
      <c r="U217" s="65" t="n">
        <f aca="false">SUM(I217:T217)</f>
        <v>0</v>
      </c>
      <c r="V217" s="65"/>
      <c r="W217" s="67"/>
      <c r="X217" s="67"/>
      <c r="Y217" s="67"/>
      <c r="Z217" s="67"/>
      <c r="AA217" s="67"/>
      <c r="AB217" s="67"/>
      <c r="AC217" s="67"/>
    </row>
    <row r="218" customFormat="false" ht="15.75" hidden="true" customHeight="false" outlineLevel="0" collapsed="false">
      <c r="A218" s="54" t="str">
        <f aca="false">+'Personnel Input Worksheet'!B238</f>
        <v> </v>
      </c>
      <c r="B218" s="54" t="n">
        <f aca="false">+'Personnel Input Worksheet'!D238</f>
        <v>0</v>
      </c>
      <c r="C218" s="54" t="n">
        <f aca="false">IF(B218&lt;&gt;0,1,0)</f>
        <v>0</v>
      </c>
      <c r="D218" s="54" t="n">
        <f aca="false">+'Personnel Input Worksheet'!G238</f>
        <v>12</v>
      </c>
      <c r="E218" s="61" t="n">
        <f aca="false">+D218*30</f>
        <v>360</v>
      </c>
      <c r="F218" s="62" t="n">
        <v>36526</v>
      </c>
      <c r="G218" s="63" t="n">
        <f aca="false">IF(A218&lt;&gt;"FTE",DATE(99,12,31),+F218+(360-E218))</f>
        <v>36525</v>
      </c>
      <c r="H218" s="63" t="n">
        <f aca="false">IF(A218&lt;&gt;"FTE",F218+E218,DATE(2001,1,1))</f>
        <v>36886</v>
      </c>
      <c r="I218" s="64" t="n">
        <f aca="false">IF(AND($G218&lt;=I$1,$H218&gt;I$1),$C218,0)</f>
        <v>0</v>
      </c>
      <c r="J218" s="64" t="n">
        <f aca="false">IF(AND($G218&lt;=J$1,$H218&gt;J$1),$C218,0)</f>
        <v>0</v>
      </c>
      <c r="K218" s="64" t="n">
        <f aca="false">IF(AND($G218&lt;=K$1,$H218&gt;K$1),$C218,0)</f>
        <v>0</v>
      </c>
      <c r="L218" s="64" t="n">
        <f aca="false">IF(AND($G218&lt;=L$1,$H218&gt;L$1),$C218,0)</f>
        <v>0</v>
      </c>
      <c r="M218" s="64" t="n">
        <f aca="false">IF(AND($G218&lt;=M$1,$H218&gt;M$1),$C218,0)</f>
        <v>0</v>
      </c>
      <c r="N218" s="64" t="n">
        <f aca="false">IF(AND($G218&lt;=N$1,$H218&gt;N$1),$C218,0)</f>
        <v>0</v>
      </c>
      <c r="O218" s="64" t="n">
        <f aca="false">IF(AND($G218&lt;=O$1,$H218&gt;O$1),$C218,0)</f>
        <v>0</v>
      </c>
      <c r="P218" s="64" t="n">
        <f aca="false">IF(AND($G218&lt;=P$1,$H218&gt;P$1),$C218,0)</f>
        <v>0</v>
      </c>
      <c r="Q218" s="64" t="n">
        <f aca="false">IF(AND($G218&lt;=Q$1,$H218&gt;Q$1),$C218,0)</f>
        <v>0</v>
      </c>
      <c r="R218" s="64" t="n">
        <f aca="false">IF(AND($G218&lt;=R$1,$H218&gt;R$1),$C218,0)</f>
        <v>0</v>
      </c>
      <c r="S218" s="64" t="n">
        <f aca="false">IF(AND($G218&lt;=S$1,$H218&gt;S$1),$C218,0)</f>
        <v>0</v>
      </c>
      <c r="T218" s="64" t="n">
        <f aca="false">IF(AND($G218&lt;=T$1,$H218&gt;T$1),$C218,0)</f>
        <v>0</v>
      </c>
      <c r="U218" s="65" t="n">
        <f aca="false">SUM(I218:T218)</f>
        <v>0</v>
      </c>
      <c r="V218" s="65"/>
      <c r="W218" s="67"/>
      <c r="X218" s="67"/>
      <c r="Y218" s="67"/>
      <c r="Z218" s="67"/>
      <c r="AA218" s="67"/>
      <c r="AB218" s="67"/>
      <c r="AC218" s="67"/>
    </row>
    <row r="219" customFormat="false" ht="15.75" hidden="true" customHeight="false" outlineLevel="0" collapsed="false">
      <c r="A219" s="54" t="str">
        <f aca="false">+'Personnel Input Worksheet'!B239</f>
        <v> </v>
      </c>
      <c r="B219" s="54" t="n">
        <f aca="false">+'Personnel Input Worksheet'!D239</f>
        <v>0</v>
      </c>
      <c r="C219" s="54" t="n">
        <f aca="false">IF(B219&lt;&gt;0,1,0)</f>
        <v>0</v>
      </c>
      <c r="D219" s="54" t="n">
        <f aca="false">+'Personnel Input Worksheet'!G239</f>
        <v>12</v>
      </c>
      <c r="E219" s="61" t="n">
        <f aca="false">+D219*30</f>
        <v>360</v>
      </c>
      <c r="F219" s="62" t="n">
        <v>36526</v>
      </c>
      <c r="G219" s="63" t="n">
        <f aca="false">IF(A219&lt;&gt;"FTE",DATE(99,12,31),+F219+(360-E219))</f>
        <v>36525</v>
      </c>
      <c r="H219" s="63" t="n">
        <f aca="false">IF(A219&lt;&gt;"FTE",F219+E219,DATE(2001,1,1))</f>
        <v>36886</v>
      </c>
      <c r="I219" s="64" t="n">
        <f aca="false">IF(AND($G219&lt;=I$1,$H219&gt;I$1),$C219,0)</f>
        <v>0</v>
      </c>
      <c r="J219" s="64" t="n">
        <f aca="false">IF(AND($G219&lt;=J$1,$H219&gt;J$1),$C219,0)</f>
        <v>0</v>
      </c>
      <c r="K219" s="64" t="n">
        <f aca="false">IF(AND($G219&lt;=K$1,$H219&gt;K$1),$C219,0)</f>
        <v>0</v>
      </c>
      <c r="L219" s="64" t="n">
        <f aca="false">IF(AND($G219&lt;=L$1,$H219&gt;L$1),$C219,0)</f>
        <v>0</v>
      </c>
      <c r="M219" s="64" t="n">
        <f aca="false">IF(AND($G219&lt;=M$1,$H219&gt;M$1),$C219,0)</f>
        <v>0</v>
      </c>
      <c r="N219" s="64" t="n">
        <f aca="false">IF(AND($G219&lt;=N$1,$H219&gt;N$1),$C219,0)</f>
        <v>0</v>
      </c>
      <c r="O219" s="64" t="n">
        <f aca="false">IF(AND($G219&lt;=O$1,$H219&gt;O$1),$C219,0)</f>
        <v>0</v>
      </c>
      <c r="P219" s="64" t="n">
        <f aca="false">IF(AND($G219&lt;=P$1,$H219&gt;P$1),$C219,0)</f>
        <v>0</v>
      </c>
      <c r="Q219" s="64" t="n">
        <f aca="false">IF(AND($G219&lt;=Q$1,$H219&gt;Q$1),$C219,0)</f>
        <v>0</v>
      </c>
      <c r="R219" s="64" t="n">
        <f aca="false">IF(AND($G219&lt;=R$1,$H219&gt;R$1),$C219,0)</f>
        <v>0</v>
      </c>
      <c r="S219" s="64" t="n">
        <f aca="false">IF(AND($G219&lt;=S$1,$H219&gt;S$1),$C219,0)</f>
        <v>0</v>
      </c>
      <c r="T219" s="64" t="n">
        <f aca="false">IF(AND($G219&lt;=T$1,$H219&gt;T$1),$C219,0)</f>
        <v>0</v>
      </c>
      <c r="U219" s="65" t="n">
        <f aca="false">SUM(I219:T219)</f>
        <v>0</v>
      </c>
      <c r="V219" s="65"/>
      <c r="W219" s="67"/>
      <c r="X219" s="67"/>
      <c r="Y219" s="67"/>
      <c r="Z219" s="67"/>
      <c r="AA219" s="67"/>
      <c r="AB219" s="67"/>
      <c r="AC219" s="67"/>
    </row>
    <row r="220" customFormat="false" ht="15.75" hidden="true" customHeight="false" outlineLevel="0" collapsed="false">
      <c r="A220" s="54" t="str">
        <f aca="false">+'Personnel Input Worksheet'!B240</f>
        <v> </v>
      </c>
      <c r="B220" s="54" t="n">
        <f aca="false">+'Personnel Input Worksheet'!D240</f>
        <v>0</v>
      </c>
      <c r="C220" s="54" t="n">
        <f aca="false">IF(B220&lt;&gt;0,1,0)</f>
        <v>0</v>
      </c>
      <c r="D220" s="54" t="n">
        <f aca="false">+'Personnel Input Worksheet'!G240</f>
        <v>12</v>
      </c>
      <c r="E220" s="61" t="n">
        <f aca="false">+D220*30</f>
        <v>360</v>
      </c>
      <c r="F220" s="62" t="n">
        <v>36526</v>
      </c>
      <c r="G220" s="63" t="n">
        <f aca="false">IF(A220&lt;&gt;"FTE",DATE(99,12,31),+F220+(360-E220))</f>
        <v>36525</v>
      </c>
      <c r="H220" s="63" t="n">
        <f aca="false">IF(A220&lt;&gt;"FTE",F220+E220,DATE(2001,1,1))</f>
        <v>36886</v>
      </c>
      <c r="I220" s="64" t="n">
        <f aca="false">IF(AND($G220&lt;=I$1,$H220&gt;I$1),$C220,0)</f>
        <v>0</v>
      </c>
      <c r="J220" s="64" t="n">
        <f aca="false">IF(AND($G220&lt;=J$1,$H220&gt;J$1),$C220,0)</f>
        <v>0</v>
      </c>
      <c r="K220" s="64" t="n">
        <f aca="false">IF(AND($G220&lt;=K$1,$H220&gt;K$1),$C220,0)</f>
        <v>0</v>
      </c>
      <c r="L220" s="64" t="n">
        <f aca="false">IF(AND($G220&lt;=L$1,$H220&gt;L$1),$C220,0)</f>
        <v>0</v>
      </c>
      <c r="M220" s="64" t="n">
        <f aca="false">IF(AND($G220&lt;=M$1,$H220&gt;M$1),$C220,0)</f>
        <v>0</v>
      </c>
      <c r="N220" s="64" t="n">
        <f aca="false">IF(AND($G220&lt;=N$1,$H220&gt;N$1),$C220,0)</f>
        <v>0</v>
      </c>
      <c r="O220" s="64" t="n">
        <f aca="false">IF(AND($G220&lt;=O$1,$H220&gt;O$1),$C220,0)</f>
        <v>0</v>
      </c>
      <c r="P220" s="64" t="n">
        <f aca="false">IF(AND($G220&lt;=P$1,$H220&gt;P$1),$C220,0)</f>
        <v>0</v>
      </c>
      <c r="Q220" s="64" t="n">
        <f aca="false">IF(AND($G220&lt;=Q$1,$H220&gt;Q$1),$C220,0)</f>
        <v>0</v>
      </c>
      <c r="R220" s="64" t="n">
        <f aca="false">IF(AND($G220&lt;=R$1,$H220&gt;R$1),$C220,0)</f>
        <v>0</v>
      </c>
      <c r="S220" s="64" t="n">
        <f aca="false">IF(AND($G220&lt;=S$1,$H220&gt;S$1),$C220,0)</f>
        <v>0</v>
      </c>
      <c r="T220" s="64" t="n">
        <f aca="false">IF(AND($G220&lt;=T$1,$H220&gt;T$1),$C220,0)</f>
        <v>0</v>
      </c>
      <c r="U220" s="65" t="n">
        <f aca="false">SUM(I220:T220)</f>
        <v>0</v>
      </c>
      <c r="V220" s="65"/>
      <c r="W220" s="67"/>
      <c r="X220" s="67"/>
      <c r="Y220" s="67"/>
      <c r="Z220" s="67"/>
      <c r="AA220" s="67"/>
      <c r="AB220" s="67"/>
      <c r="AC220" s="67"/>
    </row>
    <row r="221" customFormat="false" ht="15.75" hidden="true" customHeight="false" outlineLevel="0" collapsed="false">
      <c r="A221" s="54" t="str">
        <f aca="false">+'Personnel Input Worksheet'!B241</f>
        <v> </v>
      </c>
      <c r="B221" s="54" t="n">
        <f aca="false">+'Personnel Input Worksheet'!D241</f>
        <v>0</v>
      </c>
      <c r="C221" s="54" t="n">
        <f aca="false">IF(B221&lt;&gt;0,1,0)</f>
        <v>0</v>
      </c>
      <c r="D221" s="54" t="n">
        <f aca="false">+'Personnel Input Worksheet'!G241</f>
        <v>12</v>
      </c>
      <c r="E221" s="61" t="n">
        <f aca="false">+D221*30</f>
        <v>360</v>
      </c>
      <c r="F221" s="62" t="n">
        <v>36526</v>
      </c>
      <c r="G221" s="63" t="n">
        <f aca="false">IF(A221&lt;&gt;"FTE",DATE(99,12,31),+F221+(360-E221))</f>
        <v>36525</v>
      </c>
      <c r="H221" s="63" t="n">
        <f aca="false">IF(A221&lt;&gt;"FTE",F221+E221,DATE(2001,1,1))</f>
        <v>36886</v>
      </c>
      <c r="I221" s="64" t="n">
        <f aca="false">IF(AND($G221&lt;=I$1,$H221&gt;I$1),$C221,0)</f>
        <v>0</v>
      </c>
      <c r="J221" s="64" t="n">
        <f aca="false">IF(AND($G221&lt;=J$1,$H221&gt;J$1),$C221,0)</f>
        <v>0</v>
      </c>
      <c r="K221" s="64" t="n">
        <f aca="false">IF(AND($G221&lt;=K$1,$H221&gt;K$1),$C221,0)</f>
        <v>0</v>
      </c>
      <c r="L221" s="64" t="n">
        <f aca="false">IF(AND($G221&lt;=L$1,$H221&gt;L$1),$C221,0)</f>
        <v>0</v>
      </c>
      <c r="M221" s="64" t="n">
        <f aca="false">IF(AND($G221&lt;=M$1,$H221&gt;M$1),$C221,0)</f>
        <v>0</v>
      </c>
      <c r="N221" s="64" t="n">
        <f aca="false">IF(AND($G221&lt;=N$1,$H221&gt;N$1),$C221,0)</f>
        <v>0</v>
      </c>
      <c r="O221" s="64" t="n">
        <f aca="false">IF(AND($G221&lt;=O$1,$H221&gt;O$1),$C221,0)</f>
        <v>0</v>
      </c>
      <c r="P221" s="64" t="n">
        <f aca="false">IF(AND($G221&lt;=P$1,$H221&gt;P$1),$C221,0)</f>
        <v>0</v>
      </c>
      <c r="Q221" s="64" t="n">
        <f aca="false">IF(AND($G221&lt;=Q$1,$H221&gt;Q$1),$C221,0)</f>
        <v>0</v>
      </c>
      <c r="R221" s="64" t="n">
        <f aca="false">IF(AND($G221&lt;=R$1,$H221&gt;R$1),$C221,0)</f>
        <v>0</v>
      </c>
      <c r="S221" s="64" t="n">
        <f aca="false">IF(AND($G221&lt;=S$1,$H221&gt;S$1),$C221,0)</f>
        <v>0</v>
      </c>
      <c r="T221" s="64" t="n">
        <f aca="false">IF(AND($G221&lt;=T$1,$H221&gt;T$1),$C221,0)</f>
        <v>0</v>
      </c>
      <c r="U221" s="65" t="n">
        <f aca="false">SUM(I221:T221)</f>
        <v>0</v>
      </c>
      <c r="V221" s="65"/>
      <c r="W221" s="67"/>
      <c r="X221" s="67"/>
      <c r="Y221" s="67"/>
      <c r="Z221" s="67"/>
      <c r="AA221" s="67"/>
      <c r="AB221" s="67"/>
      <c r="AC221" s="67"/>
    </row>
    <row r="222" customFormat="false" ht="15.75" hidden="true" customHeight="false" outlineLevel="0" collapsed="false">
      <c r="A222" s="54" t="str">
        <f aca="false">+'Personnel Input Worksheet'!B242</f>
        <v> </v>
      </c>
      <c r="B222" s="54" t="n">
        <f aca="false">+'Personnel Input Worksheet'!D242</f>
        <v>0</v>
      </c>
      <c r="C222" s="54" t="n">
        <f aca="false">IF(B222&lt;&gt;0,1,0)</f>
        <v>0</v>
      </c>
      <c r="D222" s="54" t="n">
        <f aca="false">+'Personnel Input Worksheet'!G242</f>
        <v>12</v>
      </c>
      <c r="E222" s="61" t="n">
        <f aca="false">+D222*30</f>
        <v>360</v>
      </c>
      <c r="F222" s="62" t="n">
        <v>36526</v>
      </c>
      <c r="G222" s="63" t="n">
        <f aca="false">IF(A222&lt;&gt;"FTE",DATE(99,12,31),+F222+(360-E222))</f>
        <v>36525</v>
      </c>
      <c r="H222" s="63" t="n">
        <f aca="false">IF(A222&lt;&gt;"FTE",F222+E222,DATE(2001,1,1))</f>
        <v>36886</v>
      </c>
      <c r="I222" s="64" t="n">
        <f aca="false">IF(AND($G222&lt;=I$1,$H222&gt;I$1),$C222,0)</f>
        <v>0</v>
      </c>
      <c r="J222" s="64" t="n">
        <f aca="false">IF(AND($G222&lt;=J$1,$H222&gt;J$1),$C222,0)</f>
        <v>0</v>
      </c>
      <c r="K222" s="64" t="n">
        <f aca="false">IF(AND($G222&lt;=K$1,$H222&gt;K$1),$C222,0)</f>
        <v>0</v>
      </c>
      <c r="L222" s="64" t="n">
        <f aca="false">IF(AND($G222&lt;=L$1,$H222&gt;L$1),$C222,0)</f>
        <v>0</v>
      </c>
      <c r="M222" s="64" t="n">
        <f aca="false">IF(AND($G222&lt;=M$1,$H222&gt;M$1),$C222,0)</f>
        <v>0</v>
      </c>
      <c r="N222" s="64" t="n">
        <f aca="false">IF(AND($G222&lt;=N$1,$H222&gt;N$1),$C222,0)</f>
        <v>0</v>
      </c>
      <c r="O222" s="64" t="n">
        <f aca="false">IF(AND($G222&lt;=O$1,$H222&gt;O$1),$C222,0)</f>
        <v>0</v>
      </c>
      <c r="P222" s="64" t="n">
        <f aca="false">IF(AND($G222&lt;=P$1,$H222&gt;P$1),$C222,0)</f>
        <v>0</v>
      </c>
      <c r="Q222" s="64" t="n">
        <f aca="false">IF(AND($G222&lt;=Q$1,$H222&gt;Q$1),$C222,0)</f>
        <v>0</v>
      </c>
      <c r="R222" s="64" t="n">
        <f aca="false">IF(AND($G222&lt;=R$1,$H222&gt;R$1),$C222,0)</f>
        <v>0</v>
      </c>
      <c r="S222" s="64" t="n">
        <f aca="false">IF(AND($G222&lt;=S$1,$H222&gt;S$1),$C222,0)</f>
        <v>0</v>
      </c>
      <c r="T222" s="64" t="n">
        <f aca="false">IF(AND($G222&lt;=T$1,$H222&gt;T$1),$C222,0)</f>
        <v>0</v>
      </c>
      <c r="U222" s="65" t="n">
        <f aca="false">SUM(I222:T222)</f>
        <v>0</v>
      </c>
      <c r="V222" s="65"/>
      <c r="W222" s="67"/>
      <c r="X222" s="67"/>
      <c r="Y222" s="67"/>
      <c r="Z222" s="67"/>
      <c r="AA222" s="67"/>
      <c r="AB222" s="67"/>
      <c r="AC222" s="67"/>
    </row>
    <row r="223" customFormat="false" ht="15.75" hidden="true" customHeight="false" outlineLevel="0" collapsed="false">
      <c r="A223" s="54" t="str">
        <f aca="false">+'Personnel Input Worksheet'!B243</f>
        <v> </v>
      </c>
      <c r="B223" s="54" t="n">
        <f aca="false">+'Personnel Input Worksheet'!D243</f>
        <v>0</v>
      </c>
      <c r="C223" s="54" t="n">
        <f aca="false">IF(B223&lt;&gt;0,1,0)</f>
        <v>0</v>
      </c>
      <c r="D223" s="54" t="n">
        <f aca="false">+'Personnel Input Worksheet'!G243</f>
        <v>12</v>
      </c>
      <c r="E223" s="61" t="n">
        <f aca="false">+D223*30</f>
        <v>360</v>
      </c>
      <c r="F223" s="62" t="n">
        <v>36526</v>
      </c>
      <c r="G223" s="63" t="n">
        <f aca="false">IF(A223&lt;&gt;"FTE",DATE(99,12,31),+F223+(360-E223))</f>
        <v>36525</v>
      </c>
      <c r="H223" s="63" t="n">
        <f aca="false">IF(A223&lt;&gt;"FTE",F223+E223,DATE(2001,1,1))</f>
        <v>36886</v>
      </c>
      <c r="I223" s="64" t="n">
        <f aca="false">IF(AND($G223&lt;=I$1,$H223&gt;I$1),$C223,0)</f>
        <v>0</v>
      </c>
      <c r="J223" s="64" t="n">
        <f aca="false">IF(AND($G223&lt;=J$1,$H223&gt;J$1),$C223,0)</f>
        <v>0</v>
      </c>
      <c r="K223" s="64" t="n">
        <f aca="false">IF(AND($G223&lt;=K$1,$H223&gt;K$1),$C223,0)</f>
        <v>0</v>
      </c>
      <c r="L223" s="64" t="n">
        <f aca="false">IF(AND($G223&lt;=L$1,$H223&gt;L$1),$C223,0)</f>
        <v>0</v>
      </c>
      <c r="M223" s="64" t="n">
        <f aca="false">IF(AND($G223&lt;=M$1,$H223&gt;M$1),$C223,0)</f>
        <v>0</v>
      </c>
      <c r="N223" s="64" t="n">
        <f aca="false">IF(AND($G223&lt;=N$1,$H223&gt;N$1),$C223,0)</f>
        <v>0</v>
      </c>
      <c r="O223" s="64" t="n">
        <f aca="false">IF(AND($G223&lt;=O$1,$H223&gt;O$1),$C223,0)</f>
        <v>0</v>
      </c>
      <c r="P223" s="64" t="n">
        <f aca="false">IF(AND($G223&lt;=P$1,$H223&gt;P$1),$C223,0)</f>
        <v>0</v>
      </c>
      <c r="Q223" s="64" t="n">
        <f aca="false">IF(AND($G223&lt;=Q$1,$H223&gt;Q$1),$C223,0)</f>
        <v>0</v>
      </c>
      <c r="R223" s="64" t="n">
        <f aca="false">IF(AND($G223&lt;=R$1,$H223&gt;R$1),$C223,0)</f>
        <v>0</v>
      </c>
      <c r="S223" s="64" t="n">
        <f aca="false">IF(AND($G223&lt;=S$1,$H223&gt;S$1),$C223,0)</f>
        <v>0</v>
      </c>
      <c r="T223" s="64" t="n">
        <f aca="false">IF(AND($G223&lt;=T$1,$H223&gt;T$1),$C223,0)</f>
        <v>0</v>
      </c>
      <c r="U223" s="65" t="n">
        <f aca="false">SUM(I223:T223)</f>
        <v>0</v>
      </c>
      <c r="V223" s="65"/>
      <c r="W223" s="67"/>
      <c r="X223" s="67"/>
      <c r="Y223" s="67"/>
      <c r="Z223" s="67"/>
      <c r="AA223" s="67"/>
      <c r="AB223" s="67"/>
      <c r="AC223" s="67"/>
    </row>
    <row r="224" customFormat="false" ht="15.75" hidden="true" customHeight="false" outlineLevel="0" collapsed="false">
      <c r="A224" s="54" t="str">
        <f aca="false">+'Personnel Input Worksheet'!B244</f>
        <v> </v>
      </c>
      <c r="B224" s="54" t="n">
        <f aca="false">+'Personnel Input Worksheet'!D244</f>
        <v>0</v>
      </c>
      <c r="C224" s="54" t="n">
        <f aca="false">IF(B224&lt;&gt;0,1,0)</f>
        <v>0</v>
      </c>
      <c r="D224" s="54" t="n">
        <f aca="false">+'Personnel Input Worksheet'!G244</f>
        <v>12</v>
      </c>
      <c r="E224" s="61" t="n">
        <f aca="false">+D224*30</f>
        <v>360</v>
      </c>
      <c r="F224" s="62" t="n">
        <v>36526</v>
      </c>
      <c r="G224" s="63" t="n">
        <f aca="false">IF(A224&lt;&gt;"FTE",DATE(99,12,31),+F224+(360-E224))</f>
        <v>36525</v>
      </c>
      <c r="H224" s="63" t="n">
        <f aca="false">IF(A224&lt;&gt;"FTE",F224+E224,DATE(2001,1,1))</f>
        <v>36886</v>
      </c>
      <c r="I224" s="64" t="n">
        <f aca="false">IF(AND($G224&lt;=I$1,$H224&gt;I$1),$C224,0)</f>
        <v>0</v>
      </c>
      <c r="J224" s="64" t="n">
        <f aca="false">IF(AND($G224&lt;=J$1,$H224&gt;J$1),$C224,0)</f>
        <v>0</v>
      </c>
      <c r="K224" s="64" t="n">
        <f aca="false">IF(AND($G224&lt;=K$1,$H224&gt;K$1),$C224,0)</f>
        <v>0</v>
      </c>
      <c r="L224" s="64" t="n">
        <f aca="false">IF(AND($G224&lt;=L$1,$H224&gt;L$1),$C224,0)</f>
        <v>0</v>
      </c>
      <c r="M224" s="64" t="n">
        <f aca="false">IF(AND($G224&lt;=M$1,$H224&gt;M$1),$C224,0)</f>
        <v>0</v>
      </c>
      <c r="N224" s="64" t="n">
        <f aca="false">IF(AND($G224&lt;=N$1,$H224&gt;N$1),$C224,0)</f>
        <v>0</v>
      </c>
      <c r="O224" s="64" t="n">
        <f aca="false">IF(AND($G224&lt;=O$1,$H224&gt;O$1),$C224,0)</f>
        <v>0</v>
      </c>
      <c r="P224" s="64" t="n">
        <f aca="false">IF(AND($G224&lt;=P$1,$H224&gt;P$1),$C224,0)</f>
        <v>0</v>
      </c>
      <c r="Q224" s="64" t="n">
        <f aca="false">IF(AND($G224&lt;=Q$1,$H224&gt;Q$1),$C224,0)</f>
        <v>0</v>
      </c>
      <c r="R224" s="64" t="n">
        <f aca="false">IF(AND($G224&lt;=R$1,$H224&gt;R$1),$C224,0)</f>
        <v>0</v>
      </c>
      <c r="S224" s="64" t="n">
        <f aca="false">IF(AND($G224&lt;=S$1,$H224&gt;S$1),$C224,0)</f>
        <v>0</v>
      </c>
      <c r="T224" s="64" t="n">
        <f aca="false">IF(AND($G224&lt;=T$1,$H224&gt;T$1),$C224,0)</f>
        <v>0</v>
      </c>
      <c r="U224" s="65" t="n">
        <f aca="false">SUM(I224:T224)</f>
        <v>0</v>
      </c>
      <c r="V224" s="65"/>
      <c r="W224" s="67"/>
      <c r="X224" s="67"/>
      <c r="Y224" s="67"/>
      <c r="Z224" s="67"/>
      <c r="AA224" s="67"/>
      <c r="AB224" s="67"/>
      <c r="AC224" s="67"/>
    </row>
    <row r="225" customFormat="false" ht="15.75" hidden="true" customHeight="false" outlineLevel="0" collapsed="false">
      <c r="A225" s="54" t="str">
        <f aca="false">+'Personnel Input Worksheet'!B245</f>
        <v> </v>
      </c>
      <c r="B225" s="54" t="n">
        <f aca="false">+'Personnel Input Worksheet'!D245</f>
        <v>0</v>
      </c>
      <c r="C225" s="54" t="n">
        <f aca="false">IF(B225&lt;&gt;0,1,0)</f>
        <v>0</v>
      </c>
      <c r="D225" s="54" t="n">
        <f aca="false">+'Personnel Input Worksheet'!G245</f>
        <v>12</v>
      </c>
      <c r="E225" s="61" t="n">
        <f aca="false">+D225*30</f>
        <v>360</v>
      </c>
      <c r="F225" s="62" t="n">
        <v>36526</v>
      </c>
      <c r="G225" s="63" t="n">
        <f aca="false">IF(A225&lt;&gt;"FTE",DATE(99,12,31),+F225+(360-E225))</f>
        <v>36525</v>
      </c>
      <c r="H225" s="63" t="n">
        <f aca="false">IF(A225&lt;&gt;"FTE",F225+E225,DATE(2001,1,1))</f>
        <v>36886</v>
      </c>
      <c r="I225" s="64" t="n">
        <f aca="false">IF(AND($G225&lt;=I$1,$H225&gt;I$1),$C225,0)</f>
        <v>0</v>
      </c>
      <c r="J225" s="64" t="n">
        <f aca="false">IF(AND($G225&lt;=J$1,$H225&gt;J$1),$C225,0)</f>
        <v>0</v>
      </c>
      <c r="K225" s="64" t="n">
        <f aca="false">IF(AND($G225&lt;=K$1,$H225&gt;K$1),$C225,0)</f>
        <v>0</v>
      </c>
      <c r="L225" s="64" t="n">
        <f aca="false">IF(AND($G225&lt;=L$1,$H225&gt;L$1),$C225,0)</f>
        <v>0</v>
      </c>
      <c r="M225" s="64" t="n">
        <f aca="false">IF(AND($G225&lt;=M$1,$H225&gt;M$1),$C225,0)</f>
        <v>0</v>
      </c>
      <c r="N225" s="64" t="n">
        <f aca="false">IF(AND($G225&lt;=N$1,$H225&gt;N$1),$C225,0)</f>
        <v>0</v>
      </c>
      <c r="O225" s="64" t="n">
        <f aca="false">IF(AND($G225&lt;=O$1,$H225&gt;O$1),$C225,0)</f>
        <v>0</v>
      </c>
      <c r="P225" s="64" t="n">
        <f aca="false">IF(AND($G225&lt;=P$1,$H225&gt;P$1),$C225,0)</f>
        <v>0</v>
      </c>
      <c r="Q225" s="64" t="n">
        <f aca="false">IF(AND($G225&lt;=Q$1,$H225&gt;Q$1),$C225,0)</f>
        <v>0</v>
      </c>
      <c r="R225" s="64" t="n">
        <f aca="false">IF(AND($G225&lt;=R$1,$H225&gt;R$1),$C225,0)</f>
        <v>0</v>
      </c>
      <c r="S225" s="64" t="n">
        <f aca="false">IF(AND($G225&lt;=S$1,$H225&gt;S$1),$C225,0)</f>
        <v>0</v>
      </c>
      <c r="T225" s="64" t="n">
        <f aca="false">IF(AND($G225&lt;=T$1,$H225&gt;T$1),$C225,0)</f>
        <v>0</v>
      </c>
      <c r="U225" s="65" t="n">
        <f aca="false">SUM(I225:T225)</f>
        <v>0</v>
      </c>
      <c r="V225" s="65"/>
      <c r="W225" s="67"/>
      <c r="X225" s="67"/>
      <c r="Y225" s="67"/>
      <c r="Z225" s="67"/>
      <c r="AA225" s="67"/>
      <c r="AB225" s="67"/>
      <c r="AC225" s="67"/>
    </row>
    <row r="226" customFormat="false" ht="15.75" hidden="true" customHeight="false" outlineLevel="0" collapsed="false">
      <c r="A226" s="54" t="str">
        <f aca="false">+'Personnel Input Worksheet'!B246</f>
        <v> </v>
      </c>
      <c r="B226" s="54" t="n">
        <f aca="false">+'Personnel Input Worksheet'!D246</f>
        <v>0</v>
      </c>
      <c r="C226" s="54" t="n">
        <f aca="false">IF(B226&lt;&gt;0,1,0)</f>
        <v>0</v>
      </c>
      <c r="D226" s="54" t="n">
        <f aca="false">+'Personnel Input Worksheet'!G246</f>
        <v>12</v>
      </c>
      <c r="E226" s="61" t="n">
        <f aca="false">+D226*30</f>
        <v>360</v>
      </c>
      <c r="F226" s="62" t="n">
        <v>36526</v>
      </c>
      <c r="G226" s="63" t="n">
        <f aca="false">IF(A226&lt;&gt;"FTE",DATE(99,12,31),+F226+(360-E226))</f>
        <v>36525</v>
      </c>
      <c r="H226" s="63" t="n">
        <f aca="false">IF(A226&lt;&gt;"FTE",F226+E226,DATE(2001,1,1))</f>
        <v>36886</v>
      </c>
      <c r="I226" s="64" t="n">
        <f aca="false">IF(AND($G226&lt;=I$1,$H226&gt;I$1),$C226,0)</f>
        <v>0</v>
      </c>
      <c r="J226" s="64" t="n">
        <f aca="false">IF(AND($G226&lt;=J$1,$H226&gt;J$1),$C226,0)</f>
        <v>0</v>
      </c>
      <c r="K226" s="64" t="n">
        <f aca="false">IF(AND($G226&lt;=K$1,$H226&gt;K$1),$C226,0)</f>
        <v>0</v>
      </c>
      <c r="L226" s="64" t="n">
        <f aca="false">IF(AND($G226&lt;=L$1,$H226&gt;L$1),$C226,0)</f>
        <v>0</v>
      </c>
      <c r="M226" s="64" t="n">
        <f aca="false">IF(AND($G226&lt;=M$1,$H226&gt;M$1),$C226,0)</f>
        <v>0</v>
      </c>
      <c r="N226" s="64" t="n">
        <f aca="false">IF(AND($G226&lt;=N$1,$H226&gt;N$1),$C226,0)</f>
        <v>0</v>
      </c>
      <c r="O226" s="64" t="n">
        <f aca="false">IF(AND($G226&lt;=O$1,$H226&gt;O$1),$C226,0)</f>
        <v>0</v>
      </c>
      <c r="P226" s="64" t="n">
        <f aca="false">IF(AND($G226&lt;=P$1,$H226&gt;P$1),$C226,0)</f>
        <v>0</v>
      </c>
      <c r="Q226" s="64" t="n">
        <f aca="false">IF(AND($G226&lt;=Q$1,$H226&gt;Q$1),$C226,0)</f>
        <v>0</v>
      </c>
      <c r="R226" s="64" t="n">
        <f aca="false">IF(AND($G226&lt;=R$1,$H226&gt;R$1),$C226,0)</f>
        <v>0</v>
      </c>
      <c r="S226" s="64" t="n">
        <f aca="false">IF(AND($G226&lt;=S$1,$H226&gt;S$1),$C226,0)</f>
        <v>0</v>
      </c>
      <c r="T226" s="64" t="n">
        <f aca="false">IF(AND($G226&lt;=T$1,$H226&gt;T$1),$C226,0)</f>
        <v>0</v>
      </c>
      <c r="U226" s="65" t="n">
        <f aca="false">SUM(I226:T226)</f>
        <v>0</v>
      </c>
      <c r="V226" s="65"/>
      <c r="W226" s="67"/>
      <c r="X226" s="67"/>
      <c r="Y226" s="67"/>
      <c r="Z226" s="67"/>
      <c r="AA226" s="67"/>
      <c r="AB226" s="67"/>
      <c r="AC226" s="67"/>
    </row>
    <row r="227" customFormat="false" ht="15.75" hidden="true" customHeight="false" outlineLevel="0" collapsed="false">
      <c r="A227" s="54" t="str">
        <f aca="false">+'Personnel Input Worksheet'!B247</f>
        <v> </v>
      </c>
      <c r="B227" s="54" t="n">
        <f aca="false">+'Personnel Input Worksheet'!D247</f>
        <v>0</v>
      </c>
      <c r="C227" s="54" t="n">
        <f aca="false">IF(B227&lt;&gt;0,1,0)</f>
        <v>0</v>
      </c>
      <c r="D227" s="54" t="n">
        <f aca="false">+'Personnel Input Worksheet'!G247</f>
        <v>12</v>
      </c>
      <c r="E227" s="61" t="n">
        <f aca="false">+D227*30</f>
        <v>360</v>
      </c>
      <c r="F227" s="62" t="n">
        <v>36526</v>
      </c>
      <c r="G227" s="63" t="n">
        <f aca="false">IF(A227&lt;&gt;"FTE",DATE(99,12,31),+F227+(360-E227))</f>
        <v>36525</v>
      </c>
      <c r="H227" s="63" t="n">
        <f aca="false">IF(A227&lt;&gt;"FTE",F227+E227,DATE(2001,1,1))</f>
        <v>36886</v>
      </c>
      <c r="I227" s="64" t="n">
        <f aca="false">IF(AND($G227&lt;=I$1,$H227&gt;I$1),$C227,0)</f>
        <v>0</v>
      </c>
      <c r="J227" s="64" t="n">
        <f aca="false">IF(AND($G227&lt;=J$1,$H227&gt;J$1),$C227,0)</f>
        <v>0</v>
      </c>
      <c r="K227" s="64" t="n">
        <f aca="false">IF(AND($G227&lt;=K$1,$H227&gt;K$1),$C227,0)</f>
        <v>0</v>
      </c>
      <c r="L227" s="64" t="n">
        <f aca="false">IF(AND($G227&lt;=L$1,$H227&gt;L$1),$C227,0)</f>
        <v>0</v>
      </c>
      <c r="M227" s="64" t="n">
        <f aca="false">IF(AND($G227&lt;=M$1,$H227&gt;M$1),$C227,0)</f>
        <v>0</v>
      </c>
      <c r="N227" s="64" t="n">
        <f aca="false">IF(AND($G227&lt;=N$1,$H227&gt;N$1),$C227,0)</f>
        <v>0</v>
      </c>
      <c r="O227" s="64" t="n">
        <f aca="false">IF(AND($G227&lt;=O$1,$H227&gt;O$1),$C227,0)</f>
        <v>0</v>
      </c>
      <c r="P227" s="64" t="n">
        <f aca="false">IF(AND($G227&lt;=P$1,$H227&gt;P$1),$C227,0)</f>
        <v>0</v>
      </c>
      <c r="Q227" s="64" t="n">
        <f aca="false">IF(AND($G227&lt;=Q$1,$H227&gt;Q$1),$C227,0)</f>
        <v>0</v>
      </c>
      <c r="R227" s="64" t="n">
        <f aca="false">IF(AND($G227&lt;=R$1,$H227&gt;R$1),$C227,0)</f>
        <v>0</v>
      </c>
      <c r="S227" s="64" t="n">
        <f aca="false">IF(AND($G227&lt;=S$1,$H227&gt;S$1),$C227,0)</f>
        <v>0</v>
      </c>
      <c r="T227" s="64" t="n">
        <f aca="false">IF(AND($G227&lt;=T$1,$H227&gt;T$1),$C227,0)</f>
        <v>0</v>
      </c>
      <c r="U227" s="65" t="n">
        <f aca="false">SUM(I227:T227)</f>
        <v>0</v>
      </c>
      <c r="V227" s="65"/>
      <c r="W227" s="67"/>
      <c r="X227" s="67"/>
      <c r="Y227" s="67"/>
      <c r="Z227" s="67"/>
      <c r="AA227" s="67"/>
      <c r="AB227" s="67"/>
      <c r="AC227" s="67"/>
    </row>
    <row r="228" customFormat="false" ht="15.75" hidden="true" customHeight="false" outlineLevel="0" collapsed="false">
      <c r="A228" s="54" t="str">
        <f aca="false">+'Personnel Input Worksheet'!B248</f>
        <v> </v>
      </c>
      <c r="B228" s="54" t="n">
        <f aca="false">+'Personnel Input Worksheet'!D248</f>
        <v>0</v>
      </c>
      <c r="C228" s="54" t="n">
        <f aca="false">IF(B228&lt;&gt;0,1,0)</f>
        <v>0</v>
      </c>
      <c r="D228" s="54" t="n">
        <f aca="false">+'Personnel Input Worksheet'!G248</f>
        <v>12</v>
      </c>
      <c r="E228" s="61" t="n">
        <f aca="false">+D228*30</f>
        <v>360</v>
      </c>
      <c r="F228" s="62" t="n">
        <v>36526</v>
      </c>
      <c r="G228" s="63" t="n">
        <f aca="false">IF(A228&lt;&gt;"FTE",DATE(99,12,31),+F228+(360-E228))</f>
        <v>36525</v>
      </c>
      <c r="H228" s="63" t="n">
        <f aca="false">IF(A228&lt;&gt;"FTE",F228+E228,DATE(2001,1,1))</f>
        <v>36886</v>
      </c>
      <c r="I228" s="64" t="n">
        <f aca="false">IF(AND($G228&lt;=I$1,$H228&gt;I$1),$C228,0)</f>
        <v>0</v>
      </c>
      <c r="J228" s="64" t="n">
        <f aca="false">IF(AND($G228&lt;=J$1,$H228&gt;J$1),$C228,0)</f>
        <v>0</v>
      </c>
      <c r="K228" s="64" t="n">
        <f aca="false">IF(AND($G228&lt;=K$1,$H228&gt;K$1),$C228,0)</f>
        <v>0</v>
      </c>
      <c r="L228" s="64" t="n">
        <f aca="false">IF(AND($G228&lt;=L$1,$H228&gt;L$1),$C228,0)</f>
        <v>0</v>
      </c>
      <c r="M228" s="64" t="n">
        <f aca="false">IF(AND($G228&lt;=M$1,$H228&gt;M$1),$C228,0)</f>
        <v>0</v>
      </c>
      <c r="N228" s="64" t="n">
        <f aca="false">IF(AND($G228&lt;=N$1,$H228&gt;N$1),$C228,0)</f>
        <v>0</v>
      </c>
      <c r="O228" s="64" t="n">
        <f aca="false">IF(AND($G228&lt;=O$1,$H228&gt;O$1),$C228,0)</f>
        <v>0</v>
      </c>
      <c r="P228" s="64" t="n">
        <f aca="false">IF(AND($G228&lt;=P$1,$H228&gt;P$1),$C228,0)</f>
        <v>0</v>
      </c>
      <c r="Q228" s="64" t="n">
        <f aca="false">IF(AND($G228&lt;=Q$1,$H228&gt;Q$1),$C228,0)</f>
        <v>0</v>
      </c>
      <c r="R228" s="64" t="n">
        <f aca="false">IF(AND($G228&lt;=R$1,$H228&gt;R$1),$C228,0)</f>
        <v>0</v>
      </c>
      <c r="S228" s="64" t="n">
        <f aca="false">IF(AND($G228&lt;=S$1,$H228&gt;S$1),$C228,0)</f>
        <v>0</v>
      </c>
      <c r="T228" s="64" t="n">
        <f aca="false">IF(AND($G228&lt;=T$1,$H228&gt;T$1),$C228,0)</f>
        <v>0</v>
      </c>
      <c r="U228" s="65" t="n">
        <f aca="false">SUM(I228:T228)</f>
        <v>0</v>
      </c>
      <c r="V228" s="65"/>
      <c r="W228" s="67"/>
      <c r="X228" s="67"/>
      <c r="Y228" s="67"/>
      <c r="Z228" s="67"/>
      <c r="AA228" s="67"/>
      <c r="AB228" s="67"/>
      <c r="AC228" s="67"/>
    </row>
    <row r="229" customFormat="false" ht="15.75" hidden="true" customHeight="false" outlineLevel="0" collapsed="false">
      <c r="A229" s="54" t="str">
        <f aca="false">+'Personnel Input Worksheet'!B249</f>
        <v> </v>
      </c>
      <c r="B229" s="54" t="n">
        <f aca="false">+'Personnel Input Worksheet'!D249</f>
        <v>0</v>
      </c>
      <c r="C229" s="54" t="n">
        <f aca="false">IF(B229&lt;&gt;0,1,0)</f>
        <v>0</v>
      </c>
      <c r="D229" s="54" t="n">
        <f aca="false">+'Personnel Input Worksheet'!G249</f>
        <v>12</v>
      </c>
      <c r="E229" s="61" t="n">
        <f aca="false">+D229*30</f>
        <v>360</v>
      </c>
      <c r="F229" s="62" t="n">
        <v>36526</v>
      </c>
      <c r="G229" s="63" t="n">
        <f aca="false">IF(A229&lt;&gt;"FTE",DATE(99,12,31),+F229+(360-E229))</f>
        <v>36525</v>
      </c>
      <c r="H229" s="63" t="n">
        <f aca="false">IF(A229&lt;&gt;"FTE",F229+E229,DATE(2001,1,1))</f>
        <v>36886</v>
      </c>
      <c r="I229" s="64" t="n">
        <f aca="false">IF(AND($G229&lt;=I$1,$H229&gt;I$1),$C229,0)</f>
        <v>0</v>
      </c>
      <c r="J229" s="64" t="n">
        <f aca="false">IF(AND($G229&lt;=J$1,$H229&gt;J$1),$C229,0)</f>
        <v>0</v>
      </c>
      <c r="K229" s="64" t="n">
        <f aca="false">IF(AND($G229&lt;=K$1,$H229&gt;K$1),$C229,0)</f>
        <v>0</v>
      </c>
      <c r="L229" s="64" t="n">
        <f aca="false">IF(AND($G229&lt;=L$1,$H229&gt;L$1),$C229,0)</f>
        <v>0</v>
      </c>
      <c r="M229" s="64" t="n">
        <f aca="false">IF(AND($G229&lt;=M$1,$H229&gt;M$1),$C229,0)</f>
        <v>0</v>
      </c>
      <c r="N229" s="64" t="n">
        <f aca="false">IF(AND($G229&lt;=N$1,$H229&gt;N$1),$C229,0)</f>
        <v>0</v>
      </c>
      <c r="O229" s="64" t="n">
        <f aca="false">IF(AND($G229&lt;=O$1,$H229&gt;O$1),$C229,0)</f>
        <v>0</v>
      </c>
      <c r="P229" s="64" t="n">
        <f aca="false">IF(AND($G229&lt;=P$1,$H229&gt;P$1),$C229,0)</f>
        <v>0</v>
      </c>
      <c r="Q229" s="64" t="n">
        <f aca="false">IF(AND($G229&lt;=Q$1,$H229&gt;Q$1),$C229,0)</f>
        <v>0</v>
      </c>
      <c r="R229" s="64" t="n">
        <f aca="false">IF(AND($G229&lt;=R$1,$H229&gt;R$1),$C229,0)</f>
        <v>0</v>
      </c>
      <c r="S229" s="64" t="n">
        <f aca="false">IF(AND($G229&lt;=S$1,$H229&gt;S$1),$C229,0)</f>
        <v>0</v>
      </c>
      <c r="T229" s="64" t="n">
        <f aca="false">IF(AND($G229&lt;=T$1,$H229&gt;T$1),$C229,0)</f>
        <v>0</v>
      </c>
      <c r="U229" s="65" t="n">
        <f aca="false">SUM(I229:T229)</f>
        <v>0</v>
      </c>
      <c r="V229" s="65"/>
      <c r="W229" s="67"/>
      <c r="X229" s="67"/>
      <c r="Y229" s="67"/>
      <c r="Z229" s="67"/>
      <c r="AA229" s="67"/>
      <c r="AB229" s="67"/>
      <c r="AC229" s="67"/>
    </row>
    <row r="230" customFormat="false" ht="15.75" hidden="true" customHeight="false" outlineLevel="0" collapsed="false">
      <c r="A230" s="54" t="str">
        <f aca="false">+'Personnel Input Worksheet'!B250</f>
        <v> </v>
      </c>
      <c r="B230" s="54" t="n">
        <f aca="false">+'Personnel Input Worksheet'!D250</f>
        <v>0</v>
      </c>
      <c r="C230" s="54" t="n">
        <f aca="false">IF(B230&lt;&gt;0,1,0)</f>
        <v>0</v>
      </c>
      <c r="D230" s="54" t="n">
        <f aca="false">+'Personnel Input Worksheet'!G250</f>
        <v>0</v>
      </c>
      <c r="E230" s="61" t="n">
        <f aca="false">+D230*30</f>
        <v>0</v>
      </c>
      <c r="F230" s="62" t="n">
        <v>36526</v>
      </c>
      <c r="G230" s="63" t="n">
        <f aca="false">IF(A230&lt;&gt;"FTE",DATE(99,12,31),+F230+(360-E230))</f>
        <v>36525</v>
      </c>
      <c r="H230" s="63" t="n">
        <f aca="false">IF(A230&lt;&gt;"FTE",F230+E230,DATE(2001,1,1))</f>
        <v>36526</v>
      </c>
      <c r="I230" s="64" t="n">
        <f aca="false">IF(AND($G230&lt;=I$1,$H230&gt;I$1),$C230,0)</f>
        <v>0</v>
      </c>
      <c r="J230" s="64" t="n">
        <f aca="false">IF(AND($G230&lt;=J$1,$H230&gt;J$1),$C230,0)</f>
        <v>0</v>
      </c>
      <c r="K230" s="64" t="n">
        <f aca="false">IF(AND($G230&lt;=K$1,$H230&gt;K$1),$C230,0)</f>
        <v>0</v>
      </c>
      <c r="L230" s="64" t="n">
        <f aca="false">IF(AND($G230&lt;=L$1,$H230&gt;L$1),$C230,0)</f>
        <v>0</v>
      </c>
      <c r="M230" s="64" t="n">
        <f aca="false">IF(AND($G230&lt;=M$1,$H230&gt;M$1),$C230,0)</f>
        <v>0</v>
      </c>
      <c r="N230" s="64" t="n">
        <f aca="false">IF(AND($G230&lt;=N$1,$H230&gt;N$1),$C230,0)</f>
        <v>0</v>
      </c>
      <c r="O230" s="64" t="n">
        <f aca="false">IF(AND($G230&lt;=O$1,$H230&gt;O$1),$C230,0)</f>
        <v>0</v>
      </c>
      <c r="P230" s="64" t="n">
        <f aca="false">IF(AND($G230&lt;=P$1,$H230&gt;P$1),$C230,0)</f>
        <v>0</v>
      </c>
      <c r="Q230" s="64" t="n">
        <f aca="false">IF(AND($G230&lt;=Q$1,$H230&gt;Q$1),$C230,0)</f>
        <v>0</v>
      </c>
      <c r="R230" s="64" t="n">
        <f aca="false">IF(AND($G230&lt;=R$1,$H230&gt;R$1),$C230,0)</f>
        <v>0</v>
      </c>
      <c r="S230" s="64" t="n">
        <f aca="false">IF(AND($G230&lt;=S$1,$H230&gt;S$1),$C230,0)</f>
        <v>0</v>
      </c>
      <c r="T230" s="64" t="n">
        <f aca="false">IF(AND($G230&lt;=T$1,$H230&gt;T$1),$C230,0)</f>
        <v>0</v>
      </c>
      <c r="U230" s="65" t="n">
        <f aca="false">SUM(I230:T230)</f>
        <v>0</v>
      </c>
      <c r="V230" s="65"/>
      <c r="W230" s="67"/>
      <c r="X230" s="67"/>
      <c r="Y230" s="67"/>
      <c r="Z230" s="67"/>
      <c r="AA230" s="67"/>
      <c r="AB230" s="67"/>
      <c r="AC230" s="67"/>
    </row>
    <row r="231" customFormat="false" ht="15.75" hidden="true" customHeight="false" outlineLevel="0" collapsed="false">
      <c r="A231" s="54" t="str">
        <f aca="false">+'Personnel Input Worksheet'!B251</f>
        <v> </v>
      </c>
      <c r="B231" s="54" t="n">
        <f aca="false">+'Personnel Input Worksheet'!D251</f>
        <v>0</v>
      </c>
      <c r="C231" s="54" t="n">
        <f aca="false">IF(B231&lt;&gt;0,1,0)</f>
        <v>0</v>
      </c>
      <c r="D231" s="54" t="n">
        <f aca="false">+'Personnel Input Worksheet'!G251</f>
        <v>12</v>
      </c>
      <c r="E231" s="61" t="n">
        <f aca="false">+D231*30</f>
        <v>360</v>
      </c>
      <c r="F231" s="62" t="n">
        <v>36526</v>
      </c>
      <c r="G231" s="63" t="n">
        <f aca="false">IF(A231&lt;&gt;"FTE",DATE(99,12,31),+F231+(360-E231))</f>
        <v>36525</v>
      </c>
      <c r="H231" s="63" t="n">
        <f aca="false">IF(A231&lt;&gt;"FTE",F231+E231,DATE(2001,1,1))</f>
        <v>36886</v>
      </c>
      <c r="I231" s="64" t="n">
        <f aca="false">IF(AND($G231&lt;=I$1,$H231&gt;I$1),$C231,0)</f>
        <v>0</v>
      </c>
      <c r="J231" s="64" t="n">
        <f aca="false">IF(AND($G231&lt;=J$1,$H231&gt;J$1),$C231,0)</f>
        <v>0</v>
      </c>
      <c r="K231" s="64" t="n">
        <f aca="false">IF(AND($G231&lt;=K$1,$H231&gt;K$1),$C231,0)</f>
        <v>0</v>
      </c>
      <c r="L231" s="64" t="n">
        <f aca="false">IF(AND($G231&lt;=L$1,$H231&gt;L$1),$C231,0)</f>
        <v>0</v>
      </c>
      <c r="M231" s="64" t="n">
        <f aca="false">IF(AND($G231&lt;=M$1,$H231&gt;M$1),$C231,0)</f>
        <v>0</v>
      </c>
      <c r="N231" s="64" t="n">
        <f aca="false">IF(AND($G231&lt;=N$1,$H231&gt;N$1),$C231,0)</f>
        <v>0</v>
      </c>
      <c r="O231" s="64" t="n">
        <f aca="false">IF(AND($G231&lt;=O$1,$H231&gt;O$1),$C231,0)</f>
        <v>0</v>
      </c>
      <c r="P231" s="64" t="n">
        <f aca="false">IF(AND($G231&lt;=P$1,$H231&gt;P$1),$C231,0)</f>
        <v>0</v>
      </c>
      <c r="Q231" s="64" t="n">
        <f aca="false">IF(AND($G231&lt;=Q$1,$H231&gt;Q$1),$C231,0)</f>
        <v>0</v>
      </c>
      <c r="R231" s="64" t="n">
        <f aca="false">IF(AND($G231&lt;=R$1,$H231&gt;R$1),$C231,0)</f>
        <v>0</v>
      </c>
      <c r="S231" s="64" t="n">
        <f aca="false">IF(AND($G231&lt;=S$1,$H231&gt;S$1),$C231,0)</f>
        <v>0</v>
      </c>
      <c r="T231" s="64" t="n">
        <f aca="false">IF(AND($G231&lt;=T$1,$H231&gt;T$1),$C231,0)</f>
        <v>0</v>
      </c>
      <c r="U231" s="65" t="n">
        <f aca="false">SUM(I231:T231)</f>
        <v>0</v>
      </c>
      <c r="V231" s="65"/>
      <c r="W231" s="67"/>
      <c r="X231" s="67"/>
      <c r="Y231" s="67"/>
      <c r="Z231" s="67"/>
      <c r="AA231" s="67"/>
      <c r="AB231" s="67"/>
      <c r="AC231" s="67"/>
    </row>
    <row r="232" customFormat="false" ht="15.75" hidden="true" customHeight="false" outlineLevel="0" collapsed="false">
      <c r="A232" s="54" t="str">
        <f aca="false">+'Personnel Input Worksheet'!B252</f>
        <v> </v>
      </c>
      <c r="B232" s="54" t="n">
        <f aca="false">+'Personnel Input Worksheet'!D252</f>
        <v>0</v>
      </c>
      <c r="C232" s="54" t="n">
        <f aca="false">IF(B232&lt;&gt;0,1,0)</f>
        <v>0</v>
      </c>
      <c r="D232" s="54" t="n">
        <f aca="false">+'Personnel Input Worksheet'!G252</f>
        <v>12</v>
      </c>
      <c r="E232" s="61" t="n">
        <f aca="false">+D232*30</f>
        <v>360</v>
      </c>
      <c r="F232" s="62" t="n">
        <v>36526</v>
      </c>
      <c r="G232" s="63" t="n">
        <f aca="false">IF(A232&lt;&gt;"FTE",DATE(99,12,31),+F232+(360-E232))</f>
        <v>36525</v>
      </c>
      <c r="H232" s="63" t="n">
        <f aca="false">IF(A232&lt;&gt;"FTE",F232+E232,DATE(2001,1,1))</f>
        <v>36886</v>
      </c>
      <c r="I232" s="64" t="n">
        <f aca="false">IF(AND($G232&lt;=I$1,$H232&gt;I$1),$C232,0)</f>
        <v>0</v>
      </c>
      <c r="J232" s="64" t="n">
        <f aca="false">IF(AND($G232&lt;=J$1,$H232&gt;J$1),$C232,0)</f>
        <v>0</v>
      </c>
      <c r="K232" s="64" t="n">
        <f aca="false">IF(AND($G232&lt;=K$1,$H232&gt;K$1),$C232,0)</f>
        <v>0</v>
      </c>
      <c r="L232" s="64" t="n">
        <f aca="false">IF(AND($G232&lt;=L$1,$H232&gt;L$1),$C232,0)</f>
        <v>0</v>
      </c>
      <c r="M232" s="64" t="n">
        <f aca="false">IF(AND($G232&lt;=M$1,$H232&gt;M$1),$C232,0)</f>
        <v>0</v>
      </c>
      <c r="N232" s="64" t="n">
        <f aca="false">IF(AND($G232&lt;=N$1,$H232&gt;N$1),$C232,0)</f>
        <v>0</v>
      </c>
      <c r="O232" s="64" t="n">
        <f aca="false">IF(AND($G232&lt;=O$1,$H232&gt;O$1),$C232,0)</f>
        <v>0</v>
      </c>
      <c r="P232" s="64" t="n">
        <f aca="false">IF(AND($G232&lt;=P$1,$H232&gt;P$1),$C232,0)</f>
        <v>0</v>
      </c>
      <c r="Q232" s="64" t="n">
        <f aca="false">IF(AND($G232&lt;=Q$1,$H232&gt;Q$1),$C232,0)</f>
        <v>0</v>
      </c>
      <c r="R232" s="64" t="n">
        <f aca="false">IF(AND($G232&lt;=R$1,$H232&gt;R$1),$C232,0)</f>
        <v>0</v>
      </c>
      <c r="S232" s="64" t="n">
        <f aca="false">IF(AND($G232&lt;=S$1,$H232&gt;S$1),$C232,0)</f>
        <v>0</v>
      </c>
      <c r="T232" s="64" t="n">
        <f aca="false">IF(AND($G232&lt;=T$1,$H232&gt;T$1),$C232,0)</f>
        <v>0</v>
      </c>
      <c r="U232" s="65" t="n">
        <f aca="false">SUM(I232:T232)</f>
        <v>0</v>
      </c>
      <c r="V232" s="65"/>
      <c r="W232" s="67"/>
      <c r="X232" s="67"/>
      <c r="Y232" s="67"/>
      <c r="Z232" s="67"/>
      <c r="AA232" s="67"/>
      <c r="AB232" s="67"/>
      <c r="AC232" s="67"/>
    </row>
    <row r="233" customFormat="false" ht="15.75" hidden="true" customHeight="false" outlineLevel="0" collapsed="false">
      <c r="A233" s="54" t="str">
        <f aca="false">+'Personnel Input Worksheet'!B253</f>
        <v> </v>
      </c>
      <c r="B233" s="54" t="n">
        <f aca="false">+'Personnel Input Worksheet'!D253</f>
        <v>0</v>
      </c>
      <c r="C233" s="54" t="n">
        <f aca="false">IF(B233&lt;&gt;0,1,0)</f>
        <v>0</v>
      </c>
      <c r="D233" s="54" t="n">
        <f aca="false">+'Personnel Input Worksheet'!G253</f>
        <v>12</v>
      </c>
      <c r="E233" s="61" t="n">
        <f aca="false">+D233*30</f>
        <v>360</v>
      </c>
      <c r="F233" s="62" t="n">
        <v>36526</v>
      </c>
      <c r="G233" s="63" t="n">
        <f aca="false">IF(A233&lt;&gt;"FTE",DATE(99,12,31),+F233+(360-E233))</f>
        <v>36525</v>
      </c>
      <c r="H233" s="63" t="n">
        <f aca="false">IF(A233&lt;&gt;"FTE",F233+E233,DATE(2001,1,1))</f>
        <v>36886</v>
      </c>
      <c r="I233" s="64" t="n">
        <f aca="false">IF(AND($G233&lt;=I$1,$H233&gt;I$1),$C233,0)</f>
        <v>0</v>
      </c>
      <c r="J233" s="64" t="n">
        <f aca="false">IF(AND($G233&lt;=J$1,$H233&gt;J$1),$C233,0)</f>
        <v>0</v>
      </c>
      <c r="K233" s="64" t="n">
        <f aca="false">IF(AND($G233&lt;=K$1,$H233&gt;K$1),$C233,0)</f>
        <v>0</v>
      </c>
      <c r="L233" s="64" t="n">
        <f aca="false">IF(AND($G233&lt;=L$1,$H233&gt;L$1),$C233,0)</f>
        <v>0</v>
      </c>
      <c r="M233" s="64" t="n">
        <f aca="false">IF(AND($G233&lt;=M$1,$H233&gt;M$1),$C233,0)</f>
        <v>0</v>
      </c>
      <c r="N233" s="64" t="n">
        <f aca="false">IF(AND($G233&lt;=N$1,$H233&gt;N$1),$C233,0)</f>
        <v>0</v>
      </c>
      <c r="O233" s="64" t="n">
        <f aca="false">IF(AND($G233&lt;=O$1,$H233&gt;O$1),$C233,0)</f>
        <v>0</v>
      </c>
      <c r="P233" s="64" t="n">
        <f aca="false">IF(AND($G233&lt;=P$1,$H233&gt;P$1),$C233,0)</f>
        <v>0</v>
      </c>
      <c r="Q233" s="64" t="n">
        <f aca="false">IF(AND($G233&lt;=Q$1,$H233&gt;Q$1),$C233,0)</f>
        <v>0</v>
      </c>
      <c r="R233" s="64" t="n">
        <f aca="false">IF(AND($G233&lt;=R$1,$H233&gt;R$1),$C233,0)</f>
        <v>0</v>
      </c>
      <c r="S233" s="64" t="n">
        <f aca="false">IF(AND($G233&lt;=S$1,$H233&gt;S$1),$C233,0)</f>
        <v>0</v>
      </c>
      <c r="T233" s="64" t="n">
        <f aca="false">IF(AND($G233&lt;=T$1,$H233&gt;T$1),$C233,0)</f>
        <v>0</v>
      </c>
      <c r="U233" s="65" t="n">
        <f aca="false">SUM(I233:T233)</f>
        <v>0</v>
      </c>
      <c r="V233" s="65"/>
      <c r="W233" s="67"/>
      <c r="X233" s="67"/>
      <c r="Y233" s="67"/>
      <c r="Z233" s="67"/>
      <c r="AA233" s="67"/>
      <c r="AB233" s="67"/>
      <c r="AC233" s="67"/>
    </row>
    <row r="234" customFormat="false" ht="15.75" hidden="true" customHeight="false" outlineLevel="0" collapsed="false">
      <c r="A234" s="54" t="str">
        <f aca="false">+'Personnel Input Worksheet'!B254</f>
        <v> </v>
      </c>
      <c r="B234" s="54" t="n">
        <f aca="false">+'Personnel Input Worksheet'!D254</f>
        <v>0</v>
      </c>
      <c r="C234" s="54" t="n">
        <f aca="false">IF(B234&lt;&gt;0,1,0)</f>
        <v>0</v>
      </c>
      <c r="D234" s="54" t="n">
        <f aca="false">+'Personnel Input Worksheet'!G254</f>
        <v>12</v>
      </c>
      <c r="E234" s="61" t="n">
        <f aca="false">+D234*30</f>
        <v>360</v>
      </c>
      <c r="F234" s="62" t="n">
        <v>36526</v>
      </c>
      <c r="G234" s="63" t="n">
        <f aca="false">IF(A234&lt;&gt;"FTE",DATE(99,12,31),+F234+(360-E234))</f>
        <v>36525</v>
      </c>
      <c r="H234" s="63" t="n">
        <f aca="false">IF(A234&lt;&gt;"FTE",F234+E234,DATE(2001,1,1))</f>
        <v>36886</v>
      </c>
      <c r="I234" s="64" t="n">
        <f aca="false">IF(AND($G234&lt;=I$1,$H234&gt;I$1),$C234,0)</f>
        <v>0</v>
      </c>
      <c r="J234" s="64" t="n">
        <f aca="false">IF(AND($G234&lt;=J$1,$H234&gt;J$1),$C234,0)</f>
        <v>0</v>
      </c>
      <c r="K234" s="64" t="n">
        <f aca="false">IF(AND($G234&lt;=K$1,$H234&gt;K$1),$C234,0)</f>
        <v>0</v>
      </c>
      <c r="L234" s="64" t="n">
        <f aca="false">IF(AND($G234&lt;=L$1,$H234&gt;L$1),$C234,0)</f>
        <v>0</v>
      </c>
      <c r="M234" s="64" t="n">
        <f aca="false">IF(AND($G234&lt;=M$1,$H234&gt;M$1),$C234,0)</f>
        <v>0</v>
      </c>
      <c r="N234" s="64" t="n">
        <f aca="false">IF(AND($G234&lt;=N$1,$H234&gt;N$1),$C234,0)</f>
        <v>0</v>
      </c>
      <c r="O234" s="64" t="n">
        <f aca="false">IF(AND($G234&lt;=O$1,$H234&gt;O$1),$C234,0)</f>
        <v>0</v>
      </c>
      <c r="P234" s="64" t="n">
        <f aca="false">IF(AND($G234&lt;=P$1,$H234&gt;P$1),$C234,0)</f>
        <v>0</v>
      </c>
      <c r="Q234" s="64" t="n">
        <f aca="false">IF(AND($G234&lt;=Q$1,$H234&gt;Q$1),$C234,0)</f>
        <v>0</v>
      </c>
      <c r="R234" s="64" t="n">
        <f aca="false">IF(AND($G234&lt;=R$1,$H234&gt;R$1),$C234,0)</f>
        <v>0</v>
      </c>
      <c r="S234" s="64" t="n">
        <f aca="false">IF(AND($G234&lt;=S$1,$H234&gt;S$1),$C234,0)</f>
        <v>0</v>
      </c>
      <c r="T234" s="64" t="n">
        <f aca="false">IF(AND($G234&lt;=T$1,$H234&gt;T$1),$C234,0)</f>
        <v>0</v>
      </c>
      <c r="U234" s="65" t="n">
        <f aca="false">SUM(I234:T234)</f>
        <v>0</v>
      </c>
      <c r="V234" s="65"/>
      <c r="W234" s="67"/>
      <c r="X234" s="67"/>
      <c r="Y234" s="67"/>
      <c r="Z234" s="67"/>
      <c r="AA234" s="67"/>
      <c r="AB234" s="67"/>
      <c r="AC234" s="67"/>
    </row>
    <row r="235" customFormat="false" ht="15.75" hidden="true" customHeight="false" outlineLevel="0" collapsed="false">
      <c r="A235" s="54" t="str">
        <f aca="false">+'Personnel Input Worksheet'!B255</f>
        <v> </v>
      </c>
      <c r="B235" s="54" t="n">
        <f aca="false">+'Personnel Input Worksheet'!D255</f>
        <v>0</v>
      </c>
      <c r="C235" s="54" t="n">
        <f aca="false">IF(B235&lt;&gt;0,1,0)</f>
        <v>0</v>
      </c>
      <c r="D235" s="54" t="n">
        <f aca="false">+'Personnel Input Worksheet'!G255</f>
        <v>12</v>
      </c>
      <c r="E235" s="61" t="n">
        <f aca="false">+D235*30</f>
        <v>360</v>
      </c>
      <c r="F235" s="62" t="n">
        <v>36526</v>
      </c>
      <c r="G235" s="63" t="n">
        <f aca="false">IF(A235&lt;&gt;"FTE",DATE(99,12,31),+F235+(360-E235))</f>
        <v>36525</v>
      </c>
      <c r="H235" s="63" t="n">
        <f aca="false">IF(A235&lt;&gt;"FTE",F235+E235,DATE(2001,1,1))</f>
        <v>36886</v>
      </c>
      <c r="I235" s="64" t="n">
        <f aca="false">IF(AND($G235&lt;=I$1,$H235&gt;I$1),$C235,0)</f>
        <v>0</v>
      </c>
      <c r="J235" s="64" t="n">
        <f aca="false">IF(AND($G235&lt;=J$1,$H235&gt;J$1),$C235,0)</f>
        <v>0</v>
      </c>
      <c r="K235" s="64" t="n">
        <f aca="false">IF(AND($G235&lt;=K$1,$H235&gt;K$1),$C235,0)</f>
        <v>0</v>
      </c>
      <c r="L235" s="64" t="n">
        <f aca="false">IF(AND($G235&lt;=L$1,$H235&gt;L$1),$C235,0)</f>
        <v>0</v>
      </c>
      <c r="M235" s="64" t="n">
        <f aca="false">IF(AND($G235&lt;=M$1,$H235&gt;M$1),$C235,0)</f>
        <v>0</v>
      </c>
      <c r="N235" s="64" t="n">
        <f aca="false">IF(AND($G235&lt;=N$1,$H235&gt;N$1),$C235,0)</f>
        <v>0</v>
      </c>
      <c r="O235" s="64" t="n">
        <f aca="false">IF(AND($G235&lt;=O$1,$H235&gt;O$1),$C235,0)</f>
        <v>0</v>
      </c>
      <c r="P235" s="64" t="n">
        <f aca="false">IF(AND($G235&lt;=P$1,$H235&gt;P$1),$C235,0)</f>
        <v>0</v>
      </c>
      <c r="Q235" s="64" t="n">
        <f aca="false">IF(AND($G235&lt;=Q$1,$H235&gt;Q$1),$C235,0)</f>
        <v>0</v>
      </c>
      <c r="R235" s="64" t="n">
        <f aca="false">IF(AND($G235&lt;=R$1,$H235&gt;R$1),$C235,0)</f>
        <v>0</v>
      </c>
      <c r="S235" s="64" t="n">
        <f aca="false">IF(AND($G235&lt;=S$1,$H235&gt;S$1),$C235,0)</f>
        <v>0</v>
      </c>
      <c r="T235" s="64" t="n">
        <f aca="false">IF(AND($G235&lt;=T$1,$H235&gt;T$1),$C235,0)</f>
        <v>0</v>
      </c>
      <c r="U235" s="65" t="n">
        <f aca="false">SUM(I235:T235)</f>
        <v>0</v>
      </c>
      <c r="V235" s="65"/>
      <c r="W235" s="67"/>
      <c r="X235" s="67"/>
      <c r="Y235" s="67"/>
      <c r="Z235" s="67"/>
      <c r="AA235" s="67"/>
      <c r="AB235" s="67"/>
      <c r="AC235" s="67"/>
    </row>
    <row r="236" customFormat="false" ht="15.75" hidden="true" customHeight="false" outlineLevel="0" collapsed="false">
      <c r="A236" s="54" t="str">
        <f aca="false">+'Personnel Input Worksheet'!B256</f>
        <v> </v>
      </c>
      <c r="B236" s="54" t="n">
        <f aca="false">+'Personnel Input Worksheet'!D256</f>
        <v>0</v>
      </c>
      <c r="C236" s="54" t="n">
        <f aca="false">IF(B236&lt;&gt;0,1,0)</f>
        <v>0</v>
      </c>
      <c r="D236" s="54" t="n">
        <f aca="false">+'Personnel Input Worksheet'!G256</f>
        <v>12</v>
      </c>
      <c r="E236" s="61" t="n">
        <f aca="false">+D236*30</f>
        <v>360</v>
      </c>
      <c r="F236" s="62" t="n">
        <v>36526</v>
      </c>
      <c r="G236" s="63" t="n">
        <f aca="false">IF(A236&lt;&gt;"FTE",DATE(99,12,31),+F236+(360-E236))</f>
        <v>36525</v>
      </c>
      <c r="H236" s="63" t="n">
        <f aca="false">IF(A236&lt;&gt;"FTE",F236+E236,DATE(2001,1,1))</f>
        <v>36886</v>
      </c>
      <c r="I236" s="64" t="n">
        <f aca="false">IF(AND($G236&lt;=I$1,$H236&gt;I$1),$C236,0)</f>
        <v>0</v>
      </c>
      <c r="J236" s="64" t="n">
        <f aca="false">IF(AND($G236&lt;=J$1,$H236&gt;J$1),$C236,0)</f>
        <v>0</v>
      </c>
      <c r="K236" s="64" t="n">
        <f aca="false">IF(AND($G236&lt;=K$1,$H236&gt;K$1),$C236,0)</f>
        <v>0</v>
      </c>
      <c r="L236" s="64" t="n">
        <f aca="false">IF(AND($G236&lt;=L$1,$H236&gt;L$1),$C236,0)</f>
        <v>0</v>
      </c>
      <c r="M236" s="64" t="n">
        <f aca="false">IF(AND($G236&lt;=M$1,$H236&gt;M$1),$C236,0)</f>
        <v>0</v>
      </c>
      <c r="N236" s="64" t="n">
        <f aca="false">IF(AND($G236&lt;=N$1,$H236&gt;N$1),$C236,0)</f>
        <v>0</v>
      </c>
      <c r="O236" s="64" t="n">
        <f aca="false">IF(AND($G236&lt;=O$1,$H236&gt;O$1),$C236,0)</f>
        <v>0</v>
      </c>
      <c r="P236" s="64" t="n">
        <f aca="false">IF(AND($G236&lt;=P$1,$H236&gt;P$1),$C236,0)</f>
        <v>0</v>
      </c>
      <c r="Q236" s="64" t="n">
        <f aca="false">IF(AND($G236&lt;=Q$1,$H236&gt;Q$1),$C236,0)</f>
        <v>0</v>
      </c>
      <c r="R236" s="64" t="n">
        <f aca="false">IF(AND($G236&lt;=R$1,$H236&gt;R$1),$C236,0)</f>
        <v>0</v>
      </c>
      <c r="S236" s="64" t="n">
        <f aca="false">IF(AND($G236&lt;=S$1,$H236&gt;S$1),$C236,0)</f>
        <v>0</v>
      </c>
      <c r="T236" s="64" t="n">
        <f aca="false">IF(AND($G236&lt;=T$1,$H236&gt;T$1),$C236,0)</f>
        <v>0</v>
      </c>
      <c r="U236" s="65" t="n">
        <f aca="false">SUM(I236:T236)</f>
        <v>0</v>
      </c>
      <c r="V236" s="65"/>
      <c r="W236" s="67"/>
      <c r="X236" s="67"/>
      <c r="Y236" s="67"/>
      <c r="Z236" s="67"/>
      <c r="AA236" s="67"/>
      <c r="AB236" s="67"/>
      <c r="AC236" s="67"/>
    </row>
    <row r="237" customFormat="false" ht="15.75" hidden="true" customHeight="false" outlineLevel="0" collapsed="false">
      <c r="A237" s="54" t="str">
        <f aca="false">+'Personnel Input Worksheet'!B257</f>
        <v> </v>
      </c>
      <c r="B237" s="54" t="n">
        <f aca="false">+'Personnel Input Worksheet'!D257</f>
        <v>0</v>
      </c>
      <c r="C237" s="54" t="n">
        <f aca="false">IF(B237&lt;&gt;0,1,0)</f>
        <v>0</v>
      </c>
      <c r="D237" s="54" t="n">
        <f aca="false">+'Personnel Input Worksheet'!G257</f>
        <v>12</v>
      </c>
      <c r="E237" s="61" t="n">
        <f aca="false">+D237*30</f>
        <v>360</v>
      </c>
      <c r="F237" s="62" t="n">
        <v>36526</v>
      </c>
      <c r="G237" s="63" t="n">
        <f aca="false">IF(A237&lt;&gt;"FTE",DATE(99,12,31),+F237+(360-E237))</f>
        <v>36525</v>
      </c>
      <c r="H237" s="63" t="n">
        <f aca="false">IF(A237&lt;&gt;"FTE",F237+E237,DATE(2001,1,1))</f>
        <v>36886</v>
      </c>
      <c r="I237" s="64" t="n">
        <f aca="false">IF(AND($G237&lt;=I$1,$H237&gt;I$1),$C237,0)</f>
        <v>0</v>
      </c>
      <c r="J237" s="64" t="n">
        <f aca="false">IF(AND($G237&lt;=J$1,$H237&gt;J$1),$C237,0)</f>
        <v>0</v>
      </c>
      <c r="K237" s="64" t="n">
        <f aca="false">IF(AND($G237&lt;=K$1,$H237&gt;K$1),$C237,0)</f>
        <v>0</v>
      </c>
      <c r="L237" s="64" t="n">
        <f aca="false">IF(AND($G237&lt;=L$1,$H237&gt;L$1),$C237,0)</f>
        <v>0</v>
      </c>
      <c r="M237" s="64" t="n">
        <f aca="false">IF(AND($G237&lt;=M$1,$H237&gt;M$1),$C237,0)</f>
        <v>0</v>
      </c>
      <c r="N237" s="64" t="n">
        <f aca="false">IF(AND($G237&lt;=N$1,$H237&gt;N$1),$C237,0)</f>
        <v>0</v>
      </c>
      <c r="O237" s="64" t="n">
        <f aca="false">IF(AND($G237&lt;=O$1,$H237&gt;O$1),$C237,0)</f>
        <v>0</v>
      </c>
      <c r="P237" s="64" t="n">
        <f aca="false">IF(AND($G237&lt;=P$1,$H237&gt;P$1),$C237,0)</f>
        <v>0</v>
      </c>
      <c r="Q237" s="64" t="n">
        <f aca="false">IF(AND($G237&lt;=Q$1,$H237&gt;Q$1),$C237,0)</f>
        <v>0</v>
      </c>
      <c r="R237" s="64" t="n">
        <f aca="false">IF(AND($G237&lt;=R$1,$H237&gt;R$1),$C237,0)</f>
        <v>0</v>
      </c>
      <c r="S237" s="64" t="n">
        <f aca="false">IF(AND($G237&lt;=S$1,$H237&gt;S$1),$C237,0)</f>
        <v>0</v>
      </c>
      <c r="T237" s="64" t="n">
        <f aca="false">IF(AND($G237&lt;=T$1,$H237&gt;T$1),$C237,0)</f>
        <v>0</v>
      </c>
      <c r="U237" s="65" t="n">
        <f aca="false">SUM(I237:T237)</f>
        <v>0</v>
      </c>
      <c r="V237" s="65"/>
      <c r="W237" s="67"/>
      <c r="X237" s="67"/>
      <c r="Y237" s="67"/>
      <c r="Z237" s="67"/>
      <c r="AA237" s="67"/>
      <c r="AB237" s="67"/>
      <c r="AC237" s="67"/>
    </row>
    <row r="238" customFormat="false" ht="15.75" hidden="true" customHeight="false" outlineLevel="0" collapsed="false">
      <c r="A238" s="54" t="str">
        <f aca="false">+'Personnel Input Worksheet'!B258</f>
        <v> </v>
      </c>
      <c r="B238" s="54" t="n">
        <f aca="false">+'Personnel Input Worksheet'!D258</f>
        <v>0</v>
      </c>
      <c r="C238" s="54" t="n">
        <f aca="false">IF(B238&lt;&gt;0,1,0)</f>
        <v>0</v>
      </c>
      <c r="D238" s="54" t="n">
        <f aca="false">+'Personnel Input Worksheet'!G258</f>
        <v>12</v>
      </c>
      <c r="E238" s="61" t="n">
        <f aca="false">+D238*30</f>
        <v>360</v>
      </c>
      <c r="F238" s="62" t="n">
        <v>36526</v>
      </c>
      <c r="G238" s="63" t="n">
        <f aca="false">IF(A238&lt;&gt;"FTE",DATE(99,12,31),+F238+(360-E238))</f>
        <v>36525</v>
      </c>
      <c r="H238" s="63" t="n">
        <f aca="false">IF(A238&lt;&gt;"FTE",F238+E238,DATE(2001,1,1))</f>
        <v>36886</v>
      </c>
      <c r="I238" s="64" t="n">
        <f aca="false">IF(AND($G238&lt;=I$1,$H238&gt;I$1),$C238,0)</f>
        <v>0</v>
      </c>
      <c r="J238" s="64" t="n">
        <f aca="false">IF(AND($G238&lt;=J$1,$H238&gt;J$1),$C238,0)</f>
        <v>0</v>
      </c>
      <c r="K238" s="64" t="n">
        <f aca="false">IF(AND($G238&lt;=K$1,$H238&gt;K$1),$C238,0)</f>
        <v>0</v>
      </c>
      <c r="L238" s="64" t="n">
        <f aca="false">IF(AND($G238&lt;=L$1,$H238&gt;L$1),$C238,0)</f>
        <v>0</v>
      </c>
      <c r="M238" s="64" t="n">
        <f aca="false">IF(AND($G238&lt;=M$1,$H238&gt;M$1),$C238,0)</f>
        <v>0</v>
      </c>
      <c r="N238" s="64" t="n">
        <f aca="false">IF(AND($G238&lt;=N$1,$H238&gt;N$1),$C238,0)</f>
        <v>0</v>
      </c>
      <c r="O238" s="64" t="n">
        <f aca="false">IF(AND($G238&lt;=O$1,$H238&gt;O$1),$C238,0)</f>
        <v>0</v>
      </c>
      <c r="P238" s="64" t="n">
        <f aca="false">IF(AND($G238&lt;=P$1,$H238&gt;P$1),$C238,0)</f>
        <v>0</v>
      </c>
      <c r="Q238" s="64" t="n">
        <f aca="false">IF(AND($G238&lt;=Q$1,$H238&gt;Q$1),$C238,0)</f>
        <v>0</v>
      </c>
      <c r="R238" s="64" t="n">
        <f aca="false">IF(AND($G238&lt;=R$1,$H238&gt;R$1),$C238,0)</f>
        <v>0</v>
      </c>
      <c r="S238" s="64" t="n">
        <f aca="false">IF(AND($G238&lt;=S$1,$H238&gt;S$1),$C238,0)</f>
        <v>0</v>
      </c>
      <c r="T238" s="64" t="n">
        <f aca="false">IF(AND($G238&lt;=T$1,$H238&gt;T$1),$C238,0)</f>
        <v>0</v>
      </c>
      <c r="U238" s="65" t="n">
        <f aca="false">SUM(I238:T238)</f>
        <v>0</v>
      </c>
      <c r="V238" s="65"/>
      <c r="W238" s="67"/>
      <c r="X238" s="67"/>
      <c r="Y238" s="67"/>
      <c r="Z238" s="67"/>
      <c r="AA238" s="67"/>
      <c r="AB238" s="67"/>
      <c r="AC238" s="67"/>
    </row>
    <row r="239" customFormat="false" ht="15.75" hidden="true" customHeight="false" outlineLevel="0" collapsed="false">
      <c r="A239" s="54" t="str">
        <f aca="false">+'Personnel Input Worksheet'!B259</f>
        <v> </v>
      </c>
      <c r="B239" s="54" t="n">
        <f aca="false">+'Personnel Input Worksheet'!D259</f>
        <v>0</v>
      </c>
      <c r="C239" s="54" t="n">
        <f aca="false">IF(B239&lt;&gt;0,1,0)</f>
        <v>0</v>
      </c>
      <c r="D239" s="54" t="n">
        <f aca="false">+'Personnel Input Worksheet'!G259</f>
        <v>12</v>
      </c>
      <c r="E239" s="61" t="n">
        <f aca="false">+D239*30</f>
        <v>360</v>
      </c>
      <c r="F239" s="62" t="n">
        <v>36526</v>
      </c>
      <c r="G239" s="63" t="n">
        <f aca="false">IF(A239&lt;&gt;"FTE",DATE(99,12,31),+F239+(360-E239))</f>
        <v>36525</v>
      </c>
      <c r="H239" s="63" t="n">
        <f aca="false">IF(A239&lt;&gt;"FTE",F239+E239,DATE(2001,1,1))</f>
        <v>36886</v>
      </c>
      <c r="I239" s="64" t="n">
        <f aca="false">IF(AND($G239&lt;=I$1,$H239&gt;I$1),$C239,0)</f>
        <v>0</v>
      </c>
      <c r="J239" s="64" t="n">
        <f aca="false">IF(AND($G239&lt;=J$1,$H239&gt;J$1),$C239,0)</f>
        <v>0</v>
      </c>
      <c r="K239" s="64" t="n">
        <f aca="false">IF(AND($G239&lt;=K$1,$H239&gt;K$1),$C239,0)</f>
        <v>0</v>
      </c>
      <c r="L239" s="64" t="n">
        <f aca="false">IF(AND($G239&lt;=L$1,$H239&gt;L$1),$C239,0)</f>
        <v>0</v>
      </c>
      <c r="M239" s="64" t="n">
        <f aca="false">IF(AND($G239&lt;=M$1,$H239&gt;M$1),$C239,0)</f>
        <v>0</v>
      </c>
      <c r="N239" s="64" t="n">
        <f aca="false">IF(AND($G239&lt;=N$1,$H239&gt;N$1),$C239,0)</f>
        <v>0</v>
      </c>
      <c r="O239" s="64" t="n">
        <f aca="false">IF(AND($G239&lt;=O$1,$H239&gt;O$1),$C239,0)</f>
        <v>0</v>
      </c>
      <c r="P239" s="64" t="n">
        <f aca="false">IF(AND($G239&lt;=P$1,$H239&gt;P$1),$C239,0)</f>
        <v>0</v>
      </c>
      <c r="Q239" s="64" t="n">
        <f aca="false">IF(AND($G239&lt;=Q$1,$H239&gt;Q$1),$C239,0)</f>
        <v>0</v>
      </c>
      <c r="R239" s="64" t="n">
        <f aca="false">IF(AND($G239&lt;=R$1,$H239&gt;R$1),$C239,0)</f>
        <v>0</v>
      </c>
      <c r="S239" s="64" t="n">
        <f aca="false">IF(AND($G239&lt;=S$1,$H239&gt;S$1),$C239,0)</f>
        <v>0</v>
      </c>
      <c r="T239" s="64" t="n">
        <f aca="false">IF(AND($G239&lt;=T$1,$H239&gt;T$1),$C239,0)</f>
        <v>0</v>
      </c>
      <c r="U239" s="65" t="n">
        <f aca="false">SUM(I239:T239)</f>
        <v>0</v>
      </c>
      <c r="V239" s="65"/>
      <c r="W239" s="67"/>
      <c r="X239" s="67"/>
      <c r="Y239" s="67"/>
      <c r="Z239" s="67"/>
      <c r="AA239" s="67"/>
      <c r="AB239" s="67"/>
      <c r="AC239" s="67"/>
    </row>
    <row r="240" customFormat="false" ht="15.75" hidden="true" customHeight="false" outlineLevel="0" collapsed="false">
      <c r="A240" s="54" t="str">
        <f aca="false">+'Personnel Input Worksheet'!B260</f>
        <v> </v>
      </c>
      <c r="B240" s="54" t="n">
        <f aca="false">+'Personnel Input Worksheet'!D260</f>
        <v>0</v>
      </c>
      <c r="C240" s="54" t="n">
        <f aca="false">IF(B240&lt;&gt;0,1,0)</f>
        <v>0</v>
      </c>
      <c r="D240" s="54" t="n">
        <f aca="false">+'Personnel Input Worksheet'!G260</f>
        <v>12</v>
      </c>
      <c r="E240" s="61" t="n">
        <f aca="false">+D240*30</f>
        <v>360</v>
      </c>
      <c r="F240" s="62" t="n">
        <v>36526</v>
      </c>
      <c r="G240" s="63" t="n">
        <f aca="false">IF(A240&lt;&gt;"FTE",DATE(99,12,31),+F240+(360-E240))</f>
        <v>36525</v>
      </c>
      <c r="H240" s="63" t="n">
        <f aca="false">IF(A240&lt;&gt;"FTE",F240+E240,DATE(2001,1,1))</f>
        <v>36886</v>
      </c>
      <c r="I240" s="64" t="n">
        <f aca="false">IF(AND($G240&lt;=I$1,$H240&gt;I$1),$C240,0)</f>
        <v>0</v>
      </c>
      <c r="J240" s="64" t="n">
        <f aca="false">IF(AND($G240&lt;=J$1,$H240&gt;J$1),$C240,0)</f>
        <v>0</v>
      </c>
      <c r="K240" s="64" t="n">
        <f aca="false">IF(AND($G240&lt;=K$1,$H240&gt;K$1),$C240,0)</f>
        <v>0</v>
      </c>
      <c r="L240" s="64" t="n">
        <f aca="false">IF(AND($G240&lt;=L$1,$H240&gt;L$1),$C240,0)</f>
        <v>0</v>
      </c>
      <c r="M240" s="64" t="n">
        <f aca="false">IF(AND($G240&lt;=M$1,$H240&gt;M$1),$C240,0)</f>
        <v>0</v>
      </c>
      <c r="N240" s="64" t="n">
        <f aca="false">IF(AND($G240&lt;=N$1,$H240&gt;N$1),$C240,0)</f>
        <v>0</v>
      </c>
      <c r="O240" s="64" t="n">
        <f aca="false">IF(AND($G240&lt;=O$1,$H240&gt;O$1),$C240,0)</f>
        <v>0</v>
      </c>
      <c r="P240" s="64" t="n">
        <f aca="false">IF(AND($G240&lt;=P$1,$H240&gt;P$1),$C240,0)</f>
        <v>0</v>
      </c>
      <c r="Q240" s="64" t="n">
        <f aca="false">IF(AND($G240&lt;=Q$1,$H240&gt;Q$1),$C240,0)</f>
        <v>0</v>
      </c>
      <c r="R240" s="64" t="n">
        <f aca="false">IF(AND($G240&lt;=R$1,$H240&gt;R$1),$C240,0)</f>
        <v>0</v>
      </c>
      <c r="S240" s="64" t="n">
        <f aca="false">IF(AND($G240&lt;=S$1,$H240&gt;S$1),$C240,0)</f>
        <v>0</v>
      </c>
      <c r="T240" s="64" t="n">
        <f aca="false">IF(AND($G240&lt;=T$1,$H240&gt;T$1),$C240,0)</f>
        <v>0</v>
      </c>
      <c r="U240" s="65" t="n">
        <f aca="false">SUM(I240:T240)</f>
        <v>0</v>
      </c>
      <c r="V240" s="65"/>
      <c r="W240" s="67"/>
      <c r="X240" s="67"/>
      <c r="Y240" s="67"/>
      <c r="Z240" s="67"/>
      <c r="AA240" s="67"/>
      <c r="AB240" s="67"/>
      <c r="AC240" s="67"/>
    </row>
    <row r="241" customFormat="false" ht="15.75" hidden="true" customHeight="false" outlineLevel="0" collapsed="false">
      <c r="A241" s="54" t="str">
        <f aca="false">+'Personnel Input Worksheet'!B261</f>
        <v> </v>
      </c>
      <c r="B241" s="54" t="n">
        <f aca="false">+'Personnel Input Worksheet'!D261</f>
        <v>0</v>
      </c>
      <c r="C241" s="54" t="n">
        <f aca="false">IF(B241&lt;&gt;0,1,0)</f>
        <v>0</v>
      </c>
      <c r="D241" s="54" t="n">
        <f aca="false">+'Personnel Input Worksheet'!G261</f>
        <v>12</v>
      </c>
      <c r="E241" s="61" t="n">
        <f aca="false">+D241*30</f>
        <v>360</v>
      </c>
      <c r="F241" s="62" t="n">
        <v>36526</v>
      </c>
      <c r="G241" s="63" t="n">
        <f aca="false">IF(A241&lt;&gt;"FTE",DATE(99,12,31),+F241+(360-E241))</f>
        <v>36525</v>
      </c>
      <c r="H241" s="63" t="n">
        <f aca="false">IF(A241&lt;&gt;"FTE",F241+E241,DATE(2001,1,1))</f>
        <v>36886</v>
      </c>
      <c r="I241" s="64" t="n">
        <f aca="false">IF(AND($G241&lt;=I$1,$H241&gt;I$1),$C241,0)</f>
        <v>0</v>
      </c>
      <c r="J241" s="64" t="n">
        <f aca="false">IF(AND($G241&lt;=J$1,$H241&gt;J$1),$C241,0)</f>
        <v>0</v>
      </c>
      <c r="K241" s="64" t="n">
        <f aca="false">IF(AND($G241&lt;=K$1,$H241&gt;K$1),$C241,0)</f>
        <v>0</v>
      </c>
      <c r="L241" s="64" t="n">
        <f aca="false">IF(AND($G241&lt;=L$1,$H241&gt;L$1),$C241,0)</f>
        <v>0</v>
      </c>
      <c r="M241" s="64" t="n">
        <f aca="false">IF(AND($G241&lt;=M$1,$H241&gt;M$1),$C241,0)</f>
        <v>0</v>
      </c>
      <c r="N241" s="64" t="n">
        <f aca="false">IF(AND($G241&lt;=N$1,$H241&gt;N$1),$C241,0)</f>
        <v>0</v>
      </c>
      <c r="O241" s="64" t="n">
        <f aca="false">IF(AND($G241&lt;=O$1,$H241&gt;O$1),$C241,0)</f>
        <v>0</v>
      </c>
      <c r="P241" s="64" t="n">
        <f aca="false">IF(AND($G241&lt;=P$1,$H241&gt;P$1),$C241,0)</f>
        <v>0</v>
      </c>
      <c r="Q241" s="64" t="n">
        <f aca="false">IF(AND($G241&lt;=Q$1,$H241&gt;Q$1),$C241,0)</f>
        <v>0</v>
      </c>
      <c r="R241" s="64" t="n">
        <f aca="false">IF(AND($G241&lt;=R$1,$H241&gt;R$1),$C241,0)</f>
        <v>0</v>
      </c>
      <c r="S241" s="64" t="n">
        <f aca="false">IF(AND($G241&lt;=S$1,$H241&gt;S$1),$C241,0)</f>
        <v>0</v>
      </c>
      <c r="T241" s="64" t="n">
        <f aca="false">IF(AND($G241&lt;=T$1,$H241&gt;T$1),$C241,0)</f>
        <v>0</v>
      </c>
      <c r="U241" s="65" t="n">
        <f aca="false">SUM(I241:T241)</f>
        <v>0</v>
      </c>
      <c r="V241" s="65"/>
      <c r="W241" s="67"/>
      <c r="X241" s="67"/>
      <c r="Y241" s="67"/>
      <c r="Z241" s="67"/>
      <c r="AA241" s="67"/>
      <c r="AB241" s="67"/>
      <c r="AC241" s="67"/>
    </row>
    <row r="242" customFormat="false" ht="15.75" hidden="true" customHeight="false" outlineLevel="0" collapsed="false">
      <c r="A242" s="54" t="str">
        <f aca="false">+'Personnel Input Worksheet'!B262</f>
        <v> </v>
      </c>
      <c r="B242" s="54" t="n">
        <f aca="false">+'Personnel Input Worksheet'!D262</f>
        <v>0</v>
      </c>
      <c r="C242" s="54" t="n">
        <f aca="false">IF(B242&lt;&gt;0,1,0)</f>
        <v>0</v>
      </c>
      <c r="D242" s="54" t="n">
        <f aca="false">+'Personnel Input Worksheet'!G262</f>
        <v>12</v>
      </c>
      <c r="E242" s="61" t="n">
        <f aca="false">+D242*30</f>
        <v>360</v>
      </c>
      <c r="F242" s="62" t="n">
        <v>36526</v>
      </c>
      <c r="G242" s="63" t="n">
        <f aca="false">IF(A242&lt;&gt;"FTE",DATE(99,12,31),+F242+(360-E242))</f>
        <v>36525</v>
      </c>
      <c r="H242" s="63" t="n">
        <f aca="false">IF(A242&lt;&gt;"FTE",F242+E242,DATE(2001,1,1))</f>
        <v>36886</v>
      </c>
      <c r="I242" s="64" t="n">
        <f aca="false">IF(AND($G242&lt;=I$1,$H242&gt;I$1),$C242,0)</f>
        <v>0</v>
      </c>
      <c r="J242" s="64" t="n">
        <f aca="false">IF(AND($G242&lt;=J$1,$H242&gt;J$1),$C242,0)</f>
        <v>0</v>
      </c>
      <c r="K242" s="64" t="n">
        <f aca="false">IF(AND($G242&lt;=K$1,$H242&gt;K$1),$C242,0)</f>
        <v>0</v>
      </c>
      <c r="L242" s="64" t="n">
        <f aca="false">IF(AND($G242&lt;=L$1,$H242&gt;L$1),$C242,0)</f>
        <v>0</v>
      </c>
      <c r="M242" s="64" t="n">
        <f aca="false">IF(AND($G242&lt;=M$1,$H242&gt;M$1),$C242,0)</f>
        <v>0</v>
      </c>
      <c r="N242" s="64" t="n">
        <f aca="false">IF(AND($G242&lt;=N$1,$H242&gt;N$1),$C242,0)</f>
        <v>0</v>
      </c>
      <c r="O242" s="64" t="n">
        <f aca="false">IF(AND($G242&lt;=O$1,$H242&gt;O$1),$C242,0)</f>
        <v>0</v>
      </c>
      <c r="P242" s="64" t="n">
        <f aca="false">IF(AND($G242&lt;=P$1,$H242&gt;P$1),$C242,0)</f>
        <v>0</v>
      </c>
      <c r="Q242" s="64" t="n">
        <f aca="false">IF(AND($G242&lt;=Q$1,$H242&gt;Q$1),$C242,0)</f>
        <v>0</v>
      </c>
      <c r="R242" s="64" t="n">
        <f aca="false">IF(AND($G242&lt;=R$1,$H242&gt;R$1),$C242,0)</f>
        <v>0</v>
      </c>
      <c r="S242" s="64" t="n">
        <f aca="false">IF(AND($G242&lt;=S$1,$H242&gt;S$1),$C242,0)</f>
        <v>0</v>
      </c>
      <c r="T242" s="64" t="n">
        <f aca="false">IF(AND($G242&lt;=T$1,$H242&gt;T$1),$C242,0)</f>
        <v>0</v>
      </c>
      <c r="U242" s="65" t="n">
        <f aca="false">SUM(I242:T242)</f>
        <v>0</v>
      </c>
      <c r="V242" s="65"/>
      <c r="W242" s="67"/>
      <c r="X242" s="67"/>
      <c r="Y242" s="67"/>
      <c r="Z242" s="67"/>
      <c r="AA242" s="67"/>
      <c r="AB242" s="67"/>
      <c r="AC242" s="67"/>
    </row>
    <row r="243" customFormat="false" ht="15.75" hidden="true" customHeight="false" outlineLevel="0" collapsed="false">
      <c r="A243" s="54" t="str">
        <f aca="false">+'Personnel Input Worksheet'!B263</f>
        <v> </v>
      </c>
      <c r="B243" s="54" t="n">
        <f aca="false">+'Personnel Input Worksheet'!D263</f>
        <v>0</v>
      </c>
      <c r="C243" s="54" t="n">
        <f aca="false">IF(B243&lt;&gt;0,1,0)</f>
        <v>0</v>
      </c>
      <c r="D243" s="54" t="n">
        <f aca="false">+'Personnel Input Worksheet'!G263</f>
        <v>12</v>
      </c>
      <c r="E243" s="61" t="n">
        <f aca="false">+D243*30</f>
        <v>360</v>
      </c>
      <c r="F243" s="62" t="n">
        <v>36526</v>
      </c>
      <c r="G243" s="63" t="n">
        <f aca="false">IF(A243&lt;&gt;"FTE",DATE(99,12,31),+F243+(360-E243))</f>
        <v>36525</v>
      </c>
      <c r="H243" s="63" t="n">
        <f aca="false">IF(A243&lt;&gt;"FTE",F243+E243,DATE(2001,1,1))</f>
        <v>36886</v>
      </c>
      <c r="I243" s="64" t="n">
        <f aca="false">IF(AND($G243&lt;=I$1,$H243&gt;I$1),$C243,0)</f>
        <v>0</v>
      </c>
      <c r="J243" s="64" t="n">
        <f aca="false">IF(AND($G243&lt;=J$1,$H243&gt;J$1),$C243,0)</f>
        <v>0</v>
      </c>
      <c r="K243" s="64" t="n">
        <f aca="false">IF(AND($G243&lt;=K$1,$H243&gt;K$1),$C243,0)</f>
        <v>0</v>
      </c>
      <c r="L243" s="64" t="n">
        <f aca="false">IF(AND($G243&lt;=L$1,$H243&gt;L$1),$C243,0)</f>
        <v>0</v>
      </c>
      <c r="M243" s="64" t="n">
        <f aca="false">IF(AND($G243&lt;=M$1,$H243&gt;M$1),$C243,0)</f>
        <v>0</v>
      </c>
      <c r="N243" s="64" t="n">
        <f aca="false">IF(AND($G243&lt;=N$1,$H243&gt;N$1),$C243,0)</f>
        <v>0</v>
      </c>
      <c r="O243" s="64" t="n">
        <f aca="false">IF(AND($G243&lt;=O$1,$H243&gt;O$1),$C243,0)</f>
        <v>0</v>
      </c>
      <c r="P243" s="64" t="n">
        <f aca="false">IF(AND($G243&lt;=P$1,$H243&gt;P$1),$C243,0)</f>
        <v>0</v>
      </c>
      <c r="Q243" s="64" t="n">
        <f aca="false">IF(AND($G243&lt;=Q$1,$H243&gt;Q$1),$C243,0)</f>
        <v>0</v>
      </c>
      <c r="R243" s="64" t="n">
        <f aca="false">IF(AND($G243&lt;=R$1,$H243&gt;R$1),$C243,0)</f>
        <v>0</v>
      </c>
      <c r="S243" s="64" t="n">
        <f aca="false">IF(AND($G243&lt;=S$1,$H243&gt;S$1),$C243,0)</f>
        <v>0</v>
      </c>
      <c r="T243" s="64" t="n">
        <f aca="false">IF(AND($G243&lt;=T$1,$H243&gt;T$1),$C243,0)</f>
        <v>0</v>
      </c>
      <c r="U243" s="65" t="n">
        <f aca="false">SUM(I243:T243)</f>
        <v>0</v>
      </c>
      <c r="V243" s="65"/>
      <c r="W243" s="67"/>
      <c r="X243" s="67"/>
      <c r="Y243" s="67"/>
      <c r="Z243" s="67"/>
      <c r="AA243" s="67"/>
      <c r="AB243" s="67"/>
      <c r="AC243" s="67"/>
    </row>
    <row r="244" customFormat="false" ht="15.75" hidden="true" customHeight="false" outlineLevel="0" collapsed="false">
      <c r="A244" s="54" t="str">
        <f aca="false">+'Personnel Input Worksheet'!B264</f>
        <v> </v>
      </c>
      <c r="B244" s="54" t="n">
        <f aca="false">+'Personnel Input Worksheet'!D264</f>
        <v>0</v>
      </c>
      <c r="C244" s="54" t="n">
        <f aca="false">IF(B244&lt;&gt;0,1,0)</f>
        <v>0</v>
      </c>
      <c r="D244" s="54" t="n">
        <f aca="false">+'Personnel Input Worksheet'!G264</f>
        <v>12</v>
      </c>
      <c r="E244" s="61" t="n">
        <f aca="false">+D244*30</f>
        <v>360</v>
      </c>
      <c r="F244" s="62" t="n">
        <v>36526</v>
      </c>
      <c r="G244" s="63" t="n">
        <f aca="false">IF(A244&lt;&gt;"FTE",DATE(99,12,31),+F244+(360-E244))</f>
        <v>36525</v>
      </c>
      <c r="H244" s="63" t="n">
        <f aca="false">IF(A244&lt;&gt;"FTE",F244+E244,DATE(2001,1,1))</f>
        <v>36886</v>
      </c>
      <c r="I244" s="64" t="n">
        <f aca="false">IF(AND($G244&lt;=I$1,$H244&gt;I$1),$C244,0)</f>
        <v>0</v>
      </c>
      <c r="J244" s="64" t="n">
        <f aca="false">IF(AND($G244&lt;=J$1,$H244&gt;J$1),$C244,0)</f>
        <v>0</v>
      </c>
      <c r="K244" s="64" t="n">
        <f aca="false">IF(AND($G244&lt;=K$1,$H244&gt;K$1),$C244,0)</f>
        <v>0</v>
      </c>
      <c r="L244" s="64" t="n">
        <f aca="false">IF(AND($G244&lt;=L$1,$H244&gt;L$1),$C244,0)</f>
        <v>0</v>
      </c>
      <c r="M244" s="64" t="n">
        <f aca="false">IF(AND($G244&lt;=M$1,$H244&gt;M$1),$C244,0)</f>
        <v>0</v>
      </c>
      <c r="N244" s="64" t="n">
        <f aca="false">IF(AND($G244&lt;=N$1,$H244&gt;N$1),$C244,0)</f>
        <v>0</v>
      </c>
      <c r="O244" s="64" t="n">
        <f aca="false">IF(AND($G244&lt;=O$1,$H244&gt;O$1),$C244,0)</f>
        <v>0</v>
      </c>
      <c r="P244" s="64" t="n">
        <f aca="false">IF(AND($G244&lt;=P$1,$H244&gt;P$1),$C244,0)</f>
        <v>0</v>
      </c>
      <c r="Q244" s="64" t="n">
        <f aca="false">IF(AND($G244&lt;=Q$1,$H244&gt;Q$1),$C244,0)</f>
        <v>0</v>
      </c>
      <c r="R244" s="64" t="n">
        <f aca="false">IF(AND($G244&lt;=R$1,$H244&gt;R$1),$C244,0)</f>
        <v>0</v>
      </c>
      <c r="S244" s="64" t="n">
        <f aca="false">IF(AND($G244&lt;=S$1,$H244&gt;S$1),$C244,0)</f>
        <v>0</v>
      </c>
      <c r="T244" s="64" t="n">
        <f aca="false">IF(AND($G244&lt;=T$1,$H244&gt;T$1),$C244,0)</f>
        <v>0</v>
      </c>
      <c r="U244" s="65" t="n">
        <f aca="false">SUM(I244:T244)</f>
        <v>0</v>
      </c>
      <c r="V244" s="65"/>
      <c r="W244" s="67"/>
      <c r="X244" s="67"/>
      <c r="Y244" s="67"/>
      <c r="Z244" s="67"/>
      <c r="AA244" s="67"/>
      <c r="AB244" s="67"/>
      <c r="AC244" s="67"/>
    </row>
    <row r="245" customFormat="false" ht="15.75" hidden="true" customHeight="false" outlineLevel="0" collapsed="false">
      <c r="A245" s="54" t="str">
        <f aca="false">+'Personnel Input Worksheet'!B265</f>
        <v> </v>
      </c>
      <c r="B245" s="54" t="n">
        <f aca="false">+'Personnel Input Worksheet'!D265</f>
        <v>0</v>
      </c>
      <c r="C245" s="54" t="n">
        <f aca="false">IF(B245&lt;&gt;0,1,0)</f>
        <v>0</v>
      </c>
      <c r="D245" s="54" t="n">
        <f aca="false">+'Personnel Input Worksheet'!G265</f>
        <v>12</v>
      </c>
      <c r="E245" s="61" t="n">
        <f aca="false">+D245*30</f>
        <v>360</v>
      </c>
      <c r="F245" s="62" t="n">
        <v>36526</v>
      </c>
      <c r="G245" s="63" t="n">
        <f aca="false">IF(A245&lt;&gt;"FTE",DATE(99,12,31),+F245+(360-E245))</f>
        <v>36525</v>
      </c>
      <c r="H245" s="63" t="n">
        <f aca="false">IF(A245&lt;&gt;"FTE",F245+E245,DATE(2001,1,1))</f>
        <v>36886</v>
      </c>
      <c r="I245" s="64" t="n">
        <f aca="false">IF(AND($G245&lt;=I$1,$H245&gt;I$1),$C245,0)</f>
        <v>0</v>
      </c>
      <c r="J245" s="64" t="n">
        <f aca="false">IF(AND($G245&lt;=J$1,$H245&gt;J$1),$C245,0)</f>
        <v>0</v>
      </c>
      <c r="K245" s="64" t="n">
        <f aca="false">IF(AND($G245&lt;=K$1,$H245&gt;K$1),$C245,0)</f>
        <v>0</v>
      </c>
      <c r="L245" s="64" t="n">
        <f aca="false">IF(AND($G245&lt;=L$1,$H245&gt;L$1),$C245,0)</f>
        <v>0</v>
      </c>
      <c r="M245" s="64" t="n">
        <f aca="false">IF(AND($G245&lt;=M$1,$H245&gt;M$1),$C245,0)</f>
        <v>0</v>
      </c>
      <c r="N245" s="64" t="n">
        <f aca="false">IF(AND($G245&lt;=N$1,$H245&gt;N$1),$C245,0)</f>
        <v>0</v>
      </c>
      <c r="O245" s="64" t="n">
        <f aca="false">IF(AND($G245&lt;=O$1,$H245&gt;O$1),$C245,0)</f>
        <v>0</v>
      </c>
      <c r="P245" s="64" t="n">
        <f aca="false">IF(AND($G245&lt;=P$1,$H245&gt;P$1),$C245,0)</f>
        <v>0</v>
      </c>
      <c r="Q245" s="64" t="n">
        <f aca="false">IF(AND($G245&lt;=Q$1,$H245&gt;Q$1),$C245,0)</f>
        <v>0</v>
      </c>
      <c r="R245" s="64" t="n">
        <f aca="false">IF(AND($G245&lt;=R$1,$H245&gt;R$1),$C245,0)</f>
        <v>0</v>
      </c>
      <c r="S245" s="64" t="n">
        <f aca="false">IF(AND($G245&lt;=S$1,$H245&gt;S$1),$C245,0)</f>
        <v>0</v>
      </c>
      <c r="T245" s="64" t="n">
        <f aca="false">IF(AND($G245&lt;=T$1,$H245&gt;T$1),$C245,0)</f>
        <v>0</v>
      </c>
      <c r="U245" s="65" t="n">
        <f aca="false">SUM(I245:T245)</f>
        <v>0</v>
      </c>
      <c r="V245" s="65"/>
      <c r="W245" s="67"/>
      <c r="X245" s="67"/>
      <c r="Y245" s="67"/>
      <c r="Z245" s="67"/>
      <c r="AA245" s="67"/>
      <c r="AB245" s="67"/>
      <c r="AC245" s="67"/>
    </row>
    <row r="246" customFormat="false" ht="15.75" hidden="true" customHeight="false" outlineLevel="0" collapsed="false">
      <c r="A246" s="54" t="str">
        <f aca="false">+'Personnel Input Worksheet'!B266</f>
        <v> </v>
      </c>
      <c r="B246" s="54" t="n">
        <f aca="false">+'Personnel Input Worksheet'!D266</f>
        <v>0</v>
      </c>
      <c r="C246" s="54" t="n">
        <f aca="false">IF(B246&lt;&gt;0,1,0)</f>
        <v>0</v>
      </c>
      <c r="D246" s="54" t="n">
        <f aca="false">+'Personnel Input Worksheet'!G266</f>
        <v>12</v>
      </c>
      <c r="E246" s="61" t="n">
        <f aca="false">+D246*30</f>
        <v>360</v>
      </c>
      <c r="F246" s="62" t="n">
        <v>36526</v>
      </c>
      <c r="G246" s="63" t="n">
        <f aca="false">IF(A246&lt;&gt;"FTE",DATE(99,12,31),+F246+(360-E246))</f>
        <v>36525</v>
      </c>
      <c r="H246" s="63" t="n">
        <f aca="false">IF(A246&lt;&gt;"FTE",F246+E246,DATE(2001,1,1))</f>
        <v>36886</v>
      </c>
      <c r="I246" s="64" t="n">
        <f aca="false">IF(AND($G246&lt;=I$1,$H246&gt;I$1),$C246,0)</f>
        <v>0</v>
      </c>
      <c r="J246" s="64" t="n">
        <f aca="false">IF(AND($G246&lt;=J$1,$H246&gt;J$1),$C246,0)</f>
        <v>0</v>
      </c>
      <c r="K246" s="64" t="n">
        <f aca="false">IF(AND($G246&lt;=K$1,$H246&gt;K$1),$C246,0)</f>
        <v>0</v>
      </c>
      <c r="L246" s="64" t="n">
        <f aca="false">IF(AND($G246&lt;=L$1,$H246&gt;L$1),$C246,0)</f>
        <v>0</v>
      </c>
      <c r="M246" s="64" t="n">
        <f aca="false">IF(AND($G246&lt;=M$1,$H246&gt;M$1),$C246,0)</f>
        <v>0</v>
      </c>
      <c r="N246" s="64" t="n">
        <f aca="false">IF(AND($G246&lt;=N$1,$H246&gt;N$1),$C246,0)</f>
        <v>0</v>
      </c>
      <c r="O246" s="64" t="n">
        <f aca="false">IF(AND($G246&lt;=O$1,$H246&gt;O$1),$C246,0)</f>
        <v>0</v>
      </c>
      <c r="P246" s="64" t="n">
        <f aca="false">IF(AND($G246&lt;=P$1,$H246&gt;P$1),$C246,0)</f>
        <v>0</v>
      </c>
      <c r="Q246" s="64" t="n">
        <f aca="false">IF(AND($G246&lt;=Q$1,$H246&gt;Q$1),$C246,0)</f>
        <v>0</v>
      </c>
      <c r="R246" s="64" t="n">
        <f aca="false">IF(AND($G246&lt;=R$1,$H246&gt;R$1),$C246,0)</f>
        <v>0</v>
      </c>
      <c r="S246" s="64" t="n">
        <f aca="false">IF(AND($G246&lt;=S$1,$H246&gt;S$1),$C246,0)</f>
        <v>0</v>
      </c>
      <c r="T246" s="64" t="n">
        <f aca="false">IF(AND($G246&lt;=T$1,$H246&gt;T$1),$C246,0)</f>
        <v>0</v>
      </c>
      <c r="U246" s="65" t="n">
        <f aca="false">SUM(I246:T246)</f>
        <v>0</v>
      </c>
      <c r="V246" s="65"/>
      <c r="W246" s="67"/>
      <c r="X246" s="67"/>
      <c r="Y246" s="67"/>
      <c r="Z246" s="67"/>
      <c r="AA246" s="67"/>
      <c r="AB246" s="67"/>
      <c r="AC246" s="67"/>
    </row>
    <row r="247" customFormat="false" ht="15.75" hidden="true" customHeight="false" outlineLevel="0" collapsed="false">
      <c r="A247" s="54" t="str">
        <f aca="false">+'Personnel Input Worksheet'!B267</f>
        <v> </v>
      </c>
      <c r="B247" s="54" t="n">
        <f aca="false">+'Personnel Input Worksheet'!D267</f>
        <v>0</v>
      </c>
      <c r="C247" s="54" t="n">
        <f aca="false">IF(B247&lt;&gt;0,1,0)</f>
        <v>0</v>
      </c>
      <c r="D247" s="54" t="n">
        <f aca="false">+'Personnel Input Worksheet'!G267</f>
        <v>12</v>
      </c>
      <c r="E247" s="61" t="n">
        <f aca="false">+D247*30</f>
        <v>360</v>
      </c>
      <c r="F247" s="62" t="n">
        <v>36526</v>
      </c>
      <c r="G247" s="63" t="n">
        <f aca="false">IF(A247&lt;&gt;"FTE",DATE(99,12,31),+F247+(360-E247))</f>
        <v>36525</v>
      </c>
      <c r="H247" s="63" t="n">
        <f aca="false">IF(A247&lt;&gt;"FTE",F247+E247,DATE(2001,1,1))</f>
        <v>36886</v>
      </c>
      <c r="I247" s="64" t="n">
        <f aca="false">IF(AND($G247&lt;=I$1,$H247&gt;I$1),$C247,0)</f>
        <v>0</v>
      </c>
      <c r="J247" s="64" t="n">
        <f aca="false">IF(AND($G247&lt;=J$1,$H247&gt;J$1),$C247,0)</f>
        <v>0</v>
      </c>
      <c r="K247" s="64" t="n">
        <f aca="false">IF(AND($G247&lt;=K$1,$H247&gt;K$1),$C247,0)</f>
        <v>0</v>
      </c>
      <c r="L247" s="64" t="n">
        <f aca="false">IF(AND($G247&lt;=L$1,$H247&gt;L$1),$C247,0)</f>
        <v>0</v>
      </c>
      <c r="M247" s="64" t="n">
        <f aca="false">IF(AND($G247&lt;=M$1,$H247&gt;M$1),$C247,0)</f>
        <v>0</v>
      </c>
      <c r="N247" s="64" t="n">
        <f aca="false">IF(AND($G247&lt;=N$1,$H247&gt;N$1),$C247,0)</f>
        <v>0</v>
      </c>
      <c r="O247" s="64" t="n">
        <f aca="false">IF(AND($G247&lt;=O$1,$H247&gt;O$1),$C247,0)</f>
        <v>0</v>
      </c>
      <c r="P247" s="64" t="n">
        <f aca="false">IF(AND($G247&lt;=P$1,$H247&gt;P$1),$C247,0)</f>
        <v>0</v>
      </c>
      <c r="Q247" s="64" t="n">
        <f aca="false">IF(AND($G247&lt;=Q$1,$H247&gt;Q$1),$C247,0)</f>
        <v>0</v>
      </c>
      <c r="R247" s="64" t="n">
        <f aca="false">IF(AND($G247&lt;=R$1,$H247&gt;R$1),$C247,0)</f>
        <v>0</v>
      </c>
      <c r="S247" s="64" t="n">
        <f aca="false">IF(AND($G247&lt;=S$1,$H247&gt;S$1),$C247,0)</f>
        <v>0</v>
      </c>
      <c r="T247" s="64" t="n">
        <f aca="false">IF(AND($G247&lt;=T$1,$H247&gt;T$1),$C247,0)</f>
        <v>0</v>
      </c>
      <c r="U247" s="65" t="n">
        <f aca="false">SUM(I247:T247)</f>
        <v>0</v>
      </c>
      <c r="V247" s="65"/>
      <c r="W247" s="67"/>
      <c r="X247" s="67"/>
      <c r="Y247" s="67"/>
      <c r="Z247" s="67"/>
      <c r="AA247" s="67"/>
      <c r="AB247" s="67"/>
      <c r="AC247" s="67"/>
    </row>
    <row r="248" customFormat="false" ht="15.75" hidden="true" customHeight="false" outlineLevel="0" collapsed="false">
      <c r="A248" s="54" t="str">
        <f aca="false">+'Personnel Input Worksheet'!B268</f>
        <v> </v>
      </c>
      <c r="B248" s="54" t="n">
        <f aca="false">+'Personnel Input Worksheet'!D268</f>
        <v>0</v>
      </c>
      <c r="C248" s="54" t="n">
        <f aca="false">IF(B248&lt;&gt;0,1,0)</f>
        <v>0</v>
      </c>
      <c r="D248" s="54" t="n">
        <f aca="false">+'Personnel Input Worksheet'!G268</f>
        <v>12</v>
      </c>
      <c r="E248" s="61" t="n">
        <f aca="false">+D248*30</f>
        <v>360</v>
      </c>
      <c r="F248" s="62" t="n">
        <v>36526</v>
      </c>
      <c r="G248" s="63" t="n">
        <f aca="false">IF(A248&lt;&gt;"FTE",DATE(99,12,31),+F248+(360-E248))</f>
        <v>36525</v>
      </c>
      <c r="H248" s="63" t="n">
        <f aca="false">IF(A248&lt;&gt;"FTE",F248+E248,DATE(2001,1,1))</f>
        <v>36886</v>
      </c>
      <c r="I248" s="64" t="n">
        <f aca="false">IF(AND($G248&lt;=I$1,$H248&gt;I$1),$C248,0)</f>
        <v>0</v>
      </c>
      <c r="J248" s="64" t="n">
        <f aca="false">IF(AND($G248&lt;=J$1,$H248&gt;J$1),$C248,0)</f>
        <v>0</v>
      </c>
      <c r="K248" s="64" t="n">
        <f aca="false">IF(AND($G248&lt;=K$1,$H248&gt;K$1),$C248,0)</f>
        <v>0</v>
      </c>
      <c r="L248" s="64" t="n">
        <f aca="false">IF(AND($G248&lt;=L$1,$H248&gt;L$1),$C248,0)</f>
        <v>0</v>
      </c>
      <c r="M248" s="64" t="n">
        <f aca="false">IF(AND($G248&lt;=M$1,$H248&gt;M$1),$C248,0)</f>
        <v>0</v>
      </c>
      <c r="N248" s="64" t="n">
        <f aca="false">IF(AND($G248&lt;=N$1,$H248&gt;N$1),$C248,0)</f>
        <v>0</v>
      </c>
      <c r="O248" s="64" t="n">
        <f aca="false">IF(AND($G248&lt;=O$1,$H248&gt;O$1),$C248,0)</f>
        <v>0</v>
      </c>
      <c r="P248" s="64" t="n">
        <f aca="false">IF(AND($G248&lt;=P$1,$H248&gt;P$1),$C248,0)</f>
        <v>0</v>
      </c>
      <c r="Q248" s="64" t="n">
        <f aca="false">IF(AND($G248&lt;=Q$1,$H248&gt;Q$1),$C248,0)</f>
        <v>0</v>
      </c>
      <c r="R248" s="64" t="n">
        <f aca="false">IF(AND($G248&lt;=R$1,$H248&gt;R$1),$C248,0)</f>
        <v>0</v>
      </c>
      <c r="S248" s="64" t="n">
        <f aca="false">IF(AND($G248&lt;=S$1,$H248&gt;S$1),$C248,0)</f>
        <v>0</v>
      </c>
      <c r="T248" s="64" t="n">
        <f aca="false">IF(AND($G248&lt;=T$1,$H248&gt;T$1),$C248,0)</f>
        <v>0</v>
      </c>
      <c r="U248" s="65" t="n">
        <f aca="false">SUM(I248:T248)</f>
        <v>0</v>
      </c>
      <c r="V248" s="65"/>
      <c r="W248" s="67"/>
      <c r="X248" s="67"/>
      <c r="Y248" s="67"/>
      <c r="Z248" s="67"/>
      <c r="AA248" s="67"/>
      <c r="AB248" s="67"/>
      <c r="AC248" s="67"/>
    </row>
    <row r="249" customFormat="false" ht="15.75" hidden="true" customHeight="false" outlineLevel="0" collapsed="false">
      <c r="A249" s="54" t="str">
        <f aca="false">+'Personnel Input Worksheet'!B269</f>
        <v> </v>
      </c>
      <c r="B249" s="54" t="n">
        <f aca="false">+'Personnel Input Worksheet'!D269</f>
        <v>0</v>
      </c>
      <c r="C249" s="54" t="n">
        <f aca="false">IF(B249&lt;&gt;0,1,0)</f>
        <v>0</v>
      </c>
      <c r="D249" s="54" t="n">
        <f aca="false">+'Personnel Input Worksheet'!G269</f>
        <v>12</v>
      </c>
      <c r="E249" s="61" t="n">
        <f aca="false">+D249*30</f>
        <v>360</v>
      </c>
      <c r="F249" s="62" t="n">
        <v>36526</v>
      </c>
      <c r="G249" s="63" t="n">
        <f aca="false">IF(A249&lt;&gt;"FTE",DATE(99,12,31),+F249+(360-E249))</f>
        <v>36525</v>
      </c>
      <c r="H249" s="63" t="n">
        <f aca="false">IF(A249&lt;&gt;"FTE",F249+E249,DATE(2001,1,1))</f>
        <v>36886</v>
      </c>
      <c r="I249" s="64" t="n">
        <f aca="false">IF(AND($G249&lt;=I$1,$H249&gt;I$1),$C249,0)</f>
        <v>0</v>
      </c>
      <c r="J249" s="64" t="n">
        <f aca="false">IF(AND($G249&lt;=J$1,$H249&gt;J$1),$C249,0)</f>
        <v>0</v>
      </c>
      <c r="K249" s="64" t="n">
        <f aca="false">IF(AND($G249&lt;=K$1,$H249&gt;K$1),$C249,0)</f>
        <v>0</v>
      </c>
      <c r="L249" s="64" t="n">
        <f aca="false">IF(AND($G249&lt;=L$1,$H249&gt;L$1),$C249,0)</f>
        <v>0</v>
      </c>
      <c r="M249" s="64" t="n">
        <f aca="false">IF(AND($G249&lt;=M$1,$H249&gt;M$1),$C249,0)</f>
        <v>0</v>
      </c>
      <c r="N249" s="64" t="n">
        <f aca="false">IF(AND($G249&lt;=N$1,$H249&gt;N$1),$C249,0)</f>
        <v>0</v>
      </c>
      <c r="O249" s="64" t="n">
        <f aca="false">IF(AND($G249&lt;=O$1,$H249&gt;O$1),$C249,0)</f>
        <v>0</v>
      </c>
      <c r="P249" s="64" t="n">
        <f aca="false">IF(AND($G249&lt;=P$1,$H249&gt;P$1),$C249,0)</f>
        <v>0</v>
      </c>
      <c r="Q249" s="64" t="n">
        <f aca="false">IF(AND($G249&lt;=Q$1,$H249&gt;Q$1),$C249,0)</f>
        <v>0</v>
      </c>
      <c r="R249" s="64" t="n">
        <f aca="false">IF(AND($G249&lt;=R$1,$H249&gt;R$1),$C249,0)</f>
        <v>0</v>
      </c>
      <c r="S249" s="64" t="n">
        <f aca="false">IF(AND($G249&lt;=S$1,$H249&gt;S$1),$C249,0)</f>
        <v>0</v>
      </c>
      <c r="T249" s="64" t="n">
        <f aca="false">IF(AND($G249&lt;=T$1,$H249&gt;T$1),$C249,0)</f>
        <v>0</v>
      </c>
      <c r="U249" s="65" t="n">
        <f aca="false">SUM(I249:T249)</f>
        <v>0</v>
      </c>
      <c r="V249" s="65"/>
      <c r="W249" s="67"/>
      <c r="X249" s="67"/>
      <c r="Y249" s="67"/>
      <c r="Z249" s="67"/>
      <c r="AA249" s="67"/>
      <c r="AB249" s="67"/>
      <c r="AC249" s="67"/>
    </row>
    <row r="250" customFormat="false" ht="15.75" hidden="true" customHeight="false" outlineLevel="0" collapsed="false">
      <c r="A250" s="54" t="str">
        <f aca="false">+'Personnel Input Worksheet'!B270</f>
        <v> </v>
      </c>
      <c r="B250" s="54" t="n">
        <f aca="false">+'Personnel Input Worksheet'!D270</f>
        <v>0</v>
      </c>
      <c r="C250" s="54" t="n">
        <f aca="false">IF(B250&lt;&gt;0,1,0)</f>
        <v>0</v>
      </c>
      <c r="D250" s="54" t="n">
        <f aca="false">+'Personnel Input Worksheet'!G270</f>
        <v>12</v>
      </c>
      <c r="E250" s="61" t="n">
        <f aca="false">+D250*30</f>
        <v>360</v>
      </c>
      <c r="F250" s="62" t="n">
        <v>36526</v>
      </c>
      <c r="G250" s="63" t="n">
        <f aca="false">IF(A250&lt;&gt;"FTE",DATE(99,12,31),+F250+(360-E250))</f>
        <v>36525</v>
      </c>
      <c r="H250" s="63" t="n">
        <f aca="false">IF(A250&lt;&gt;"FTE",F250+E250,DATE(2001,1,1))</f>
        <v>36886</v>
      </c>
      <c r="I250" s="64" t="n">
        <f aca="false">IF(AND($G250&lt;=I$1,$H250&gt;I$1),$C250,0)</f>
        <v>0</v>
      </c>
      <c r="J250" s="64" t="n">
        <f aca="false">IF(AND($G250&lt;=J$1,$H250&gt;J$1),$C250,0)</f>
        <v>0</v>
      </c>
      <c r="K250" s="64" t="n">
        <f aca="false">IF(AND($G250&lt;=K$1,$H250&gt;K$1),$C250,0)</f>
        <v>0</v>
      </c>
      <c r="L250" s="64" t="n">
        <f aca="false">IF(AND($G250&lt;=L$1,$H250&gt;L$1),$C250,0)</f>
        <v>0</v>
      </c>
      <c r="M250" s="64" t="n">
        <f aca="false">IF(AND($G250&lt;=M$1,$H250&gt;M$1),$C250,0)</f>
        <v>0</v>
      </c>
      <c r="N250" s="64" t="n">
        <f aca="false">IF(AND($G250&lt;=N$1,$H250&gt;N$1),$C250,0)</f>
        <v>0</v>
      </c>
      <c r="O250" s="64" t="n">
        <f aca="false">IF(AND($G250&lt;=O$1,$H250&gt;O$1),$C250,0)</f>
        <v>0</v>
      </c>
      <c r="P250" s="64" t="n">
        <f aca="false">IF(AND($G250&lt;=P$1,$H250&gt;P$1),$C250,0)</f>
        <v>0</v>
      </c>
      <c r="Q250" s="64" t="n">
        <f aca="false">IF(AND($G250&lt;=Q$1,$H250&gt;Q$1),$C250,0)</f>
        <v>0</v>
      </c>
      <c r="R250" s="64" t="n">
        <f aca="false">IF(AND($G250&lt;=R$1,$H250&gt;R$1),$C250,0)</f>
        <v>0</v>
      </c>
      <c r="S250" s="64" t="n">
        <f aca="false">IF(AND($G250&lt;=S$1,$H250&gt;S$1),$C250,0)</f>
        <v>0</v>
      </c>
      <c r="T250" s="64" t="n">
        <f aca="false">IF(AND($G250&lt;=T$1,$H250&gt;T$1),$C250,0)</f>
        <v>0</v>
      </c>
      <c r="U250" s="65" t="n">
        <f aca="false">SUM(I250:T250)</f>
        <v>0</v>
      </c>
      <c r="V250" s="65"/>
      <c r="W250" s="67"/>
      <c r="X250" s="67"/>
      <c r="Y250" s="67"/>
      <c r="Z250" s="67"/>
      <c r="AA250" s="67"/>
      <c r="AB250" s="67"/>
      <c r="AC250" s="67"/>
    </row>
    <row r="251" customFormat="false" ht="15.75" hidden="true" customHeight="false" outlineLevel="0" collapsed="false">
      <c r="A251" s="54" t="str">
        <f aca="false">+'Personnel Input Worksheet'!B271</f>
        <v> </v>
      </c>
      <c r="B251" s="54" t="n">
        <f aca="false">+'Personnel Input Worksheet'!D271</f>
        <v>0</v>
      </c>
      <c r="C251" s="54" t="n">
        <f aca="false">IF(B251&lt;&gt;0,1,0)</f>
        <v>0</v>
      </c>
      <c r="D251" s="54" t="n">
        <f aca="false">+'Personnel Input Worksheet'!G271</f>
        <v>12</v>
      </c>
      <c r="E251" s="61" t="n">
        <f aca="false">+D251*30</f>
        <v>360</v>
      </c>
      <c r="F251" s="62" t="n">
        <v>36526</v>
      </c>
      <c r="G251" s="63" t="n">
        <f aca="false">IF(A251&lt;&gt;"FTE",DATE(99,12,31),+F251+(360-E251))</f>
        <v>36525</v>
      </c>
      <c r="H251" s="63" t="n">
        <f aca="false">IF(A251&lt;&gt;"FTE",F251+E251,DATE(2001,1,1))</f>
        <v>36886</v>
      </c>
      <c r="I251" s="64" t="n">
        <f aca="false">IF(AND($G251&lt;=I$1,$H251&gt;I$1),$C251,0)</f>
        <v>0</v>
      </c>
      <c r="J251" s="64" t="n">
        <f aca="false">IF(AND($G251&lt;=J$1,$H251&gt;J$1),$C251,0)</f>
        <v>0</v>
      </c>
      <c r="K251" s="64" t="n">
        <f aca="false">IF(AND($G251&lt;=K$1,$H251&gt;K$1),$C251,0)</f>
        <v>0</v>
      </c>
      <c r="L251" s="64" t="n">
        <f aca="false">IF(AND($G251&lt;=L$1,$H251&gt;L$1),$C251,0)</f>
        <v>0</v>
      </c>
      <c r="M251" s="64" t="n">
        <f aca="false">IF(AND($G251&lt;=M$1,$H251&gt;M$1),$C251,0)</f>
        <v>0</v>
      </c>
      <c r="N251" s="64" t="n">
        <f aca="false">IF(AND($G251&lt;=N$1,$H251&gt;N$1),$C251,0)</f>
        <v>0</v>
      </c>
      <c r="O251" s="64" t="n">
        <f aca="false">IF(AND($G251&lt;=O$1,$H251&gt;O$1),$C251,0)</f>
        <v>0</v>
      </c>
      <c r="P251" s="64" t="n">
        <f aca="false">IF(AND($G251&lt;=P$1,$H251&gt;P$1),$C251,0)</f>
        <v>0</v>
      </c>
      <c r="Q251" s="64" t="n">
        <f aca="false">IF(AND($G251&lt;=Q$1,$H251&gt;Q$1),$C251,0)</f>
        <v>0</v>
      </c>
      <c r="R251" s="64" t="n">
        <f aca="false">IF(AND($G251&lt;=R$1,$H251&gt;R$1),$C251,0)</f>
        <v>0</v>
      </c>
      <c r="S251" s="64" t="n">
        <f aca="false">IF(AND($G251&lt;=S$1,$H251&gt;S$1),$C251,0)</f>
        <v>0</v>
      </c>
      <c r="T251" s="64" t="n">
        <f aca="false">IF(AND($G251&lt;=T$1,$H251&gt;T$1),$C251,0)</f>
        <v>0</v>
      </c>
      <c r="U251" s="65" t="n">
        <f aca="false">SUM(I251:T251)</f>
        <v>0</v>
      </c>
      <c r="V251" s="65"/>
      <c r="W251" s="67"/>
      <c r="X251" s="67"/>
      <c r="Y251" s="67"/>
      <c r="Z251" s="67"/>
      <c r="AA251" s="67"/>
      <c r="AB251" s="67"/>
      <c r="AC251" s="67"/>
    </row>
    <row r="252" customFormat="false" ht="15.75" hidden="true" customHeight="false" outlineLevel="0" collapsed="false">
      <c r="A252" s="54" t="str">
        <f aca="false">+'Personnel Input Worksheet'!B272</f>
        <v> </v>
      </c>
      <c r="B252" s="54" t="n">
        <f aca="false">+'Personnel Input Worksheet'!D272</f>
        <v>0</v>
      </c>
      <c r="C252" s="54" t="n">
        <f aca="false">IF(B252&lt;&gt;0,1,0)</f>
        <v>0</v>
      </c>
      <c r="D252" s="54" t="n">
        <f aca="false">+'Personnel Input Worksheet'!G272</f>
        <v>12</v>
      </c>
      <c r="E252" s="61" t="n">
        <f aca="false">+D252*30</f>
        <v>360</v>
      </c>
      <c r="F252" s="62" t="n">
        <v>36526</v>
      </c>
      <c r="G252" s="63" t="n">
        <f aca="false">IF(A252&lt;&gt;"FTE",DATE(99,12,31),+F252+(360-E252))</f>
        <v>36525</v>
      </c>
      <c r="H252" s="63" t="n">
        <f aca="false">IF(A252&lt;&gt;"FTE",F252+E252,DATE(2001,1,1))</f>
        <v>36886</v>
      </c>
      <c r="I252" s="64" t="n">
        <f aca="false">IF(AND($G252&lt;=I$1,$H252&gt;I$1),$C252,0)</f>
        <v>0</v>
      </c>
      <c r="J252" s="64" t="n">
        <f aca="false">IF(AND($G252&lt;=J$1,$H252&gt;J$1),$C252,0)</f>
        <v>0</v>
      </c>
      <c r="K252" s="64" t="n">
        <f aca="false">IF(AND($G252&lt;=K$1,$H252&gt;K$1),$C252,0)</f>
        <v>0</v>
      </c>
      <c r="L252" s="64" t="n">
        <f aca="false">IF(AND($G252&lt;=L$1,$H252&gt;L$1),$C252,0)</f>
        <v>0</v>
      </c>
      <c r="M252" s="64" t="n">
        <f aca="false">IF(AND($G252&lt;=M$1,$H252&gt;M$1),$C252,0)</f>
        <v>0</v>
      </c>
      <c r="N252" s="64" t="n">
        <f aca="false">IF(AND($G252&lt;=N$1,$H252&gt;N$1),$C252,0)</f>
        <v>0</v>
      </c>
      <c r="O252" s="64" t="n">
        <f aca="false">IF(AND($G252&lt;=O$1,$H252&gt;O$1),$C252,0)</f>
        <v>0</v>
      </c>
      <c r="P252" s="64" t="n">
        <f aca="false">IF(AND($G252&lt;=P$1,$H252&gt;P$1),$C252,0)</f>
        <v>0</v>
      </c>
      <c r="Q252" s="64" t="n">
        <f aca="false">IF(AND($G252&lt;=Q$1,$H252&gt;Q$1),$C252,0)</f>
        <v>0</v>
      </c>
      <c r="R252" s="64" t="n">
        <f aca="false">IF(AND($G252&lt;=R$1,$H252&gt;R$1),$C252,0)</f>
        <v>0</v>
      </c>
      <c r="S252" s="64" t="n">
        <f aca="false">IF(AND($G252&lt;=S$1,$H252&gt;S$1),$C252,0)</f>
        <v>0</v>
      </c>
      <c r="T252" s="64" t="n">
        <f aca="false">IF(AND($G252&lt;=T$1,$H252&gt;T$1),$C252,0)</f>
        <v>0</v>
      </c>
      <c r="U252" s="65" t="n">
        <f aca="false">SUM(I252:T252)</f>
        <v>0</v>
      </c>
      <c r="V252" s="65"/>
      <c r="W252" s="67"/>
      <c r="X252" s="67"/>
      <c r="Y252" s="67"/>
      <c r="Z252" s="67"/>
      <c r="AA252" s="67"/>
      <c r="AB252" s="67"/>
      <c r="AC252" s="67"/>
    </row>
    <row r="253" customFormat="false" ht="15.75" hidden="true" customHeight="false" outlineLevel="0" collapsed="false">
      <c r="A253" s="54" t="str">
        <f aca="false">+'Personnel Input Worksheet'!B273</f>
        <v> </v>
      </c>
      <c r="B253" s="54" t="n">
        <f aca="false">+'Personnel Input Worksheet'!D273</f>
        <v>0</v>
      </c>
      <c r="C253" s="54" t="n">
        <f aca="false">IF(B253&lt;&gt;0,1,0)</f>
        <v>0</v>
      </c>
      <c r="D253" s="54" t="n">
        <f aca="false">+'Personnel Input Worksheet'!G273</f>
        <v>12</v>
      </c>
      <c r="E253" s="61" t="n">
        <f aca="false">+D253*30</f>
        <v>360</v>
      </c>
      <c r="F253" s="62" t="n">
        <v>36526</v>
      </c>
      <c r="G253" s="63" t="n">
        <f aca="false">IF(A253&lt;&gt;"FTE",DATE(99,12,31),+F253+(360-E253))</f>
        <v>36525</v>
      </c>
      <c r="H253" s="63" t="n">
        <f aca="false">IF(A253&lt;&gt;"FTE",F253+E253,DATE(2001,1,1))</f>
        <v>36886</v>
      </c>
      <c r="I253" s="64" t="n">
        <f aca="false">IF(AND($G253&lt;=I$1,$H253&gt;I$1),$C253,0)</f>
        <v>0</v>
      </c>
      <c r="J253" s="64" t="n">
        <f aca="false">IF(AND($G253&lt;=J$1,$H253&gt;J$1),$C253,0)</f>
        <v>0</v>
      </c>
      <c r="K253" s="64" t="n">
        <f aca="false">IF(AND($G253&lt;=K$1,$H253&gt;K$1),$C253,0)</f>
        <v>0</v>
      </c>
      <c r="L253" s="64" t="n">
        <f aca="false">IF(AND($G253&lt;=L$1,$H253&gt;L$1),$C253,0)</f>
        <v>0</v>
      </c>
      <c r="M253" s="64" t="n">
        <f aca="false">IF(AND($G253&lt;=M$1,$H253&gt;M$1),$C253,0)</f>
        <v>0</v>
      </c>
      <c r="N253" s="64" t="n">
        <f aca="false">IF(AND($G253&lt;=N$1,$H253&gt;N$1),$C253,0)</f>
        <v>0</v>
      </c>
      <c r="O253" s="64" t="n">
        <f aca="false">IF(AND($G253&lt;=O$1,$H253&gt;O$1),$C253,0)</f>
        <v>0</v>
      </c>
      <c r="P253" s="64" t="n">
        <f aca="false">IF(AND($G253&lt;=P$1,$H253&gt;P$1),$C253,0)</f>
        <v>0</v>
      </c>
      <c r="Q253" s="64" t="n">
        <f aca="false">IF(AND($G253&lt;=Q$1,$H253&gt;Q$1),$C253,0)</f>
        <v>0</v>
      </c>
      <c r="R253" s="64" t="n">
        <f aca="false">IF(AND($G253&lt;=R$1,$H253&gt;R$1),$C253,0)</f>
        <v>0</v>
      </c>
      <c r="S253" s="64" t="n">
        <f aca="false">IF(AND($G253&lt;=S$1,$H253&gt;S$1),$C253,0)</f>
        <v>0</v>
      </c>
      <c r="T253" s="64" t="n">
        <f aca="false">IF(AND($G253&lt;=T$1,$H253&gt;T$1),$C253,0)</f>
        <v>0</v>
      </c>
      <c r="U253" s="65" t="n">
        <f aca="false">SUM(I253:T253)</f>
        <v>0</v>
      </c>
      <c r="V253" s="65"/>
      <c r="W253" s="67"/>
      <c r="X253" s="67"/>
      <c r="Y253" s="67"/>
      <c r="Z253" s="67"/>
      <c r="AA253" s="67"/>
      <c r="AB253" s="67"/>
      <c r="AC253" s="67"/>
    </row>
    <row r="254" customFormat="false" ht="15.75" hidden="true" customHeight="false" outlineLevel="0" collapsed="false">
      <c r="A254" s="54" t="str">
        <f aca="false">+'Personnel Input Worksheet'!B274</f>
        <v> </v>
      </c>
      <c r="B254" s="54" t="n">
        <f aca="false">+'Personnel Input Worksheet'!D274</f>
        <v>0</v>
      </c>
      <c r="C254" s="54" t="n">
        <f aca="false">IF(B254&lt;&gt;0,1,0)</f>
        <v>0</v>
      </c>
      <c r="D254" s="54" t="n">
        <f aca="false">+'Personnel Input Worksheet'!G274</f>
        <v>12</v>
      </c>
      <c r="E254" s="61" t="n">
        <f aca="false">+D254*30</f>
        <v>360</v>
      </c>
      <c r="F254" s="62" t="n">
        <v>36526</v>
      </c>
      <c r="G254" s="63" t="n">
        <f aca="false">IF(A254&lt;&gt;"FTE",DATE(99,12,31),+F254+(360-E254))</f>
        <v>36525</v>
      </c>
      <c r="H254" s="63" t="n">
        <f aca="false">IF(A254&lt;&gt;"FTE",F254+E254,DATE(2001,1,1))</f>
        <v>36886</v>
      </c>
      <c r="I254" s="64" t="n">
        <f aca="false">IF(AND($G254&lt;=I$1,$H254&gt;I$1),$C254,0)</f>
        <v>0</v>
      </c>
      <c r="J254" s="64" t="n">
        <f aca="false">IF(AND($G254&lt;=J$1,$H254&gt;J$1),$C254,0)</f>
        <v>0</v>
      </c>
      <c r="K254" s="64" t="n">
        <f aca="false">IF(AND($G254&lt;=K$1,$H254&gt;K$1),$C254,0)</f>
        <v>0</v>
      </c>
      <c r="L254" s="64" t="n">
        <f aca="false">IF(AND($G254&lt;=L$1,$H254&gt;L$1),$C254,0)</f>
        <v>0</v>
      </c>
      <c r="M254" s="64" t="n">
        <f aca="false">IF(AND($G254&lt;=M$1,$H254&gt;M$1),$C254,0)</f>
        <v>0</v>
      </c>
      <c r="N254" s="64" t="n">
        <f aca="false">IF(AND($G254&lt;=N$1,$H254&gt;N$1),$C254,0)</f>
        <v>0</v>
      </c>
      <c r="O254" s="64" t="n">
        <f aca="false">IF(AND($G254&lt;=O$1,$H254&gt;O$1),$C254,0)</f>
        <v>0</v>
      </c>
      <c r="P254" s="64" t="n">
        <f aca="false">IF(AND($G254&lt;=P$1,$H254&gt;P$1),$C254,0)</f>
        <v>0</v>
      </c>
      <c r="Q254" s="64" t="n">
        <f aca="false">IF(AND($G254&lt;=Q$1,$H254&gt;Q$1),$C254,0)</f>
        <v>0</v>
      </c>
      <c r="R254" s="64" t="n">
        <f aca="false">IF(AND($G254&lt;=R$1,$H254&gt;R$1),$C254,0)</f>
        <v>0</v>
      </c>
      <c r="S254" s="64" t="n">
        <f aca="false">IF(AND($G254&lt;=S$1,$H254&gt;S$1),$C254,0)</f>
        <v>0</v>
      </c>
      <c r="T254" s="64" t="n">
        <f aca="false">IF(AND($G254&lt;=T$1,$H254&gt;T$1),$C254,0)</f>
        <v>0</v>
      </c>
      <c r="U254" s="65" t="n">
        <f aca="false">SUM(I254:T254)</f>
        <v>0</v>
      </c>
      <c r="V254" s="65"/>
      <c r="W254" s="67"/>
      <c r="X254" s="67"/>
      <c r="Y254" s="67"/>
      <c r="Z254" s="67"/>
      <c r="AA254" s="67"/>
      <c r="AB254" s="67"/>
      <c r="AC254" s="67"/>
    </row>
    <row r="255" customFormat="false" ht="15.75" hidden="true" customHeight="false" outlineLevel="0" collapsed="false">
      <c r="A255" s="54" t="str">
        <f aca="false">+'Personnel Input Worksheet'!B275</f>
        <v> </v>
      </c>
      <c r="B255" s="54" t="n">
        <f aca="false">+'Personnel Input Worksheet'!D275</f>
        <v>0</v>
      </c>
      <c r="C255" s="54" t="n">
        <f aca="false">IF(B255&lt;&gt;0,1,0)</f>
        <v>0</v>
      </c>
      <c r="D255" s="54" t="n">
        <f aca="false">+'Personnel Input Worksheet'!G275</f>
        <v>12</v>
      </c>
      <c r="E255" s="61" t="n">
        <f aca="false">+D255*30</f>
        <v>360</v>
      </c>
      <c r="F255" s="62" t="n">
        <v>36526</v>
      </c>
      <c r="G255" s="63" t="n">
        <f aca="false">IF(A255&lt;&gt;"FTE",DATE(99,12,31),+F255+(360-E255))</f>
        <v>36525</v>
      </c>
      <c r="H255" s="63" t="n">
        <f aca="false">IF(A255&lt;&gt;"FTE",F255+E255,DATE(2001,1,1))</f>
        <v>36886</v>
      </c>
      <c r="I255" s="64" t="n">
        <f aca="false">IF(AND($G255&lt;=I$1,$H255&gt;I$1),$C255,0)</f>
        <v>0</v>
      </c>
      <c r="J255" s="64" t="n">
        <f aca="false">IF(AND($G255&lt;=J$1,$H255&gt;J$1),$C255,0)</f>
        <v>0</v>
      </c>
      <c r="K255" s="64" t="n">
        <f aca="false">IF(AND($G255&lt;=K$1,$H255&gt;K$1),$C255,0)</f>
        <v>0</v>
      </c>
      <c r="L255" s="64" t="n">
        <f aca="false">IF(AND($G255&lt;=L$1,$H255&gt;L$1),$C255,0)</f>
        <v>0</v>
      </c>
      <c r="M255" s="64" t="n">
        <f aca="false">IF(AND($G255&lt;=M$1,$H255&gt;M$1),$C255,0)</f>
        <v>0</v>
      </c>
      <c r="N255" s="64" t="n">
        <f aca="false">IF(AND($G255&lt;=N$1,$H255&gt;N$1),$C255,0)</f>
        <v>0</v>
      </c>
      <c r="O255" s="64" t="n">
        <f aca="false">IF(AND($G255&lt;=O$1,$H255&gt;O$1),$C255,0)</f>
        <v>0</v>
      </c>
      <c r="P255" s="64" t="n">
        <f aca="false">IF(AND($G255&lt;=P$1,$H255&gt;P$1),$C255,0)</f>
        <v>0</v>
      </c>
      <c r="Q255" s="64" t="n">
        <f aca="false">IF(AND($G255&lt;=Q$1,$H255&gt;Q$1),$C255,0)</f>
        <v>0</v>
      </c>
      <c r="R255" s="64" t="n">
        <f aca="false">IF(AND($G255&lt;=R$1,$H255&gt;R$1),$C255,0)</f>
        <v>0</v>
      </c>
      <c r="S255" s="64" t="n">
        <f aca="false">IF(AND($G255&lt;=S$1,$H255&gt;S$1),$C255,0)</f>
        <v>0</v>
      </c>
      <c r="T255" s="64" t="n">
        <f aca="false">IF(AND($G255&lt;=T$1,$H255&gt;T$1),$C255,0)</f>
        <v>0</v>
      </c>
      <c r="U255" s="65" t="n">
        <f aca="false">SUM(I255:T255)</f>
        <v>0</v>
      </c>
      <c r="V255" s="65"/>
      <c r="W255" s="67"/>
      <c r="X255" s="67"/>
      <c r="Y255" s="67"/>
      <c r="Z255" s="67"/>
      <c r="AA255" s="67"/>
      <c r="AB255" s="67"/>
      <c r="AC255" s="67"/>
    </row>
    <row r="256" customFormat="false" ht="15.75" hidden="true" customHeight="false" outlineLevel="0" collapsed="false">
      <c r="A256" s="54" t="str">
        <f aca="false">+'Personnel Input Worksheet'!B276</f>
        <v> </v>
      </c>
      <c r="B256" s="54" t="n">
        <f aca="false">+'Personnel Input Worksheet'!D276</f>
        <v>0</v>
      </c>
      <c r="C256" s="54" t="n">
        <f aca="false">IF(B256&lt;&gt;0,1,0)</f>
        <v>0</v>
      </c>
      <c r="D256" s="54" t="n">
        <f aca="false">+'Personnel Input Worksheet'!G276</f>
        <v>12</v>
      </c>
      <c r="E256" s="61" t="n">
        <f aca="false">+D256*30</f>
        <v>360</v>
      </c>
      <c r="F256" s="62" t="n">
        <v>36526</v>
      </c>
      <c r="G256" s="63" t="n">
        <f aca="false">IF(A256&lt;&gt;"FTE",DATE(99,12,31),+F256+(360-E256))</f>
        <v>36525</v>
      </c>
      <c r="H256" s="63" t="n">
        <f aca="false">IF(A256&lt;&gt;"FTE",F256+E256,DATE(2001,1,1))</f>
        <v>36886</v>
      </c>
      <c r="I256" s="64" t="n">
        <f aca="false">IF(AND($G256&lt;=I$1,$H256&gt;I$1),$C256,0)</f>
        <v>0</v>
      </c>
      <c r="J256" s="64" t="n">
        <f aca="false">IF(AND($G256&lt;=J$1,$H256&gt;J$1),$C256,0)</f>
        <v>0</v>
      </c>
      <c r="K256" s="64" t="n">
        <f aca="false">IF(AND($G256&lt;=K$1,$H256&gt;K$1),$C256,0)</f>
        <v>0</v>
      </c>
      <c r="L256" s="64" t="n">
        <f aca="false">IF(AND($G256&lt;=L$1,$H256&gt;L$1),$C256,0)</f>
        <v>0</v>
      </c>
      <c r="M256" s="64" t="n">
        <f aca="false">IF(AND($G256&lt;=M$1,$H256&gt;M$1),$C256,0)</f>
        <v>0</v>
      </c>
      <c r="N256" s="64" t="n">
        <f aca="false">IF(AND($G256&lt;=N$1,$H256&gt;N$1),$C256,0)</f>
        <v>0</v>
      </c>
      <c r="O256" s="64" t="n">
        <f aca="false">IF(AND($G256&lt;=O$1,$H256&gt;O$1),$C256,0)</f>
        <v>0</v>
      </c>
      <c r="P256" s="64" t="n">
        <f aca="false">IF(AND($G256&lt;=P$1,$H256&gt;P$1),$C256,0)</f>
        <v>0</v>
      </c>
      <c r="Q256" s="64" t="n">
        <f aca="false">IF(AND($G256&lt;=Q$1,$H256&gt;Q$1),$C256,0)</f>
        <v>0</v>
      </c>
      <c r="R256" s="64" t="n">
        <f aca="false">IF(AND($G256&lt;=R$1,$H256&gt;R$1),$C256,0)</f>
        <v>0</v>
      </c>
      <c r="S256" s="64" t="n">
        <f aca="false">IF(AND($G256&lt;=S$1,$H256&gt;S$1),$C256,0)</f>
        <v>0</v>
      </c>
      <c r="T256" s="64" t="n">
        <f aca="false">IF(AND($G256&lt;=T$1,$H256&gt;T$1),$C256,0)</f>
        <v>0</v>
      </c>
      <c r="U256" s="65" t="n">
        <f aca="false">SUM(I256:T256)</f>
        <v>0</v>
      </c>
      <c r="V256" s="65"/>
      <c r="W256" s="67"/>
      <c r="X256" s="67"/>
      <c r="Y256" s="67"/>
      <c r="Z256" s="67"/>
      <c r="AA256" s="67"/>
      <c r="AB256" s="67"/>
      <c r="AC256" s="67"/>
    </row>
    <row r="257" customFormat="false" ht="15.75" hidden="true" customHeight="false" outlineLevel="0" collapsed="false">
      <c r="A257" s="54" t="str">
        <f aca="false">+'Personnel Input Worksheet'!B277</f>
        <v> </v>
      </c>
      <c r="B257" s="54" t="n">
        <f aca="false">+'Personnel Input Worksheet'!D277</f>
        <v>0</v>
      </c>
      <c r="C257" s="54" t="n">
        <f aca="false">IF(B257&lt;&gt;0,1,0)</f>
        <v>0</v>
      </c>
      <c r="D257" s="54" t="n">
        <f aca="false">+'Personnel Input Worksheet'!G277</f>
        <v>12</v>
      </c>
      <c r="E257" s="61" t="n">
        <f aca="false">+D257*30</f>
        <v>360</v>
      </c>
      <c r="F257" s="62" t="n">
        <v>36526</v>
      </c>
      <c r="G257" s="63" t="n">
        <f aca="false">IF(A257&lt;&gt;"FTE",DATE(99,12,31),+F257+(360-E257))</f>
        <v>36525</v>
      </c>
      <c r="H257" s="63" t="n">
        <f aca="false">IF(A257&lt;&gt;"FTE",F257+E257,DATE(2001,1,1))</f>
        <v>36886</v>
      </c>
      <c r="I257" s="64" t="n">
        <f aca="false">IF(AND($G257&lt;=I$1,$H257&gt;I$1),$C257,0)</f>
        <v>0</v>
      </c>
      <c r="J257" s="64" t="n">
        <f aca="false">IF(AND($G257&lt;=J$1,$H257&gt;J$1),$C257,0)</f>
        <v>0</v>
      </c>
      <c r="K257" s="64" t="n">
        <f aca="false">IF(AND($G257&lt;=K$1,$H257&gt;K$1),$C257,0)</f>
        <v>0</v>
      </c>
      <c r="L257" s="64" t="n">
        <f aca="false">IF(AND($G257&lt;=L$1,$H257&gt;L$1),$C257,0)</f>
        <v>0</v>
      </c>
      <c r="M257" s="64" t="n">
        <f aca="false">IF(AND($G257&lt;=M$1,$H257&gt;M$1),$C257,0)</f>
        <v>0</v>
      </c>
      <c r="N257" s="64" t="n">
        <f aca="false">IF(AND($G257&lt;=N$1,$H257&gt;N$1),$C257,0)</f>
        <v>0</v>
      </c>
      <c r="O257" s="64" t="n">
        <f aca="false">IF(AND($G257&lt;=O$1,$H257&gt;O$1),$C257,0)</f>
        <v>0</v>
      </c>
      <c r="P257" s="64" t="n">
        <f aca="false">IF(AND($G257&lt;=P$1,$H257&gt;P$1),$C257,0)</f>
        <v>0</v>
      </c>
      <c r="Q257" s="64" t="n">
        <f aca="false">IF(AND($G257&lt;=Q$1,$H257&gt;Q$1),$C257,0)</f>
        <v>0</v>
      </c>
      <c r="R257" s="64" t="n">
        <f aca="false">IF(AND($G257&lt;=R$1,$H257&gt;R$1),$C257,0)</f>
        <v>0</v>
      </c>
      <c r="S257" s="64" t="n">
        <f aca="false">IF(AND($G257&lt;=S$1,$H257&gt;S$1),$C257,0)</f>
        <v>0</v>
      </c>
      <c r="T257" s="64" t="n">
        <f aca="false">IF(AND($G257&lt;=T$1,$H257&gt;T$1),$C257,0)</f>
        <v>0</v>
      </c>
      <c r="U257" s="65" t="n">
        <f aca="false">SUM(I257:T257)</f>
        <v>0</v>
      </c>
      <c r="V257" s="65"/>
      <c r="W257" s="67"/>
      <c r="X257" s="67"/>
      <c r="Y257" s="67"/>
      <c r="Z257" s="67"/>
      <c r="AA257" s="67"/>
      <c r="AB257" s="67"/>
      <c r="AC257" s="67"/>
    </row>
    <row r="258" customFormat="false" ht="15.75" hidden="true" customHeight="false" outlineLevel="0" collapsed="false">
      <c r="A258" s="54" t="str">
        <f aca="false">+'Personnel Input Worksheet'!B278</f>
        <v> </v>
      </c>
      <c r="B258" s="54" t="n">
        <f aca="false">+'Personnel Input Worksheet'!D278</f>
        <v>0</v>
      </c>
      <c r="C258" s="54" t="n">
        <f aca="false">IF(B258&lt;&gt;0,1,0)</f>
        <v>0</v>
      </c>
      <c r="D258" s="54" t="n">
        <f aca="false">+'Personnel Input Worksheet'!G278</f>
        <v>12</v>
      </c>
      <c r="E258" s="61" t="n">
        <f aca="false">+D258*30</f>
        <v>360</v>
      </c>
      <c r="F258" s="62" t="n">
        <v>36526</v>
      </c>
      <c r="G258" s="63" t="n">
        <f aca="false">IF(A258&lt;&gt;"FTE",DATE(99,12,31),+F258+(360-E258))</f>
        <v>36525</v>
      </c>
      <c r="H258" s="63" t="n">
        <f aca="false">IF(A258&lt;&gt;"FTE",F258+E258,DATE(2001,1,1))</f>
        <v>36886</v>
      </c>
      <c r="I258" s="64" t="n">
        <f aca="false">IF(AND($G258&lt;=I$1,$H258&gt;I$1),$C258,0)</f>
        <v>0</v>
      </c>
      <c r="J258" s="64" t="n">
        <f aca="false">IF(AND($G258&lt;=J$1,$H258&gt;J$1),$C258,0)</f>
        <v>0</v>
      </c>
      <c r="K258" s="64" t="n">
        <f aca="false">IF(AND($G258&lt;=K$1,$H258&gt;K$1),$C258,0)</f>
        <v>0</v>
      </c>
      <c r="L258" s="64" t="n">
        <f aca="false">IF(AND($G258&lt;=L$1,$H258&gt;L$1),$C258,0)</f>
        <v>0</v>
      </c>
      <c r="M258" s="64" t="n">
        <f aca="false">IF(AND($G258&lt;=M$1,$H258&gt;M$1),$C258,0)</f>
        <v>0</v>
      </c>
      <c r="N258" s="64" t="n">
        <f aca="false">IF(AND($G258&lt;=N$1,$H258&gt;N$1),$C258,0)</f>
        <v>0</v>
      </c>
      <c r="O258" s="64" t="n">
        <f aca="false">IF(AND($G258&lt;=O$1,$H258&gt;O$1),$C258,0)</f>
        <v>0</v>
      </c>
      <c r="P258" s="64" t="n">
        <f aca="false">IF(AND($G258&lt;=P$1,$H258&gt;P$1),$C258,0)</f>
        <v>0</v>
      </c>
      <c r="Q258" s="64" t="n">
        <f aca="false">IF(AND($G258&lt;=Q$1,$H258&gt;Q$1),$C258,0)</f>
        <v>0</v>
      </c>
      <c r="R258" s="64" t="n">
        <f aca="false">IF(AND($G258&lt;=R$1,$H258&gt;R$1),$C258,0)</f>
        <v>0</v>
      </c>
      <c r="S258" s="64" t="n">
        <f aca="false">IF(AND($G258&lt;=S$1,$H258&gt;S$1),$C258,0)</f>
        <v>0</v>
      </c>
      <c r="T258" s="64" t="n">
        <f aca="false">IF(AND($G258&lt;=T$1,$H258&gt;T$1),$C258,0)</f>
        <v>0</v>
      </c>
      <c r="U258" s="65" t="n">
        <f aca="false">SUM(I258:T258)</f>
        <v>0</v>
      </c>
      <c r="V258" s="65"/>
      <c r="W258" s="67"/>
      <c r="X258" s="67"/>
      <c r="Y258" s="67"/>
      <c r="Z258" s="67"/>
      <c r="AA258" s="67"/>
      <c r="AB258" s="67"/>
      <c r="AC258" s="67"/>
    </row>
    <row r="259" customFormat="false" ht="15.75" hidden="true" customHeight="false" outlineLevel="0" collapsed="false">
      <c r="A259" s="54" t="str">
        <f aca="false">+'Personnel Input Worksheet'!B279</f>
        <v> </v>
      </c>
      <c r="B259" s="54" t="n">
        <f aca="false">+'Personnel Input Worksheet'!D279</f>
        <v>0</v>
      </c>
      <c r="C259" s="54" t="n">
        <f aca="false">IF(B259&lt;&gt;0,1,0)</f>
        <v>0</v>
      </c>
      <c r="D259" s="54" t="n">
        <f aca="false">+'Personnel Input Worksheet'!G279</f>
        <v>12</v>
      </c>
      <c r="E259" s="61" t="n">
        <f aca="false">+D259*30</f>
        <v>360</v>
      </c>
      <c r="F259" s="62" t="n">
        <v>36526</v>
      </c>
      <c r="G259" s="63" t="n">
        <f aca="false">IF(A259&lt;&gt;"FTE",DATE(99,12,31),+F259+(360-E259))</f>
        <v>36525</v>
      </c>
      <c r="H259" s="63" t="n">
        <f aca="false">IF(A259&lt;&gt;"FTE",F259+E259,DATE(2001,1,1))</f>
        <v>36886</v>
      </c>
      <c r="I259" s="64" t="n">
        <f aca="false">IF(AND($G259&lt;=I$1,$H259&gt;I$1),$C259,0)</f>
        <v>0</v>
      </c>
      <c r="J259" s="64" t="n">
        <f aca="false">IF(AND($G259&lt;=J$1,$H259&gt;J$1),$C259,0)</f>
        <v>0</v>
      </c>
      <c r="K259" s="64" t="n">
        <f aca="false">IF(AND($G259&lt;=K$1,$H259&gt;K$1),$C259,0)</f>
        <v>0</v>
      </c>
      <c r="L259" s="64" t="n">
        <f aca="false">IF(AND($G259&lt;=L$1,$H259&gt;L$1),$C259,0)</f>
        <v>0</v>
      </c>
      <c r="M259" s="64" t="n">
        <f aca="false">IF(AND($G259&lt;=M$1,$H259&gt;M$1),$C259,0)</f>
        <v>0</v>
      </c>
      <c r="N259" s="64" t="n">
        <f aca="false">IF(AND($G259&lt;=N$1,$H259&gt;N$1),$C259,0)</f>
        <v>0</v>
      </c>
      <c r="O259" s="64" t="n">
        <f aca="false">IF(AND($G259&lt;=O$1,$H259&gt;O$1),$C259,0)</f>
        <v>0</v>
      </c>
      <c r="P259" s="64" t="n">
        <f aca="false">IF(AND($G259&lt;=P$1,$H259&gt;P$1),$C259,0)</f>
        <v>0</v>
      </c>
      <c r="Q259" s="64" t="n">
        <f aca="false">IF(AND($G259&lt;=Q$1,$H259&gt;Q$1),$C259,0)</f>
        <v>0</v>
      </c>
      <c r="R259" s="64" t="n">
        <f aca="false">IF(AND($G259&lt;=R$1,$H259&gt;R$1),$C259,0)</f>
        <v>0</v>
      </c>
      <c r="S259" s="64" t="n">
        <f aca="false">IF(AND($G259&lt;=S$1,$H259&gt;S$1),$C259,0)</f>
        <v>0</v>
      </c>
      <c r="T259" s="64" t="n">
        <f aca="false">IF(AND($G259&lt;=T$1,$H259&gt;T$1),$C259,0)</f>
        <v>0</v>
      </c>
      <c r="U259" s="65" t="n">
        <f aca="false">SUM(I259:T259)</f>
        <v>0</v>
      </c>
      <c r="V259" s="65"/>
      <c r="W259" s="67"/>
      <c r="X259" s="67"/>
      <c r="Y259" s="67"/>
      <c r="Z259" s="67"/>
      <c r="AA259" s="67"/>
      <c r="AB259" s="67"/>
      <c r="AC259" s="67"/>
    </row>
    <row r="260" customFormat="false" ht="15.75" hidden="true" customHeight="false" outlineLevel="0" collapsed="false">
      <c r="A260" s="54" t="str">
        <f aca="false">+'Personnel Input Worksheet'!B280</f>
        <v> </v>
      </c>
      <c r="B260" s="54" t="n">
        <f aca="false">+'Personnel Input Worksheet'!D280</f>
        <v>0</v>
      </c>
      <c r="C260" s="54" t="n">
        <f aca="false">IF(B260&lt;&gt;0,1,0)</f>
        <v>0</v>
      </c>
      <c r="D260" s="54" t="n">
        <f aca="false">+'Personnel Input Worksheet'!G280</f>
        <v>12</v>
      </c>
      <c r="E260" s="61" t="n">
        <f aca="false">+D260*30</f>
        <v>360</v>
      </c>
      <c r="F260" s="62" t="n">
        <v>36526</v>
      </c>
      <c r="G260" s="63" t="n">
        <f aca="false">IF(A260&lt;&gt;"FTE",DATE(99,12,31),+F260+(360-E260))</f>
        <v>36525</v>
      </c>
      <c r="H260" s="63" t="n">
        <f aca="false">IF(A260&lt;&gt;"FTE",F260+E260,DATE(2001,1,1))</f>
        <v>36886</v>
      </c>
      <c r="I260" s="64" t="n">
        <f aca="false">IF(AND($G260&lt;=I$1,$H260&gt;I$1),$C260,0)</f>
        <v>0</v>
      </c>
      <c r="J260" s="64" t="n">
        <f aca="false">IF(AND($G260&lt;=J$1,$H260&gt;J$1),$C260,0)</f>
        <v>0</v>
      </c>
      <c r="K260" s="64" t="n">
        <f aca="false">IF(AND($G260&lt;=K$1,$H260&gt;K$1),$C260,0)</f>
        <v>0</v>
      </c>
      <c r="L260" s="64" t="n">
        <f aca="false">IF(AND($G260&lt;=L$1,$H260&gt;L$1),$C260,0)</f>
        <v>0</v>
      </c>
      <c r="M260" s="64" t="n">
        <f aca="false">IF(AND($G260&lt;=M$1,$H260&gt;M$1),$C260,0)</f>
        <v>0</v>
      </c>
      <c r="N260" s="64" t="n">
        <f aca="false">IF(AND($G260&lt;=N$1,$H260&gt;N$1),$C260,0)</f>
        <v>0</v>
      </c>
      <c r="O260" s="64" t="n">
        <f aca="false">IF(AND($G260&lt;=O$1,$H260&gt;O$1),$C260,0)</f>
        <v>0</v>
      </c>
      <c r="P260" s="64" t="n">
        <f aca="false">IF(AND($G260&lt;=P$1,$H260&gt;P$1),$C260,0)</f>
        <v>0</v>
      </c>
      <c r="Q260" s="64" t="n">
        <f aca="false">IF(AND($G260&lt;=Q$1,$H260&gt;Q$1),$C260,0)</f>
        <v>0</v>
      </c>
      <c r="R260" s="64" t="n">
        <f aca="false">IF(AND($G260&lt;=R$1,$H260&gt;R$1),$C260,0)</f>
        <v>0</v>
      </c>
      <c r="S260" s="64" t="n">
        <f aca="false">IF(AND($G260&lt;=S$1,$H260&gt;S$1),$C260,0)</f>
        <v>0</v>
      </c>
      <c r="T260" s="64" t="n">
        <f aca="false">IF(AND($G260&lt;=T$1,$H260&gt;T$1),$C260,0)</f>
        <v>0</v>
      </c>
      <c r="U260" s="65" t="n">
        <f aca="false">SUM(I260:T260)</f>
        <v>0</v>
      </c>
      <c r="V260" s="65"/>
      <c r="W260" s="67"/>
      <c r="X260" s="67"/>
      <c r="Y260" s="67"/>
      <c r="Z260" s="67"/>
      <c r="AA260" s="67"/>
      <c r="AB260" s="67"/>
      <c r="AC260" s="67"/>
    </row>
    <row r="261" customFormat="false" ht="15.75" hidden="true" customHeight="false" outlineLevel="0" collapsed="false">
      <c r="A261" s="54" t="str">
        <f aca="false">+'Personnel Input Worksheet'!B281</f>
        <v> </v>
      </c>
      <c r="B261" s="54" t="n">
        <f aca="false">+'Personnel Input Worksheet'!D281</f>
        <v>0</v>
      </c>
      <c r="C261" s="54" t="n">
        <f aca="false">IF(B261&lt;&gt;0,1,0)</f>
        <v>0</v>
      </c>
      <c r="D261" s="54" t="n">
        <f aca="false">+'Personnel Input Worksheet'!G281</f>
        <v>12</v>
      </c>
      <c r="E261" s="61" t="n">
        <f aca="false">+D261*30</f>
        <v>360</v>
      </c>
      <c r="F261" s="62" t="n">
        <v>36526</v>
      </c>
      <c r="G261" s="63" t="n">
        <f aca="false">IF(A261&lt;&gt;"FTE",DATE(99,12,31),+F261+(360-E261))</f>
        <v>36525</v>
      </c>
      <c r="H261" s="63" t="n">
        <f aca="false">IF(A261&lt;&gt;"FTE",F261+E261,DATE(2001,1,1))</f>
        <v>36886</v>
      </c>
      <c r="I261" s="64" t="n">
        <f aca="false">IF(AND($G261&lt;=I$1,$H261&gt;I$1),$C261,0)</f>
        <v>0</v>
      </c>
      <c r="J261" s="64" t="n">
        <f aca="false">IF(AND($G261&lt;=J$1,$H261&gt;J$1),$C261,0)</f>
        <v>0</v>
      </c>
      <c r="K261" s="64" t="n">
        <f aca="false">IF(AND($G261&lt;=K$1,$H261&gt;K$1),$C261,0)</f>
        <v>0</v>
      </c>
      <c r="L261" s="64" t="n">
        <f aca="false">IF(AND($G261&lt;=L$1,$H261&gt;L$1),$C261,0)</f>
        <v>0</v>
      </c>
      <c r="M261" s="64" t="n">
        <f aca="false">IF(AND($G261&lt;=M$1,$H261&gt;M$1),$C261,0)</f>
        <v>0</v>
      </c>
      <c r="N261" s="64" t="n">
        <f aca="false">IF(AND($G261&lt;=N$1,$H261&gt;N$1),$C261,0)</f>
        <v>0</v>
      </c>
      <c r="O261" s="64" t="n">
        <f aca="false">IF(AND($G261&lt;=O$1,$H261&gt;O$1),$C261,0)</f>
        <v>0</v>
      </c>
      <c r="P261" s="64" t="n">
        <f aca="false">IF(AND($G261&lt;=P$1,$H261&gt;P$1),$C261,0)</f>
        <v>0</v>
      </c>
      <c r="Q261" s="64" t="n">
        <f aca="false">IF(AND($G261&lt;=Q$1,$H261&gt;Q$1),$C261,0)</f>
        <v>0</v>
      </c>
      <c r="R261" s="64" t="n">
        <f aca="false">IF(AND($G261&lt;=R$1,$H261&gt;R$1),$C261,0)</f>
        <v>0</v>
      </c>
      <c r="S261" s="64" t="n">
        <f aca="false">IF(AND($G261&lt;=S$1,$H261&gt;S$1),$C261,0)</f>
        <v>0</v>
      </c>
      <c r="T261" s="64" t="n">
        <f aca="false">IF(AND($G261&lt;=T$1,$H261&gt;T$1),$C261,0)</f>
        <v>0</v>
      </c>
      <c r="U261" s="65" t="n">
        <f aca="false">SUM(I261:T261)</f>
        <v>0</v>
      </c>
      <c r="V261" s="65"/>
      <c r="W261" s="67"/>
      <c r="X261" s="67"/>
      <c r="Y261" s="67"/>
      <c r="Z261" s="67"/>
      <c r="AA261" s="67"/>
      <c r="AB261" s="67"/>
      <c r="AC261" s="67"/>
    </row>
    <row r="262" customFormat="false" ht="15.75" hidden="true" customHeight="false" outlineLevel="0" collapsed="false">
      <c r="A262" s="54" t="str">
        <f aca="false">+'Personnel Input Worksheet'!B282</f>
        <v> </v>
      </c>
      <c r="B262" s="54" t="n">
        <f aca="false">+'Personnel Input Worksheet'!D282</f>
        <v>0</v>
      </c>
      <c r="C262" s="54" t="n">
        <f aca="false">IF(B262&lt;&gt;0,1,0)</f>
        <v>0</v>
      </c>
      <c r="D262" s="54" t="n">
        <f aca="false">+'Personnel Input Worksheet'!G282</f>
        <v>12</v>
      </c>
      <c r="E262" s="61" t="n">
        <f aca="false">+D262*30</f>
        <v>360</v>
      </c>
      <c r="F262" s="62" t="n">
        <v>36526</v>
      </c>
      <c r="G262" s="63" t="n">
        <f aca="false">IF(A262&lt;&gt;"FTE",DATE(99,12,31),+F262+(360-E262))</f>
        <v>36525</v>
      </c>
      <c r="H262" s="63" t="n">
        <f aca="false">IF(A262&lt;&gt;"FTE",F262+E262,DATE(2001,1,1))</f>
        <v>36886</v>
      </c>
      <c r="I262" s="64" t="n">
        <f aca="false">IF(AND($G262&lt;=I$1,$H262&gt;I$1),$C262,0)</f>
        <v>0</v>
      </c>
      <c r="J262" s="64" t="n">
        <f aca="false">IF(AND($G262&lt;=J$1,$H262&gt;J$1),$C262,0)</f>
        <v>0</v>
      </c>
      <c r="K262" s="64" t="n">
        <f aca="false">IF(AND($G262&lt;=K$1,$H262&gt;K$1),$C262,0)</f>
        <v>0</v>
      </c>
      <c r="L262" s="64" t="n">
        <f aca="false">IF(AND($G262&lt;=L$1,$H262&gt;L$1),$C262,0)</f>
        <v>0</v>
      </c>
      <c r="M262" s="64" t="n">
        <f aca="false">IF(AND($G262&lt;=M$1,$H262&gt;M$1),$C262,0)</f>
        <v>0</v>
      </c>
      <c r="N262" s="64" t="n">
        <f aca="false">IF(AND($G262&lt;=N$1,$H262&gt;N$1),$C262,0)</f>
        <v>0</v>
      </c>
      <c r="O262" s="64" t="n">
        <f aca="false">IF(AND($G262&lt;=O$1,$H262&gt;O$1),$C262,0)</f>
        <v>0</v>
      </c>
      <c r="P262" s="64" t="n">
        <f aca="false">IF(AND($G262&lt;=P$1,$H262&gt;P$1),$C262,0)</f>
        <v>0</v>
      </c>
      <c r="Q262" s="64" t="n">
        <f aca="false">IF(AND($G262&lt;=Q$1,$H262&gt;Q$1),$C262,0)</f>
        <v>0</v>
      </c>
      <c r="R262" s="64" t="n">
        <f aca="false">IF(AND($G262&lt;=R$1,$H262&gt;R$1),$C262,0)</f>
        <v>0</v>
      </c>
      <c r="S262" s="64" t="n">
        <f aca="false">IF(AND($G262&lt;=S$1,$H262&gt;S$1),$C262,0)</f>
        <v>0</v>
      </c>
      <c r="T262" s="64" t="n">
        <f aca="false">IF(AND($G262&lt;=T$1,$H262&gt;T$1),$C262,0)</f>
        <v>0</v>
      </c>
      <c r="U262" s="65" t="n">
        <f aca="false">SUM(I262:T262)</f>
        <v>0</v>
      </c>
      <c r="V262" s="65"/>
      <c r="W262" s="67"/>
      <c r="X262" s="67"/>
      <c r="Y262" s="67"/>
      <c r="Z262" s="67"/>
      <c r="AA262" s="67"/>
      <c r="AB262" s="67"/>
      <c r="AC262" s="67"/>
    </row>
    <row r="263" customFormat="false" ht="15.75" hidden="true" customHeight="false" outlineLevel="0" collapsed="false">
      <c r="A263" s="54" t="str">
        <f aca="false">+'Personnel Input Worksheet'!B283</f>
        <v> </v>
      </c>
      <c r="B263" s="54" t="n">
        <f aca="false">+'Personnel Input Worksheet'!D283</f>
        <v>0</v>
      </c>
      <c r="C263" s="54" t="n">
        <f aca="false">IF(B263&lt;&gt;0,1,0)</f>
        <v>0</v>
      </c>
      <c r="D263" s="54" t="n">
        <f aca="false">+'Personnel Input Worksheet'!G283</f>
        <v>12</v>
      </c>
      <c r="E263" s="61" t="n">
        <f aca="false">+D263*30</f>
        <v>360</v>
      </c>
      <c r="F263" s="62" t="n">
        <v>36526</v>
      </c>
      <c r="G263" s="63" t="n">
        <f aca="false">IF(A263&lt;&gt;"FTE",DATE(99,12,31),+F263+(360-E263))</f>
        <v>36525</v>
      </c>
      <c r="H263" s="63" t="n">
        <f aca="false">IF(A263&lt;&gt;"FTE",F263+E263,DATE(2001,1,1))</f>
        <v>36886</v>
      </c>
      <c r="I263" s="64" t="n">
        <f aca="false">IF(AND($G263&lt;=I$1,$H263&gt;I$1),$C263,0)</f>
        <v>0</v>
      </c>
      <c r="J263" s="64" t="n">
        <f aca="false">IF(AND($G263&lt;=J$1,$H263&gt;J$1),$C263,0)</f>
        <v>0</v>
      </c>
      <c r="K263" s="64" t="n">
        <f aca="false">IF(AND($G263&lt;=K$1,$H263&gt;K$1),$C263,0)</f>
        <v>0</v>
      </c>
      <c r="L263" s="64" t="n">
        <f aca="false">IF(AND($G263&lt;=L$1,$H263&gt;L$1),$C263,0)</f>
        <v>0</v>
      </c>
      <c r="M263" s="64" t="n">
        <f aca="false">IF(AND($G263&lt;=M$1,$H263&gt;M$1),$C263,0)</f>
        <v>0</v>
      </c>
      <c r="N263" s="64" t="n">
        <f aca="false">IF(AND($G263&lt;=N$1,$H263&gt;N$1),$C263,0)</f>
        <v>0</v>
      </c>
      <c r="O263" s="64" t="n">
        <f aca="false">IF(AND($G263&lt;=O$1,$H263&gt;O$1),$C263,0)</f>
        <v>0</v>
      </c>
      <c r="P263" s="64" t="n">
        <f aca="false">IF(AND($G263&lt;=P$1,$H263&gt;P$1),$C263,0)</f>
        <v>0</v>
      </c>
      <c r="Q263" s="64" t="n">
        <f aca="false">IF(AND($G263&lt;=Q$1,$H263&gt;Q$1),$C263,0)</f>
        <v>0</v>
      </c>
      <c r="R263" s="64" t="n">
        <f aca="false">IF(AND($G263&lt;=R$1,$H263&gt;R$1),$C263,0)</f>
        <v>0</v>
      </c>
      <c r="S263" s="64" t="n">
        <f aca="false">IF(AND($G263&lt;=S$1,$H263&gt;S$1),$C263,0)</f>
        <v>0</v>
      </c>
      <c r="T263" s="64" t="n">
        <f aca="false">IF(AND($G263&lt;=T$1,$H263&gt;T$1),$C263,0)</f>
        <v>0</v>
      </c>
      <c r="U263" s="65" t="n">
        <f aca="false">SUM(I263:T263)</f>
        <v>0</v>
      </c>
      <c r="V263" s="65"/>
      <c r="W263" s="67"/>
      <c r="X263" s="67"/>
      <c r="Y263" s="67"/>
      <c r="Z263" s="67"/>
      <c r="AA263" s="67"/>
      <c r="AB263" s="67"/>
      <c r="AC263" s="67"/>
    </row>
    <row r="264" customFormat="false" ht="15.75" hidden="true" customHeight="false" outlineLevel="0" collapsed="false">
      <c r="A264" s="54" t="str">
        <f aca="false">+'Personnel Input Worksheet'!B284</f>
        <v> </v>
      </c>
      <c r="B264" s="54" t="n">
        <f aca="false">+'Personnel Input Worksheet'!D284</f>
        <v>0</v>
      </c>
      <c r="C264" s="54" t="n">
        <f aca="false">IF(B264&lt;&gt;0,1,0)</f>
        <v>0</v>
      </c>
      <c r="D264" s="54" t="n">
        <f aca="false">+'Personnel Input Worksheet'!G284</f>
        <v>12</v>
      </c>
      <c r="E264" s="61" t="n">
        <f aca="false">+D264*30</f>
        <v>360</v>
      </c>
      <c r="F264" s="62" t="n">
        <v>36526</v>
      </c>
      <c r="G264" s="63" t="n">
        <f aca="false">IF(A264&lt;&gt;"FTE",DATE(99,12,31),+F264+(360-E264))</f>
        <v>36525</v>
      </c>
      <c r="H264" s="63" t="n">
        <f aca="false">IF(A264&lt;&gt;"FTE",F264+E264,DATE(2001,1,1))</f>
        <v>36886</v>
      </c>
      <c r="I264" s="64" t="n">
        <f aca="false">IF(AND($G264&lt;=I$1,$H264&gt;I$1),$C264,0)</f>
        <v>0</v>
      </c>
      <c r="J264" s="64" t="n">
        <f aca="false">IF(AND($G264&lt;=J$1,$H264&gt;J$1),$C264,0)</f>
        <v>0</v>
      </c>
      <c r="K264" s="64" t="n">
        <f aca="false">IF(AND($G264&lt;=K$1,$H264&gt;K$1),$C264,0)</f>
        <v>0</v>
      </c>
      <c r="L264" s="64" t="n">
        <f aca="false">IF(AND($G264&lt;=L$1,$H264&gt;L$1),$C264,0)</f>
        <v>0</v>
      </c>
      <c r="M264" s="64" t="n">
        <f aca="false">IF(AND($G264&lt;=M$1,$H264&gt;M$1),$C264,0)</f>
        <v>0</v>
      </c>
      <c r="N264" s="64" t="n">
        <f aca="false">IF(AND($G264&lt;=N$1,$H264&gt;N$1),$C264,0)</f>
        <v>0</v>
      </c>
      <c r="O264" s="64" t="n">
        <f aca="false">IF(AND($G264&lt;=O$1,$H264&gt;O$1),$C264,0)</f>
        <v>0</v>
      </c>
      <c r="P264" s="64" t="n">
        <f aca="false">IF(AND($G264&lt;=P$1,$H264&gt;P$1),$C264,0)</f>
        <v>0</v>
      </c>
      <c r="Q264" s="64" t="n">
        <f aca="false">IF(AND($G264&lt;=Q$1,$H264&gt;Q$1),$C264,0)</f>
        <v>0</v>
      </c>
      <c r="R264" s="64" t="n">
        <f aca="false">IF(AND($G264&lt;=R$1,$H264&gt;R$1),$C264,0)</f>
        <v>0</v>
      </c>
      <c r="S264" s="64" t="n">
        <f aca="false">IF(AND($G264&lt;=S$1,$H264&gt;S$1),$C264,0)</f>
        <v>0</v>
      </c>
      <c r="T264" s="64" t="n">
        <f aca="false">IF(AND($G264&lt;=T$1,$H264&gt;T$1),$C264,0)</f>
        <v>0</v>
      </c>
      <c r="U264" s="65" t="n">
        <f aca="false">SUM(I264:T264)</f>
        <v>0</v>
      </c>
      <c r="V264" s="65"/>
      <c r="W264" s="67"/>
      <c r="X264" s="67"/>
      <c r="Y264" s="67"/>
      <c r="Z264" s="67"/>
      <c r="AA264" s="67"/>
      <c r="AB264" s="67"/>
      <c r="AC264" s="67"/>
    </row>
    <row r="265" customFormat="false" ht="15.75" hidden="true" customHeight="false" outlineLevel="0" collapsed="false">
      <c r="A265" s="54" t="str">
        <f aca="false">+'Personnel Input Worksheet'!B285</f>
        <v> </v>
      </c>
      <c r="B265" s="54" t="n">
        <f aca="false">+'Personnel Input Worksheet'!D285</f>
        <v>0</v>
      </c>
      <c r="C265" s="54" t="n">
        <f aca="false">IF(B265&lt;&gt;0,1,0)</f>
        <v>0</v>
      </c>
      <c r="D265" s="54" t="n">
        <f aca="false">+'Personnel Input Worksheet'!G285</f>
        <v>12</v>
      </c>
      <c r="E265" s="61" t="n">
        <f aca="false">+D265*30</f>
        <v>360</v>
      </c>
      <c r="F265" s="62" t="n">
        <v>36526</v>
      </c>
      <c r="G265" s="63" t="n">
        <f aca="false">IF(A265&lt;&gt;"FTE",DATE(99,12,31),+F265+(360-E265))</f>
        <v>36525</v>
      </c>
      <c r="H265" s="63" t="n">
        <f aca="false">IF(A265&lt;&gt;"FTE",F265+E265,DATE(2001,1,1))</f>
        <v>36886</v>
      </c>
      <c r="I265" s="64" t="n">
        <f aca="false">IF(AND($G265&lt;=I$1,$H265&gt;I$1),$C265,0)</f>
        <v>0</v>
      </c>
      <c r="J265" s="64" t="n">
        <f aca="false">IF(AND($G265&lt;=J$1,$H265&gt;J$1),$C265,0)</f>
        <v>0</v>
      </c>
      <c r="K265" s="64" t="n">
        <f aca="false">IF(AND($G265&lt;=K$1,$H265&gt;K$1),$C265,0)</f>
        <v>0</v>
      </c>
      <c r="L265" s="64" t="n">
        <f aca="false">IF(AND($G265&lt;=L$1,$H265&gt;L$1),$C265,0)</f>
        <v>0</v>
      </c>
      <c r="M265" s="64" t="n">
        <f aca="false">IF(AND($G265&lt;=M$1,$H265&gt;M$1),$C265,0)</f>
        <v>0</v>
      </c>
      <c r="N265" s="64" t="n">
        <f aca="false">IF(AND($G265&lt;=N$1,$H265&gt;N$1),$C265,0)</f>
        <v>0</v>
      </c>
      <c r="O265" s="64" t="n">
        <f aca="false">IF(AND($G265&lt;=O$1,$H265&gt;O$1),$C265,0)</f>
        <v>0</v>
      </c>
      <c r="P265" s="64" t="n">
        <f aca="false">IF(AND($G265&lt;=P$1,$H265&gt;P$1),$C265,0)</f>
        <v>0</v>
      </c>
      <c r="Q265" s="64" t="n">
        <f aca="false">IF(AND($G265&lt;=Q$1,$H265&gt;Q$1),$C265,0)</f>
        <v>0</v>
      </c>
      <c r="R265" s="64" t="n">
        <f aca="false">IF(AND($G265&lt;=R$1,$H265&gt;R$1),$C265,0)</f>
        <v>0</v>
      </c>
      <c r="S265" s="64" t="n">
        <f aca="false">IF(AND($G265&lt;=S$1,$H265&gt;S$1),$C265,0)</f>
        <v>0</v>
      </c>
      <c r="T265" s="64" t="n">
        <f aca="false">IF(AND($G265&lt;=T$1,$H265&gt;T$1),$C265,0)</f>
        <v>0</v>
      </c>
      <c r="U265" s="65" t="n">
        <f aca="false">SUM(I265:T265)</f>
        <v>0</v>
      </c>
      <c r="V265" s="65"/>
      <c r="W265" s="67"/>
      <c r="X265" s="67"/>
      <c r="Y265" s="67"/>
      <c r="Z265" s="67"/>
      <c r="AA265" s="67"/>
      <c r="AB265" s="67"/>
      <c r="AC265" s="67"/>
    </row>
    <row r="266" customFormat="false" ht="15.75" hidden="true" customHeight="false" outlineLevel="0" collapsed="false">
      <c r="A266" s="54" t="str">
        <f aca="false">+'Personnel Input Worksheet'!B286</f>
        <v> </v>
      </c>
      <c r="B266" s="54" t="n">
        <f aca="false">+'Personnel Input Worksheet'!D286</f>
        <v>0</v>
      </c>
      <c r="C266" s="54" t="n">
        <f aca="false">IF(B266&lt;&gt;0,1,0)</f>
        <v>0</v>
      </c>
      <c r="D266" s="54" t="n">
        <f aca="false">+'Personnel Input Worksheet'!G286</f>
        <v>12</v>
      </c>
      <c r="E266" s="61" t="n">
        <f aca="false">+D266*30</f>
        <v>360</v>
      </c>
      <c r="F266" s="62" t="n">
        <v>36526</v>
      </c>
      <c r="G266" s="63" t="n">
        <f aca="false">IF(A266&lt;&gt;"FTE",DATE(99,12,31),+F266+(360-E266))</f>
        <v>36525</v>
      </c>
      <c r="H266" s="63" t="n">
        <f aca="false">IF(A266&lt;&gt;"FTE",F266+E266,DATE(2001,1,1))</f>
        <v>36886</v>
      </c>
      <c r="I266" s="64" t="n">
        <f aca="false">IF(AND($G266&lt;=I$1,$H266&gt;I$1),$C266,0)</f>
        <v>0</v>
      </c>
      <c r="J266" s="64" t="n">
        <f aca="false">IF(AND($G266&lt;=J$1,$H266&gt;J$1),$C266,0)</f>
        <v>0</v>
      </c>
      <c r="K266" s="64" t="n">
        <f aca="false">IF(AND($G266&lt;=K$1,$H266&gt;K$1),$C266,0)</f>
        <v>0</v>
      </c>
      <c r="L266" s="64" t="n">
        <f aca="false">IF(AND($G266&lt;=L$1,$H266&gt;L$1),$C266,0)</f>
        <v>0</v>
      </c>
      <c r="M266" s="64" t="n">
        <f aca="false">IF(AND($G266&lt;=M$1,$H266&gt;M$1),$C266,0)</f>
        <v>0</v>
      </c>
      <c r="N266" s="64" t="n">
        <f aca="false">IF(AND($G266&lt;=N$1,$H266&gt;N$1),$C266,0)</f>
        <v>0</v>
      </c>
      <c r="O266" s="64" t="n">
        <f aca="false">IF(AND($G266&lt;=O$1,$H266&gt;O$1),$C266,0)</f>
        <v>0</v>
      </c>
      <c r="P266" s="64" t="n">
        <f aca="false">IF(AND($G266&lt;=P$1,$H266&gt;P$1),$C266,0)</f>
        <v>0</v>
      </c>
      <c r="Q266" s="64" t="n">
        <f aca="false">IF(AND($G266&lt;=Q$1,$H266&gt;Q$1),$C266,0)</f>
        <v>0</v>
      </c>
      <c r="R266" s="64" t="n">
        <f aca="false">IF(AND($G266&lt;=R$1,$H266&gt;R$1),$C266,0)</f>
        <v>0</v>
      </c>
      <c r="S266" s="64" t="n">
        <f aca="false">IF(AND($G266&lt;=S$1,$H266&gt;S$1),$C266,0)</f>
        <v>0</v>
      </c>
      <c r="T266" s="64" t="n">
        <f aca="false">IF(AND($G266&lt;=T$1,$H266&gt;T$1),$C266,0)</f>
        <v>0</v>
      </c>
      <c r="U266" s="65" t="n">
        <f aca="false">SUM(I266:T266)</f>
        <v>0</v>
      </c>
      <c r="V266" s="65"/>
      <c r="W266" s="67"/>
      <c r="X266" s="67"/>
      <c r="Y266" s="67"/>
      <c r="Z266" s="67"/>
      <c r="AA266" s="67"/>
      <c r="AB266" s="67"/>
      <c r="AC266" s="67"/>
    </row>
    <row r="267" customFormat="false" ht="15.75" hidden="true" customHeight="false" outlineLevel="0" collapsed="false">
      <c r="A267" s="54" t="str">
        <f aca="false">+'Personnel Input Worksheet'!B287</f>
        <v> </v>
      </c>
      <c r="B267" s="54" t="n">
        <f aca="false">+'Personnel Input Worksheet'!D287</f>
        <v>0</v>
      </c>
      <c r="C267" s="54" t="n">
        <f aca="false">IF(B267&lt;&gt;0,1,0)</f>
        <v>0</v>
      </c>
      <c r="D267" s="54" t="n">
        <f aca="false">+'Personnel Input Worksheet'!G287</f>
        <v>12</v>
      </c>
      <c r="E267" s="61" t="n">
        <f aca="false">+D267*30</f>
        <v>360</v>
      </c>
      <c r="F267" s="62" t="n">
        <v>36526</v>
      </c>
      <c r="G267" s="63" t="n">
        <f aca="false">IF(A267&lt;&gt;"FTE",DATE(99,12,31),+F267+(360-E267))</f>
        <v>36525</v>
      </c>
      <c r="H267" s="63" t="n">
        <f aca="false">IF(A267&lt;&gt;"FTE",F267+E267,DATE(2001,1,1))</f>
        <v>36886</v>
      </c>
      <c r="I267" s="64" t="n">
        <f aca="false">IF(AND($G267&lt;=I$1,$H267&gt;I$1),$C267,0)</f>
        <v>0</v>
      </c>
      <c r="J267" s="64" t="n">
        <f aca="false">IF(AND($G267&lt;=J$1,$H267&gt;J$1),$C267,0)</f>
        <v>0</v>
      </c>
      <c r="K267" s="64" t="n">
        <f aca="false">IF(AND($G267&lt;=K$1,$H267&gt;K$1),$C267,0)</f>
        <v>0</v>
      </c>
      <c r="L267" s="64" t="n">
        <f aca="false">IF(AND($G267&lt;=L$1,$H267&gt;L$1),$C267,0)</f>
        <v>0</v>
      </c>
      <c r="M267" s="64" t="n">
        <f aca="false">IF(AND($G267&lt;=M$1,$H267&gt;M$1),$C267,0)</f>
        <v>0</v>
      </c>
      <c r="N267" s="64" t="n">
        <f aca="false">IF(AND($G267&lt;=N$1,$H267&gt;N$1),$C267,0)</f>
        <v>0</v>
      </c>
      <c r="O267" s="64" t="n">
        <f aca="false">IF(AND($G267&lt;=O$1,$H267&gt;O$1),$C267,0)</f>
        <v>0</v>
      </c>
      <c r="P267" s="64" t="n">
        <f aca="false">IF(AND($G267&lt;=P$1,$H267&gt;P$1),$C267,0)</f>
        <v>0</v>
      </c>
      <c r="Q267" s="64" t="n">
        <f aca="false">IF(AND($G267&lt;=Q$1,$H267&gt;Q$1),$C267,0)</f>
        <v>0</v>
      </c>
      <c r="R267" s="64" t="n">
        <f aca="false">IF(AND($G267&lt;=R$1,$H267&gt;R$1),$C267,0)</f>
        <v>0</v>
      </c>
      <c r="S267" s="64" t="n">
        <f aca="false">IF(AND($G267&lt;=S$1,$H267&gt;S$1),$C267,0)</f>
        <v>0</v>
      </c>
      <c r="T267" s="64" t="n">
        <f aca="false">IF(AND($G267&lt;=T$1,$H267&gt;T$1),$C267,0)</f>
        <v>0</v>
      </c>
      <c r="U267" s="65" t="n">
        <f aca="false">SUM(I267:T267)</f>
        <v>0</v>
      </c>
      <c r="V267" s="65"/>
      <c r="W267" s="67"/>
      <c r="X267" s="67"/>
      <c r="Y267" s="67"/>
      <c r="Z267" s="67"/>
      <c r="AA267" s="67"/>
      <c r="AB267" s="67"/>
      <c r="AC267" s="67"/>
    </row>
    <row r="268" customFormat="false" ht="15.75" hidden="true" customHeight="false" outlineLevel="0" collapsed="false">
      <c r="A268" s="54" t="str">
        <f aca="false">+'Personnel Input Worksheet'!B288</f>
        <v> </v>
      </c>
      <c r="B268" s="54" t="n">
        <f aca="false">+'Personnel Input Worksheet'!D288</f>
        <v>0</v>
      </c>
      <c r="C268" s="54" t="n">
        <f aca="false">IF(B268&lt;&gt;0,1,0)</f>
        <v>0</v>
      </c>
      <c r="D268" s="54" t="n">
        <f aca="false">+'Personnel Input Worksheet'!G288</f>
        <v>12</v>
      </c>
      <c r="E268" s="61" t="n">
        <f aca="false">+D268*30</f>
        <v>360</v>
      </c>
      <c r="F268" s="62" t="n">
        <v>36526</v>
      </c>
      <c r="G268" s="63" t="n">
        <f aca="false">IF(A268&lt;&gt;"FTE",DATE(99,12,31),+F268+(360-E268))</f>
        <v>36525</v>
      </c>
      <c r="H268" s="63" t="n">
        <f aca="false">IF(A268&lt;&gt;"FTE",F268+E268,DATE(2001,1,1))</f>
        <v>36886</v>
      </c>
      <c r="I268" s="64" t="n">
        <f aca="false">IF(AND($G268&lt;=I$1,$H268&gt;I$1),$C268,0)</f>
        <v>0</v>
      </c>
      <c r="J268" s="64" t="n">
        <f aca="false">IF(AND($G268&lt;=J$1,$H268&gt;J$1),$C268,0)</f>
        <v>0</v>
      </c>
      <c r="K268" s="64" t="n">
        <f aca="false">IF(AND($G268&lt;=K$1,$H268&gt;K$1),$C268,0)</f>
        <v>0</v>
      </c>
      <c r="L268" s="64" t="n">
        <f aca="false">IF(AND($G268&lt;=L$1,$H268&gt;L$1),$C268,0)</f>
        <v>0</v>
      </c>
      <c r="M268" s="64" t="n">
        <f aca="false">IF(AND($G268&lt;=M$1,$H268&gt;M$1),$C268,0)</f>
        <v>0</v>
      </c>
      <c r="N268" s="64" t="n">
        <f aca="false">IF(AND($G268&lt;=N$1,$H268&gt;N$1),$C268,0)</f>
        <v>0</v>
      </c>
      <c r="O268" s="64" t="n">
        <f aca="false">IF(AND($G268&lt;=O$1,$H268&gt;O$1),$C268,0)</f>
        <v>0</v>
      </c>
      <c r="P268" s="64" t="n">
        <f aca="false">IF(AND($G268&lt;=P$1,$H268&gt;P$1),$C268,0)</f>
        <v>0</v>
      </c>
      <c r="Q268" s="64" t="n">
        <f aca="false">IF(AND($G268&lt;=Q$1,$H268&gt;Q$1),$C268,0)</f>
        <v>0</v>
      </c>
      <c r="R268" s="64" t="n">
        <f aca="false">IF(AND($G268&lt;=R$1,$H268&gt;R$1),$C268,0)</f>
        <v>0</v>
      </c>
      <c r="S268" s="64" t="n">
        <f aca="false">IF(AND($G268&lt;=S$1,$H268&gt;S$1),$C268,0)</f>
        <v>0</v>
      </c>
      <c r="T268" s="64" t="n">
        <f aca="false">IF(AND($G268&lt;=T$1,$H268&gt;T$1),$C268,0)</f>
        <v>0</v>
      </c>
      <c r="U268" s="65" t="n">
        <f aca="false">SUM(I268:T268)</f>
        <v>0</v>
      </c>
      <c r="V268" s="65"/>
      <c r="W268" s="67"/>
      <c r="X268" s="67"/>
      <c r="Y268" s="67"/>
      <c r="Z268" s="67"/>
      <c r="AA268" s="67"/>
      <c r="AB268" s="67"/>
      <c r="AC268" s="67"/>
    </row>
    <row r="269" customFormat="false" ht="15.75" hidden="true" customHeight="false" outlineLevel="0" collapsed="false">
      <c r="A269" s="54" t="str">
        <f aca="false">+'Personnel Input Worksheet'!B289</f>
        <v> </v>
      </c>
      <c r="B269" s="54" t="n">
        <f aca="false">+'Personnel Input Worksheet'!D289</f>
        <v>0</v>
      </c>
      <c r="C269" s="54" t="n">
        <f aca="false">IF(B269&lt;&gt;0,1,0)</f>
        <v>0</v>
      </c>
      <c r="D269" s="54" t="n">
        <f aca="false">+'Personnel Input Worksheet'!G289</f>
        <v>12</v>
      </c>
      <c r="E269" s="61" t="n">
        <f aca="false">+D269*30</f>
        <v>360</v>
      </c>
      <c r="F269" s="62" t="n">
        <v>36526</v>
      </c>
      <c r="G269" s="63" t="n">
        <f aca="false">IF(A269&lt;&gt;"FTE",DATE(99,12,31),+F269+(360-E269))</f>
        <v>36525</v>
      </c>
      <c r="H269" s="63" t="n">
        <f aca="false">IF(A269&lt;&gt;"FTE",F269+E269,DATE(2001,1,1))</f>
        <v>36886</v>
      </c>
      <c r="I269" s="64" t="n">
        <f aca="false">IF(AND($G269&lt;=I$1,$H269&gt;I$1),$C269,0)</f>
        <v>0</v>
      </c>
      <c r="J269" s="64" t="n">
        <f aca="false">IF(AND($G269&lt;=J$1,$H269&gt;J$1),$C269,0)</f>
        <v>0</v>
      </c>
      <c r="K269" s="64" t="n">
        <f aca="false">IF(AND($G269&lt;=K$1,$H269&gt;K$1),$C269,0)</f>
        <v>0</v>
      </c>
      <c r="L269" s="64" t="n">
        <f aca="false">IF(AND($G269&lt;=L$1,$H269&gt;L$1),$C269,0)</f>
        <v>0</v>
      </c>
      <c r="M269" s="64" t="n">
        <f aca="false">IF(AND($G269&lt;=M$1,$H269&gt;M$1),$C269,0)</f>
        <v>0</v>
      </c>
      <c r="N269" s="64" t="n">
        <f aca="false">IF(AND($G269&lt;=N$1,$H269&gt;N$1),$C269,0)</f>
        <v>0</v>
      </c>
      <c r="O269" s="64" t="n">
        <f aca="false">IF(AND($G269&lt;=O$1,$H269&gt;O$1),$C269,0)</f>
        <v>0</v>
      </c>
      <c r="P269" s="64" t="n">
        <f aca="false">IF(AND($G269&lt;=P$1,$H269&gt;P$1),$C269,0)</f>
        <v>0</v>
      </c>
      <c r="Q269" s="64" t="n">
        <f aca="false">IF(AND($G269&lt;=Q$1,$H269&gt;Q$1),$C269,0)</f>
        <v>0</v>
      </c>
      <c r="R269" s="64" t="n">
        <f aca="false">IF(AND($G269&lt;=R$1,$H269&gt;R$1),$C269,0)</f>
        <v>0</v>
      </c>
      <c r="S269" s="64" t="n">
        <f aca="false">IF(AND($G269&lt;=S$1,$H269&gt;S$1),$C269,0)</f>
        <v>0</v>
      </c>
      <c r="T269" s="64" t="n">
        <f aca="false">IF(AND($G269&lt;=T$1,$H269&gt;T$1),$C269,0)</f>
        <v>0</v>
      </c>
      <c r="U269" s="65" t="n">
        <f aca="false">SUM(I269:T269)</f>
        <v>0</v>
      </c>
      <c r="V269" s="65"/>
      <c r="W269" s="67"/>
      <c r="X269" s="67"/>
      <c r="Y269" s="67"/>
      <c r="Z269" s="67"/>
      <c r="AA269" s="67"/>
      <c r="AB269" s="67"/>
      <c r="AC269" s="67"/>
    </row>
    <row r="270" customFormat="false" ht="15.75" hidden="true" customHeight="false" outlineLevel="0" collapsed="false">
      <c r="A270" s="54" t="str">
        <f aca="false">+'Personnel Input Worksheet'!B290</f>
        <v> </v>
      </c>
      <c r="B270" s="54" t="n">
        <f aca="false">+'Personnel Input Worksheet'!D290</f>
        <v>0</v>
      </c>
      <c r="C270" s="54" t="n">
        <f aca="false">IF(B270&lt;&gt;0,1,0)</f>
        <v>0</v>
      </c>
      <c r="D270" s="54" t="n">
        <f aca="false">+'Personnel Input Worksheet'!G290</f>
        <v>12</v>
      </c>
      <c r="E270" s="61" t="n">
        <f aca="false">+D270*30</f>
        <v>360</v>
      </c>
      <c r="F270" s="62" t="n">
        <v>36526</v>
      </c>
      <c r="G270" s="63" t="n">
        <f aca="false">IF(A270&lt;&gt;"FTE",DATE(99,12,31),+F270+(360-E270))</f>
        <v>36525</v>
      </c>
      <c r="H270" s="63" t="n">
        <f aca="false">IF(A270&lt;&gt;"FTE",F270+E270,DATE(2001,1,1))</f>
        <v>36886</v>
      </c>
      <c r="I270" s="64" t="n">
        <f aca="false">IF(AND($G270&lt;=I$1,$H270&gt;I$1),$C270,0)</f>
        <v>0</v>
      </c>
      <c r="J270" s="64" t="n">
        <f aca="false">IF(AND($G270&lt;=J$1,$H270&gt;J$1),$C270,0)</f>
        <v>0</v>
      </c>
      <c r="K270" s="64" t="n">
        <f aca="false">IF(AND($G270&lt;=K$1,$H270&gt;K$1),$C270,0)</f>
        <v>0</v>
      </c>
      <c r="L270" s="64" t="n">
        <f aca="false">IF(AND($G270&lt;=L$1,$H270&gt;L$1),$C270,0)</f>
        <v>0</v>
      </c>
      <c r="M270" s="64" t="n">
        <f aca="false">IF(AND($G270&lt;=M$1,$H270&gt;M$1),$C270,0)</f>
        <v>0</v>
      </c>
      <c r="N270" s="64" t="n">
        <f aca="false">IF(AND($G270&lt;=N$1,$H270&gt;N$1),$C270,0)</f>
        <v>0</v>
      </c>
      <c r="O270" s="64" t="n">
        <f aca="false">IF(AND($G270&lt;=O$1,$H270&gt;O$1),$C270,0)</f>
        <v>0</v>
      </c>
      <c r="P270" s="64" t="n">
        <f aca="false">IF(AND($G270&lt;=P$1,$H270&gt;P$1),$C270,0)</f>
        <v>0</v>
      </c>
      <c r="Q270" s="64" t="n">
        <f aca="false">IF(AND($G270&lt;=Q$1,$H270&gt;Q$1),$C270,0)</f>
        <v>0</v>
      </c>
      <c r="R270" s="64" t="n">
        <f aca="false">IF(AND($G270&lt;=R$1,$H270&gt;R$1),$C270,0)</f>
        <v>0</v>
      </c>
      <c r="S270" s="64" t="n">
        <f aca="false">IF(AND($G270&lt;=S$1,$H270&gt;S$1),$C270,0)</f>
        <v>0</v>
      </c>
      <c r="T270" s="64" t="n">
        <f aca="false">IF(AND($G270&lt;=T$1,$H270&gt;T$1),$C270,0)</f>
        <v>0</v>
      </c>
      <c r="U270" s="65" t="n">
        <f aca="false">SUM(I270:T270)</f>
        <v>0</v>
      </c>
      <c r="V270" s="65"/>
      <c r="W270" s="67"/>
      <c r="X270" s="67"/>
      <c r="Y270" s="67"/>
      <c r="Z270" s="67"/>
      <c r="AA270" s="67"/>
      <c r="AB270" s="67"/>
      <c r="AC270" s="67"/>
    </row>
    <row r="271" customFormat="false" ht="15.75" hidden="true" customHeight="false" outlineLevel="0" collapsed="false">
      <c r="A271" s="54" t="str">
        <f aca="false">+'Personnel Input Worksheet'!B291</f>
        <v> </v>
      </c>
      <c r="B271" s="54" t="n">
        <f aca="false">+'Personnel Input Worksheet'!D291</f>
        <v>0</v>
      </c>
      <c r="C271" s="54" t="n">
        <f aca="false">IF(B271&lt;&gt;0,1,0)</f>
        <v>0</v>
      </c>
      <c r="D271" s="54" t="n">
        <f aca="false">+'Personnel Input Worksheet'!G291</f>
        <v>12</v>
      </c>
      <c r="E271" s="61" t="n">
        <f aca="false">+D271*30</f>
        <v>360</v>
      </c>
      <c r="F271" s="62" t="n">
        <v>36526</v>
      </c>
      <c r="G271" s="63" t="n">
        <f aca="false">IF(A271&lt;&gt;"FTE",DATE(99,12,31),+F271+(360-E271))</f>
        <v>36525</v>
      </c>
      <c r="H271" s="63" t="n">
        <f aca="false">IF(A271&lt;&gt;"FTE",F271+E271,DATE(2001,1,1))</f>
        <v>36886</v>
      </c>
      <c r="I271" s="64" t="n">
        <f aca="false">IF(AND($G271&lt;=I$1,$H271&gt;I$1),$C271,0)</f>
        <v>0</v>
      </c>
      <c r="J271" s="64" t="n">
        <f aca="false">IF(AND($G271&lt;=J$1,$H271&gt;J$1),$C271,0)</f>
        <v>0</v>
      </c>
      <c r="K271" s="64" t="n">
        <f aca="false">IF(AND($G271&lt;=K$1,$H271&gt;K$1),$C271,0)</f>
        <v>0</v>
      </c>
      <c r="L271" s="64" t="n">
        <f aca="false">IF(AND($G271&lt;=L$1,$H271&gt;L$1),$C271,0)</f>
        <v>0</v>
      </c>
      <c r="M271" s="64" t="n">
        <f aca="false">IF(AND($G271&lt;=M$1,$H271&gt;M$1),$C271,0)</f>
        <v>0</v>
      </c>
      <c r="N271" s="64" t="n">
        <f aca="false">IF(AND($G271&lt;=N$1,$H271&gt;N$1),$C271,0)</f>
        <v>0</v>
      </c>
      <c r="O271" s="64" t="n">
        <f aca="false">IF(AND($G271&lt;=O$1,$H271&gt;O$1),$C271,0)</f>
        <v>0</v>
      </c>
      <c r="P271" s="64" t="n">
        <f aca="false">IF(AND($G271&lt;=P$1,$H271&gt;P$1),$C271,0)</f>
        <v>0</v>
      </c>
      <c r="Q271" s="64" t="n">
        <f aca="false">IF(AND($G271&lt;=Q$1,$H271&gt;Q$1),$C271,0)</f>
        <v>0</v>
      </c>
      <c r="R271" s="64" t="n">
        <f aca="false">IF(AND($G271&lt;=R$1,$H271&gt;R$1),$C271,0)</f>
        <v>0</v>
      </c>
      <c r="S271" s="64" t="n">
        <f aca="false">IF(AND($G271&lt;=S$1,$H271&gt;S$1),$C271,0)</f>
        <v>0</v>
      </c>
      <c r="T271" s="64" t="n">
        <f aca="false">IF(AND($G271&lt;=T$1,$H271&gt;T$1),$C271,0)</f>
        <v>0</v>
      </c>
      <c r="U271" s="65" t="n">
        <f aca="false">SUM(I271:T271)</f>
        <v>0</v>
      </c>
      <c r="V271" s="65"/>
      <c r="W271" s="67"/>
      <c r="X271" s="67"/>
      <c r="Y271" s="67"/>
      <c r="Z271" s="67"/>
      <c r="AA271" s="67"/>
      <c r="AB271" s="67"/>
      <c r="AC271" s="67"/>
    </row>
    <row r="272" customFormat="false" ht="15.75" hidden="true" customHeight="false" outlineLevel="0" collapsed="false">
      <c r="A272" s="54" t="str">
        <f aca="false">+'Personnel Input Worksheet'!B292</f>
        <v> </v>
      </c>
      <c r="B272" s="54" t="n">
        <f aca="false">+'Personnel Input Worksheet'!D292</f>
        <v>0</v>
      </c>
      <c r="C272" s="54" t="n">
        <f aca="false">IF(B272&lt;&gt;0,1,0)</f>
        <v>0</v>
      </c>
      <c r="D272" s="54" t="n">
        <f aca="false">+'Personnel Input Worksheet'!G292</f>
        <v>12</v>
      </c>
      <c r="E272" s="61" t="n">
        <f aca="false">+D272*30</f>
        <v>360</v>
      </c>
      <c r="F272" s="62" t="n">
        <v>36526</v>
      </c>
      <c r="G272" s="63" t="n">
        <f aca="false">IF(A272&lt;&gt;"FTE",DATE(99,12,31),+F272+(360-E272))</f>
        <v>36525</v>
      </c>
      <c r="H272" s="63" t="n">
        <f aca="false">IF(A272&lt;&gt;"FTE",F272+E272,DATE(2001,1,1))</f>
        <v>36886</v>
      </c>
      <c r="I272" s="64" t="n">
        <f aca="false">IF(AND($G272&lt;=I$1,$H272&gt;I$1),$C272,0)</f>
        <v>0</v>
      </c>
      <c r="J272" s="64" t="n">
        <f aca="false">IF(AND($G272&lt;=J$1,$H272&gt;J$1),$C272,0)</f>
        <v>0</v>
      </c>
      <c r="K272" s="64" t="n">
        <f aca="false">IF(AND($G272&lt;=K$1,$H272&gt;K$1),$C272,0)</f>
        <v>0</v>
      </c>
      <c r="L272" s="64" t="n">
        <f aca="false">IF(AND($G272&lt;=L$1,$H272&gt;L$1),$C272,0)</f>
        <v>0</v>
      </c>
      <c r="M272" s="64" t="n">
        <f aca="false">IF(AND($G272&lt;=M$1,$H272&gt;M$1),$C272,0)</f>
        <v>0</v>
      </c>
      <c r="N272" s="64" t="n">
        <f aca="false">IF(AND($G272&lt;=N$1,$H272&gt;N$1),$C272,0)</f>
        <v>0</v>
      </c>
      <c r="O272" s="64" t="n">
        <f aca="false">IF(AND($G272&lt;=O$1,$H272&gt;O$1),$C272,0)</f>
        <v>0</v>
      </c>
      <c r="P272" s="64" t="n">
        <f aca="false">IF(AND($G272&lt;=P$1,$H272&gt;P$1),$C272,0)</f>
        <v>0</v>
      </c>
      <c r="Q272" s="64" t="n">
        <f aca="false">IF(AND($G272&lt;=Q$1,$H272&gt;Q$1),$C272,0)</f>
        <v>0</v>
      </c>
      <c r="R272" s="64" t="n">
        <f aca="false">IF(AND($G272&lt;=R$1,$H272&gt;R$1),$C272,0)</f>
        <v>0</v>
      </c>
      <c r="S272" s="64" t="n">
        <f aca="false">IF(AND($G272&lt;=S$1,$H272&gt;S$1),$C272,0)</f>
        <v>0</v>
      </c>
      <c r="T272" s="64" t="n">
        <f aca="false">IF(AND($G272&lt;=T$1,$H272&gt;T$1),$C272,0)</f>
        <v>0</v>
      </c>
      <c r="U272" s="65" t="n">
        <f aca="false">SUM(I272:T272)</f>
        <v>0</v>
      </c>
      <c r="V272" s="65"/>
      <c r="W272" s="67"/>
      <c r="X272" s="67"/>
      <c r="Y272" s="67"/>
      <c r="Z272" s="67"/>
      <c r="AA272" s="67"/>
      <c r="AB272" s="67"/>
      <c r="AC272" s="67"/>
    </row>
    <row r="273" customFormat="false" ht="15.75" hidden="true" customHeight="false" outlineLevel="0" collapsed="false">
      <c r="A273" s="54" t="str">
        <f aca="false">+'Personnel Input Worksheet'!B293</f>
        <v> </v>
      </c>
      <c r="B273" s="54" t="n">
        <f aca="false">+'Personnel Input Worksheet'!D293</f>
        <v>0</v>
      </c>
      <c r="C273" s="54" t="n">
        <f aca="false">IF(B273&lt;&gt;0,1,0)</f>
        <v>0</v>
      </c>
      <c r="D273" s="54" t="n">
        <f aca="false">+'Personnel Input Worksheet'!G293</f>
        <v>12</v>
      </c>
      <c r="E273" s="61" t="n">
        <f aca="false">+D273*30</f>
        <v>360</v>
      </c>
      <c r="F273" s="62" t="n">
        <v>36526</v>
      </c>
      <c r="G273" s="63" t="n">
        <f aca="false">IF(A273&lt;&gt;"FTE",DATE(99,12,31),+F273+(360-E273))</f>
        <v>36525</v>
      </c>
      <c r="H273" s="63" t="n">
        <f aca="false">IF(A273&lt;&gt;"FTE",F273+E273,DATE(2001,1,1))</f>
        <v>36886</v>
      </c>
      <c r="I273" s="64" t="n">
        <f aca="false">IF(AND($G273&lt;=I$1,$H273&gt;I$1),$C273,0)</f>
        <v>0</v>
      </c>
      <c r="J273" s="64" t="n">
        <f aca="false">IF(AND($G273&lt;=J$1,$H273&gt;J$1),$C273,0)</f>
        <v>0</v>
      </c>
      <c r="K273" s="64" t="n">
        <f aca="false">IF(AND($G273&lt;=K$1,$H273&gt;K$1),$C273,0)</f>
        <v>0</v>
      </c>
      <c r="L273" s="64" t="n">
        <f aca="false">IF(AND($G273&lt;=L$1,$H273&gt;L$1),$C273,0)</f>
        <v>0</v>
      </c>
      <c r="M273" s="64" t="n">
        <f aca="false">IF(AND($G273&lt;=M$1,$H273&gt;M$1),$C273,0)</f>
        <v>0</v>
      </c>
      <c r="N273" s="64" t="n">
        <f aca="false">IF(AND($G273&lt;=N$1,$H273&gt;N$1),$C273,0)</f>
        <v>0</v>
      </c>
      <c r="O273" s="64" t="n">
        <f aca="false">IF(AND($G273&lt;=O$1,$H273&gt;O$1),$C273,0)</f>
        <v>0</v>
      </c>
      <c r="P273" s="64" t="n">
        <f aca="false">IF(AND($G273&lt;=P$1,$H273&gt;P$1),$C273,0)</f>
        <v>0</v>
      </c>
      <c r="Q273" s="64" t="n">
        <f aca="false">IF(AND($G273&lt;=Q$1,$H273&gt;Q$1),$C273,0)</f>
        <v>0</v>
      </c>
      <c r="R273" s="64" t="n">
        <f aca="false">IF(AND($G273&lt;=R$1,$H273&gt;R$1),$C273,0)</f>
        <v>0</v>
      </c>
      <c r="S273" s="64" t="n">
        <f aca="false">IF(AND($G273&lt;=S$1,$H273&gt;S$1),$C273,0)</f>
        <v>0</v>
      </c>
      <c r="T273" s="64" t="n">
        <f aca="false">IF(AND($G273&lt;=T$1,$H273&gt;T$1),$C273,0)</f>
        <v>0</v>
      </c>
      <c r="U273" s="65" t="n">
        <f aca="false">SUM(I273:T273)</f>
        <v>0</v>
      </c>
      <c r="V273" s="65"/>
      <c r="W273" s="67"/>
      <c r="X273" s="67"/>
      <c r="Y273" s="67"/>
      <c r="Z273" s="67"/>
      <c r="AA273" s="67"/>
      <c r="AB273" s="67"/>
      <c r="AC273" s="67"/>
    </row>
    <row r="274" customFormat="false" ht="15.75" hidden="true" customHeight="false" outlineLevel="0" collapsed="false">
      <c r="A274" s="54" t="str">
        <f aca="false">+'Personnel Input Worksheet'!B294</f>
        <v> </v>
      </c>
      <c r="B274" s="54" t="n">
        <f aca="false">+'Personnel Input Worksheet'!D294</f>
        <v>0</v>
      </c>
      <c r="C274" s="54" t="n">
        <f aca="false">IF(B274&lt;&gt;0,1,0)</f>
        <v>0</v>
      </c>
      <c r="D274" s="54" t="n">
        <f aca="false">+'Personnel Input Worksheet'!G294</f>
        <v>12</v>
      </c>
      <c r="E274" s="61" t="n">
        <f aca="false">+D274*30</f>
        <v>360</v>
      </c>
      <c r="F274" s="62" t="n">
        <v>36526</v>
      </c>
      <c r="G274" s="63" t="n">
        <f aca="false">IF(A274&lt;&gt;"FTE",DATE(99,12,31),+F274+(360-E274))</f>
        <v>36525</v>
      </c>
      <c r="H274" s="63" t="n">
        <f aca="false">IF(A274&lt;&gt;"FTE",F274+E274,DATE(2001,1,1))</f>
        <v>36886</v>
      </c>
      <c r="I274" s="64" t="n">
        <f aca="false">IF(AND($G274&lt;=I$1,$H274&gt;I$1),$C274,0)</f>
        <v>0</v>
      </c>
      <c r="J274" s="64" t="n">
        <f aca="false">IF(AND($G274&lt;=J$1,$H274&gt;J$1),$C274,0)</f>
        <v>0</v>
      </c>
      <c r="K274" s="64" t="n">
        <f aca="false">IF(AND($G274&lt;=K$1,$H274&gt;K$1),$C274,0)</f>
        <v>0</v>
      </c>
      <c r="L274" s="64" t="n">
        <f aca="false">IF(AND($G274&lt;=L$1,$H274&gt;L$1),$C274,0)</f>
        <v>0</v>
      </c>
      <c r="M274" s="64" t="n">
        <f aca="false">IF(AND($G274&lt;=M$1,$H274&gt;M$1),$C274,0)</f>
        <v>0</v>
      </c>
      <c r="N274" s="64" t="n">
        <f aca="false">IF(AND($G274&lt;=N$1,$H274&gt;N$1),$C274,0)</f>
        <v>0</v>
      </c>
      <c r="O274" s="64" t="n">
        <f aca="false">IF(AND($G274&lt;=O$1,$H274&gt;O$1),$C274,0)</f>
        <v>0</v>
      </c>
      <c r="P274" s="64" t="n">
        <f aca="false">IF(AND($G274&lt;=P$1,$H274&gt;P$1),$C274,0)</f>
        <v>0</v>
      </c>
      <c r="Q274" s="64" t="n">
        <f aca="false">IF(AND($G274&lt;=Q$1,$H274&gt;Q$1),$C274,0)</f>
        <v>0</v>
      </c>
      <c r="R274" s="64" t="n">
        <f aca="false">IF(AND($G274&lt;=R$1,$H274&gt;R$1),$C274,0)</f>
        <v>0</v>
      </c>
      <c r="S274" s="64" t="n">
        <f aca="false">IF(AND($G274&lt;=S$1,$H274&gt;S$1),$C274,0)</f>
        <v>0</v>
      </c>
      <c r="T274" s="64" t="n">
        <f aca="false">IF(AND($G274&lt;=T$1,$H274&gt;T$1),$C274,0)</f>
        <v>0</v>
      </c>
      <c r="U274" s="65" t="n">
        <f aca="false">SUM(I274:T274)</f>
        <v>0</v>
      </c>
      <c r="V274" s="65"/>
      <c r="W274" s="67"/>
      <c r="X274" s="67"/>
      <c r="Y274" s="67"/>
      <c r="Z274" s="67"/>
      <c r="AA274" s="67"/>
      <c r="AB274" s="67"/>
      <c r="AC274" s="67"/>
    </row>
    <row r="275" customFormat="false" ht="15.75" hidden="true" customHeight="false" outlineLevel="0" collapsed="false">
      <c r="A275" s="54" t="str">
        <f aca="false">+'Personnel Input Worksheet'!B295</f>
        <v> </v>
      </c>
      <c r="B275" s="54" t="n">
        <f aca="false">+'Personnel Input Worksheet'!D295</f>
        <v>0</v>
      </c>
      <c r="C275" s="54" t="n">
        <f aca="false">IF(B275&lt;&gt;0,1,0)</f>
        <v>0</v>
      </c>
      <c r="D275" s="54" t="n">
        <f aca="false">+'Personnel Input Worksheet'!G295</f>
        <v>12</v>
      </c>
      <c r="E275" s="61" t="n">
        <f aca="false">+D275*30</f>
        <v>360</v>
      </c>
      <c r="F275" s="62" t="n">
        <v>36526</v>
      </c>
      <c r="G275" s="63" t="n">
        <f aca="false">IF(A275&lt;&gt;"FTE",DATE(99,12,31),+F275+(360-E275))</f>
        <v>36525</v>
      </c>
      <c r="H275" s="63" t="n">
        <f aca="false">IF(A275&lt;&gt;"FTE",F275+E275,DATE(2001,1,1))</f>
        <v>36886</v>
      </c>
      <c r="I275" s="64" t="n">
        <f aca="false">IF(AND($G275&lt;=I$1,$H275&gt;I$1),$C275,0)</f>
        <v>0</v>
      </c>
      <c r="J275" s="64" t="n">
        <f aca="false">IF(AND($G275&lt;=J$1,$H275&gt;J$1),$C275,0)</f>
        <v>0</v>
      </c>
      <c r="K275" s="64" t="n">
        <f aca="false">IF(AND($G275&lt;=K$1,$H275&gt;K$1),$C275,0)</f>
        <v>0</v>
      </c>
      <c r="L275" s="64" t="n">
        <f aca="false">IF(AND($G275&lt;=L$1,$H275&gt;L$1),$C275,0)</f>
        <v>0</v>
      </c>
      <c r="M275" s="64" t="n">
        <f aca="false">IF(AND($G275&lt;=M$1,$H275&gt;M$1),$C275,0)</f>
        <v>0</v>
      </c>
      <c r="N275" s="64" t="n">
        <f aca="false">IF(AND($G275&lt;=N$1,$H275&gt;N$1),$C275,0)</f>
        <v>0</v>
      </c>
      <c r="O275" s="64" t="n">
        <f aca="false">IF(AND($G275&lt;=O$1,$H275&gt;O$1),$C275,0)</f>
        <v>0</v>
      </c>
      <c r="P275" s="64" t="n">
        <f aca="false">IF(AND($G275&lt;=P$1,$H275&gt;P$1),$C275,0)</f>
        <v>0</v>
      </c>
      <c r="Q275" s="64" t="n">
        <f aca="false">IF(AND($G275&lt;=Q$1,$H275&gt;Q$1),$C275,0)</f>
        <v>0</v>
      </c>
      <c r="R275" s="64" t="n">
        <f aca="false">IF(AND($G275&lt;=R$1,$H275&gt;R$1),$C275,0)</f>
        <v>0</v>
      </c>
      <c r="S275" s="64" t="n">
        <f aca="false">IF(AND($G275&lt;=S$1,$H275&gt;S$1),$C275,0)</f>
        <v>0</v>
      </c>
      <c r="T275" s="64" t="n">
        <f aca="false">IF(AND($G275&lt;=T$1,$H275&gt;T$1),$C275,0)</f>
        <v>0</v>
      </c>
      <c r="U275" s="65" t="n">
        <f aca="false">SUM(I275:T275)</f>
        <v>0</v>
      </c>
      <c r="V275" s="65"/>
      <c r="W275" s="67"/>
      <c r="X275" s="67"/>
      <c r="Y275" s="67"/>
      <c r="Z275" s="67"/>
      <c r="AA275" s="67"/>
      <c r="AB275" s="67"/>
      <c r="AC275" s="67"/>
    </row>
    <row r="276" customFormat="false" ht="15.75" hidden="true" customHeight="false" outlineLevel="0" collapsed="false">
      <c r="A276" s="54" t="str">
        <f aca="false">+'Personnel Input Worksheet'!B296</f>
        <v> </v>
      </c>
      <c r="B276" s="54" t="n">
        <f aca="false">+'Personnel Input Worksheet'!D296</f>
        <v>0</v>
      </c>
      <c r="C276" s="54" t="n">
        <f aca="false">IF(B276&lt;&gt;0,1,0)</f>
        <v>0</v>
      </c>
      <c r="D276" s="54" t="n">
        <f aca="false">+'Personnel Input Worksheet'!G296</f>
        <v>12</v>
      </c>
      <c r="E276" s="61" t="n">
        <f aca="false">+D276*30</f>
        <v>360</v>
      </c>
      <c r="F276" s="62" t="n">
        <v>36526</v>
      </c>
      <c r="G276" s="63" t="n">
        <f aca="false">IF(A276&lt;&gt;"FTE",DATE(99,12,31),+F276+(360-E276))</f>
        <v>36525</v>
      </c>
      <c r="H276" s="63" t="n">
        <f aca="false">IF(A276&lt;&gt;"FTE",F276+E276,DATE(2001,1,1))</f>
        <v>36886</v>
      </c>
      <c r="I276" s="64" t="n">
        <f aca="false">IF(AND($G276&lt;=I$1,$H276&gt;I$1),$C276,0)</f>
        <v>0</v>
      </c>
      <c r="J276" s="64" t="n">
        <f aca="false">IF(AND($G276&lt;=J$1,$H276&gt;J$1),$C276,0)</f>
        <v>0</v>
      </c>
      <c r="K276" s="64" t="n">
        <f aca="false">IF(AND($G276&lt;=K$1,$H276&gt;K$1),$C276,0)</f>
        <v>0</v>
      </c>
      <c r="L276" s="64" t="n">
        <f aca="false">IF(AND($G276&lt;=L$1,$H276&gt;L$1),$C276,0)</f>
        <v>0</v>
      </c>
      <c r="M276" s="64" t="n">
        <f aca="false">IF(AND($G276&lt;=M$1,$H276&gt;M$1),$C276,0)</f>
        <v>0</v>
      </c>
      <c r="N276" s="64" t="n">
        <f aca="false">IF(AND($G276&lt;=N$1,$H276&gt;N$1),$C276,0)</f>
        <v>0</v>
      </c>
      <c r="O276" s="64" t="n">
        <f aca="false">IF(AND($G276&lt;=O$1,$H276&gt;O$1),$C276,0)</f>
        <v>0</v>
      </c>
      <c r="P276" s="64" t="n">
        <f aca="false">IF(AND($G276&lt;=P$1,$H276&gt;P$1),$C276,0)</f>
        <v>0</v>
      </c>
      <c r="Q276" s="64" t="n">
        <f aca="false">IF(AND($G276&lt;=Q$1,$H276&gt;Q$1),$C276,0)</f>
        <v>0</v>
      </c>
      <c r="R276" s="64" t="n">
        <f aca="false">IF(AND($G276&lt;=R$1,$H276&gt;R$1),$C276,0)</f>
        <v>0</v>
      </c>
      <c r="S276" s="64" t="n">
        <f aca="false">IF(AND($G276&lt;=S$1,$H276&gt;S$1),$C276,0)</f>
        <v>0</v>
      </c>
      <c r="T276" s="64" t="n">
        <f aca="false">IF(AND($G276&lt;=T$1,$H276&gt;T$1),$C276,0)</f>
        <v>0</v>
      </c>
      <c r="U276" s="65" t="n">
        <f aca="false">SUM(I276:T276)</f>
        <v>0</v>
      </c>
      <c r="V276" s="65"/>
      <c r="W276" s="67"/>
      <c r="X276" s="67"/>
      <c r="Y276" s="67"/>
      <c r="Z276" s="67"/>
      <c r="AA276" s="67"/>
      <c r="AB276" s="67"/>
      <c r="AC276" s="67"/>
    </row>
    <row r="277" customFormat="false" ht="15.75" hidden="true" customHeight="false" outlineLevel="0" collapsed="false">
      <c r="A277" s="54" t="str">
        <f aca="false">+'Personnel Input Worksheet'!B297</f>
        <v> </v>
      </c>
      <c r="B277" s="54" t="n">
        <f aca="false">+'Personnel Input Worksheet'!D297</f>
        <v>0</v>
      </c>
      <c r="C277" s="54" t="n">
        <f aca="false">IF(B277&lt;&gt;0,1,0)</f>
        <v>0</v>
      </c>
      <c r="D277" s="54" t="n">
        <f aca="false">+'Personnel Input Worksheet'!G297</f>
        <v>12</v>
      </c>
      <c r="E277" s="61" t="n">
        <f aca="false">+D277*30</f>
        <v>360</v>
      </c>
      <c r="F277" s="62" t="n">
        <v>36526</v>
      </c>
      <c r="G277" s="63" t="n">
        <f aca="false">IF(A277&lt;&gt;"FTE",DATE(99,12,31),+F277+(360-E277))</f>
        <v>36525</v>
      </c>
      <c r="H277" s="63" t="n">
        <f aca="false">IF(A277&lt;&gt;"FTE",F277+E277,DATE(2001,1,1))</f>
        <v>36886</v>
      </c>
      <c r="I277" s="64" t="n">
        <f aca="false">IF(AND($G277&lt;=I$1,$H277&gt;I$1),$C277,0)</f>
        <v>0</v>
      </c>
      <c r="J277" s="64" t="n">
        <f aca="false">IF(AND($G277&lt;=J$1,$H277&gt;J$1),$C277,0)</f>
        <v>0</v>
      </c>
      <c r="K277" s="64" t="n">
        <f aca="false">IF(AND($G277&lt;=K$1,$H277&gt;K$1),$C277,0)</f>
        <v>0</v>
      </c>
      <c r="L277" s="64" t="n">
        <f aca="false">IF(AND($G277&lt;=L$1,$H277&gt;L$1),$C277,0)</f>
        <v>0</v>
      </c>
      <c r="M277" s="64" t="n">
        <f aca="false">IF(AND($G277&lt;=M$1,$H277&gt;M$1),$C277,0)</f>
        <v>0</v>
      </c>
      <c r="N277" s="64" t="n">
        <f aca="false">IF(AND($G277&lt;=N$1,$H277&gt;N$1),$C277,0)</f>
        <v>0</v>
      </c>
      <c r="O277" s="64" t="n">
        <f aca="false">IF(AND($G277&lt;=O$1,$H277&gt;O$1),$C277,0)</f>
        <v>0</v>
      </c>
      <c r="P277" s="64" t="n">
        <f aca="false">IF(AND($G277&lt;=P$1,$H277&gt;P$1),$C277,0)</f>
        <v>0</v>
      </c>
      <c r="Q277" s="64" t="n">
        <f aca="false">IF(AND($G277&lt;=Q$1,$H277&gt;Q$1),$C277,0)</f>
        <v>0</v>
      </c>
      <c r="R277" s="64" t="n">
        <f aca="false">IF(AND($G277&lt;=R$1,$H277&gt;R$1),$C277,0)</f>
        <v>0</v>
      </c>
      <c r="S277" s="64" t="n">
        <f aca="false">IF(AND($G277&lt;=S$1,$H277&gt;S$1),$C277,0)</f>
        <v>0</v>
      </c>
      <c r="T277" s="64" t="n">
        <f aca="false">IF(AND($G277&lt;=T$1,$H277&gt;T$1),$C277,0)</f>
        <v>0</v>
      </c>
      <c r="U277" s="65" t="n">
        <f aca="false">SUM(I277:T277)</f>
        <v>0</v>
      </c>
      <c r="V277" s="65"/>
      <c r="W277" s="67"/>
      <c r="X277" s="67"/>
      <c r="Y277" s="67"/>
      <c r="Z277" s="67"/>
      <c r="AA277" s="67"/>
      <c r="AB277" s="67"/>
      <c r="AC277" s="67"/>
    </row>
    <row r="278" customFormat="false" ht="15.75" hidden="true" customHeight="false" outlineLevel="0" collapsed="false">
      <c r="A278" s="54" t="str">
        <f aca="false">+'Personnel Input Worksheet'!B298</f>
        <v> </v>
      </c>
      <c r="B278" s="54" t="n">
        <f aca="false">+'Personnel Input Worksheet'!D298</f>
        <v>0</v>
      </c>
      <c r="C278" s="54" t="n">
        <f aca="false">IF(B278&lt;&gt;0,1,0)</f>
        <v>0</v>
      </c>
      <c r="D278" s="54" t="n">
        <f aca="false">+'Personnel Input Worksheet'!G298</f>
        <v>12</v>
      </c>
      <c r="E278" s="61" t="n">
        <f aca="false">+D278*30</f>
        <v>360</v>
      </c>
      <c r="F278" s="62" t="n">
        <v>36526</v>
      </c>
      <c r="G278" s="63" t="n">
        <f aca="false">IF(A278&lt;&gt;"FTE",DATE(99,12,31),+F278+(360-E278))</f>
        <v>36525</v>
      </c>
      <c r="H278" s="63" t="n">
        <f aca="false">IF(A278&lt;&gt;"FTE",F278+E278,DATE(2001,1,1))</f>
        <v>36886</v>
      </c>
      <c r="I278" s="64" t="n">
        <f aca="false">IF(AND($G278&lt;=I$1,$H278&gt;I$1),$C278,0)</f>
        <v>0</v>
      </c>
      <c r="J278" s="64" t="n">
        <f aca="false">IF(AND($G278&lt;=J$1,$H278&gt;J$1),$C278,0)</f>
        <v>0</v>
      </c>
      <c r="K278" s="64" t="n">
        <f aca="false">IF(AND($G278&lt;=K$1,$H278&gt;K$1),$C278,0)</f>
        <v>0</v>
      </c>
      <c r="L278" s="64" t="n">
        <f aca="false">IF(AND($G278&lt;=L$1,$H278&gt;L$1),$C278,0)</f>
        <v>0</v>
      </c>
      <c r="M278" s="64" t="n">
        <f aca="false">IF(AND($G278&lt;=M$1,$H278&gt;M$1),$C278,0)</f>
        <v>0</v>
      </c>
      <c r="N278" s="64" t="n">
        <f aca="false">IF(AND($G278&lt;=N$1,$H278&gt;N$1),$C278,0)</f>
        <v>0</v>
      </c>
      <c r="O278" s="64" t="n">
        <f aca="false">IF(AND($G278&lt;=O$1,$H278&gt;O$1),$C278,0)</f>
        <v>0</v>
      </c>
      <c r="P278" s="64" t="n">
        <f aca="false">IF(AND($G278&lt;=P$1,$H278&gt;P$1),$C278,0)</f>
        <v>0</v>
      </c>
      <c r="Q278" s="64" t="n">
        <f aca="false">IF(AND($G278&lt;=Q$1,$H278&gt;Q$1),$C278,0)</f>
        <v>0</v>
      </c>
      <c r="R278" s="64" t="n">
        <f aca="false">IF(AND($G278&lt;=R$1,$H278&gt;R$1),$C278,0)</f>
        <v>0</v>
      </c>
      <c r="S278" s="64" t="n">
        <f aca="false">IF(AND($G278&lt;=S$1,$H278&gt;S$1),$C278,0)</f>
        <v>0</v>
      </c>
      <c r="T278" s="64" t="n">
        <f aca="false">IF(AND($G278&lt;=T$1,$H278&gt;T$1),$C278,0)</f>
        <v>0</v>
      </c>
      <c r="U278" s="65" t="n">
        <f aca="false">SUM(I278:T278)</f>
        <v>0</v>
      </c>
      <c r="V278" s="65"/>
      <c r="W278" s="67"/>
      <c r="X278" s="67"/>
      <c r="Y278" s="67"/>
      <c r="Z278" s="67"/>
      <c r="AA278" s="67"/>
      <c r="AB278" s="67"/>
      <c r="AC278" s="67"/>
    </row>
    <row r="279" customFormat="false" ht="15.75" hidden="true" customHeight="false" outlineLevel="0" collapsed="false">
      <c r="A279" s="54" t="str">
        <f aca="false">+'Personnel Input Worksheet'!B299</f>
        <v> </v>
      </c>
      <c r="B279" s="54" t="n">
        <f aca="false">+'Personnel Input Worksheet'!D299</f>
        <v>0</v>
      </c>
      <c r="C279" s="54" t="n">
        <f aca="false">IF(B279&lt;&gt;0,1,0)</f>
        <v>0</v>
      </c>
      <c r="D279" s="54" t="n">
        <f aca="false">+'Personnel Input Worksheet'!G299</f>
        <v>12</v>
      </c>
      <c r="E279" s="61" t="n">
        <f aca="false">+D279*30</f>
        <v>360</v>
      </c>
      <c r="F279" s="62" t="n">
        <v>36526</v>
      </c>
      <c r="G279" s="63" t="n">
        <f aca="false">IF(A279&lt;&gt;"FTE",DATE(99,12,31),+F279+(360-E279))</f>
        <v>36525</v>
      </c>
      <c r="H279" s="63" t="n">
        <f aca="false">IF(A279&lt;&gt;"FTE",F279+E279,DATE(2001,1,1))</f>
        <v>36886</v>
      </c>
      <c r="I279" s="64" t="n">
        <f aca="false">IF(AND($G279&lt;=I$1,$H279&gt;I$1),$C279,0)</f>
        <v>0</v>
      </c>
      <c r="J279" s="64" t="n">
        <f aca="false">IF(AND($G279&lt;=J$1,$H279&gt;J$1),$C279,0)</f>
        <v>0</v>
      </c>
      <c r="K279" s="64" t="n">
        <f aca="false">IF(AND($G279&lt;=K$1,$H279&gt;K$1),$C279,0)</f>
        <v>0</v>
      </c>
      <c r="L279" s="64" t="n">
        <f aca="false">IF(AND($G279&lt;=L$1,$H279&gt;L$1),$C279,0)</f>
        <v>0</v>
      </c>
      <c r="M279" s="64" t="n">
        <f aca="false">IF(AND($G279&lt;=M$1,$H279&gt;M$1),$C279,0)</f>
        <v>0</v>
      </c>
      <c r="N279" s="64" t="n">
        <f aca="false">IF(AND($G279&lt;=N$1,$H279&gt;N$1),$C279,0)</f>
        <v>0</v>
      </c>
      <c r="O279" s="64" t="n">
        <f aca="false">IF(AND($G279&lt;=O$1,$H279&gt;O$1),$C279,0)</f>
        <v>0</v>
      </c>
      <c r="P279" s="64" t="n">
        <f aca="false">IF(AND($G279&lt;=P$1,$H279&gt;P$1),$C279,0)</f>
        <v>0</v>
      </c>
      <c r="Q279" s="64" t="n">
        <f aca="false">IF(AND($G279&lt;=Q$1,$H279&gt;Q$1),$C279,0)</f>
        <v>0</v>
      </c>
      <c r="R279" s="64" t="n">
        <f aca="false">IF(AND($G279&lt;=R$1,$H279&gt;R$1),$C279,0)</f>
        <v>0</v>
      </c>
      <c r="S279" s="64" t="n">
        <f aca="false">IF(AND($G279&lt;=S$1,$H279&gt;S$1),$C279,0)</f>
        <v>0</v>
      </c>
      <c r="T279" s="64" t="n">
        <f aca="false">IF(AND($G279&lt;=T$1,$H279&gt;T$1),$C279,0)</f>
        <v>0</v>
      </c>
      <c r="U279" s="65" t="n">
        <f aca="false">SUM(I279:T279)</f>
        <v>0</v>
      </c>
      <c r="V279" s="65"/>
      <c r="W279" s="67"/>
      <c r="X279" s="67"/>
      <c r="Y279" s="67"/>
      <c r="Z279" s="67"/>
      <c r="AA279" s="67"/>
      <c r="AB279" s="67"/>
      <c r="AC279" s="67"/>
    </row>
    <row r="280" customFormat="false" ht="15.75" hidden="true" customHeight="false" outlineLevel="0" collapsed="false">
      <c r="A280" s="54" t="str">
        <f aca="false">+'Personnel Input Worksheet'!B300</f>
        <v> </v>
      </c>
      <c r="B280" s="54" t="n">
        <f aca="false">+'Personnel Input Worksheet'!D300</f>
        <v>0</v>
      </c>
      <c r="C280" s="54" t="n">
        <f aca="false">IF(B280&lt;&gt;0,1,0)</f>
        <v>0</v>
      </c>
      <c r="D280" s="54" t="n">
        <f aca="false">+'Personnel Input Worksheet'!G300</f>
        <v>12</v>
      </c>
      <c r="E280" s="61" t="n">
        <f aca="false">+D280*30</f>
        <v>360</v>
      </c>
      <c r="F280" s="62" t="n">
        <v>36526</v>
      </c>
      <c r="G280" s="63" t="n">
        <f aca="false">IF(A280&lt;&gt;"FTE",DATE(99,12,31),+F280+(360-E280))</f>
        <v>36525</v>
      </c>
      <c r="H280" s="63" t="n">
        <f aca="false">IF(A280&lt;&gt;"FTE",F280+E280,DATE(2001,1,1))</f>
        <v>36886</v>
      </c>
      <c r="I280" s="64" t="n">
        <f aca="false">IF(AND($G280&lt;=I$1,$H280&gt;I$1),$C280,0)</f>
        <v>0</v>
      </c>
      <c r="J280" s="64" t="n">
        <f aca="false">IF(AND($G280&lt;=J$1,$H280&gt;J$1),$C280,0)</f>
        <v>0</v>
      </c>
      <c r="K280" s="64" t="n">
        <f aca="false">IF(AND($G280&lt;=K$1,$H280&gt;K$1),$C280,0)</f>
        <v>0</v>
      </c>
      <c r="L280" s="64" t="n">
        <f aca="false">IF(AND($G280&lt;=L$1,$H280&gt;L$1),$C280,0)</f>
        <v>0</v>
      </c>
      <c r="M280" s="64" t="n">
        <f aca="false">IF(AND($G280&lt;=M$1,$H280&gt;M$1),$C280,0)</f>
        <v>0</v>
      </c>
      <c r="N280" s="64" t="n">
        <f aca="false">IF(AND($G280&lt;=N$1,$H280&gt;N$1),$C280,0)</f>
        <v>0</v>
      </c>
      <c r="O280" s="64" t="n">
        <f aca="false">IF(AND($G280&lt;=O$1,$H280&gt;O$1),$C280,0)</f>
        <v>0</v>
      </c>
      <c r="P280" s="64" t="n">
        <f aca="false">IF(AND($G280&lt;=P$1,$H280&gt;P$1),$C280,0)</f>
        <v>0</v>
      </c>
      <c r="Q280" s="64" t="n">
        <f aca="false">IF(AND($G280&lt;=Q$1,$H280&gt;Q$1),$C280,0)</f>
        <v>0</v>
      </c>
      <c r="R280" s="64" t="n">
        <f aca="false">IF(AND($G280&lt;=R$1,$H280&gt;R$1),$C280,0)</f>
        <v>0</v>
      </c>
      <c r="S280" s="64" t="n">
        <f aca="false">IF(AND($G280&lt;=S$1,$H280&gt;S$1),$C280,0)</f>
        <v>0</v>
      </c>
      <c r="T280" s="64" t="n">
        <f aca="false">IF(AND($G280&lt;=T$1,$H280&gt;T$1),$C280,0)</f>
        <v>0</v>
      </c>
      <c r="U280" s="65" t="n">
        <f aca="false">SUM(I280:T280)</f>
        <v>0</v>
      </c>
      <c r="V280" s="65"/>
      <c r="W280" s="67"/>
      <c r="X280" s="67"/>
      <c r="Y280" s="67"/>
      <c r="Z280" s="67"/>
      <c r="AA280" s="67"/>
      <c r="AB280" s="67"/>
      <c r="AC280" s="67"/>
    </row>
    <row r="281" customFormat="false" ht="15.75" hidden="true" customHeight="false" outlineLevel="0" collapsed="false">
      <c r="A281" s="54" t="str">
        <f aca="false">+'Personnel Input Worksheet'!B301</f>
        <v> </v>
      </c>
      <c r="B281" s="54" t="n">
        <f aca="false">+'Personnel Input Worksheet'!D301</f>
        <v>0</v>
      </c>
      <c r="C281" s="54" t="n">
        <f aca="false">IF(B281&lt;&gt;0,1,0)</f>
        <v>0</v>
      </c>
      <c r="D281" s="54" t="n">
        <f aca="false">+'Personnel Input Worksheet'!G301</f>
        <v>12</v>
      </c>
      <c r="E281" s="61" t="n">
        <f aca="false">+D281*30</f>
        <v>360</v>
      </c>
      <c r="F281" s="62" t="n">
        <v>36526</v>
      </c>
      <c r="G281" s="63" t="n">
        <f aca="false">IF(A281&lt;&gt;"FTE",DATE(99,12,31),+F281+(360-E281))</f>
        <v>36525</v>
      </c>
      <c r="H281" s="63" t="n">
        <f aca="false">IF(A281&lt;&gt;"FTE",F281+E281,DATE(2001,1,1))</f>
        <v>36886</v>
      </c>
      <c r="I281" s="64" t="n">
        <f aca="false">IF(AND($G281&lt;=I$1,$H281&gt;I$1),$C281,0)</f>
        <v>0</v>
      </c>
      <c r="J281" s="64" t="n">
        <f aca="false">IF(AND($G281&lt;=J$1,$H281&gt;J$1),$C281,0)</f>
        <v>0</v>
      </c>
      <c r="K281" s="64" t="n">
        <f aca="false">IF(AND($G281&lt;=K$1,$H281&gt;K$1),$C281,0)</f>
        <v>0</v>
      </c>
      <c r="L281" s="64" t="n">
        <f aca="false">IF(AND($G281&lt;=L$1,$H281&gt;L$1),$C281,0)</f>
        <v>0</v>
      </c>
      <c r="M281" s="64" t="n">
        <f aca="false">IF(AND($G281&lt;=M$1,$H281&gt;M$1),$C281,0)</f>
        <v>0</v>
      </c>
      <c r="N281" s="64" t="n">
        <f aca="false">IF(AND($G281&lt;=N$1,$H281&gt;N$1),$C281,0)</f>
        <v>0</v>
      </c>
      <c r="O281" s="64" t="n">
        <f aca="false">IF(AND($G281&lt;=O$1,$H281&gt;O$1),$C281,0)</f>
        <v>0</v>
      </c>
      <c r="P281" s="64" t="n">
        <f aca="false">IF(AND($G281&lt;=P$1,$H281&gt;P$1),$C281,0)</f>
        <v>0</v>
      </c>
      <c r="Q281" s="64" t="n">
        <f aca="false">IF(AND($G281&lt;=Q$1,$H281&gt;Q$1),$C281,0)</f>
        <v>0</v>
      </c>
      <c r="R281" s="64" t="n">
        <f aca="false">IF(AND($G281&lt;=R$1,$H281&gt;R$1),$C281,0)</f>
        <v>0</v>
      </c>
      <c r="S281" s="64" t="n">
        <f aca="false">IF(AND($G281&lt;=S$1,$H281&gt;S$1),$C281,0)</f>
        <v>0</v>
      </c>
      <c r="T281" s="64" t="n">
        <f aca="false">IF(AND($G281&lt;=T$1,$H281&gt;T$1),$C281,0)</f>
        <v>0</v>
      </c>
      <c r="U281" s="65" t="n">
        <f aca="false">SUM(I281:T281)</f>
        <v>0</v>
      </c>
      <c r="V281" s="65"/>
      <c r="W281" s="67"/>
      <c r="X281" s="67"/>
      <c r="Y281" s="67"/>
      <c r="Z281" s="67"/>
      <c r="AA281" s="67"/>
      <c r="AB281" s="67"/>
      <c r="AC281" s="67"/>
    </row>
    <row r="282" customFormat="false" ht="15.75" hidden="true" customHeight="false" outlineLevel="0" collapsed="false">
      <c r="A282" s="54" t="str">
        <f aca="false">+'Personnel Input Worksheet'!B302</f>
        <v> </v>
      </c>
      <c r="B282" s="54" t="n">
        <f aca="false">+'Personnel Input Worksheet'!D302</f>
        <v>0</v>
      </c>
      <c r="C282" s="54" t="n">
        <f aca="false">IF(B282&lt;&gt;0,1,0)</f>
        <v>0</v>
      </c>
      <c r="D282" s="54" t="n">
        <f aca="false">+'Personnel Input Worksheet'!G302</f>
        <v>12</v>
      </c>
      <c r="E282" s="61" t="n">
        <f aca="false">+D282*30</f>
        <v>360</v>
      </c>
      <c r="F282" s="62" t="n">
        <v>36526</v>
      </c>
      <c r="G282" s="63" t="n">
        <f aca="false">IF(A282&lt;&gt;"FTE",DATE(99,12,31),+F282+(360-E282))</f>
        <v>36525</v>
      </c>
      <c r="H282" s="63" t="n">
        <f aca="false">IF(A282&lt;&gt;"FTE",F282+E282,DATE(2001,1,1))</f>
        <v>36886</v>
      </c>
      <c r="I282" s="64" t="n">
        <f aca="false">IF(AND($G282&lt;=I$1,$H282&gt;I$1),$C282,0)</f>
        <v>0</v>
      </c>
      <c r="J282" s="64" t="n">
        <f aca="false">IF(AND($G282&lt;=J$1,$H282&gt;J$1),$C282,0)</f>
        <v>0</v>
      </c>
      <c r="K282" s="64" t="n">
        <f aca="false">IF(AND($G282&lt;=K$1,$H282&gt;K$1),$C282,0)</f>
        <v>0</v>
      </c>
      <c r="L282" s="64" t="n">
        <f aca="false">IF(AND($G282&lt;=L$1,$H282&gt;L$1),$C282,0)</f>
        <v>0</v>
      </c>
      <c r="M282" s="64" t="n">
        <f aca="false">IF(AND($G282&lt;=M$1,$H282&gt;M$1),$C282,0)</f>
        <v>0</v>
      </c>
      <c r="N282" s="64" t="n">
        <f aca="false">IF(AND($G282&lt;=N$1,$H282&gt;N$1),$C282,0)</f>
        <v>0</v>
      </c>
      <c r="O282" s="64" t="n">
        <f aca="false">IF(AND($G282&lt;=O$1,$H282&gt;O$1),$C282,0)</f>
        <v>0</v>
      </c>
      <c r="P282" s="64" t="n">
        <f aca="false">IF(AND($G282&lt;=P$1,$H282&gt;P$1),$C282,0)</f>
        <v>0</v>
      </c>
      <c r="Q282" s="64" t="n">
        <f aca="false">IF(AND($G282&lt;=Q$1,$H282&gt;Q$1),$C282,0)</f>
        <v>0</v>
      </c>
      <c r="R282" s="64" t="n">
        <f aca="false">IF(AND($G282&lt;=R$1,$H282&gt;R$1),$C282,0)</f>
        <v>0</v>
      </c>
      <c r="S282" s="64" t="n">
        <f aca="false">IF(AND($G282&lt;=S$1,$H282&gt;S$1),$C282,0)</f>
        <v>0</v>
      </c>
      <c r="T282" s="64" t="n">
        <f aca="false">IF(AND($G282&lt;=T$1,$H282&gt;T$1),$C282,0)</f>
        <v>0</v>
      </c>
      <c r="U282" s="65" t="n">
        <f aca="false">SUM(I282:T282)</f>
        <v>0</v>
      </c>
      <c r="V282" s="65"/>
      <c r="W282" s="67"/>
      <c r="X282" s="67"/>
      <c r="Y282" s="67"/>
      <c r="Z282" s="67"/>
      <c r="AA282" s="67"/>
      <c r="AB282" s="67"/>
      <c r="AC282" s="67"/>
    </row>
    <row r="283" customFormat="false" ht="15.75" hidden="true" customHeight="false" outlineLevel="0" collapsed="false">
      <c r="A283" s="54" t="str">
        <f aca="false">+'Personnel Input Worksheet'!B303</f>
        <v> </v>
      </c>
      <c r="B283" s="54" t="n">
        <f aca="false">+'Personnel Input Worksheet'!D303</f>
        <v>0</v>
      </c>
      <c r="C283" s="54" t="n">
        <f aca="false">IF(B283&lt;&gt;0,1,0)</f>
        <v>0</v>
      </c>
      <c r="D283" s="54" t="n">
        <f aca="false">+'Personnel Input Worksheet'!G303</f>
        <v>12</v>
      </c>
      <c r="E283" s="61" t="n">
        <f aca="false">+D283*30</f>
        <v>360</v>
      </c>
      <c r="F283" s="62" t="n">
        <v>36526</v>
      </c>
      <c r="G283" s="63" t="n">
        <f aca="false">IF(A283&lt;&gt;"FTE",DATE(99,12,31),+F283+(360-E283))</f>
        <v>36525</v>
      </c>
      <c r="H283" s="63" t="n">
        <f aca="false">IF(A283&lt;&gt;"FTE",F283+E283,DATE(2001,1,1))</f>
        <v>36886</v>
      </c>
      <c r="I283" s="64" t="n">
        <f aca="false">IF(AND($G283&lt;=I$1,$H283&gt;I$1),$C283,0)</f>
        <v>0</v>
      </c>
      <c r="J283" s="64" t="n">
        <f aca="false">IF(AND($G283&lt;=J$1,$H283&gt;J$1),$C283,0)</f>
        <v>0</v>
      </c>
      <c r="K283" s="64" t="n">
        <f aca="false">IF(AND($G283&lt;=K$1,$H283&gt;K$1),$C283,0)</f>
        <v>0</v>
      </c>
      <c r="L283" s="64" t="n">
        <f aca="false">IF(AND($G283&lt;=L$1,$H283&gt;L$1),$C283,0)</f>
        <v>0</v>
      </c>
      <c r="M283" s="64" t="n">
        <f aca="false">IF(AND($G283&lt;=M$1,$H283&gt;M$1),$C283,0)</f>
        <v>0</v>
      </c>
      <c r="N283" s="64" t="n">
        <f aca="false">IF(AND($G283&lt;=N$1,$H283&gt;N$1),$C283,0)</f>
        <v>0</v>
      </c>
      <c r="O283" s="64" t="n">
        <f aca="false">IF(AND($G283&lt;=O$1,$H283&gt;O$1),$C283,0)</f>
        <v>0</v>
      </c>
      <c r="P283" s="64" t="n">
        <f aca="false">IF(AND($G283&lt;=P$1,$H283&gt;P$1),$C283,0)</f>
        <v>0</v>
      </c>
      <c r="Q283" s="64" t="n">
        <f aca="false">IF(AND($G283&lt;=Q$1,$H283&gt;Q$1),$C283,0)</f>
        <v>0</v>
      </c>
      <c r="R283" s="64" t="n">
        <f aca="false">IF(AND($G283&lt;=R$1,$H283&gt;R$1),$C283,0)</f>
        <v>0</v>
      </c>
      <c r="S283" s="64" t="n">
        <f aca="false">IF(AND($G283&lt;=S$1,$H283&gt;S$1),$C283,0)</f>
        <v>0</v>
      </c>
      <c r="T283" s="64" t="n">
        <f aca="false">IF(AND($G283&lt;=T$1,$H283&gt;T$1),$C283,0)</f>
        <v>0</v>
      </c>
      <c r="U283" s="65" t="n">
        <f aca="false">SUM(I283:T283)</f>
        <v>0</v>
      </c>
      <c r="V283" s="65"/>
      <c r="W283" s="67"/>
      <c r="X283" s="67"/>
      <c r="Y283" s="67"/>
      <c r="Z283" s="67"/>
      <c r="AA283" s="67"/>
      <c r="AB283" s="67"/>
      <c r="AC283" s="67"/>
    </row>
    <row r="284" customFormat="false" ht="15.75" hidden="true" customHeight="false" outlineLevel="0" collapsed="false">
      <c r="A284" s="54" t="str">
        <f aca="false">+'Personnel Input Worksheet'!B304</f>
        <v> </v>
      </c>
      <c r="B284" s="54" t="n">
        <f aca="false">+'Personnel Input Worksheet'!D304</f>
        <v>0</v>
      </c>
      <c r="C284" s="54" t="n">
        <f aca="false">IF(B284&lt;&gt;0,1,0)</f>
        <v>0</v>
      </c>
      <c r="D284" s="54" t="n">
        <f aca="false">+'Personnel Input Worksheet'!G304</f>
        <v>12</v>
      </c>
      <c r="E284" s="61" t="n">
        <f aca="false">+D284*30</f>
        <v>360</v>
      </c>
      <c r="F284" s="62" t="n">
        <v>36526</v>
      </c>
      <c r="G284" s="63" t="n">
        <f aca="false">IF(A284&lt;&gt;"FTE",DATE(99,12,31),+F284+(360-E284))</f>
        <v>36525</v>
      </c>
      <c r="H284" s="63" t="n">
        <f aca="false">IF(A284&lt;&gt;"FTE",F284+E284,DATE(2001,1,1))</f>
        <v>36886</v>
      </c>
      <c r="I284" s="64" t="n">
        <f aca="false">IF(AND($G284&lt;=I$1,$H284&gt;I$1),$C284,0)</f>
        <v>0</v>
      </c>
      <c r="J284" s="64" t="n">
        <f aca="false">IF(AND($G284&lt;=J$1,$H284&gt;J$1),$C284,0)</f>
        <v>0</v>
      </c>
      <c r="K284" s="64" t="n">
        <f aca="false">IF(AND($G284&lt;=K$1,$H284&gt;K$1),$C284,0)</f>
        <v>0</v>
      </c>
      <c r="L284" s="64" t="n">
        <f aca="false">IF(AND($G284&lt;=L$1,$H284&gt;L$1),$C284,0)</f>
        <v>0</v>
      </c>
      <c r="M284" s="64" t="n">
        <f aca="false">IF(AND($G284&lt;=M$1,$H284&gt;M$1),$C284,0)</f>
        <v>0</v>
      </c>
      <c r="N284" s="64" t="n">
        <f aca="false">IF(AND($G284&lt;=N$1,$H284&gt;N$1),$C284,0)</f>
        <v>0</v>
      </c>
      <c r="O284" s="64" t="n">
        <f aca="false">IF(AND($G284&lt;=O$1,$H284&gt;O$1),$C284,0)</f>
        <v>0</v>
      </c>
      <c r="P284" s="64" t="n">
        <f aca="false">IF(AND($G284&lt;=P$1,$H284&gt;P$1),$C284,0)</f>
        <v>0</v>
      </c>
      <c r="Q284" s="64" t="n">
        <f aca="false">IF(AND($G284&lt;=Q$1,$H284&gt;Q$1),$C284,0)</f>
        <v>0</v>
      </c>
      <c r="R284" s="64" t="n">
        <f aca="false">IF(AND($G284&lt;=R$1,$H284&gt;R$1),$C284,0)</f>
        <v>0</v>
      </c>
      <c r="S284" s="64" t="n">
        <f aca="false">IF(AND($G284&lt;=S$1,$H284&gt;S$1),$C284,0)</f>
        <v>0</v>
      </c>
      <c r="T284" s="64" t="n">
        <f aca="false">IF(AND($G284&lt;=T$1,$H284&gt;T$1),$C284,0)</f>
        <v>0</v>
      </c>
      <c r="U284" s="65" t="n">
        <f aca="false">SUM(I284:T284)</f>
        <v>0</v>
      </c>
      <c r="V284" s="65"/>
      <c r="W284" s="67"/>
      <c r="X284" s="67"/>
      <c r="Y284" s="67"/>
      <c r="Z284" s="67"/>
      <c r="AA284" s="67"/>
      <c r="AB284" s="67"/>
      <c r="AC284" s="67"/>
    </row>
    <row r="285" customFormat="false" ht="15.75" hidden="true" customHeight="false" outlineLevel="0" collapsed="false">
      <c r="A285" s="54" t="str">
        <f aca="false">+'Personnel Input Worksheet'!B305</f>
        <v> </v>
      </c>
      <c r="B285" s="54" t="n">
        <f aca="false">+'Personnel Input Worksheet'!D305</f>
        <v>0</v>
      </c>
      <c r="C285" s="54" t="n">
        <f aca="false">IF(B285&lt;&gt;0,1,0)</f>
        <v>0</v>
      </c>
      <c r="D285" s="54" t="n">
        <f aca="false">+'Personnel Input Worksheet'!G305</f>
        <v>12</v>
      </c>
      <c r="E285" s="61" t="n">
        <f aca="false">+D285*30</f>
        <v>360</v>
      </c>
      <c r="F285" s="62" t="n">
        <v>36526</v>
      </c>
      <c r="G285" s="63" t="n">
        <f aca="false">IF(A285&lt;&gt;"FTE",DATE(99,12,31),+F285+(360-E285))</f>
        <v>36525</v>
      </c>
      <c r="H285" s="63" t="n">
        <f aca="false">IF(A285&lt;&gt;"FTE",F285+E285,DATE(2001,1,1))</f>
        <v>36886</v>
      </c>
      <c r="I285" s="64" t="n">
        <f aca="false">IF(AND($G285&lt;=I$1,$H285&gt;I$1),$C285,0)</f>
        <v>0</v>
      </c>
      <c r="J285" s="64" t="n">
        <f aca="false">IF(AND($G285&lt;=J$1,$H285&gt;J$1),$C285,0)</f>
        <v>0</v>
      </c>
      <c r="K285" s="64" t="n">
        <f aca="false">IF(AND($G285&lt;=K$1,$H285&gt;K$1),$C285,0)</f>
        <v>0</v>
      </c>
      <c r="L285" s="64" t="n">
        <f aca="false">IF(AND($G285&lt;=L$1,$H285&gt;L$1),$C285,0)</f>
        <v>0</v>
      </c>
      <c r="M285" s="64" t="n">
        <f aca="false">IF(AND($G285&lt;=M$1,$H285&gt;M$1),$C285,0)</f>
        <v>0</v>
      </c>
      <c r="N285" s="64" t="n">
        <f aca="false">IF(AND($G285&lt;=N$1,$H285&gt;N$1),$C285,0)</f>
        <v>0</v>
      </c>
      <c r="O285" s="64" t="n">
        <f aca="false">IF(AND($G285&lt;=O$1,$H285&gt;O$1),$C285,0)</f>
        <v>0</v>
      </c>
      <c r="P285" s="64" t="n">
        <f aca="false">IF(AND($G285&lt;=P$1,$H285&gt;P$1),$C285,0)</f>
        <v>0</v>
      </c>
      <c r="Q285" s="64" t="n">
        <f aca="false">IF(AND($G285&lt;=Q$1,$H285&gt;Q$1),$C285,0)</f>
        <v>0</v>
      </c>
      <c r="R285" s="64" t="n">
        <f aca="false">IF(AND($G285&lt;=R$1,$H285&gt;R$1),$C285,0)</f>
        <v>0</v>
      </c>
      <c r="S285" s="64" t="n">
        <f aca="false">IF(AND($G285&lt;=S$1,$H285&gt;S$1),$C285,0)</f>
        <v>0</v>
      </c>
      <c r="T285" s="64" t="n">
        <f aca="false">IF(AND($G285&lt;=T$1,$H285&gt;T$1),$C285,0)</f>
        <v>0</v>
      </c>
      <c r="U285" s="65" t="n">
        <f aca="false">SUM(I285:T285)</f>
        <v>0</v>
      </c>
      <c r="V285" s="65"/>
      <c r="W285" s="67"/>
      <c r="X285" s="67"/>
      <c r="Y285" s="67"/>
      <c r="Z285" s="67"/>
      <c r="AA285" s="67"/>
      <c r="AB285" s="67"/>
      <c r="AC285" s="67"/>
    </row>
    <row r="286" customFormat="false" ht="15.75" hidden="true" customHeight="false" outlineLevel="0" collapsed="false">
      <c r="A286" s="54" t="str">
        <f aca="false">+'Personnel Input Worksheet'!B306</f>
        <v> </v>
      </c>
      <c r="B286" s="54" t="n">
        <f aca="false">+'Personnel Input Worksheet'!D306</f>
        <v>0</v>
      </c>
      <c r="C286" s="54" t="n">
        <f aca="false">IF(B286&lt;&gt;0,1,0)</f>
        <v>0</v>
      </c>
      <c r="D286" s="54" t="n">
        <f aca="false">+'Personnel Input Worksheet'!G306</f>
        <v>12</v>
      </c>
      <c r="E286" s="61" t="n">
        <f aca="false">+D286*30</f>
        <v>360</v>
      </c>
      <c r="F286" s="62" t="n">
        <v>36526</v>
      </c>
      <c r="G286" s="63" t="n">
        <f aca="false">IF(A286&lt;&gt;"FTE",DATE(99,12,31),+F286+(360-E286))</f>
        <v>36525</v>
      </c>
      <c r="H286" s="63" t="n">
        <f aca="false">IF(A286&lt;&gt;"FTE",F286+E286,DATE(2001,1,1))</f>
        <v>36886</v>
      </c>
      <c r="I286" s="64" t="n">
        <f aca="false">IF(AND($G286&lt;=I$1,$H286&gt;I$1),$C286,0)</f>
        <v>0</v>
      </c>
      <c r="J286" s="64" t="n">
        <f aca="false">IF(AND($G286&lt;=J$1,$H286&gt;J$1),$C286,0)</f>
        <v>0</v>
      </c>
      <c r="K286" s="64" t="n">
        <f aca="false">IF(AND($G286&lt;=K$1,$H286&gt;K$1),$C286,0)</f>
        <v>0</v>
      </c>
      <c r="L286" s="64" t="n">
        <f aca="false">IF(AND($G286&lt;=L$1,$H286&gt;L$1),$C286,0)</f>
        <v>0</v>
      </c>
      <c r="M286" s="64" t="n">
        <f aca="false">IF(AND($G286&lt;=M$1,$H286&gt;M$1),$C286,0)</f>
        <v>0</v>
      </c>
      <c r="N286" s="64" t="n">
        <f aca="false">IF(AND($G286&lt;=N$1,$H286&gt;N$1),$C286,0)</f>
        <v>0</v>
      </c>
      <c r="O286" s="64" t="n">
        <f aca="false">IF(AND($G286&lt;=O$1,$H286&gt;O$1),$C286,0)</f>
        <v>0</v>
      </c>
      <c r="P286" s="64" t="n">
        <f aca="false">IF(AND($G286&lt;=P$1,$H286&gt;P$1),$C286,0)</f>
        <v>0</v>
      </c>
      <c r="Q286" s="64" t="n">
        <f aca="false">IF(AND($G286&lt;=Q$1,$H286&gt;Q$1),$C286,0)</f>
        <v>0</v>
      </c>
      <c r="R286" s="64" t="n">
        <f aca="false">IF(AND($G286&lt;=R$1,$H286&gt;R$1),$C286,0)</f>
        <v>0</v>
      </c>
      <c r="S286" s="64" t="n">
        <f aca="false">IF(AND($G286&lt;=S$1,$H286&gt;S$1),$C286,0)</f>
        <v>0</v>
      </c>
      <c r="T286" s="64" t="n">
        <f aca="false">IF(AND($G286&lt;=T$1,$H286&gt;T$1),$C286,0)</f>
        <v>0</v>
      </c>
      <c r="U286" s="65" t="n">
        <f aca="false">SUM(I286:T286)</f>
        <v>0</v>
      </c>
      <c r="V286" s="65"/>
      <c r="W286" s="67"/>
      <c r="X286" s="67"/>
      <c r="Y286" s="67"/>
      <c r="Z286" s="67"/>
      <c r="AA286" s="67"/>
      <c r="AB286" s="67"/>
      <c r="AC286" s="67"/>
    </row>
    <row r="287" customFormat="false" ht="15.75" hidden="true" customHeight="false" outlineLevel="0" collapsed="false">
      <c r="A287" s="54" t="str">
        <f aca="false">+'Personnel Input Worksheet'!B307</f>
        <v> </v>
      </c>
      <c r="B287" s="54" t="n">
        <f aca="false">+'Personnel Input Worksheet'!D307</f>
        <v>0</v>
      </c>
      <c r="C287" s="54" t="n">
        <f aca="false">IF(B287&lt;&gt;0,1,0)</f>
        <v>0</v>
      </c>
      <c r="D287" s="54" t="n">
        <f aca="false">+'Personnel Input Worksheet'!G307</f>
        <v>12</v>
      </c>
      <c r="E287" s="61" t="n">
        <f aca="false">+D287*30</f>
        <v>360</v>
      </c>
      <c r="F287" s="62" t="n">
        <v>36526</v>
      </c>
      <c r="G287" s="63" t="n">
        <f aca="false">IF(A287&lt;&gt;"FTE",DATE(99,12,31),+F287+(360-E287))</f>
        <v>36525</v>
      </c>
      <c r="H287" s="63" t="n">
        <f aca="false">IF(A287&lt;&gt;"FTE",F287+E287,DATE(2001,1,1))</f>
        <v>36886</v>
      </c>
      <c r="I287" s="64" t="n">
        <f aca="false">IF(AND($G287&lt;=I$1,$H287&gt;I$1),$C287,0)</f>
        <v>0</v>
      </c>
      <c r="J287" s="64" t="n">
        <f aca="false">IF(AND($G287&lt;=J$1,$H287&gt;J$1),$C287,0)</f>
        <v>0</v>
      </c>
      <c r="K287" s="64" t="n">
        <f aca="false">IF(AND($G287&lt;=K$1,$H287&gt;K$1),$C287,0)</f>
        <v>0</v>
      </c>
      <c r="L287" s="64" t="n">
        <f aca="false">IF(AND($G287&lt;=L$1,$H287&gt;L$1),$C287,0)</f>
        <v>0</v>
      </c>
      <c r="M287" s="64" t="n">
        <f aca="false">IF(AND($G287&lt;=M$1,$H287&gt;M$1),$C287,0)</f>
        <v>0</v>
      </c>
      <c r="N287" s="64" t="n">
        <f aca="false">IF(AND($G287&lt;=N$1,$H287&gt;N$1),$C287,0)</f>
        <v>0</v>
      </c>
      <c r="O287" s="64" t="n">
        <f aca="false">IF(AND($G287&lt;=O$1,$H287&gt;O$1),$C287,0)</f>
        <v>0</v>
      </c>
      <c r="P287" s="64" t="n">
        <f aca="false">IF(AND($G287&lt;=P$1,$H287&gt;P$1),$C287,0)</f>
        <v>0</v>
      </c>
      <c r="Q287" s="64" t="n">
        <f aca="false">IF(AND($G287&lt;=Q$1,$H287&gt;Q$1),$C287,0)</f>
        <v>0</v>
      </c>
      <c r="R287" s="64" t="n">
        <f aca="false">IF(AND($G287&lt;=R$1,$H287&gt;R$1),$C287,0)</f>
        <v>0</v>
      </c>
      <c r="S287" s="64" t="n">
        <f aca="false">IF(AND($G287&lt;=S$1,$H287&gt;S$1),$C287,0)</f>
        <v>0</v>
      </c>
      <c r="T287" s="64" t="n">
        <f aca="false">IF(AND($G287&lt;=T$1,$H287&gt;T$1),$C287,0)</f>
        <v>0</v>
      </c>
      <c r="U287" s="65" t="n">
        <f aca="false">SUM(I287:T287)</f>
        <v>0</v>
      </c>
      <c r="V287" s="65"/>
      <c r="W287" s="67"/>
      <c r="X287" s="67"/>
      <c r="Y287" s="67"/>
      <c r="Z287" s="67"/>
      <c r="AA287" s="67"/>
      <c r="AB287" s="67"/>
      <c r="AC287" s="67"/>
    </row>
    <row r="288" customFormat="false" ht="15.75" hidden="true" customHeight="false" outlineLevel="0" collapsed="false">
      <c r="A288" s="54" t="str">
        <f aca="false">+'Personnel Input Worksheet'!B308</f>
        <v> </v>
      </c>
      <c r="B288" s="54" t="n">
        <f aca="false">+'Personnel Input Worksheet'!D308</f>
        <v>0</v>
      </c>
      <c r="C288" s="54" t="n">
        <f aca="false">IF(B288&lt;&gt;0,1,0)</f>
        <v>0</v>
      </c>
      <c r="D288" s="54" t="n">
        <f aca="false">+'Personnel Input Worksheet'!G308</f>
        <v>12</v>
      </c>
      <c r="E288" s="61" t="n">
        <f aca="false">+D288*30</f>
        <v>360</v>
      </c>
      <c r="F288" s="62" t="n">
        <v>36526</v>
      </c>
      <c r="G288" s="63" t="n">
        <f aca="false">IF(A288&lt;&gt;"FTE",DATE(99,12,31),+F288+(360-E288))</f>
        <v>36525</v>
      </c>
      <c r="H288" s="63" t="n">
        <f aca="false">IF(A288&lt;&gt;"FTE",F288+E288,DATE(2001,1,1))</f>
        <v>36886</v>
      </c>
      <c r="I288" s="64" t="n">
        <f aca="false">IF(AND($G288&lt;=I$1,$H288&gt;I$1),$C288,0)</f>
        <v>0</v>
      </c>
      <c r="J288" s="64" t="n">
        <f aca="false">IF(AND($G288&lt;=J$1,$H288&gt;J$1),$C288,0)</f>
        <v>0</v>
      </c>
      <c r="K288" s="64" t="n">
        <f aca="false">IF(AND($G288&lt;=K$1,$H288&gt;K$1),$C288,0)</f>
        <v>0</v>
      </c>
      <c r="L288" s="64" t="n">
        <f aca="false">IF(AND($G288&lt;=L$1,$H288&gt;L$1),$C288,0)</f>
        <v>0</v>
      </c>
      <c r="M288" s="64" t="n">
        <f aca="false">IF(AND($G288&lt;=M$1,$H288&gt;M$1),$C288,0)</f>
        <v>0</v>
      </c>
      <c r="N288" s="64" t="n">
        <f aca="false">IF(AND($G288&lt;=N$1,$H288&gt;N$1),$C288,0)</f>
        <v>0</v>
      </c>
      <c r="O288" s="64" t="n">
        <f aca="false">IF(AND($G288&lt;=O$1,$H288&gt;O$1),$C288,0)</f>
        <v>0</v>
      </c>
      <c r="P288" s="64" t="n">
        <f aca="false">IF(AND($G288&lt;=P$1,$H288&gt;P$1),$C288,0)</f>
        <v>0</v>
      </c>
      <c r="Q288" s="64" t="n">
        <f aca="false">IF(AND($G288&lt;=Q$1,$H288&gt;Q$1),$C288,0)</f>
        <v>0</v>
      </c>
      <c r="R288" s="64" t="n">
        <f aca="false">IF(AND($G288&lt;=R$1,$H288&gt;R$1),$C288,0)</f>
        <v>0</v>
      </c>
      <c r="S288" s="64" t="n">
        <f aca="false">IF(AND($G288&lt;=S$1,$H288&gt;S$1),$C288,0)</f>
        <v>0</v>
      </c>
      <c r="T288" s="64" t="n">
        <f aca="false">IF(AND($G288&lt;=T$1,$H288&gt;T$1),$C288,0)</f>
        <v>0</v>
      </c>
      <c r="U288" s="65" t="n">
        <f aca="false">SUM(I288:T288)</f>
        <v>0</v>
      </c>
      <c r="V288" s="65"/>
      <c r="W288" s="67"/>
      <c r="X288" s="67"/>
      <c r="Y288" s="67"/>
      <c r="Z288" s="67"/>
      <c r="AA288" s="67"/>
      <c r="AB288" s="67"/>
      <c r="AC288" s="67"/>
    </row>
    <row r="289" customFormat="false" ht="15.75" hidden="true" customHeight="false" outlineLevel="0" collapsed="false">
      <c r="A289" s="54" t="str">
        <f aca="false">+'Personnel Input Worksheet'!B309</f>
        <v> </v>
      </c>
      <c r="B289" s="54" t="n">
        <f aca="false">+'Personnel Input Worksheet'!D309</f>
        <v>0</v>
      </c>
      <c r="C289" s="54" t="n">
        <f aca="false">IF(B289&lt;&gt;0,1,0)</f>
        <v>0</v>
      </c>
      <c r="D289" s="54" t="n">
        <f aca="false">+'Personnel Input Worksheet'!G309</f>
        <v>12</v>
      </c>
      <c r="E289" s="61" t="n">
        <f aca="false">+D289*30</f>
        <v>360</v>
      </c>
      <c r="F289" s="62" t="n">
        <v>36526</v>
      </c>
      <c r="G289" s="63" t="n">
        <f aca="false">IF(A289&lt;&gt;"FTE",DATE(99,12,31),+F289+(360-E289))</f>
        <v>36525</v>
      </c>
      <c r="H289" s="63" t="n">
        <f aca="false">IF(A289&lt;&gt;"FTE",F289+E289,DATE(2001,1,1))</f>
        <v>36886</v>
      </c>
      <c r="I289" s="64" t="n">
        <f aca="false">IF(AND($G289&lt;=I$1,$H289&gt;I$1),$C289,0)</f>
        <v>0</v>
      </c>
      <c r="J289" s="64" t="n">
        <f aca="false">IF(AND($G289&lt;=J$1,$H289&gt;J$1),$C289,0)</f>
        <v>0</v>
      </c>
      <c r="K289" s="64" t="n">
        <f aca="false">IF(AND($G289&lt;=K$1,$H289&gt;K$1),$C289,0)</f>
        <v>0</v>
      </c>
      <c r="L289" s="64" t="n">
        <f aca="false">IF(AND($G289&lt;=L$1,$H289&gt;L$1),$C289,0)</f>
        <v>0</v>
      </c>
      <c r="M289" s="64" t="n">
        <f aca="false">IF(AND($G289&lt;=M$1,$H289&gt;M$1),$C289,0)</f>
        <v>0</v>
      </c>
      <c r="N289" s="64" t="n">
        <f aca="false">IF(AND($G289&lt;=N$1,$H289&gt;N$1),$C289,0)</f>
        <v>0</v>
      </c>
      <c r="O289" s="64" t="n">
        <f aca="false">IF(AND($G289&lt;=O$1,$H289&gt;O$1),$C289,0)</f>
        <v>0</v>
      </c>
      <c r="P289" s="64" t="n">
        <f aca="false">IF(AND($G289&lt;=P$1,$H289&gt;P$1),$C289,0)</f>
        <v>0</v>
      </c>
      <c r="Q289" s="64" t="n">
        <f aca="false">IF(AND($G289&lt;=Q$1,$H289&gt;Q$1),$C289,0)</f>
        <v>0</v>
      </c>
      <c r="R289" s="64" t="n">
        <f aca="false">IF(AND($G289&lt;=R$1,$H289&gt;R$1),$C289,0)</f>
        <v>0</v>
      </c>
      <c r="S289" s="64" t="n">
        <f aca="false">IF(AND($G289&lt;=S$1,$H289&gt;S$1),$C289,0)</f>
        <v>0</v>
      </c>
      <c r="T289" s="64" t="n">
        <f aca="false">IF(AND($G289&lt;=T$1,$H289&gt;T$1),$C289,0)</f>
        <v>0</v>
      </c>
      <c r="U289" s="65" t="n">
        <f aca="false">SUM(I289:T289)</f>
        <v>0</v>
      </c>
      <c r="V289" s="65"/>
      <c r="W289" s="67"/>
      <c r="X289" s="67"/>
      <c r="Y289" s="67"/>
      <c r="Z289" s="67"/>
      <c r="AA289" s="67"/>
      <c r="AB289" s="67"/>
      <c r="AC289" s="67"/>
    </row>
    <row r="290" customFormat="false" ht="15.75" hidden="true" customHeight="false" outlineLevel="0" collapsed="false">
      <c r="A290" s="54" t="str">
        <f aca="false">+'Personnel Input Worksheet'!B310</f>
        <v> </v>
      </c>
      <c r="B290" s="54" t="n">
        <f aca="false">+'Personnel Input Worksheet'!D310</f>
        <v>0</v>
      </c>
      <c r="C290" s="54" t="n">
        <f aca="false">IF(B290&lt;&gt;0,1,0)</f>
        <v>0</v>
      </c>
      <c r="D290" s="54" t="n">
        <f aca="false">+'Personnel Input Worksheet'!G310</f>
        <v>12</v>
      </c>
      <c r="E290" s="61" t="n">
        <f aca="false">+D290*30</f>
        <v>360</v>
      </c>
      <c r="F290" s="62" t="n">
        <v>36526</v>
      </c>
      <c r="G290" s="63" t="n">
        <f aca="false">IF(A290&lt;&gt;"FTE",DATE(99,12,31),+F290+(360-E290))</f>
        <v>36525</v>
      </c>
      <c r="H290" s="63" t="n">
        <f aca="false">IF(A290&lt;&gt;"FTE",F290+E290,DATE(2001,1,1))</f>
        <v>36886</v>
      </c>
      <c r="I290" s="64" t="n">
        <f aca="false">IF(AND($G290&lt;=I$1,$H290&gt;I$1),$C290,0)</f>
        <v>0</v>
      </c>
      <c r="J290" s="64" t="n">
        <f aca="false">IF(AND($G290&lt;=J$1,$H290&gt;J$1),$C290,0)</f>
        <v>0</v>
      </c>
      <c r="K290" s="64" t="n">
        <f aca="false">IF(AND($G290&lt;=K$1,$H290&gt;K$1),$C290,0)</f>
        <v>0</v>
      </c>
      <c r="L290" s="64" t="n">
        <f aca="false">IF(AND($G290&lt;=L$1,$H290&gt;L$1),$C290,0)</f>
        <v>0</v>
      </c>
      <c r="M290" s="64" t="n">
        <f aca="false">IF(AND($G290&lt;=M$1,$H290&gt;M$1),$C290,0)</f>
        <v>0</v>
      </c>
      <c r="N290" s="64" t="n">
        <f aca="false">IF(AND($G290&lt;=N$1,$H290&gt;N$1),$C290,0)</f>
        <v>0</v>
      </c>
      <c r="O290" s="64" t="n">
        <f aca="false">IF(AND($G290&lt;=O$1,$H290&gt;O$1),$C290,0)</f>
        <v>0</v>
      </c>
      <c r="P290" s="64" t="n">
        <f aca="false">IF(AND($G290&lt;=P$1,$H290&gt;P$1),$C290,0)</f>
        <v>0</v>
      </c>
      <c r="Q290" s="64" t="n">
        <f aca="false">IF(AND($G290&lt;=Q$1,$H290&gt;Q$1),$C290,0)</f>
        <v>0</v>
      </c>
      <c r="R290" s="64" t="n">
        <f aca="false">IF(AND($G290&lt;=R$1,$H290&gt;R$1),$C290,0)</f>
        <v>0</v>
      </c>
      <c r="S290" s="64" t="n">
        <f aca="false">IF(AND($G290&lt;=S$1,$H290&gt;S$1),$C290,0)</f>
        <v>0</v>
      </c>
      <c r="T290" s="64" t="n">
        <f aca="false">IF(AND($G290&lt;=T$1,$H290&gt;T$1),$C290,0)</f>
        <v>0</v>
      </c>
      <c r="U290" s="65" t="n">
        <f aca="false">SUM(I290:T290)</f>
        <v>0</v>
      </c>
      <c r="V290" s="65"/>
      <c r="W290" s="67"/>
      <c r="X290" s="67"/>
      <c r="Y290" s="67"/>
      <c r="Z290" s="67"/>
      <c r="AA290" s="67"/>
      <c r="AB290" s="67"/>
      <c r="AC290" s="67"/>
    </row>
    <row r="291" customFormat="false" ht="15.75" hidden="true" customHeight="false" outlineLevel="0" collapsed="false">
      <c r="A291" s="54" t="str">
        <f aca="false">+'Personnel Input Worksheet'!B311</f>
        <v> </v>
      </c>
      <c r="B291" s="54" t="n">
        <f aca="false">+'Personnel Input Worksheet'!D311</f>
        <v>0</v>
      </c>
      <c r="C291" s="54" t="n">
        <f aca="false">IF(B291&lt;&gt;0,1,0)</f>
        <v>0</v>
      </c>
      <c r="D291" s="54" t="n">
        <f aca="false">+'Personnel Input Worksheet'!G311</f>
        <v>12</v>
      </c>
      <c r="E291" s="61" t="n">
        <f aca="false">+D291*30</f>
        <v>360</v>
      </c>
      <c r="F291" s="62" t="n">
        <v>36526</v>
      </c>
      <c r="G291" s="63" t="n">
        <f aca="false">IF(A291&lt;&gt;"FTE",DATE(99,12,31),+F291+(360-E291))</f>
        <v>36525</v>
      </c>
      <c r="H291" s="63" t="n">
        <f aca="false">IF(A291&lt;&gt;"FTE",F291+E291,DATE(2001,1,1))</f>
        <v>36886</v>
      </c>
      <c r="I291" s="64" t="n">
        <f aca="false">IF(AND($G291&lt;=I$1,$H291&gt;I$1),$C291,0)</f>
        <v>0</v>
      </c>
      <c r="J291" s="64" t="n">
        <f aca="false">IF(AND($G291&lt;=J$1,$H291&gt;J$1),$C291,0)</f>
        <v>0</v>
      </c>
      <c r="K291" s="64" t="n">
        <f aca="false">IF(AND($G291&lt;=K$1,$H291&gt;K$1),$C291,0)</f>
        <v>0</v>
      </c>
      <c r="L291" s="64" t="n">
        <f aca="false">IF(AND($G291&lt;=L$1,$H291&gt;L$1),$C291,0)</f>
        <v>0</v>
      </c>
      <c r="M291" s="64" t="n">
        <f aca="false">IF(AND($G291&lt;=M$1,$H291&gt;M$1),$C291,0)</f>
        <v>0</v>
      </c>
      <c r="N291" s="64" t="n">
        <f aca="false">IF(AND($G291&lt;=N$1,$H291&gt;N$1),$C291,0)</f>
        <v>0</v>
      </c>
      <c r="O291" s="64" t="n">
        <f aca="false">IF(AND($G291&lt;=O$1,$H291&gt;O$1),$C291,0)</f>
        <v>0</v>
      </c>
      <c r="P291" s="64" t="n">
        <f aca="false">IF(AND($G291&lt;=P$1,$H291&gt;P$1),$C291,0)</f>
        <v>0</v>
      </c>
      <c r="Q291" s="64" t="n">
        <f aca="false">IF(AND($G291&lt;=Q$1,$H291&gt;Q$1),$C291,0)</f>
        <v>0</v>
      </c>
      <c r="R291" s="64" t="n">
        <f aca="false">IF(AND($G291&lt;=R$1,$H291&gt;R$1),$C291,0)</f>
        <v>0</v>
      </c>
      <c r="S291" s="64" t="n">
        <f aca="false">IF(AND($G291&lt;=S$1,$H291&gt;S$1),$C291,0)</f>
        <v>0</v>
      </c>
      <c r="T291" s="64" t="n">
        <f aca="false">IF(AND($G291&lt;=T$1,$H291&gt;T$1),$C291,0)</f>
        <v>0</v>
      </c>
      <c r="U291" s="65" t="n">
        <f aca="false">SUM(I291:T291)</f>
        <v>0</v>
      </c>
      <c r="V291" s="65"/>
      <c r="W291" s="67"/>
      <c r="X291" s="67"/>
      <c r="Y291" s="67"/>
      <c r="Z291" s="67"/>
      <c r="AA291" s="67"/>
      <c r="AB291" s="67"/>
      <c r="AC291" s="67"/>
    </row>
    <row r="292" customFormat="false" ht="15.75" hidden="true" customHeight="false" outlineLevel="0" collapsed="false">
      <c r="A292" s="54" t="str">
        <f aca="false">+'Personnel Input Worksheet'!B312</f>
        <v> </v>
      </c>
      <c r="B292" s="54" t="n">
        <f aca="false">+'Personnel Input Worksheet'!D312</f>
        <v>0</v>
      </c>
      <c r="C292" s="54" t="n">
        <f aca="false">IF(B292&lt;&gt;0,1,0)</f>
        <v>0</v>
      </c>
      <c r="D292" s="54" t="n">
        <f aca="false">+'Personnel Input Worksheet'!G312</f>
        <v>12</v>
      </c>
      <c r="E292" s="61" t="n">
        <f aca="false">+D292*30</f>
        <v>360</v>
      </c>
      <c r="F292" s="62" t="n">
        <v>36526</v>
      </c>
      <c r="G292" s="63" t="n">
        <f aca="false">IF(A292&lt;&gt;"FTE",DATE(99,12,31),+F292+(360-E292))</f>
        <v>36525</v>
      </c>
      <c r="H292" s="63" t="n">
        <f aca="false">IF(A292&lt;&gt;"FTE",F292+E292,DATE(2001,1,1))</f>
        <v>36886</v>
      </c>
      <c r="I292" s="64" t="n">
        <f aca="false">IF(AND($G292&lt;=I$1,$H292&gt;I$1),$C292,0)</f>
        <v>0</v>
      </c>
      <c r="J292" s="64" t="n">
        <f aca="false">IF(AND($G292&lt;=J$1,$H292&gt;J$1),$C292,0)</f>
        <v>0</v>
      </c>
      <c r="K292" s="64" t="n">
        <f aca="false">IF(AND($G292&lt;=K$1,$H292&gt;K$1),$C292,0)</f>
        <v>0</v>
      </c>
      <c r="L292" s="64" t="n">
        <f aca="false">IF(AND($G292&lt;=L$1,$H292&gt;L$1),$C292,0)</f>
        <v>0</v>
      </c>
      <c r="M292" s="64" t="n">
        <f aca="false">IF(AND($G292&lt;=M$1,$H292&gt;M$1),$C292,0)</f>
        <v>0</v>
      </c>
      <c r="N292" s="64" t="n">
        <f aca="false">IF(AND($G292&lt;=N$1,$H292&gt;N$1),$C292,0)</f>
        <v>0</v>
      </c>
      <c r="O292" s="64" t="n">
        <f aca="false">IF(AND($G292&lt;=O$1,$H292&gt;O$1),$C292,0)</f>
        <v>0</v>
      </c>
      <c r="P292" s="64" t="n">
        <f aca="false">IF(AND($G292&lt;=P$1,$H292&gt;P$1),$C292,0)</f>
        <v>0</v>
      </c>
      <c r="Q292" s="64" t="n">
        <f aca="false">IF(AND($G292&lt;=Q$1,$H292&gt;Q$1),$C292,0)</f>
        <v>0</v>
      </c>
      <c r="R292" s="64" t="n">
        <f aca="false">IF(AND($G292&lt;=R$1,$H292&gt;R$1),$C292,0)</f>
        <v>0</v>
      </c>
      <c r="S292" s="64" t="n">
        <f aca="false">IF(AND($G292&lt;=S$1,$H292&gt;S$1),$C292,0)</f>
        <v>0</v>
      </c>
      <c r="T292" s="64" t="n">
        <f aca="false">IF(AND($G292&lt;=T$1,$H292&gt;T$1),$C292,0)</f>
        <v>0</v>
      </c>
      <c r="U292" s="65" t="n">
        <f aca="false">SUM(I292:T292)</f>
        <v>0</v>
      </c>
      <c r="V292" s="65"/>
      <c r="W292" s="67"/>
      <c r="X292" s="67"/>
      <c r="Y292" s="67"/>
      <c r="Z292" s="67"/>
      <c r="AA292" s="67"/>
      <c r="AB292" s="67"/>
      <c r="AC292" s="67"/>
    </row>
    <row r="293" customFormat="false" ht="15.75" hidden="true" customHeight="false" outlineLevel="0" collapsed="false">
      <c r="A293" s="54" t="str">
        <f aca="false">+'Personnel Input Worksheet'!B313</f>
        <v> </v>
      </c>
      <c r="B293" s="54" t="n">
        <f aca="false">+'Personnel Input Worksheet'!D313</f>
        <v>0</v>
      </c>
      <c r="C293" s="54" t="n">
        <f aca="false">IF(B293&lt;&gt;0,1,0)</f>
        <v>0</v>
      </c>
      <c r="D293" s="54" t="n">
        <f aca="false">+'Personnel Input Worksheet'!G313</f>
        <v>12</v>
      </c>
      <c r="E293" s="61" t="n">
        <f aca="false">+D293*30</f>
        <v>360</v>
      </c>
      <c r="F293" s="62" t="n">
        <v>36526</v>
      </c>
      <c r="G293" s="63" t="n">
        <f aca="false">IF(A293&lt;&gt;"FTE",DATE(99,12,31),+F293+(360-E293))</f>
        <v>36525</v>
      </c>
      <c r="H293" s="63" t="n">
        <f aca="false">IF(A293&lt;&gt;"FTE",F293+E293,DATE(2001,1,1))</f>
        <v>36886</v>
      </c>
      <c r="I293" s="64" t="n">
        <f aca="false">IF(AND($G293&lt;=I$1,$H293&gt;I$1),$C293,0)</f>
        <v>0</v>
      </c>
      <c r="J293" s="64" t="n">
        <f aca="false">IF(AND($G293&lt;=J$1,$H293&gt;J$1),$C293,0)</f>
        <v>0</v>
      </c>
      <c r="K293" s="64" t="n">
        <f aca="false">IF(AND($G293&lt;=K$1,$H293&gt;K$1),$C293,0)</f>
        <v>0</v>
      </c>
      <c r="L293" s="64" t="n">
        <f aca="false">IF(AND($G293&lt;=L$1,$H293&gt;L$1),$C293,0)</f>
        <v>0</v>
      </c>
      <c r="M293" s="64" t="n">
        <f aca="false">IF(AND($G293&lt;=M$1,$H293&gt;M$1),$C293,0)</f>
        <v>0</v>
      </c>
      <c r="N293" s="64" t="n">
        <f aca="false">IF(AND($G293&lt;=N$1,$H293&gt;N$1),$C293,0)</f>
        <v>0</v>
      </c>
      <c r="O293" s="64" t="n">
        <f aca="false">IF(AND($G293&lt;=O$1,$H293&gt;O$1),$C293,0)</f>
        <v>0</v>
      </c>
      <c r="P293" s="64" t="n">
        <f aca="false">IF(AND($G293&lt;=P$1,$H293&gt;P$1),$C293,0)</f>
        <v>0</v>
      </c>
      <c r="Q293" s="64" t="n">
        <f aca="false">IF(AND($G293&lt;=Q$1,$H293&gt;Q$1),$C293,0)</f>
        <v>0</v>
      </c>
      <c r="R293" s="64" t="n">
        <f aca="false">IF(AND($G293&lt;=R$1,$H293&gt;R$1),$C293,0)</f>
        <v>0</v>
      </c>
      <c r="S293" s="64" t="n">
        <f aca="false">IF(AND($G293&lt;=S$1,$H293&gt;S$1),$C293,0)</f>
        <v>0</v>
      </c>
      <c r="T293" s="64" t="n">
        <f aca="false">IF(AND($G293&lt;=T$1,$H293&gt;T$1),$C293,0)</f>
        <v>0</v>
      </c>
      <c r="U293" s="65" t="n">
        <f aca="false">SUM(I293:T293)</f>
        <v>0</v>
      </c>
      <c r="V293" s="65"/>
      <c r="W293" s="67"/>
      <c r="X293" s="67"/>
      <c r="Y293" s="67"/>
      <c r="Z293" s="67"/>
      <c r="AA293" s="67"/>
      <c r="AB293" s="67"/>
      <c r="AC293" s="67"/>
    </row>
    <row r="294" customFormat="false" ht="15.75" hidden="true" customHeight="false" outlineLevel="0" collapsed="false">
      <c r="A294" s="54" t="str">
        <f aca="false">+'Personnel Input Worksheet'!B314</f>
        <v> </v>
      </c>
      <c r="B294" s="54" t="n">
        <f aca="false">+'Personnel Input Worksheet'!D314</f>
        <v>0</v>
      </c>
      <c r="C294" s="54" t="n">
        <f aca="false">IF(B294&lt;&gt;0,1,0)</f>
        <v>0</v>
      </c>
      <c r="D294" s="54" t="n">
        <f aca="false">+'Personnel Input Worksheet'!G314</f>
        <v>12</v>
      </c>
      <c r="E294" s="61" t="n">
        <f aca="false">+D294*30</f>
        <v>360</v>
      </c>
      <c r="F294" s="62" t="n">
        <v>36526</v>
      </c>
      <c r="G294" s="63" t="n">
        <f aca="false">IF(A294&lt;&gt;"FTE",DATE(99,12,31),+F294+(360-E294))</f>
        <v>36525</v>
      </c>
      <c r="H294" s="63" t="n">
        <f aca="false">IF(A294&lt;&gt;"FTE",F294+E294,DATE(2001,1,1))</f>
        <v>36886</v>
      </c>
      <c r="I294" s="64" t="n">
        <f aca="false">IF(AND($G294&lt;=I$1,$H294&gt;I$1),$C294,0)</f>
        <v>0</v>
      </c>
      <c r="J294" s="64" t="n">
        <f aca="false">IF(AND($G294&lt;=J$1,$H294&gt;J$1),$C294,0)</f>
        <v>0</v>
      </c>
      <c r="K294" s="64" t="n">
        <f aca="false">IF(AND($G294&lt;=K$1,$H294&gt;K$1),$C294,0)</f>
        <v>0</v>
      </c>
      <c r="L294" s="64" t="n">
        <f aca="false">IF(AND($G294&lt;=L$1,$H294&gt;L$1),$C294,0)</f>
        <v>0</v>
      </c>
      <c r="M294" s="64" t="n">
        <f aca="false">IF(AND($G294&lt;=M$1,$H294&gt;M$1),$C294,0)</f>
        <v>0</v>
      </c>
      <c r="N294" s="64" t="n">
        <f aca="false">IF(AND($G294&lt;=N$1,$H294&gt;N$1),$C294,0)</f>
        <v>0</v>
      </c>
      <c r="O294" s="64" t="n">
        <f aca="false">IF(AND($G294&lt;=O$1,$H294&gt;O$1),$C294,0)</f>
        <v>0</v>
      </c>
      <c r="P294" s="64" t="n">
        <f aca="false">IF(AND($G294&lt;=P$1,$H294&gt;P$1),$C294,0)</f>
        <v>0</v>
      </c>
      <c r="Q294" s="64" t="n">
        <f aca="false">IF(AND($G294&lt;=Q$1,$H294&gt;Q$1),$C294,0)</f>
        <v>0</v>
      </c>
      <c r="R294" s="64" t="n">
        <f aca="false">IF(AND($G294&lt;=R$1,$H294&gt;R$1),$C294,0)</f>
        <v>0</v>
      </c>
      <c r="S294" s="64" t="n">
        <f aca="false">IF(AND($G294&lt;=S$1,$H294&gt;S$1),$C294,0)</f>
        <v>0</v>
      </c>
      <c r="T294" s="64" t="n">
        <f aca="false">IF(AND($G294&lt;=T$1,$H294&gt;T$1),$C294,0)</f>
        <v>0</v>
      </c>
      <c r="U294" s="65" t="n">
        <f aca="false">SUM(I294:T294)</f>
        <v>0</v>
      </c>
      <c r="V294" s="65"/>
      <c r="W294" s="67"/>
      <c r="X294" s="67"/>
      <c r="Y294" s="67"/>
      <c r="Z294" s="67"/>
      <c r="AA294" s="67"/>
      <c r="AB294" s="67"/>
      <c r="AC294" s="67"/>
    </row>
    <row r="295" customFormat="false" ht="15.75" hidden="true" customHeight="false" outlineLevel="0" collapsed="false">
      <c r="A295" s="54" t="str">
        <f aca="false">+'Personnel Input Worksheet'!B315</f>
        <v> </v>
      </c>
      <c r="B295" s="54" t="n">
        <f aca="false">+'Personnel Input Worksheet'!D315</f>
        <v>0</v>
      </c>
      <c r="C295" s="54" t="n">
        <f aca="false">IF(B295&lt;&gt;0,1,0)</f>
        <v>0</v>
      </c>
      <c r="D295" s="54" t="n">
        <f aca="false">+'Personnel Input Worksheet'!G315</f>
        <v>12</v>
      </c>
      <c r="E295" s="61" t="n">
        <f aca="false">+D295*30</f>
        <v>360</v>
      </c>
      <c r="F295" s="62" t="n">
        <v>36526</v>
      </c>
      <c r="G295" s="63" t="n">
        <f aca="false">IF(A295&lt;&gt;"FTE",DATE(99,12,31),+F295+(360-E295))</f>
        <v>36525</v>
      </c>
      <c r="H295" s="63" t="n">
        <f aca="false">IF(A295&lt;&gt;"FTE",F295+E295,DATE(2001,1,1))</f>
        <v>36886</v>
      </c>
      <c r="I295" s="64" t="n">
        <f aca="false">IF(AND($G295&lt;=I$1,$H295&gt;I$1),$C295,0)</f>
        <v>0</v>
      </c>
      <c r="J295" s="64" t="n">
        <f aca="false">IF(AND($G295&lt;=J$1,$H295&gt;J$1),$C295,0)</f>
        <v>0</v>
      </c>
      <c r="K295" s="64" t="n">
        <f aca="false">IF(AND($G295&lt;=K$1,$H295&gt;K$1),$C295,0)</f>
        <v>0</v>
      </c>
      <c r="L295" s="64" t="n">
        <f aca="false">IF(AND($G295&lt;=L$1,$H295&gt;L$1),$C295,0)</f>
        <v>0</v>
      </c>
      <c r="M295" s="64" t="n">
        <f aca="false">IF(AND($G295&lt;=M$1,$H295&gt;M$1),$C295,0)</f>
        <v>0</v>
      </c>
      <c r="N295" s="64" t="n">
        <f aca="false">IF(AND($G295&lt;=N$1,$H295&gt;N$1),$C295,0)</f>
        <v>0</v>
      </c>
      <c r="O295" s="64" t="n">
        <f aca="false">IF(AND($G295&lt;=O$1,$H295&gt;O$1),$C295,0)</f>
        <v>0</v>
      </c>
      <c r="P295" s="64" t="n">
        <f aca="false">IF(AND($G295&lt;=P$1,$H295&gt;P$1),$C295,0)</f>
        <v>0</v>
      </c>
      <c r="Q295" s="64" t="n">
        <f aca="false">IF(AND($G295&lt;=Q$1,$H295&gt;Q$1),$C295,0)</f>
        <v>0</v>
      </c>
      <c r="R295" s="64" t="n">
        <f aca="false">IF(AND($G295&lt;=R$1,$H295&gt;R$1),$C295,0)</f>
        <v>0</v>
      </c>
      <c r="S295" s="64" t="n">
        <f aca="false">IF(AND($G295&lt;=S$1,$H295&gt;S$1),$C295,0)</f>
        <v>0</v>
      </c>
      <c r="T295" s="64" t="n">
        <f aca="false">IF(AND($G295&lt;=T$1,$H295&gt;T$1),$C295,0)</f>
        <v>0</v>
      </c>
      <c r="U295" s="65" t="n">
        <f aca="false">SUM(I295:T295)</f>
        <v>0</v>
      </c>
      <c r="V295" s="65"/>
      <c r="W295" s="67"/>
      <c r="X295" s="67"/>
      <c r="Y295" s="67"/>
      <c r="Z295" s="67"/>
      <c r="AA295" s="67"/>
      <c r="AB295" s="67"/>
      <c r="AC295" s="67"/>
    </row>
    <row r="296" customFormat="false" ht="15.75" hidden="true" customHeight="false" outlineLevel="0" collapsed="false">
      <c r="A296" s="54" t="str">
        <f aca="false">+'Personnel Input Worksheet'!B316</f>
        <v> </v>
      </c>
      <c r="B296" s="54" t="n">
        <f aca="false">+'Personnel Input Worksheet'!D316</f>
        <v>0</v>
      </c>
      <c r="C296" s="54" t="n">
        <f aca="false">IF(B296&lt;&gt;0,1,0)</f>
        <v>0</v>
      </c>
      <c r="D296" s="54" t="n">
        <f aca="false">+'Personnel Input Worksheet'!G316</f>
        <v>12</v>
      </c>
      <c r="E296" s="61" t="n">
        <f aca="false">+D296*30</f>
        <v>360</v>
      </c>
      <c r="F296" s="62" t="n">
        <v>36526</v>
      </c>
      <c r="G296" s="63" t="n">
        <f aca="false">IF(A296&lt;&gt;"FTE",DATE(99,12,31),+F296+(360-E296))</f>
        <v>36525</v>
      </c>
      <c r="H296" s="63" t="n">
        <f aca="false">IF(A296&lt;&gt;"FTE",F296+E296,DATE(2001,1,1))</f>
        <v>36886</v>
      </c>
      <c r="I296" s="64" t="n">
        <f aca="false">IF(AND($G296&lt;=I$1,$H296&gt;I$1),$C296,0)</f>
        <v>0</v>
      </c>
      <c r="J296" s="64" t="n">
        <f aca="false">IF(AND($G296&lt;=J$1,$H296&gt;J$1),$C296,0)</f>
        <v>0</v>
      </c>
      <c r="K296" s="64" t="n">
        <f aca="false">IF(AND($G296&lt;=K$1,$H296&gt;K$1),$C296,0)</f>
        <v>0</v>
      </c>
      <c r="L296" s="64" t="n">
        <f aca="false">IF(AND($G296&lt;=L$1,$H296&gt;L$1),$C296,0)</f>
        <v>0</v>
      </c>
      <c r="M296" s="64" t="n">
        <f aca="false">IF(AND($G296&lt;=M$1,$H296&gt;M$1),$C296,0)</f>
        <v>0</v>
      </c>
      <c r="N296" s="64" t="n">
        <f aca="false">IF(AND($G296&lt;=N$1,$H296&gt;N$1),$C296,0)</f>
        <v>0</v>
      </c>
      <c r="O296" s="64" t="n">
        <f aca="false">IF(AND($G296&lt;=O$1,$H296&gt;O$1),$C296,0)</f>
        <v>0</v>
      </c>
      <c r="P296" s="64" t="n">
        <f aca="false">IF(AND($G296&lt;=P$1,$H296&gt;P$1),$C296,0)</f>
        <v>0</v>
      </c>
      <c r="Q296" s="64" t="n">
        <f aca="false">IF(AND($G296&lt;=Q$1,$H296&gt;Q$1),$C296,0)</f>
        <v>0</v>
      </c>
      <c r="R296" s="64" t="n">
        <f aca="false">IF(AND($G296&lt;=R$1,$H296&gt;R$1),$C296,0)</f>
        <v>0</v>
      </c>
      <c r="S296" s="64" t="n">
        <f aca="false">IF(AND($G296&lt;=S$1,$H296&gt;S$1),$C296,0)</f>
        <v>0</v>
      </c>
      <c r="T296" s="64" t="n">
        <f aca="false">IF(AND($G296&lt;=T$1,$H296&gt;T$1),$C296,0)</f>
        <v>0</v>
      </c>
      <c r="U296" s="65" t="n">
        <f aca="false">SUM(I296:T296)</f>
        <v>0</v>
      </c>
      <c r="V296" s="65"/>
      <c r="W296" s="67"/>
      <c r="X296" s="67"/>
      <c r="Y296" s="67"/>
      <c r="Z296" s="67"/>
      <c r="AA296" s="67"/>
      <c r="AB296" s="67"/>
      <c r="AC296" s="67"/>
    </row>
    <row r="297" customFormat="false" ht="15.75" hidden="true" customHeight="false" outlineLevel="0" collapsed="false">
      <c r="A297" s="54" t="str">
        <f aca="false">+'Personnel Input Worksheet'!B317</f>
        <v> </v>
      </c>
      <c r="B297" s="54" t="n">
        <f aca="false">+'Personnel Input Worksheet'!D317</f>
        <v>0</v>
      </c>
      <c r="C297" s="54" t="n">
        <f aca="false">IF(B297&lt;&gt;0,1,0)</f>
        <v>0</v>
      </c>
      <c r="D297" s="54" t="n">
        <f aca="false">+'Personnel Input Worksheet'!G317</f>
        <v>12</v>
      </c>
      <c r="E297" s="61" t="n">
        <f aca="false">+D297*30</f>
        <v>360</v>
      </c>
      <c r="F297" s="62" t="n">
        <v>36526</v>
      </c>
      <c r="G297" s="63" t="n">
        <f aca="false">IF(A297&lt;&gt;"FTE",DATE(99,12,31),+F297+(360-E297))</f>
        <v>36525</v>
      </c>
      <c r="H297" s="63" t="n">
        <f aca="false">IF(A297&lt;&gt;"FTE",F297+E297,DATE(2001,1,1))</f>
        <v>36886</v>
      </c>
      <c r="I297" s="64" t="n">
        <f aca="false">IF(AND($G297&lt;=I$1,$H297&gt;I$1),$C297,0)</f>
        <v>0</v>
      </c>
      <c r="J297" s="64" t="n">
        <f aca="false">IF(AND($G297&lt;=J$1,$H297&gt;J$1),$C297,0)</f>
        <v>0</v>
      </c>
      <c r="K297" s="64" t="n">
        <f aca="false">IF(AND($G297&lt;=K$1,$H297&gt;K$1),$C297,0)</f>
        <v>0</v>
      </c>
      <c r="L297" s="64" t="n">
        <f aca="false">IF(AND($G297&lt;=L$1,$H297&gt;L$1),$C297,0)</f>
        <v>0</v>
      </c>
      <c r="M297" s="64" t="n">
        <f aca="false">IF(AND($G297&lt;=M$1,$H297&gt;M$1),$C297,0)</f>
        <v>0</v>
      </c>
      <c r="N297" s="64" t="n">
        <f aca="false">IF(AND($G297&lt;=N$1,$H297&gt;N$1),$C297,0)</f>
        <v>0</v>
      </c>
      <c r="O297" s="64" t="n">
        <f aca="false">IF(AND($G297&lt;=O$1,$H297&gt;O$1),$C297,0)</f>
        <v>0</v>
      </c>
      <c r="P297" s="64" t="n">
        <f aca="false">IF(AND($G297&lt;=P$1,$H297&gt;P$1),$C297,0)</f>
        <v>0</v>
      </c>
      <c r="Q297" s="64" t="n">
        <f aca="false">IF(AND($G297&lt;=Q$1,$H297&gt;Q$1),$C297,0)</f>
        <v>0</v>
      </c>
      <c r="R297" s="64" t="n">
        <f aca="false">IF(AND($G297&lt;=R$1,$H297&gt;R$1),$C297,0)</f>
        <v>0</v>
      </c>
      <c r="S297" s="64" t="n">
        <f aca="false">IF(AND($G297&lt;=S$1,$H297&gt;S$1),$C297,0)</f>
        <v>0</v>
      </c>
      <c r="T297" s="64" t="n">
        <f aca="false">IF(AND($G297&lt;=T$1,$H297&gt;T$1),$C297,0)</f>
        <v>0</v>
      </c>
      <c r="U297" s="65" t="n">
        <f aca="false">SUM(I297:T297)</f>
        <v>0</v>
      </c>
      <c r="V297" s="65"/>
      <c r="W297" s="67"/>
      <c r="X297" s="67"/>
      <c r="Y297" s="67"/>
      <c r="Z297" s="67"/>
      <c r="AA297" s="67"/>
      <c r="AB297" s="67"/>
      <c r="AC297" s="67"/>
    </row>
    <row r="298" customFormat="false" ht="15.75" hidden="true" customHeight="false" outlineLevel="0" collapsed="false">
      <c r="A298" s="54" t="str">
        <f aca="false">+'Personnel Input Worksheet'!B318</f>
        <v> </v>
      </c>
      <c r="B298" s="54" t="n">
        <f aca="false">+'Personnel Input Worksheet'!D318</f>
        <v>0</v>
      </c>
      <c r="C298" s="54" t="n">
        <f aca="false">IF(B298&lt;&gt;0,1,0)</f>
        <v>0</v>
      </c>
      <c r="D298" s="54" t="n">
        <f aca="false">+'Personnel Input Worksheet'!G318</f>
        <v>12</v>
      </c>
      <c r="E298" s="61" t="n">
        <f aca="false">+D298*30</f>
        <v>360</v>
      </c>
      <c r="F298" s="62" t="n">
        <v>36526</v>
      </c>
      <c r="G298" s="63" t="n">
        <f aca="false">IF(A298&lt;&gt;"FTE",DATE(99,12,31),+F298+(360-E298))</f>
        <v>36525</v>
      </c>
      <c r="H298" s="63" t="n">
        <f aca="false">IF(A298&lt;&gt;"FTE",F298+E298,DATE(2001,1,1))</f>
        <v>36886</v>
      </c>
      <c r="I298" s="64" t="n">
        <f aca="false">IF(AND($G298&lt;=I$1,$H298&gt;I$1),$C298,0)</f>
        <v>0</v>
      </c>
      <c r="J298" s="64" t="n">
        <f aca="false">IF(AND($G298&lt;=J$1,$H298&gt;J$1),$C298,0)</f>
        <v>0</v>
      </c>
      <c r="K298" s="64" t="n">
        <f aca="false">IF(AND($G298&lt;=K$1,$H298&gt;K$1),$C298,0)</f>
        <v>0</v>
      </c>
      <c r="L298" s="64" t="n">
        <f aca="false">IF(AND($G298&lt;=L$1,$H298&gt;L$1),$C298,0)</f>
        <v>0</v>
      </c>
      <c r="M298" s="64" t="n">
        <f aca="false">IF(AND($G298&lt;=M$1,$H298&gt;M$1),$C298,0)</f>
        <v>0</v>
      </c>
      <c r="N298" s="64" t="n">
        <f aca="false">IF(AND($G298&lt;=N$1,$H298&gt;N$1),$C298,0)</f>
        <v>0</v>
      </c>
      <c r="O298" s="64" t="n">
        <f aca="false">IF(AND($G298&lt;=O$1,$H298&gt;O$1),$C298,0)</f>
        <v>0</v>
      </c>
      <c r="P298" s="64" t="n">
        <f aca="false">IF(AND($G298&lt;=P$1,$H298&gt;P$1),$C298,0)</f>
        <v>0</v>
      </c>
      <c r="Q298" s="64" t="n">
        <f aca="false">IF(AND($G298&lt;=Q$1,$H298&gt;Q$1),$C298,0)</f>
        <v>0</v>
      </c>
      <c r="R298" s="64" t="n">
        <f aca="false">IF(AND($G298&lt;=R$1,$H298&gt;R$1),$C298,0)</f>
        <v>0</v>
      </c>
      <c r="S298" s="64" t="n">
        <f aca="false">IF(AND($G298&lt;=S$1,$H298&gt;S$1),$C298,0)</f>
        <v>0</v>
      </c>
      <c r="T298" s="64" t="n">
        <f aca="false">IF(AND($G298&lt;=T$1,$H298&gt;T$1),$C298,0)</f>
        <v>0</v>
      </c>
      <c r="U298" s="65" t="n">
        <f aca="false">SUM(I298:T298)</f>
        <v>0</v>
      </c>
      <c r="V298" s="65"/>
      <c r="W298" s="67"/>
      <c r="X298" s="67"/>
      <c r="Y298" s="67"/>
      <c r="Z298" s="67"/>
      <c r="AA298" s="67"/>
      <c r="AB298" s="67"/>
      <c r="AC298" s="67"/>
    </row>
    <row r="299" customFormat="false" ht="15.75" hidden="true" customHeight="false" outlineLevel="0" collapsed="false">
      <c r="A299" s="54" t="str">
        <f aca="false">+'Personnel Input Worksheet'!B319</f>
        <v> </v>
      </c>
      <c r="B299" s="54" t="n">
        <f aca="false">+'Personnel Input Worksheet'!D319</f>
        <v>0</v>
      </c>
      <c r="C299" s="54" t="n">
        <f aca="false">IF(B299&lt;&gt;0,1,0)</f>
        <v>0</v>
      </c>
      <c r="D299" s="54" t="n">
        <f aca="false">+'Personnel Input Worksheet'!G319</f>
        <v>12</v>
      </c>
      <c r="E299" s="61" t="n">
        <f aca="false">+D299*30</f>
        <v>360</v>
      </c>
      <c r="F299" s="62" t="n">
        <v>36526</v>
      </c>
      <c r="G299" s="63" t="n">
        <f aca="false">IF(A299&lt;&gt;"FTE",DATE(99,12,31),+F299+(360-E299))</f>
        <v>36525</v>
      </c>
      <c r="H299" s="63" t="n">
        <f aca="false">IF(A299&lt;&gt;"FTE",F299+E299,DATE(2001,1,1))</f>
        <v>36886</v>
      </c>
      <c r="I299" s="64" t="n">
        <f aca="false">IF(AND($G299&lt;=I$1,$H299&gt;I$1),$C299,0)</f>
        <v>0</v>
      </c>
      <c r="J299" s="64" t="n">
        <f aca="false">IF(AND($G299&lt;=J$1,$H299&gt;J$1),$C299,0)</f>
        <v>0</v>
      </c>
      <c r="K299" s="64" t="n">
        <f aca="false">IF(AND($G299&lt;=K$1,$H299&gt;K$1),$C299,0)</f>
        <v>0</v>
      </c>
      <c r="L299" s="64" t="n">
        <f aca="false">IF(AND($G299&lt;=L$1,$H299&gt;L$1),$C299,0)</f>
        <v>0</v>
      </c>
      <c r="M299" s="64" t="n">
        <f aca="false">IF(AND($G299&lt;=M$1,$H299&gt;M$1),$C299,0)</f>
        <v>0</v>
      </c>
      <c r="N299" s="64" t="n">
        <f aca="false">IF(AND($G299&lt;=N$1,$H299&gt;N$1),$C299,0)</f>
        <v>0</v>
      </c>
      <c r="O299" s="64" t="n">
        <f aca="false">IF(AND($G299&lt;=O$1,$H299&gt;O$1),$C299,0)</f>
        <v>0</v>
      </c>
      <c r="P299" s="64" t="n">
        <f aca="false">IF(AND($G299&lt;=P$1,$H299&gt;P$1),$C299,0)</f>
        <v>0</v>
      </c>
      <c r="Q299" s="64" t="n">
        <f aca="false">IF(AND($G299&lt;=Q$1,$H299&gt;Q$1),$C299,0)</f>
        <v>0</v>
      </c>
      <c r="R299" s="64" t="n">
        <f aca="false">IF(AND($G299&lt;=R$1,$H299&gt;R$1),$C299,0)</f>
        <v>0</v>
      </c>
      <c r="S299" s="64" t="n">
        <f aca="false">IF(AND($G299&lt;=S$1,$H299&gt;S$1),$C299,0)</f>
        <v>0</v>
      </c>
      <c r="T299" s="64" t="n">
        <f aca="false">IF(AND($G299&lt;=T$1,$H299&gt;T$1),$C299,0)</f>
        <v>0</v>
      </c>
      <c r="U299" s="65" t="n">
        <f aca="false">SUM(I299:T299)</f>
        <v>0</v>
      </c>
      <c r="V299" s="65"/>
      <c r="W299" s="67"/>
      <c r="X299" s="67"/>
      <c r="Y299" s="67"/>
      <c r="Z299" s="67"/>
      <c r="AA299" s="67"/>
      <c r="AB299" s="67"/>
      <c r="AC299" s="67"/>
    </row>
    <row r="300" customFormat="false" ht="15.75" hidden="true" customHeight="false" outlineLevel="0" collapsed="false">
      <c r="A300" s="54" t="str">
        <f aca="false">+'Personnel Input Worksheet'!B320</f>
        <v> </v>
      </c>
      <c r="B300" s="54" t="n">
        <f aca="false">+'Personnel Input Worksheet'!D320</f>
        <v>0</v>
      </c>
      <c r="C300" s="54" t="n">
        <f aca="false">IF(B300&lt;&gt;0,1,0)</f>
        <v>0</v>
      </c>
      <c r="D300" s="54" t="n">
        <f aca="false">+'Personnel Input Worksheet'!G320</f>
        <v>12</v>
      </c>
      <c r="E300" s="61" t="n">
        <f aca="false">+D300*30</f>
        <v>360</v>
      </c>
      <c r="F300" s="62" t="n">
        <v>36526</v>
      </c>
      <c r="G300" s="63" t="n">
        <f aca="false">IF(A300&lt;&gt;"FTE",DATE(99,12,31),+F300+(360-E300))</f>
        <v>36525</v>
      </c>
      <c r="H300" s="63" t="n">
        <f aca="false">IF(A300&lt;&gt;"FTE",F300+E300,DATE(2001,1,1))</f>
        <v>36886</v>
      </c>
      <c r="I300" s="64" t="n">
        <f aca="false">IF(AND($G300&lt;=I$1,$H300&gt;I$1),$C300,0)</f>
        <v>0</v>
      </c>
      <c r="J300" s="64" t="n">
        <f aca="false">IF(AND($G300&lt;=J$1,$H300&gt;J$1),$C300,0)</f>
        <v>0</v>
      </c>
      <c r="K300" s="64" t="n">
        <f aca="false">IF(AND($G300&lt;=K$1,$H300&gt;K$1),$C300,0)</f>
        <v>0</v>
      </c>
      <c r="L300" s="64" t="n">
        <f aca="false">IF(AND($G300&lt;=L$1,$H300&gt;L$1),$C300,0)</f>
        <v>0</v>
      </c>
      <c r="M300" s="64" t="n">
        <f aca="false">IF(AND($G300&lt;=M$1,$H300&gt;M$1),$C300,0)</f>
        <v>0</v>
      </c>
      <c r="N300" s="64" t="n">
        <f aca="false">IF(AND($G300&lt;=N$1,$H300&gt;N$1),$C300,0)</f>
        <v>0</v>
      </c>
      <c r="O300" s="64" t="n">
        <f aca="false">IF(AND($G300&lt;=O$1,$H300&gt;O$1),$C300,0)</f>
        <v>0</v>
      </c>
      <c r="P300" s="64" t="n">
        <f aca="false">IF(AND($G300&lt;=P$1,$H300&gt;P$1),$C300,0)</f>
        <v>0</v>
      </c>
      <c r="Q300" s="64" t="n">
        <f aca="false">IF(AND($G300&lt;=Q$1,$H300&gt;Q$1),$C300,0)</f>
        <v>0</v>
      </c>
      <c r="R300" s="64" t="n">
        <f aca="false">IF(AND($G300&lt;=R$1,$H300&gt;R$1),$C300,0)</f>
        <v>0</v>
      </c>
      <c r="S300" s="64" t="n">
        <f aca="false">IF(AND($G300&lt;=S$1,$H300&gt;S$1),$C300,0)</f>
        <v>0</v>
      </c>
      <c r="T300" s="64" t="n">
        <f aca="false">IF(AND($G300&lt;=T$1,$H300&gt;T$1),$C300,0)</f>
        <v>0</v>
      </c>
      <c r="U300" s="65" t="n">
        <f aca="false">SUM(I300:T300)</f>
        <v>0</v>
      </c>
      <c r="V300" s="65"/>
      <c r="W300" s="67"/>
      <c r="X300" s="67"/>
      <c r="Y300" s="67"/>
      <c r="Z300" s="67"/>
      <c r="AA300" s="67"/>
      <c r="AB300" s="67"/>
      <c r="AC300" s="67"/>
    </row>
    <row r="301" customFormat="false" ht="15.75" hidden="true" customHeight="false" outlineLevel="0" collapsed="false">
      <c r="A301" s="54" t="str">
        <f aca="false">+'Personnel Input Worksheet'!B321</f>
        <v> </v>
      </c>
      <c r="B301" s="54" t="n">
        <f aca="false">+'Personnel Input Worksheet'!D321</f>
        <v>0</v>
      </c>
      <c r="C301" s="54" t="n">
        <f aca="false">IF(B301&lt;&gt;0,1,0)</f>
        <v>0</v>
      </c>
      <c r="D301" s="54" t="n">
        <f aca="false">+'Personnel Input Worksheet'!G321</f>
        <v>12</v>
      </c>
      <c r="E301" s="61" t="n">
        <f aca="false">+D301*30</f>
        <v>360</v>
      </c>
      <c r="F301" s="62" t="n">
        <v>36526</v>
      </c>
      <c r="G301" s="63" t="n">
        <f aca="false">IF(A301&lt;&gt;"FTE",DATE(99,12,31),+F301+(360-E301))</f>
        <v>36525</v>
      </c>
      <c r="H301" s="63" t="n">
        <f aca="false">IF(A301&lt;&gt;"FTE",F301+E301,DATE(2001,1,1))</f>
        <v>36886</v>
      </c>
      <c r="I301" s="64" t="n">
        <f aca="false">IF(AND($G301&lt;=I$1,$H301&gt;I$1),$C301,0)</f>
        <v>0</v>
      </c>
      <c r="J301" s="64" t="n">
        <f aca="false">IF(AND($G301&lt;=J$1,$H301&gt;J$1),$C301,0)</f>
        <v>0</v>
      </c>
      <c r="K301" s="64" t="n">
        <f aca="false">IF(AND($G301&lt;=K$1,$H301&gt;K$1),$C301,0)</f>
        <v>0</v>
      </c>
      <c r="L301" s="64" t="n">
        <f aca="false">IF(AND($G301&lt;=L$1,$H301&gt;L$1),$C301,0)</f>
        <v>0</v>
      </c>
      <c r="M301" s="64" t="n">
        <f aca="false">IF(AND($G301&lt;=M$1,$H301&gt;M$1),$C301,0)</f>
        <v>0</v>
      </c>
      <c r="N301" s="64" t="n">
        <f aca="false">IF(AND($G301&lt;=N$1,$H301&gt;N$1),$C301,0)</f>
        <v>0</v>
      </c>
      <c r="O301" s="64" t="n">
        <f aca="false">IF(AND($G301&lt;=O$1,$H301&gt;O$1),$C301,0)</f>
        <v>0</v>
      </c>
      <c r="P301" s="64" t="n">
        <f aca="false">IF(AND($G301&lt;=P$1,$H301&gt;P$1),$C301,0)</f>
        <v>0</v>
      </c>
      <c r="Q301" s="64" t="n">
        <f aca="false">IF(AND($G301&lt;=Q$1,$H301&gt;Q$1),$C301,0)</f>
        <v>0</v>
      </c>
      <c r="R301" s="64" t="n">
        <f aca="false">IF(AND($G301&lt;=R$1,$H301&gt;R$1),$C301,0)</f>
        <v>0</v>
      </c>
      <c r="S301" s="64" t="n">
        <f aca="false">IF(AND($G301&lt;=S$1,$H301&gt;S$1),$C301,0)</f>
        <v>0</v>
      </c>
      <c r="T301" s="64" t="n">
        <f aca="false">IF(AND($G301&lt;=T$1,$H301&gt;T$1),$C301,0)</f>
        <v>0</v>
      </c>
      <c r="U301" s="65" t="n">
        <f aca="false">SUM(I301:T301)</f>
        <v>0</v>
      </c>
      <c r="V301" s="65"/>
      <c r="W301" s="67"/>
      <c r="X301" s="67"/>
      <c r="Y301" s="67"/>
      <c r="Z301" s="67"/>
      <c r="AA301" s="67"/>
      <c r="AB301" s="67"/>
      <c r="AC301" s="67"/>
    </row>
    <row r="302" customFormat="false" ht="15.75" hidden="true" customHeight="false" outlineLevel="0" collapsed="false">
      <c r="A302" s="54" t="str">
        <f aca="false">+'Personnel Input Worksheet'!B322</f>
        <v> </v>
      </c>
      <c r="B302" s="54" t="n">
        <f aca="false">+'Personnel Input Worksheet'!D322</f>
        <v>0</v>
      </c>
      <c r="C302" s="54" t="n">
        <f aca="false">IF(B302&lt;&gt;0,1,0)</f>
        <v>0</v>
      </c>
      <c r="D302" s="54" t="n">
        <f aca="false">+'Personnel Input Worksheet'!G322</f>
        <v>12</v>
      </c>
      <c r="E302" s="61" t="n">
        <f aca="false">+D302*30</f>
        <v>360</v>
      </c>
      <c r="F302" s="62" t="n">
        <v>36526</v>
      </c>
      <c r="G302" s="63" t="n">
        <f aca="false">IF(A302&lt;&gt;"FTE",DATE(99,12,31),+F302+(360-E302))</f>
        <v>36525</v>
      </c>
      <c r="H302" s="63" t="n">
        <f aca="false">IF(A302&lt;&gt;"FTE",F302+E302,DATE(2001,1,1))</f>
        <v>36886</v>
      </c>
      <c r="I302" s="64" t="n">
        <f aca="false">IF(AND($G302&lt;=I$1,$H302&gt;I$1),$C302,0)</f>
        <v>0</v>
      </c>
      <c r="J302" s="64" t="n">
        <f aca="false">IF(AND($G302&lt;=J$1,$H302&gt;J$1),$C302,0)</f>
        <v>0</v>
      </c>
      <c r="K302" s="64" t="n">
        <f aca="false">IF(AND($G302&lt;=K$1,$H302&gt;K$1),$C302,0)</f>
        <v>0</v>
      </c>
      <c r="L302" s="64" t="n">
        <f aca="false">IF(AND($G302&lt;=L$1,$H302&gt;L$1),$C302,0)</f>
        <v>0</v>
      </c>
      <c r="M302" s="64" t="n">
        <f aca="false">IF(AND($G302&lt;=M$1,$H302&gt;M$1),$C302,0)</f>
        <v>0</v>
      </c>
      <c r="N302" s="64" t="n">
        <f aca="false">IF(AND($G302&lt;=N$1,$H302&gt;N$1),$C302,0)</f>
        <v>0</v>
      </c>
      <c r="O302" s="64" t="n">
        <f aca="false">IF(AND($G302&lt;=O$1,$H302&gt;O$1),$C302,0)</f>
        <v>0</v>
      </c>
      <c r="P302" s="64" t="n">
        <f aca="false">IF(AND($G302&lt;=P$1,$H302&gt;P$1),$C302,0)</f>
        <v>0</v>
      </c>
      <c r="Q302" s="64" t="n">
        <f aca="false">IF(AND($G302&lt;=Q$1,$H302&gt;Q$1),$C302,0)</f>
        <v>0</v>
      </c>
      <c r="R302" s="64" t="n">
        <f aca="false">IF(AND($G302&lt;=R$1,$H302&gt;R$1),$C302,0)</f>
        <v>0</v>
      </c>
      <c r="S302" s="64" t="n">
        <f aca="false">IF(AND($G302&lt;=S$1,$H302&gt;S$1),$C302,0)</f>
        <v>0</v>
      </c>
      <c r="T302" s="64" t="n">
        <f aca="false">IF(AND($G302&lt;=T$1,$H302&gt;T$1),$C302,0)</f>
        <v>0</v>
      </c>
      <c r="U302" s="65" t="n">
        <f aca="false">SUM(I302:T302)</f>
        <v>0</v>
      </c>
      <c r="V302" s="65"/>
      <c r="W302" s="67"/>
      <c r="X302" s="67"/>
      <c r="Y302" s="67"/>
      <c r="Z302" s="67"/>
      <c r="AA302" s="67"/>
      <c r="AB302" s="67"/>
      <c r="AC302" s="67"/>
    </row>
    <row r="303" customFormat="false" ht="15.75" hidden="true" customHeight="false" outlineLevel="0" collapsed="false">
      <c r="A303" s="54" t="str">
        <f aca="false">+'Personnel Input Worksheet'!B323</f>
        <v> </v>
      </c>
      <c r="B303" s="54" t="n">
        <f aca="false">+'Personnel Input Worksheet'!D323</f>
        <v>0</v>
      </c>
      <c r="C303" s="54" t="n">
        <f aca="false">IF(B303&lt;&gt;0,1,0)</f>
        <v>0</v>
      </c>
      <c r="D303" s="54" t="n">
        <f aca="false">+'Personnel Input Worksheet'!G323</f>
        <v>12</v>
      </c>
      <c r="E303" s="61" t="n">
        <f aca="false">+D303*30</f>
        <v>360</v>
      </c>
      <c r="F303" s="62" t="n">
        <v>36526</v>
      </c>
      <c r="G303" s="63" t="n">
        <f aca="false">IF(A303&lt;&gt;"FTE",DATE(99,12,31),+F303+(360-E303))</f>
        <v>36525</v>
      </c>
      <c r="H303" s="63" t="n">
        <f aca="false">IF(A303&lt;&gt;"FTE",F303+E303,DATE(2001,1,1))</f>
        <v>36886</v>
      </c>
      <c r="I303" s="64" t="n">
        <f aca="false">IF(AND($G303&lt;=I$1,$H303&gt;I$1),$C303,0)</f>
        <v>0</v>
      </c>
      <c r="J303" s="64" t="n">
        <f aca="false">IF(AND($G303&lt;=J$1,$H303&gt;J$1),$C303,0)</f>
        <v>0</v>
      </c>
      <c r="K303" s="64" t="n">
        <f aca="false">IF(AND($G303&lt;=K$1,$H303&gt;K$1),$C303,0)</f>
        <v>0</v>
      </c>
      <c r="L303" s="64" t="n">
        <f aca="false">IF(AND($G303&lt;=L$1,$H303&gt;L$1),$C303,0)</f>
        <v>0</v>
      </c>
      <c r="M303" s="64" t="n">
        <f aca="false">IF(AND($G303&lt;=M$1,$H303&gt;M$1),$C303,0)</f>
        <v>0</v>
      </c>
      <c r="N303" s="64" t="n">
        <f aca="false">IF(AND($G303&lt;=N$1,$H303&gt;N$1),$C303,0)</f>
        <v>0</v>
      </c>
      <c r="O303" s="64" t="n">
        <f aca="false">IF(AND($G303&lt;=O$1,$H303&gt;O$1),$C303,0)</f>
        <v>0</v>
      </c>
      <c r="P303" s="64" t="n">
        <f aca="false">IF(AND($G303&lt;=P$1,$H303&gt;P$1),$C303,0)</f>
        <v>0</v>
      </c>
      <c r="Q303" s="64" t="n">
        <f aca="false">IF(AND($G303&lt;=Q$1,$H303&gt;Q$1),$C303,0)</f>
        <v>0</v>
      </c>
      <c r="R303" s="64" t="n">
        <f aca="false">IF(AND($G303&lt;=R$1,$H303&gt;R$1),$C303,0)</f>
        <v>0</v>
      </c>
      <c r="S303" s="64" t="n">
        <f aca="false">IF(AND($G303&lt;=S$1,$H303&gt;S$1),$C303,0)</f>
        <v>0</v>
      </c>
      <c r="T303" s="64" t="n">
        <f aca="false">IF(AND($G303&lt;=T$1,$H303&gt;T$1),$C303,0)</f>
        <v>0</v>
      </c>
      <c r="U303" s="65" t="n">
        <f aca="false">SUM(I303:T303)</f>
        <v>0</v>
      </c>
      <c r="V303" s="65"/>
      <c r="W303" s="67"/>
      <c r="X303" s="67"/>
      <c r="Y303" s="67"/>
      <c r="Z303" s="67"/>
      <c r="AA303" s="67"/>
      <c r="AB303" s="67"/>
      <c r="AC303" s="67"/>
    </row>
    <row r="304" customFormat="false" ht="15.75" hidden="true" customHeight="false" outlineLevel="0" collapsed="false">
      <c r="A304" s="54" t="str">
        <f aca="false">+'Personnel Input Worksheet'!B324</f>
        <v> </v>
      </c>
      <c r="B304" s="54" t="n">
        <f aca="false">+'Personnel Input Worksheet'!D324</f>
        <v>0</v>
      </c>
      <c r="C304" s="54" t="n">
        <f aca="false">IF(B304&lt;&gt;0,1,0)</f>
        <v>0</v>
      </c>
      <c r="D304" s="54" t="n">
        <f aca="false">+'Personnel Input Worksheet'!G324</f>
        <v>12</v>
      </c>
      <c r="E304" s="61" t="n">
        <f aca="false">+D304*30</f>
        <v>360</v>
      </c>
      <c r="F304" s="62" t="n">
        <v>36526</v>
      </c>
      <c r="G304" s="63" t="n">
        <f aca="false">IF(A304&lt;&gt;"FTE",DATE(99,12,31),+F304+(360-E304))</f>
        <v>36525</v>
      </c>
      <c r="H304" s="63" t="n">
        <f aca="false">IF(A304&lt;&gt;"FTE",F304+E304,DATE(2001,1,1))</f>
        <v>36886</v>
      </c>
      <c r="I304" s="64" t="n">
        <f aca="false">IF(AND($G304&lt;=I$1,$H304&gt;I$1),$C304,0)</f>
        <v>0</v>
      </c>
      <c r="J304" s="64" t="n">
        <f aca="false">IF(AND($G304&lt;=J$1,$H304&gt;J$1),$C304,0)</f>
        <v>0</v>
      </c>
      <c r="K304" s="64" t="n">
        <f aca="false">IF(AND($G304&lt;=K$1,$H304&gt;K$1),$C304,0)</f>
        <v>0</v>
      </c>
      <c r="L304" s="64" t="n">
        <f aca="false">IF(AND($G304&lt;=L$1,$H304&gt;L$1),$C304,0)</f>
        <v>0</v>
      </c>
      <c r="M304" s="64" t="n">
        <f aca="false">IF(AND($G304&lt;=M$1,$H304&gt;M$1),$C304,0)</f>
        <v>0</v>
      </c>
      <c r="N304" s="64" t="n">
        <f aca="false">IF(AND($G304&lt;=N$1,$H304&gt;N$1),$C304,0)</f>
        <v>0</v>
      </c>
      <c r="O304" s="64" t="n">
        <f aca="false">IF(AND($G304&lt;=O$1,$H304&gt;O$1),$C304,0)</f>
        <v>0</v>
      </c>
      <c r="P304" s="64" t="n">
        <f aca="false">IF(AND($G304&lt;=P$1,$H304&gt;P$1),$C304,0)</f>
        <v>0</v>
      </c>
      <c r="Q304" s="64" t="n">
        <f aca="false">IF(AND($G304&lt;=Q$1,$H304&gt;Q$1),$C304,0)</f>
        <v>0</v>
      </c>
      <c r="R304" s="64" t="n">
        <f aca="false">IF(AND($G304&lt;=R$1,$H304&gt;R$1),$C304,0)</f>
        <v>0</v>
      </c>
      <c r="S304" s="64" t="n">
        <f aca="false">IF(AND($G304&lt;=S$1,$H304&gt;S$1),$C304,0)</f>
        <v>0</v>
      </c>
      <c r="T304" s="64" t="n">
        <f aca="false">IF(AND($G304&lt;=T$1,$H304&gt;T$1),$C304,0)</f>
        <v>0</v>
      </c>
      <c r="U304" s="65" t="n">
        <f aca="false">SUM(I304:T304)</f>
        <v>0</v>
      </c>
      <c r="V304" s="65"/>
      <c r="W304" s="67"/>
      <c r="X304" s="67"/>
      <c r="Y304" s="67"/>
      <c r="Z304" s="67"/>
      <c r="AA304" s="67"/>
      <c r="AB304" s="67"/>
      <c r="AC304" s="67"/>
    </row>
    <row r="305" customFormat="false" ht="15.75" hidden="true" customHeight="false" outlineLevel="0" collapsed="false">
      <c r="A305" s="54" t="str">
        <f aca="false">+'Personnel Input Worksheet'!B325</f>
        <v> </v>
      </c>
      <c r="B305" s="54" t="n">
        <f aca="false">+'Personnel Input Worksheet'!D325</f>
        <v>0</v>
      </c>
      <c r="C305" s="54" t="n">
        <f aca="false">IF(B305&lt;&gt;0,1,0)</f>
        <v>0</v>
      </c>
      <c r="D305" s="54" t="n">
        <f aca="false">+'Personnel Input Worksheet'!G325</f>
        <v>12</v>
      </c>
      <c r="E305" s="61" t="n">
        <f aca="false">+D305*30</f>
        <v>360</v>
      </c>
      <c r="F305" s="62" t="n">
        <v>36526</v>
      </c>
      <c r="G305" s="63" t="n">
        <f aca="false">IF(A305&lt;&gt;"FTE",DATE(99,12,31),+F305+(360-E305))</f>
        <v>36525</v>
      </c>
      <c r="H305" s="63" t="n">
        <f aca="false">IF(A305&lt;&gt;"FTE",F305+E305,DATE(2001,1,1))</f>
        <v>36886</v>
      </c>
      <c r="I305" s="64" t="n">
        <f aca="false">IF(AND($G305&lt;=I$1,$H305&gt;I$1),$C305,0)</f>
        <v>0</v>
      </c>
      <c r="J305" s="64" t="n">
        <f aca="false">IF(AND($G305&lt;=J$1,$H305&gt;J$1),$C305,0)</f>
        <v>0</v>
      </c>
      <c r="K305" s="64" t="n">
        <f aca="false">IF(AND($G305&lt;=K$1,$H305&gt;K$1),$C305,0)</f>
        <v>0</v>
      </c>
      <c r="L305" s="64" t="n">
        <f aca="false">IF(AND($G305&lt;=L$1,$H305&gt;L$1),$C305,0)</f>
        <v>0</v>
      </c>
      <c r="M305" s="64" t="n">
        <f aca="false">IF(AND($G305&lt;=M$1,$H305&gt;M$1),$C305,0)</f>
        <v>0</v>
      </c>
      <c r="N305" s="64" t="n">
        <f aca="false">IF(AND($G305&lt;=N$1,$H305&gt;N$1),$C305,0)</f>
        <v>0</v>
      </c>
      <c r="O305" s="64" t="n">
        <f aca="false">IF(AND($G305&lt;=O$1,$H305&gt;O$1),$C305,0)</f>
        <v>0</v>
      </c>
      <c r="P305" s="64" t="n">
        <f aca="false">IF(AND($G305&lt;=P$1,$H305&gt;P$1),$C305,0)</f>
        <v>0</v>
      </c>
      <c r="Q305" s="64" t="n">
        <f aca="false">IF(AND($G305&lt;=Q$1,$H305&gt;Q$1),$C305,0)</f>
        <v>0</v>
      </c>
      <c r="R305" s="64" t="n">
        <f aca="false">IF(AND($G305&lt;=R$1,$H305&gt;R$1),$C305,0)</f>
        <v>0</v>
      </c>
      <c r="S305" s="64" t="n">
        <f aca="false">IF(AND($G305&lt;=S$1,$H305&gt;S$1),$C305,0)</f>
        <v>0</v>
      </c>
      <c r="T305" s="64" t="n">
        <f aca="false">IF(AND($G305&lt;=T$1,$H305&gt;T$1),$C305,0)</f>
        <v>0</v>
      </c>
      <c r="U305" s="65" t="n">
        <f aca="false">SUM(I305:T305)</f>
        <v>0</v>
      </c>
      <c r="V305" s="65"/>
      <c r="W305" s="67"/>
      <c r="X305" s="67"/>
      <c r="Y305" s="67"/>
      <c r="Z305" s="67"/>
      <c r="AA305" s="67"/>
      <c r="AB305" s="67"/>
      <c r="AC305" s="67"/>
    </row>
    <row r="306" customFormat="false" ht="15.75" hidden="true" customHeight="false" outlineLevel="0" collapsed="false">
      <c r="A306" s="54" t="str">
        <f aca="false">+'Personnel Input Worksheet'!B326</f>
        <v> </v>
      </c>
      <c r="B306" s="54" t="n">
        <f aca="false">+'Personnel Input Worksheet'!D326</f>
        <v>0</v>
      </c>
      <c r="C306" s="54" t="n">
        <f aca="false">IF(B306&lt;&gt;0,1,0)</f>
        <v>0</v>
      </c>
      <c r="D306" s="54" t="n">
        <f aca="false">+'Personnel Input Worksheet'!G326</f>
        <v>12</v>
      </c>
      <c r="E306" s="61" t="n">
        <f aca="false">+D306*30</f>
        <v>360</v>
      </c>
      <c r="F306" s="62" t="n">
        <v>36526</v>
      </c>
      <c r="G306" s="63" t="n">
        <f aca="false">IF(A306&lt;&gt;"FTE",DATE(99,12,31),+F306+(360-E306))</f>
        <v>36525</v>
      </c>
      <c r="H306" s="63" t="n">
        <f aca="false">IF(A306&lt;&gt;"FTE",F306+E306,DATE(2001,1,1))</f>
        <v>36886</v>
      </c>
      <c r="I306" s="64" t="n">
        <f aca="false">IF(AND($G306&lt;=I$1,$H306&gt;I$1),$C306,0)</f>
        <v>0</v>
      </c>
      <c r="J306" s="64" t="n">
        <f aca="false">IF(AND($G306&lt;=J$1,$H306&gt;J$1),$C306,0)</f>
        <v>0</v>
      </c>
      <c r="K306" s="64" t="n">
        <f aca="false">IF(AND($G306&lt;=K$1,$H306&gt;K$1),$C306,0)</f>
        <v>0</v>
      </c>
      <c r="L306" s="64" t="n">
        <f aca="false">IF(AND($G306&lt;=L$1,$H306&gt;L$1),$C306,0)</f>
        <v>0</v>
      </c>
      <c r="M306" s="64" t="n">
        <f aca="false">IF(AND($G306&lt;=M$1,$H306&gt;M$1),$C306,0)</f>
        <v>0</v>
      </c>
      <c r="N306" s="64" t="n">
        <f aca="false">IF(AND($G306&lt;=N$1,$H306&gt;N$1),$C306,0)</f>
        <v>0</v>
      </c>
      <c r="O306" s="64" t="n">
        <f aca="false">IF(AND($G306&lt;=O$1,$H306&gt;O$1),$C306,0)</f>
        <v>0</v>
      </c>
      <c r="P306" s="64" t="n">
        <f aca="false">IF(AND($G306&lt;=P$1,$H306&gt;P$1),$C306,0)</f>
        <v>0</v>
      </c>
      <c r="Q306" s="64" t="n">
        <f aca="false">IF(AND($G306&lt;=Q$1,$H306&gt;Q$1),$C306,0)</f>
        <v>0</v>
      </c>
      <c r="R306" s="64" t="n">
        <f aca="false">IF(AND($G306&lt;=R$1,$H306&gt;R$1),$C306,0)</f>
        <v>0</v>
      </c>
      <c r="S306" s="64" t="n">
        <f aca="false">IF(AND($G306&lt;=S$1,$H306&gt;S$1),$C306,0)</f>
        <v>0</v>
      </c>
      <c r="T306" s="64" t="n">
        <f aca="false">IF(AND($G306&lt;=T$1,$H306&gt;T$1),$C306,0)</f>
        <v>0</v>
      </c>
      <c r="U306" s="65" t="n">
        <f aca="false">SUM(I306:T306)</f>
        <v>0</v>
      </c>
      <c r="V306" s="65"/>
      <c r="W306" s="67"/>
      <c r="X306" s="67"/>
      <c r="Y306" s="67"/>
      <c r="Z306" s="67"/>
      <c r="AA306" s="67"/>
      <c r="AB306" s="67"/>
      <c r="AC306" s="67"/>
    </row>
    <row r="307" customFormat="false" ht="15.75" hidden="true" customHeight="false" outlineLevel="0" collapsed="false">
      <c r="A307" s="54" t="str">
        <f aca="false">+'Personnel Input Worksheet'!B327</f>
        <v> </v>
      </c>
      <c r="B307" s="54" t="n">
        <f aca="false">+'Personnel Input Worksheet'!D327</f>
        <v>0</v>
      </c>
      <c r="C307" s="54" t="n">
        <f aca="false">IF(B307&lt;&gt;0,1,0)</f>
        <v>0</v>
      </c>
      <c r="D307" s="54" t="n">
        <f aca="false">+'Personnel Input Worksheet'!G327</f>
        <v>12</v>
      </c>
      <c r="E307" s="61" t="n">
        <f aca="false">+D307*30</f>
        <v>360</v>
      </c>
      <c r="F307" s="62" t="n">
        <v>36526</v>
      </c>
      <c r="G307" s="63" t="n">
        <f aca="false">IF(A307&lt;&gt;"FTE",DATE(99,12,31),+F307+(360-E307))</f>
        <v>36525</v>
      </c>
      <c r="H307" s="63" t="n">
        <f aca="false">IF(A307&lt;&gt;"FTE",F307+E307,DATE(2001,1,1))</f>
        <v>36886</v>
      </c>
      <c r="I307" s="64" t="n">
        <f aca="false">IF(AND($G307&lt;=I$1,$H307&gt;I$1),$C307,0)</f>
        <v>0</v>
      </c>
      <c r="J307" s="64" t="n">
        <f aca="false">IF(AND($G307&lt;=J$1,$H307&gt;J$1),$C307,0)</f>
        <v>0</v>
      </c>
      <c r="K307" s="64" t="n">
        <f aca="false">IF(AND($G307&lt;=K$1,$H307&gt;K$1),$C307,0)</f>
        <v>0</v>
      </c>
      <c r="L307" s="64" t="n">
        <f aca="false">IF(AND($G307&lt;=L$1,$H307&gt;L$1),$C307,0)</f>
        <v>0</v>
      </c>
      <c r="M307" s="64" t="n">
        <f aca="false">IF(AND($G307&lt;=M$1,$H307&gt;M$1),$C307,0)</f>
        <v>0</v>
      </c>
      <c r="N307" s="64" t="n">
        <f aca="false">IF(AND($G307&lt;=N$1,$H307&gt;N$1),$C307,0)</f>
        <v>0</v>
      </c>
      <c r="O307" s="64" t="n">
        <f aca="false">IF(AND($G307&lt;=O$1,$H307&gt;O$1),$C307,0)</f>
        <v>0</v>
      </c>
      <c r="P307" s="64" t="n">
        <f aca="false">IF(AND($G307&lt;=P$1,$H307&gt;P$1),$C307,0)</f>
        <v>0</v>
      </c>
      <c r="Q307" s="64" t="n">
        <f aca="false">IF(AND($G307&lt;=Q$1,$H307&gt;Q$1),$C307,0)</f>
        <v>0</v>
      </c>
      <c r="R307" s="64" t="n">
        <f aca="false">IF(AND($G307&lt;=R$1,$H307&gt;R$1),$C307,0)</f>
        <v>0</v>
      </c>
      <c r="S307" s="64" t="n">
        <f aca="false">IF(AND($G307&lt;=S$1,$H307&gt;S$1),$C307,0)</f>
        <v>0</v>
      </c>
      <c r="T307" s="64" t="n">
        <f aca="false">IF(AND($G307&lt;=T$1,$H307&gt;T$1),$C307,0)</f>
        <v>0</v>
      </c>
      <c r="U307" s="65" t="n">
        <f aca="false">SUM(I307:T307)</f>
        <v>0</v>
      </c>
      <c r="V307" s="65"/>
      <c r="W307" s="67"/>
      <c r="X307" s="67"/>
      <c r="Y307" s="67"/>
      <c r="Z307" s="67"/>
      <c r="AA307" s="67"/>
      <c r="AB307" s="67"/>
      <c r="AC307" s="67"/>
    </row>
    <row r="308" customFormat="false" ht="15.75" hidden="true" customHeight="false" outlineLevel="0" collapsed="false">
      <c r="A308" s="54" t="str">
        <f aca="false">+'Personnel Input Worksheet'!B328</f>
        <v> </v>
      </c>
      <c r="B308" s="54" t="n">
        <f aca="false">+'Personnel Input Worksheet'!D328</f>
        <v>0</v>
      </c>
      <c r="C308" s="54" t="n">
        <f aca="false">IF(B308&lt;&gt;0,1,0)</f>
        <v>0</v>
      </c>
      <c r="D308" s="54" t="n">
        <f aca="false">+'Personnel Input Worksheet'!G328</f>
        <v>12</v>
      </c>
      <c r="E308" s="61" t="n">
        <f aca="false">+D308*30</f>
        <v>360</v>
      </c>
      <c r="F308" s="62" t="n">
        <v>36526</v>
      </c>
      <c r="G308" s="63" t="n">
        <f aca="false">IF(A308&lt;&gt;"FTE",DATE(99,12,31),+F308+(360-E308))</f>
        <v>36525</v>
      </c>
      <c r="H308" s="63" t="n">
        <f aca="false">IF(A308&lt;&gt;"FTE",F308+E308,DATE(2001,1,1))</f>
        <v>36886</v>
      </c>
      <c r="I308" s="64" t="n">
        <f aca="false">IF(AND($G308&lt;=I$1,$H308&gt;I$1),$C308,0)</f>
        <v>0</v>
      </c>
      <c r="J308" s="64" t="n">
        <f aca="false">IF(AND($G308&lt;=J$1,$H308&gt;J$1),$C308,0)</f>
        <v>0</v>
      </c>
      <c r="K308" s="64" t="n">
        <f aca="false">IF(AND($G308&lt;=K$1,$H308&gt;K$1),$C308,0)</f>
        <v>0</v>
      </c>
      <c r="L308" s="64" t="n">
        <f aca="false">IF(AND($G308&lt;=L$1,$H308&gt;L$1),$C308,0)</f>
        <v>0</v>
      </c>
      <c r="M308" s="64" t="n">
        <f aca="false">IF(AND($G308&lt;=M$1,$H308&gt;M$1),$C308,0)</f>
        <v>0</v>
      </c>
      <c r="N308" s="64" t="n">
        <f aca="false">IF(AND($G308&lt;=N$1,$H308&gt;N$1),$C308,0)</f>
        <v>0</v>
      </c>
      <c r="O308" s="64" t="n">
        <f aca="false">IF(AND($G308&lt;=O$1,$H308&gt;O$1),$C308,0)</f>
        <v>0</v>
      </c>
      <c r="P308" s="64" t="n">
        <f aca="false">IF(AND($G308&lt;=P$1,$H308&gt;P$1),$C308,0)</f>
        <v>0</v>
      </c>
      <c r="Q308" s="64" t="n">
        <f aca="false">IF(AND($G308&lt;=Q$1,$H308&gt;Q$1),$C308,0)</f>
        <v>0</v>
      </c>
      <c r="R308" s="64" t="n">
        <f aca="false">IF(AND($G308&lt;=R$1,$H308&gt;R$1),$C308,0)</f>
        <v>0</v>
      </c>
      <c r="S308" s="64" t="n">
        <f aca="false">IF(AND($G308&lt;=S$1,$H308&gt;S$1),$C308,0)</f>
        <v>0</v>
      </c>
      <c r="T308" s="64" t="n">
        <f aca="false">IF(AND($G308&lt;=T$1,$H308&gt;T$1),$C308,0)</f>
        <v>0</v>
      </c>
      <c r="U308" s="65" t="n">
        <f aca="false">SUM(I308:T308)</f>
        <v>0</v>
      </c>
      <c r="V308" s="65"/>
      <c r="W308" s="67"/>
      <c r="X308" s="67"/>
      <c r="Y308" s="67"/>
      <c r="Z308" s="67"/>
      <c r="AA308" s="67"/>
      <c r="AB308" s="67"/>
      <c r="AC308" s="67"/>
    </row>
    <row r="309" customFormat="false" ht="15.75" hidden="true" customHeight="false" outlineLevel="0" collapsed="false">
      <c r="A309" s="54" t="str">
        <f aca="false">+'Personnel Input Worksheet'!B329</f>
        <v> </v>
      </c>
      <c r="B309" s="54" t="n">
        <f aca="false">+'Personnel Input Worksheet'!D329</f>
        <v>0</v>
      </c>
      <c r="C309" s="54" t="n">
        <f aca="false">IF(B309&lt;&gt;0,1,0)</f>
        <v>0</v>
      </c>
      <c r="D309" s="54" t="n">
        <f aca="false">+'Personnel Input Worksheet'!G329</f>
        <v>12</v>
      </c>
      <c r="E309" s="61" t="n">
        <f aca="false">+D309*30</f>
        <v>360</v>
      </c>
      <c r="F309" s="62" t="n">
        <v>36526</v>
      </c>
      <c r="G309" s="63" t="n">
        <f aca="false">IF(A309&lt;&gt;"FTE",DATE(99,12,31),+F309+(360-E309))</f>
        <v>36525</v>
      </c>
      <c r="H309" s="63" t="n">
        <f aca="false">IF(A309&lt;&gt;"FTE",F309+E309,DATE(2001,1,1))</f>
        <v>36886</v>
      </c>
      <c r="I309" s="64" t="n">
        <f aca="false">IF(AND($G309&lt;=I$1,$H309&gt;I$1),$C309,0)</f>
        <v>0</v>
      </c>
      <c r="J309" s="64" t="n">
        <f aca="false">IF(AND($G309&lt;=J$1,$H309&gt;J$1),$C309,0)</f>
        <v>0</v>
      </c>
      <c r="K309" s="64" t="n">
        <f aca="false">IF(AND($G309&lt;=K$1,$H309&gt;K$1),$C309,0)</f>
        <v>0</v>
      </c>
      <c r="L309" s="64" t="n">
        <f aca="false">IF(AND($G309&lt;=L$1,$H309&gt;L$1),$C309,0)</f>
        <v>0</v>
      </c>
      <c r="M309" s="64" t="n">
        <f aca="false">IF(AND($G309&lt;=M$1,$H309&gt;M$1),$C309,0)</f>
        <v>0</v>
      </c>
      <c r="N309" s="64" t="n">
        <f aca="false">IF(AND($G309&lt;=N$1,$H309&gt;N$1),$C309,0)</f>
        <v>0</v>
      </c>
      <c r="O309" s="64" t="n">
        <f aca="false">IF(AND($G309&lt;=O$1,$H309&gt;O$1),$C309,0)</f>
        <v>0</v>
      </c>
      <c r="P309" s="64" t="n">
        <f aca="false">IF(AND($G309&lt;=P$1,$H309&gt;P$1),$C309,0)</f>
        <v>0</v>
      </c>
      <c r="Q309" s="64" t="n">
        <f aca="false">IF(AND($G309&lt;=Q$1,$H309&gt;Q$1),$C309,0)</f>
        <v>0</v>
      </c>
      <c r="R309" s="64" t="n">
        <f aca="false">IF(AND($G309&lt;=R$1,$H309&gt;R$1),$C309,0)</f>
        <v>0</v>
      </c>
      <c r="S309" s="64" t="n">
        <f aca="false">IF(AND($G309&lt;=S$1,$H309&gt;S$1),$C309,0)</f>
        <v>0</v>
      </c>
      <c r="T309" s="64" t="n">
        <f aca="false">IF(AND($G309&lt;=T$1,$H309&gt;T$1),$C309,0)</f>
        <v>0</v>
      </c>
      <c r="U309" s="65" t="n">
        <f aca="false">SUM(I309:T309)</f>
        <v>0</v>
      </c>
      <c r="V309" s="65"/>
      <c r="W309" s="67"/>
      <c r="X309" s="67"/>
      <c r="Y309" s="67"/>
      <c r="Z309" s="67"/>
      <c r="AA309" s="67"/>
      <c r="AB309" s="67"/>
      <c r="AC309" s="67"/>
    </row>
    <row r="310" customFormat="false" ht="15.75" hidden="true" customHeight="false" outlineLevel="0" collapsed="false">
      <c r="A310" s="54" t="str">
        <f aca="false">+'Personnel Input Worksheet'!B330</f>
        <v> </v>
      </c>
      <c r="B310" s="54" t="n">
        <f aca="false">+'Personnel Input Worksheet'!D330</f>
        <v>0</v>
      </c>
      <c r="C310" s="54" t="n">
        <f aca="false">IF(B310&lt;&gt;0,1,0)</f>
        <v>0</v>
      </c>
      <c r="D310" s="54" t="n">
        <f aca="false">+'Personnel Input Worksheet'!G330</f>
        <v>12</v>
      </c>
      <c r="E310" s="61" t="n">
        <f aca="false">+D310*30</f>
        <v>360</v>
      </c>
      <c r="F310" s="62" t="n">
        <v>36526</v>
      </c>
      <c r="G310" s="63" t="n">
        <f aca="false">IF(A310&lt;&gt;"FTE",DATE(99,12,31),+F310+(360-E310))</f>
        <v>36525</v>
      </c>
      <c r="H310" s="63" t="n">
        <f aca="false">IF(A310&lt;&gt;"FTE",F310+E310,DATE(2001,1,1))</f>
        <v>36886</v>
      </c>
      <c r="I310" s="64" t="n">
        <f aca="false">IF(AND($G310&lt;=I$1,$H310&gt;I$1),$C310,0)</f>
        <v>0</v>
      </c>
      <c r="J310" s="64" t="n">
        <f aca="false">IF(AND($G310&lt;=J$1,$H310&gt;J$1),$C310,0)</f>
        <v>0</v>
      </c>
      <c r="K310" s="64" t="n">
        <f aca="false">IF(AND($G310&lt;=K$1,$H310&gt;K$1),$C310,0)</f>
        <v>0</v>
      </c>
      <c r="L310" s="64" t="n">
        <f aca="false">IF(AND($G310&lt;=L$1,$H310&gt;L$1),$C310,0)</f>
        <v>0</v>
      </c>
      <c r="M310" s="64" t="n">
        <f aca="false">IF(AND($G310&lt;=M$1,$H310&gt;M$1),$C310,0)</f>
        <v>0</v>
      </c>
      <c r="N310" s="64" t="n">
        <f aca="false">IF(AND($G310&lt;=N$1,$H310&gt;N$1),$C310,0)</f>
        <v>0</v>
      </c>
      <c r="O310" s="64" t="n">
        <f aca="false">IF(AND($G310&lt;=O$1,$H310&gt;O$1),$C310,0)</f>
        <v>0</v>
      </c>
      <c r="P310" s="64" t="n">
        <f aca="false">IF(AND($G310&lt;=P$1,$H310&gt;P$1),$C310,0)</f>
        <v>0</v>
      </c>
      <c r="Q310" s="64" t="n">
        <f aca="false">IF(AND($G310&lt;=Q$1,$H310&gt;Q$1),$C310,0)</f>
        <v>0</v>
      </c>
      <c r="R310" s="64" t="n">
        <f aca="false">IF(AND($G310&lt;=R$1,$H310&gt;R$1),$C310,0)</f>
        <v>0</v>
      </c>
      <c r="S310" s="64" t="n">
        <f aca="false">IF(AND($G310&lt;=S$1,$H310&gt;S$1),$C310,0)</f>
        <v>0</v>
      </c>
      <c r="T310" s="64" t="n">
        <f aca="false">IF(AND($G310&lt;=T$1,$H310&gt;T$1),$C310,0)</f>
        <v>0</v>
      </c>
      <c r="U310" s="65" t="n">
        <f aca="false">SUM(I310:T310)</f>
        <v>0</v>
      </c>
      <c r="V310" s="65"/>
      <c r="W310" s="67"/>
      <c r="X310" s="67"/>
      <c r="Y310" s="67"/>
      <c r="Z310" s="67"/>
      <c r="AA310" s="67"/>
      <c r="AB310" s="67"/>
      <c r="AC310" s="67"/>
    </row>
    <row r="311" customFormat="false" ht="15.75" hidden="true" customHeight="false" outlineLevel="0" collapsed="false">
      <c r="A311" s="54" t="str">
        <f aca="false">+'Personnel Input Worksheet'!B331</f>
        <v> </v>
      </c>
      <c r="B311" s="54" t="n">
        <f aca="false">+'Personnel Input Worksheet'!D331</f>
        <v>0</v>
      </c>
      <c r="C311" s="54" t="n">
        <f aca="false">IF(B311&lt;&gt;0,1,0)</f>
        <v>0</v>
      </c>
      <c r="D311" s="54" t="n">
        <f aca="false">+'Personnel Input Worksheet'!G331</f>
        <v>12</v>
      </c>
      <c r="E311" s="61" t="n">
        <f aca="false">+D311*30</f>
        <v>360</v>
      </c>
      <c r="F311" s="62" t="n">
        <v>36526</v>
      </c>
      <c r="G311" s="63" t="n">
        <f aca="false">IF(A311&lt;&gt;"FTE",DATE(99,12,31),+F311+(360-E311))</f>
        <v>36525</v>
      </c>
      <c r="H311" s="63" t="n">
        <f aca="false">IF(A311&lt;&gt;"FTE",F311+E311,DATE(2001,1,1))</f>
        <v>36886</v>
      </c>
      <c r="I311" s="64" t="n">
        <f aca="false">IF(AND($G311&lt;=I$1,$H311&gt;I$1),$C311,0)</f>
        <v>0</v>
      </c>
      <c r="J311" s="64" t="n">
        <f aca="false">IF(AND($G311&lt;=J$1,$H311&gt;J$1),$C311,0)</f>
        <v>0</v>
      </c>
      <c r="K311" s="64" t="n">
        <f aca="false">IF(AND($G311&lt;=K$1,$H311&gt;K$1),$C311,0)</f>
        <v>0</v>
      </c>
      <c r="L311" s="64" t="n">
        <f aca="false">IF(AND($G311&lt;=L$1,$H311&gt;L$1),$C311,0)</f>
        <v>0</v>
      </c>
      <c r="M311" s="64" t="n">
        <f aca="false">IF(AND($G311&lt;=M$1,$H311&gt;M$1),$C311,0)</f>
        <v>0</v>
      </c>
      <c r="N311" s="64" t="n">
        <f aca="false">IF(AND($G311&lt;=N$1,$H311&gt;N$1),$C311,0)</f>
        <v>0</v>
      </c>
      <c r="O311" s="64" t="n">
        <f aca="false">IF(AND($G311&lt;=O$1,$H311&gt;O$1),$C311,0)</f>
        <v>0</v>
      </c>
      <c r="P311" s="64" t="n">
        <f aca="false">IF(AND($G311&lt;=P$1,$H311&gt;P$1),$C311,0)</f>
        <v>0</v>
      </c>
      <c r="Q311" s="64" t="n">
        <f aca="false">IF(AND($G311&lt;=Q$1,$H311&gt;Q$1),$C311,0)</f>
        <v>0</v>
      </c>
      <c r="R311" s="64" t="n">
        <f aca="false">IF(AND($G311&lt;=R$1,$H311&gt;R$1),$C311,0)</f>
        <v>0</v>
      </c>
      <c r="S311" s="64" t="n">
        <f aca="false">IF(AND($G311&lt;=S$1,$H311&gt;S$1),$C311,0)</f>
        <v>0</v>
      </c>
      <c r="T311" s="64" t="n">
        <f aca="false">IF(AND($G311&lt;=T$1,$H311&gt;T$1),$C311,0)</f>
        <v>0</v>
      </c>
      <c r="U311" s="65" t="n">
        <f aca="false">SUM(I311:T311)</f>
        <v>0</v>
      </c>
      <c r="V311" s="65"/>
      <c r="W311" s="67"/>
      <c r="X311" s="67"/>
      <c r="Y311" s="67"/>
      <c r="Z311" s="67"/>
      <c r="AA311" s="67"/>
      <c r="AB311" s="67"/>
      <c r="AC311" s="67"/>
    </row>
    <row r="312" customFormat="false" ht="15.75" hidden="true" customHeight="false" outlineLevel="0" collapsed="false">
      <c r="A312" s="54" t="str">
        <f aca="false">+'Personnel Input Worksheet'!B332</f>
        <v> </v>
      </c>
      <c r="B312" s="54" t="n">
        <f aca="false">+'Personnel Input Worksheet'!D332</f>
        <v>0</v>
      </c>
      <c r="C312" s="54" t="n">
        <f aca="false">IF(B312&lt;&gt;0,1,0)</f>
        <v>0</v>
      </c>
      <c r="D312" s="54" t="n">
        <f aca="false">+'Personnel Input Worksheet'!G332</f>
        <v>12</v>
      </c>
      <c r="E312" s="61" t="n">
        <f aca="false">+D312*30</f>
        <v>360</v>
      </c>
      <c r="F312" s="62" t="n">
        <v>36526</v>
      </c>
      <c r="G312" s="63" t="n">
        <f aca="false">IF(A312&lt;&gt;"FTE",DATE(99,12,31),+F312+(360-E312))</f>
        <v>36525</v>
      </c>
      <c r="H312" s="63" t="n">
        <f aca="false">IF(A312&lt;&gt;"FTE",F312+E312,DATE(2001,1,1))</f>
        <v>36886</v>
      </c>
      <c r="I312" s="64" t="n">
        <f aca="false">IF(AND($G312&lt;=I$1,$H312&gt;I$1),$C312,0)</f>
        <v>0</v>
      </c>
      <c r="J312" s="64" t="n">
        <f aca="false">IF(AND($G312&lt;=J$1,$H312&gt;J$1),$C312,0)</f>
        <v>0</v>
      </c>
      <c r="K312" s="64" t="n">
        <f aca="false">IF(AND($G312&lt;=K$1,$H312&gt;K$1),$C312,0)</f>
        <v>0</v>
      </c>
      <c r="L312" s="64" t="n">
        <f aca="false">IF(AND($G312&lt;=L$1,$H312&gt;L$1),$C312,0)</f>
        <v>0</v>
      </c>
      <c r="M312" s="64" t="n">
        <f aca="false">IF(AND($G312&lt;=M$1,$H312&gt;M$1),$C312,0)</f>
        <v>0</v>
      </c>
      <c r="N312" s="64" t="n">
        <f aca="false">IF(AND($G312&lt;=N$1,$H312&gt;N$1),$C312,0)</f>
        <v>0</v>
      </c>
      <c r="O312" s="64" t="n">
        <f aca="false">IF(AND($G312&lt;=O$1,$H312&gt;O$1),$C312,0)</f>
        <v>0</v>
      </c>
      <c r="P312" s="64" t="n">
        <f aca="false">IF(AND($G312&lt;=P$1,$H312&gt;P$1),$C312,0)</f>
        <v>0</v>
      </c>
      <c r="Q312" s="64" t="n">
        <f aca="false">IF(AND($G312&lt;=Q$1,$H312&gt;Q$1),$C312,0)</f>
        <v>0</v>
      </c>
      <c r="R312" s="64" t="n">
        <f aca="false">IF(AND($G312&lt;=R$1,$H312&gt;R$1),$C312,0)</f>
        <v>0</v>
      </c>
      <c r="S312" s="64" t="n">
        <f aca="false">IF(AND($G312&lt;=S$1,$H312&gt;S$1),$C312,0)</f>
        <v>0</v>
      </c>
      <c r="T312" s="64" t="n">
        <f aca="false">IF(AND($G312&lt;=T$1,$H312&gt;T$1),$C312,0)</f>
        <v>0</v>
      </c>
      <c r="U312" s="65" t="n">
        <f aca="false">SUM(I312:T312)</f>
        <v>0</v>
      </c>
      <c r="V312" s="65"/>
      <c r="W312" s="67"/>
      <c r="X312" s="67"/>
      <c r="Y312" s="67"/>
      <c r="Z312" s="67"/>
      <c r="AA312" s="67"/>
      <c r="AB312" s="67"/>
      <c r="AC312" s="67"/>
    </row>
    <row r="313" customFormat="false" ht="15.75" hidden="true" customHeight="false" outlineLevel="0" collapsed="false">
      <c r="A313" s="54" t="str">
        <f aca="false">+'Personnel Input Worksheet'!B333</f>
        <v> </v>
      </c>
      <c r="B313" s="54" t="n">
        <f aca="false">+'Personnel Input Worksheet'!D333</f>
        <v>0</v>
      </c>
      <c r="C313" s="54" t="n">
        <f aca="false">IF(B313&lt;&gt;0,1,0)</f>
        <v>0</v>
      </c>
      <c r="D313" s="54" t="n">
        <f aca="false">+'Personnel Input Worksheet'!G333</f>
        <v>12</v>
      </c>
      <c r="E313" s="61" t="n">
        <f aca="false">+D313*30</f>
        <v>360</v>
      </c>
      <c r="F313" s="62" t="n">
        <v>36526</v>
      </c>
      <c r="G313" s="63" t="n">
        <f aca="false">IF(A313&lt;&gt;"FTE",DATE(99,12,31),+F313+(360-E313))</f>
        <v>36525</v>
      </c>
      <c r="H313" s="63" t="n">
        <f aca="false">IF(A313&lt;&gt;"FTE",F313+E313,DATE(2001,1,1))</f>
        <v>36886</v>
      </c>
      <c r="I313" s="64" t="n">
        <f aca="false">IF(AND($G313&lt;=I$1,$H313&gt;I$1),$C313,0)</f>
        <v>0</v>
      </c>
      <c r="J313" s="64" t="n">
        <f aca="false">IF(AND($G313&lt;=J$1,$H313&gt;J$1),$C313,0)</f>
        <v>0</v>
      </c>
      <c r="K313" s="64" t="n">
        <f aca="false">IF(AND($G313&lt;=K$1,$H313&gt;K$1),$C313,0)</f>
        <v>0</v>
      </c>
      <c r="L313" s="64" t="n">
        <f aca="false">IF(AND($G313&lt;=L$1,$H313&gt;L$1),$C313,0)</f>
        <v>0</v>
      </c>
      <c r="M313" s="64" t="n">
        <f aca="false">IF(AND($G313&lt;=M$1,$H313&gt;M$1),$C313,0)</f>
        <v>0</v>
      </c>
      <c r="N313" s="64" t="n">
        <f aca="false">IF(AND($G313&lt;=N$1,$H313&gt;N$1),$C313,0)</f>
        <v>0</v>
      </c>
      <c r="O313" s="64" t="n">
        <f aca="false">IF(AND($G313&lt;=O$1,$H313&gt;O$1),$C313,0)</f>
        <v>0</v>
      </c>
      <c r="P313" s="64" t="n">
        <f aca="false">IF(AND($G313&lt;=P$1,$H313&gt;P$1),$C313,0)</f>
        <v>0</v>
      </c>
      <c r="Q313" s="64" t="n">
        <f aca="false">IF(AND($G313&lt;=Q$1,$H313&gt;Q$1),$C313,0)</f>
        <v>0</v>
      </c>
      <c r="R313" s="64" t="n">
        <f aca="false">IF(AND($G313&lt;=R$1,$H313&gt;R$1),$C313,0)</f>
        <v>0</v>
      </c>
      <c r="S313" s="64" t="n">
        <f aca="false">IF(AND($G313&lt;=S$1,$H313&gt;S$1),$C313,0)</f>
        <v>0</v>
      </c>
      <c r="T313" s="64" t="n">
        <f aca="false">IF(AND($G313&lt;=T$1,$H313&gt;T$1),$C313,0)</f>
        <v>0</v>
      </c>
      <c r="U313" s="65" t="n">
        <f aca="false">SUM(I313:T313)</f>
        <v>0</v>
      </c>
      <c r="V313" s="65"/>
      <c r="W313" s="67"/>
      <c r="X313" s="67"/>
      <c r="Y313" s="67"/>
      <c r="Z313" s="67"/>
      <c r="AA313" s="67"/>
      <c r="AB313" s="67"/>
      <c r="AC313" s="67"/>
    </row>
    <row r="314" customFormat="false" ht="15.75" hidden="true" customHeight="false" outlineLevel="0" collapsed="false">
      <c r="A314" s="54" t="str">
        <f aca="false">+'Personnel Input Worksheet'!B334</f>
        <v> </v>
      </c>
      <c r="B314" s="54" t="n">
        <f aca="false">+'Personnel Input Worksheet'!D334</f>
        <v>0</v>
      </c>
      <c r="C314" s="54" t="n">
        <f aca="false">IF(B314&lt;&gt;0,1,0)</f>
        <v>0</v>
      </c>
      <c r="D314" s="54" t="n">
        <f aca="false">+'Personnel Input Worksheet'!G334</f>
        <v>12</v>
      </c>
      <c r="E314" s="61" t="n">
        <f aca="false">+D314*30</f>
        <v>360</v>
      </c>
      <c r="F314" s="62" t="n">
        <v>36526</v>
      </c>
      <c r="G314" s="63" t="n">
        <f aca="false">IF(A314&lt;&gt;"FTE",DATE(99,12,31),+F314+(360-E314))</f>
        <v>36525</v>
      </c>
      <c r="H314" s="63" t="n">
        <f aca="false">IF(A314&lt;&gt;"FTE",F314+E314,DATE(2001,1,1))</f>
        <v>36886</v>
      </c>
      <c r="I314" s="64" t="n">
        <f aca="false">IF(AND($G314&lt;=I$1,$H314&gt;I$1),$C314,0)</f>
        <v>0</v>
      </c>
      <c r="J314" s="64" t="n">
        <f aca="false">IF(AND($G314&lt;=J$1,$H314&gt;J$1),$C314,0)</f>
        <v>0</v>
      </c>
      <c r="K314" s="64" t="n">
        <f aca="false">IF(AND($G314&lt;=K$1,$H314&gt;K$1),$C314,0)</f>
        <v>0</v>
      </c>
      <c r="L314" s="64" t="n">
        <f aca="false">IF(AND($G314&lt;=L$1,$H314&gt;L$1),$C314,0)</f>
        <v>0</v>
      </c>
      <c r="M314" s="64" t="n">
        <f aca="false">IF(AND($G314&lt;=M$1,$H314&gt;M$1),$C314,0)</f>
        <v>0</v>
      </c>
      <c r="N314" s="64" t="n">
        <f aca="false">IF(AND($G314&lt;=N$1,$H314&gt;N$1),$C314,0)</f>
        <v>0</v>
      </c>
      <c r="O314" s="64" t="n">
        <f aca="false">IF(AND($G314&lt;=O$1,$H314&gt;O$1),$C314,0)</f>
        <v>0</v>
      </c>
      <c r="P314" s="64" t="n">
        <f aca="false">IF(AND($G314&lt;=P$1,$H314&gt;P$1),$C314,0)</f>
        <v>0</v>
      </c>
      <c r="Q314" s="64" t="n">
        <f aca="false">IF(AND($G314&lt;=Q$1,$H314&gt;Q$1),$C314,0)</f>
        <v>0</v>
      </c>
      <c r="R314" s="64" t="n">
        <f aca="false">IF(AND($G314&lt;=R$1,$H314&gt;R$1),$C314,0)</f>
        <v>0</v>
      </c>
      <c r="S314" s="64" t="n">
        <f aca="false">IF(AND($G314&lt;=S$1,$H314&gt;S$1),$C314,0)</f>
        <v>0</v>
      </c>
      <c r="T314" s="64" t="n">
        <f aca="false">IF(AND($G314&lt;=T$1,$H314&gt;T$1),$C314,0)</f>
        <v>0</v>
      </c>
      <c r="U314" s="65" t="n">
        <f aca="false">SUM(I314:T314)</f>
        <v>0</v>
      </c>
      <c r="V314" s="65"/>
      <c r="W314" s="67"/>
      <c r="X314" s="67"/>
      <c r="Y314" s="67"/>
      <c r="Z314" s="67"/>
      <c r="AA314" s="67"/>
      <c r="AB314" s="67"/>
      <c r="AC314" s="67"/>
    </row>
    <row r="315" customFormat="false" ht="15.75" hidden="true" customHeight="false" outlineLevel="0" collapsed="false">
      <c r="A315" s="54" t="str">
        <f aca="false">+'Personnel Input Worksheet'!B335</f>
        <v> </v>
      </c>
      <c r="B315" s="54" t="n">
        <f aca="false">+'Personnel Input Worksheet'!D335</f>
        <v>0</v>
      </c>
      <c r="C315" s="54" t="n">
        <f aca="false">IF(B315&lt;&gt;0,1,0)</f>
        <v>0</v>
      </c>
      <c r="D315" s="54" t="n">
        <f aca="false">+'Personnel Input Worksheet'!G335</f>
        <v>12</v>
      </c>
      <c r="E315" s="61" t="n">
        <f aca="false">+D315*30</f>
        <v>360</v>
      </c>
      <c r="F315" s="62" t="n">
        <v>36526</v>
      </c>
      <c r="G315" s="63" t="n">
        <f aca="false">IF(A315&lt;&gt;"FTE",DATE(99,12,31),+F315+(360-E315))</f>
        <v>36525</v>
      </c>
      <c r="H315" s="63" t="n">
        <f aca="false">IF(A315&lt;&gt;"FTE",F315+E315,DATE(2001,1,1))</f>
        <v>36886</v>
      </c>
      <c r="I315" s="64" t="n">
        <f aca="false">IF(AND($G315&lt;=I$1,$H315&gt;I$1),$C315,0)</f>
        <v>0</v>
      </c>
      <c r="J315" s="64" t="n">
        <f aca="false">IF(AND($G315&lt;=J$1,$H315&gt;J$1),$C315,0)</f>
        <v>0</v>
      </c>
      <c r="K315" s="64" t="n">
        <f aca="false">IF(AND($G315&lt;=K$1,$H315&gt;K$1),$C315,0)</f>
        <v>0</v>
      </c>
      <c r="L315" s="64" t="n">
        <f aca="false">IF(AND($G315&lt;=L$1,$H315&gt;L$1),$C315,0)</f>
        <v>0</v>
      </c>
      <c r="M315" s="64" t="n">
        <f aca="false">IF(AND($G315&lt;=M$1,$H315&gt;M$1),$C315,0)</f>
        <v>0</v>
      </c>
      <c r="N315" s="64" t="n">
        <f aca="false">IF(AND($G315&lt;=N$1,$H315&gt;N$1),$C315,0)</f>
        <v>0</v>
      </c>
      <c r="O315" s="64" t="n">
        <f aca="false">IF(AND($G315&lt;=O$1,$H315&gt;O$1),$C315,0)</f>
        <v>0</v>
      </c>
      <c r="P315" s="64" t="n">
        <f aca="false">IF(AND($G315&lt;=P$1,$H315&gt;P$1),$C315,0)</f>
        <v>0</v>
      </c>
      <c r="Q315" s="64" t="n">
        <f aca="false">IF(AND($G315&lt;=Q$1,$H315&gt;Q$1),$C315,0)</f>
        <v>0</v>
      </c>
      <c r="R315" s="64" t="n">
        <f aca="false">IF(AND($G315&lt;=R$1,$H315&gt;R$1),$C315,0)</f>
        <v>0</v>
      </c>
      <c r="S315" s="64" t="n">
        <f aca="false">IF(AND($G315&lt;=S$1,$H315&gt;S$1),$C315,0)</f>
        <v>0</v>
      </c>
      <c r="T315" s="64" t="n">
        <f aca="false">IF(AND($G315&lt;=T$1,$H315&gt;T$1),$C315,0)</f>
        <v>0</v>
      </c>
      <c r="U315" s="65" t="n">
        <f aca="false">SUM(I315:T315)</f>
        <v>0</v>
      </c>
      <c r="V315" s="65"/>
      <c r="W315" s="67"/>
      <c r="X315" s="67"/>
      <c r="Y315" s="67"/>
      <c r="Z315" s="67"/>
      <c r="AA315" s="67"/>
      <c r="AB315" s="67"/>
      <c r="AC315" s="67"/>
    </row>
    <row r="316" customFormat="false" ht="15.75" hidden="true" customHeight="false" outlineLevel="0" collapsed="false">
      <c r="A316" s="54" t="str">
        <f aca="false">+'Personnel Input Worksheet'!B336</f>
        <v> </v>
      </c>
      <c r="B316" s="54" t="n">
        <f aca="false">+'Personnel Input Worksheet'!D336</f>
        <v>0</v>
      </c>
      <c r="C316" s="54" t="n">
        <f aca="false">IF(B316&lt;&gt;0,1,0)</f>
        <v>0</v>
      </c>
      <c r="D316" s="54" t="n">
        <f aca="false">+'Personnel Input Worksheet'!G336</f>
        <v>12</v>
      </c>
      <c r="E316" s="61" t="n">
        <f aca="false">+D316*30</f>
        <v>360</v>
      </c>
      <c r="F316" s="62" t="n">
        <v>36526</v>
      </c>
      <c r="G316" s="63" t="n">
        <f aca="false">IF(A316&lt;&gt;"FTE",DATE(99,12,31),+F316+(360-E316))</f>
        <v>36525</v>
      </c>
      <c r="H316" s="63" t="n">
        <f aca="false">IF(A316&lt;&gt;"FTE",F316+E316,DATE(2001,1,1))</f>
        <v>36886</v>
      </c>
      <c r="I316" s="64" t="n">
        <f aca="false">IF(AND($G316&lt;=I$1,$H316&gt;I$1),$C316,0)</f>
        <v>0</v>
      </c>
      <c r="J316" s="64" t="n">
        <f aca="false">IF(AND($G316&lt;=J$1,$H316&gt;J$1),$C316,0)</f>
        <v>0</v>
      </c>
      <c r="K316" s="64" t="n">
        <f aca="false">IF(AND($G316&lt;=K$1,$H316&gt;K$1),$C316,0)</f>
        <v>0</v>
      </c>
      <c r="L316" s="64" t="n">
        <f aca="false">IF(AND($G316&lt;=L$1,$H316&gt;L$1),$C316,0)</f>
        <v>0</v>
      </c>
      <c r="M316" s="64" t="n">
        <f aca="false">IF(AND($G316&lt;=M$1,$H316&gt;M$1),$C316,0)</f>
        <v>0</v>
      </c>
      <c r="N316" s="64" t="n">
        <f aca="false">IF(AND($G316&lt;=N$1,$H316&gt;N$1),$C316,0)</f>
        <v>0</v>
      </c>
      <c r="O316" s="64" t="n">
        <f aca="false">IF(AND($G316&lt;=O$1,$H316&gt;O$1),$C316,0)</f>
        <v>0</v>
      </c>
      <c r="P316" s="64" t="n">
        <f aca="false">IF(AND($G316&lt;=P$1,$H316&gt;P$1),$C316,0)</f>
        <v>0</v>
      </c>
      <c r="Q316" s="64" t="n">
        <f aca="false">IF(AND($G316&lt;=Q$1,$H316&gt;Q$1),$C316,0)</f>
        <v>0</v>
      </c>
      <c r="R316" s="64" t="n">
        <f aca="false">IF(AND($G316&lt;=R$1,$H316&gt;R$1),$C316,0)</f>
        <v>0</v>
      </c>
      <c r="S316" s="64" t="n">
        <f aca="false">IF(AND($G316&lt;=S$1,$H316&gt;S$1),$C316,0)</f>
        <v>0</v>
      </c>
      <c r="T316" s="64" t="n">
        <f aca="false">IF(AND($G316&lt;=T$1,$H316&gt;T$1),$C316,0)</f>
        <v>0</v>
      </c>
      <c r="U316" s="65" t="n">
        <f aca="false">SUM(I316:T316)</f>
        <v>0</v>
      </c>
      <c r="V316" s="65"/>
      <c r="W316" s="67"/>
      <c r="X316" s="67"/>
      <c r="Y316" s="67"/>
      <c r="Z316" s="67"/>
      <c r="AA316" s="67"/>
      <c r="AB316" s="67"/>
      <c r="AC316" s="67"/>
    </row>
    <row r="317" customFormat="false" ht="15.75" hidden="true" customHeight="false" outlineLevel="0" collapsed="false">
      <c r="A317" s="54" t="str">
        <f aca="false">+'Personnel Input Worksheet'!B337</f>
        <v> </v>
      </c>
      <c r="B317" s="54" t="n">
        <f aca="false">+'Personnel Input Worksheet'!D337</f>
        <v>0</v>
      </c>
      <c r="C317" s="54" t="n">
        <f aca="false">IF(B317&lt;&gt;0,1,0)</f>
        <v>0</v>
      </c>
      <c r="D317" s="54" t="n">
        <f aca="false">+'Personnel Input Worksheet'!G337</f>
        <v>12</v>
      </c>
      <c r="E317" s="61" t="n">
        <f aca="false">+D317*30</f>
        <v>360</v>
      </c>
      <c r="F317" s="62" t="n">
        <v>36526</v>
      </c>
      <c r="G317" s="63" t="n">
        <f aca="false">IF(A317&lt;&gt;"FTE",DATE(99,12,31),+F317+(360-E317))</f>
        <v>36525</v>
      </c>
      <c r="H317" s="63" t="n">
        <f aca="false">IF(A317&lt;&gt;"FTE",F317+E317,DATE(2001,1,1))</f>
        <v>36886</v>
      </c>
      <c r="I317" s="64" t="n">
        <f aca="false">IF(AND($G317&lt;=I$1,$H317&gt;I$1),$C317,0)</f>
        <v>0</v>
      </c>
      <c r="J317" s="64" t="n">
        <f aca="false">IF(AND($G317&lt;=J$1,$H317&gt;J$1),$C317,0)</f>
        <v>0</v>
      </c>
      <c r="K317" s="64" t="n">
        <f aca="false">IF(AND($G317&lt;=K$1,$H317&gt;K$1),$C317,0)</f>
        <v>0</v>
      </c>
      <c r="L317" s="64" t="n">
        <f aca="false">IF(AND($G317&lt;=L$1,$H317&gt;L$1),$C317,0)</f>
        <v>0</v>
      </c>
      <c r="M317" s="64" t="n">
        <f aca="false">IF(AND($G317&lt;=M$1,$H317&gt;M$1),$C317,0)</f>
        <v>0</v>
      </c>
      <c r="N317" s="64" t="n">
        <f aca="false">IF(AND($G317&lt;=N$1,$H317&gt;N$1),$C317,0)</f>
        <v>0</v>
      </c>
      <c r="O317" s="64" t="n">
        <f aca="false">IF(AND($G317&lt;=O$1,$H317&gt;O$1),$C317,0)</f>
        <v>0</v>
      </c>
      <c r="P317" s="64" t="n">
        <f aca="false">IF(AND($G317&lt;=P$1,$H317&gt;P$1),$C317,0)</f>
        <v>0</v>
      </c>
      <c r="Q317" s="64" t="n">
        <f aca="false">IF(AND($G317&lt;=Q$1,$H317&gt;Q$1),$C317,0)</f>
        <v>0</v>
      </c>
      <c r="R317" s="64" t="n">
        <f aca="false">IF(AND($G317&lt;=R$1,$H317&gt;R$1),$C317,0)</f>
        <v>0</v>
      </c>
      <c r="S317" s="64" t="n">
        <f aca="false">IF(AND($G317&lt;=S$1,$H317&gt;S$1),$C317,0)</f>
        <v>0</v>
      </c>
      <c r="T317" s="64" t="n">
        <f aca="false">IF(AND($G317&lt;=T$1,$H317&gt;T$1),$C317,0)</f>
        <v>0</v>
      </c>
      <c r="U317" s="65" t="n">
        <f aca="false">SUM(I317:T317)</f>
        <v>0</v>
      </c>
      <c r="V317" s="65"/>
      <c r="W317" s="67"/>
      <c r="X317" s="67"/>
      <c r="Y317" s="67"/>
      <c r="Z317" s="67"/>
      <c r="AA317" s="67"/>
      <c r="AB317" s="67"/>
      <c r="AC317" s="67"/>
    </row>
    <row r="318" customFormat="false" ht="15.75" hidden="true" customHeight="false" outlineLevel="0" collapsed="false">
      <c r="A318" s="54" t="str">
        <f aca="false">+'Personnel Input Worksheet'!B338</f>
        <v> </v>
      </c>
      <c r="B318" s="54" t="n">
        <f aca="false">+'Personnel Input Worksheet'!D338</f>
        <v>0</v>
      </c>
      <c r="C318" s="54" t="n">
        <f aca="false">IF(B318&lt;&gt;0,1,0)</f>
        <v>0</v>
      </c>
      <c r="D318" s="54" t="n">
        <f aca="false">+'Personnel Input Worksheet'!G338</f>
        <v>12</v>
      </c>
      <c r="E318" s="61" t="n">
        <f aca="false">+D318*30</f>
        <v>360</v>
      </c>
      <c r="F318" s="62" t="n">
        <v>36526</v>
      </c>
      <c r="G318" s="63" t="n">
        <f aca="false">IF(A318&lt;&gt;"FTE",DATE(99,12,31),+F318+(360-E318))</f>
        <v>36525</v>
      </c>
      <c r="H318" s="63" t="n">
        <f aca="false">IF(A318&lt;&gt;"FTE",F318+E318,DATE(2001,1,1))</f>
        <v>36886</v>
      </c>
      <c r="I318" s="64" t="n">
        <f aca="false">IF(AND($G318&lt;=I$1,$H318&gt;I$1),$C318,0)</f>
        <v>0</v>
      </c>
      <c r="J318" s="64" t="n">
        <f aca="false">IF(AND($G318&lt;=J$1,$H318&gt;J$1),$C318,0)</f>
        <v>0</v>
      </c>
      <c r="K318" s="64" t="n">
        <f aca="false">IF(AND($G318&lt;=K$1,$H318&gt;K$1),$C318,0)</f>
        <v>0</v>
      </c>
      <c r="L318" s="64" t="n">
        <f aca="false">IF(AND($G318&lt;=L$1,$H318&gt;L$1),$C318,0)</f>
        <v>0</v>
      </c>
      <c r="M318" s="64" t="n">
        <f aca="false">IF(AND($G318&lt;=M$1,$H318&gt;M$1),$C318,0)</f>
        <v>0</v>
      </c>
      <c r="N318" s="64" t="n">
        <f aca="false">IF(AND($G318&lt;=N$1,$H318&gt;N$1),$C318,0)</f>
        <v>0</v>
      </c>
      <c r="O318" s="64" t="n">
        <f aca="false">IF(AND($G318&lt;=O$1,$H318&gt;O$1),$C318,0)</f>
        <v>0</v>
      </c>
      <c r="P318" s="64" t="n">
        <f aca="false">IF(AND($G318&lt;=P$1,$H318&gt;P$1),$C318,0)</f>
        <v>0</v>
      </c>
      <c r="Q318" s="64" t="n">
        <f aca="false">IF(AND($G318&lt;=Q$1,$H318&gt;Q$1),$C318,0)</f>
        <v>0</v>
      </c>
      <c r="R318" s="64" t="n">
        <f aca="false">IF(AND($G318&lt;=R$1,$H318&gt;R$1),$C318,0)</f>
        <v>0</v>
      </c>
      <c r="S318" s="64" t="n">
        <f aca="false">IF(AND($G318&lt;=S$1,$H318&gt;S$1),$C318,0)</f>
        <v>0</v>
      </c>
      <c r="T318" s="64" t="n">
        <f aca="false">IF(AND($G318&lt;=T$1,$H318&gt;T$1),$C318,0)</f>
        <v>0</v>
      </c>
      <c r="U318" s="65" t="n">
        <f aca="false">SUM(I318:T318)</f>
        <v>0</v>
      </c>
      <c r="V318" s="65"/>
      <c r="W318" s="67"/>
      <c r="X318" s="67"/>
      <c r="Y318" s="67"/>
      <c r="Z318" s="67"/>
      <c r="AA318" s="67"/>
      <c r="AB318" s="67"/>
      <c r="AC318" s="67"/>
    </row>
    <row r="319" customFormat="false" ht="15.75" hidden="true" customHeight="false" outlineLevel="0" collapsed="false">
      <c r="A319" s="54" t="str">
        <f aca="false">+'Personnel Input Worksheet'!B339</f>
        <v> </v>
      </c>
      <c r="B319" s="54" t="n">
        <f aca="false">+'Personnel Input Worksheet'!D339</f>
        <v>0</v>
      </c>
      <c r="C319" s="54" t="n">
        <f aca="false">IF(B319&lt;&gt;0,1,0)</f>
        <v>0</v>
      </c>
      <c r="D319" s="54" t="n">
        <f aca="false">+'Personnel Input Worksheet'!G339</f>
        <v>12</v>
      </c>
      <c r="E319" s="61" t="n">
        <f aca="false">+D319*30</f>
        <v>360</v>
      </c>
      <c r="F319" s="62" t="n">
        <v>36526</v>
      </c>
      <c r="G319" s="63" t="n">
        <f aca="false">IF(A319&lt;&gt;"FTE",DATE(99,12,31),+F319+(360-E319))</f>
        <v>36525</v>
      </c>
      <c r="H319" s="63" t="n">
        <f aca="false">IF(A319&lt;&gt;"FTE",F319+E319,DATE(2001,1,1))</f>
        <v>36886</v>
      </c>
      <c r="I319" s="64" t="n">
        <f aca="false">IF(AND($G319&lt;=I$1,$H319&gt;I$1),$C319,0)</f>
        <v>0</v>
      </c>
      <c r="J319" s="64" t="n">
        <f aca="false">IF(AND($G319&lt;=J$1,$H319&gt;J$1),$C319,0)</f>
        <v>0</v>
      </c>
      <c r="K319" s="64" t="n">
        <f aca="false">IF(AND($G319&lt;=K$1,$H319&gt;K$1),$C319,0)</f>
        <v>0</v>
      </c>
      <c r="L319" s="64" t="n">
        <f aca="false">IF(AND($G319&lt;=L$1,$H319&gt;L$1),$C319,0)</f>
        <v>0</v>
      </c>
      <c r="M319" s="64" t="n">
        <f aca="false">IF(AND($G319&lt;=M$1,$H319&gt;M$1),$C319,0)</f>
        <v>0</v>
      </c>
      <c r="N319" s="64" t="n">
        <f aca="false">IF(AND($G319&lt;=N$1,$H319&gt;N$1),$C319,0)</f>
        <v>0</v>
      </c>
      <c r="O319" s="64" t="n">
        <f aca="false">IF(AND($G319&lt;=O$1,$H319&gt;O$1),$C319,0)</f>
        <v>0</v>
      </c>
      <c r="P319" s="64" t="n">
        <f aca="false">IF(AND($G319&lt;=P$1,$H319&gt;P$1),$C319,0)</f>
        <v>0</v>
      </c>
      <c r="Q319" s="64" t="n">
        <f aca="false">IF(AND($G319&lt;=Q$1,$H319&gt;Q$1),$C319,0)</f>
        <v>0</v>
      </c>
      <c r="R319" s="64" t="n">
        <f aca="false">IF(AND($G319&lt;=R$1,$H319&gt;R$1),$C319,0)</f>
        <v>0</v>
      </c>
      <c r="S319" s="64" t="n">
        <f aca="false">IF(AND($G319&lt;=S$1,$H319&gt;S$1),$C319,0)</f>
        <v>0</v>
      </c>
      <c r="T319" s="64" t="n">
        <f aca="false">IF(AND($G319&lt;=T$1,$H319&gt;T$1),$C319,0)</f>
        <v>0</v>
      </c>
      <c r="U319" s="65" t="n">
        <f aca="false">SUM(I319:T319)</f>
        <v>0</v>
      </c>
      <c r="V319" s="65"/>
      <c r="W319" s="67"/>
      <c r="X319" s="67"/>
      <c r="Y319" s="67"/>
      <c r="Z319" s="67"/>
      <c r="AA319" s="67"/>
      <c r="AB319" s="67"/>
      <c r="AC319" s="67"/>
    </row>
    <row r="320" customFormat="false" ht="15.75" hidden="true" customHeight="false" outlineLevel="0" collapsed="false">
      <c r="A320" s="54" t="str">
        <f aca="false">+'Personnel Input Worksheet'!B340</f>
        <v> </v>
      </c>
      <c r="B320" s="54" t="n">
        <f aca="false">+'Personnel Input Worksheet'!D340</f>
        <v>0</v>
      </c>
      <c r="C320" s="54" t="n">
        <f aca="false">IF(B320&lt;&gt;0,1,0)</f>
        <v>0</v>
      </c>
      <c r="D320" s="54" t="n">
        <f aca="false">+'Personnel Input Worksheet'!G340</f>
        <v>12</v>
      </c>
      <c r="E320" s="61" t="n">
        <f aca="false">+D320*30</f>
        <v>360</v>
      </c>
      <c r="F320" s="62" t="n">
        <v>36526</v>
      </c>
      <c r="G320" s="63" t="n">
        <f aca="false">IF(A320&lt;&gt;"FTE",DATE(99,12,31),+F320+(360-E320))</f>
        <v>36525</v>
      </c>
      <c r="H320" s="63" t="n">
        <f aca="false">IF(A320&lt;&gt;"FTE",F320+E320,DATE(2001,1,1))</f>
        <v>36886</v>
      </c>
      <c r="I320" s="64" t="n">
        <f aca="false">IF(AND($G320&lt;=I$1,$H320&gt;I$1),$C320,0)</f>
        <v>0</v>
      </c>
      <c r="J320" s="64" t="n">
        <f aca="false">IF(AND($G320&lt;=J$1,$H320&gt;J$1),$C320,0)</f>
        <v>0</v>
      </c>
      <c r="K320" s="64" t="n">
        <f aca="false">IF(AND($G320&lt;=K$1,$H320&gt;K$1),$C320,0)</f>
        <v>0</v>
      </c>
      <c r="L320" s="64" t="n">
        <f aca="false">IF(AND($G320&lt;=L$1,$H320&gt;L$1),$C320,0)</f>
        <v>0</v>
      </c>
      <c r="M320" s="64" t="n">
        <f aca="false">IF(AND($G320&lt;=M$1,$H320&gt;M$1),$C320,0)</f>
        <v>0</v>
      </c>
      <c r="N320" s="64" t="n">
        <f aca="false">IF(AND($G320&lt;=N$1,$H320&gt;N$1),$C320,0)</f>
        <v>0</v>
      </c>
      <c r="O320" s="64" t="n">
        <f aca="false">IF(AND($G320&lt;=O$1,$H320&gt;O$1),$C320,0)</f>
        <v>0</v>
      </c>
      <c r="P320" s="64" t="n">
        <f aca="false">IF(AND($G320&lt;=P$1,$H320&gt;P$1),$C320,0)</f>
        <v>0</v>
      </c>
      <c r="Q320" s="64" t="n">
        <f aca="false">IF(AND($G320&lt;=Q$1,$H320&gt;Q$1),$C320,0)</f>
        <v>0</v>
      </c>
      <c r="R320" s="64" t="n">
        <f aca="false">IF(AND($G320&lt;=R$1,$H320&gt;R$1),$C320,0)</f>
        <v>0</v>
      </c>
      <c r="S320" s="64" t="n">
        <f aca="false">IF(AND($G320&lt;=S$1,$H320&gt;S$1),$C320,0)</f>
        <v>0</v>
      </c>
      <c r="T320" s="64" t="n">
        <f aca="false">IF(AND($G320&lt;=T$1,$H320&gt;T$1),$C320,0)</f>
        <v>0</v>
      </c>
      <c r="U320" s="65" t="n">
        <f aca="false">SUM(I320:T320)</f>
        <v>0</v>
      </c>
      <c r="V320" s="65"/>
      <c r="W320" s="67"/>
      <c r="X320" s="67"/>
      <c r="Y320" s="67"/>
      <c r="Z320" s="67"/>
      <c r="AA320" s="67"/>
      <c r="AB320" s="67"/>
      <c r="AC320" s="67"/>
    </row>
    <row r="321" customFormat="false" ht="15.75" hidden="true" customHeight="false" outlineLevel="0" collapsed="false">
      <c r="A321" s="54" t="str">
        <f aca="false">+'Personnel Input Worksheet'!B341</f>
        <v> </v>
      </c>
      <c r="B321" s="54" t="n">
        <f aca="false">+'Personnel Input Worksheet'!D341</f>
        <v>0</v>
      </c>
      <c r="C321" s="54" t="n">
        <f aca="false">IF(B321&lt;&gt;0,1,0)</f>
        <v>0</v>
      </c>
      <c r="D321" s="54" t="n">
        <f aca="false">+'Personnel Input Worksheet'!G341</f>
        <v>12</v>
      </c>
      <c r="E321" s="61" t="n">
        <f aca="false">+D321*30</f>
        <v>360</v>
      </c>
      <c r="F321" s="62" t="n">
        <v>36526</v>
      </c>
      <c r="G321" s="63" t="n">
        <f aca="false">IF(A321&lt;&gt;"FTE",DATE(99,12,31),+F321+(360-E321))</f>
        <v>36525</v>
      </c>
      <c r="H321" s="63" t="n">
        <f aca="false">IF(A321&lt;&gt;"FTE",F321+E321,DATE(2001,1,1))</f>
        <v>36886</v>
      </c>
      <c r="I321" s="64" t="n">
        <f aca="false">IF(AND($G321&lt;=I$1,$H321&gt;I$1),$C321,0)</f>
        <v>0</v>
      </c>
      <c r="J321" s="64" t="n">
        <f aca="false">IF(AND($G321&lt;=J$1,$H321&gt;J$1),$C321,0)</f>
        <v>0</v>
      </c>
      <c r="K321" s="64" t="n">
        <f aca="false">IF(AND($G321&lt;=K$1,$H321&gt;K$1),$C321,0)</f>
        <v>0</v>
      </c>
      <c r="L321" s="64" t="n">
        <f aca="false">IF(AND($G321&lt;=L$1,$H321&gt;L$1),$C321,0)</f>
        <v>0</v>
      </c>
      <c r="M321" s="64" t="n">
        <f aca="false">IF(AND($G321&lt;=M$1,$H321&gt;M$1),$C321,0)</f>
        <v>0</v>
      </c>
      <c r="N321" s="64" t="n">
        <f aca="false">IF(AND($G321&lt;=N$1,$H321&gt;N$1),$C321,0)</f>
        <v>0</v>
      </c>
      <c r="O321" s="64" t="n">
        <f aca="false">IF(AND($G321&lt;=O$1,$H321&gt;O$1),$C321,0)</f>
        <v>0</v>
      </c>
      <c r="P321" s="64" t="n">
        <f aca="false">IF(AND($G321&lt;=P$1,$H321&gt;P$1),$C321,0)</f>
        <v>0</v>
      </c>
      <c r="Q321" s="64" t="n">
        <f aca="false">IF(AND($G321&lt;=Q$1,$H321&gt;Q$1),$C321,0)</f>
        <v>0</v>
      </c>
      <c r="R321" s="64" t="n">
        <f aca="false">IF(AND($G321&lt;=R$1,$H321&gt;R$1),$C321,0)</f>
        <v>0</v>
      </c>
      <c r="S321" s="64" t="n">
        <f aca="false">IF(AND($G321&lt;=S$1,$H321&gt;S$1),$C321,0)</f>
        <v>0</v>
      </c>
      <c r="T321" s="64" t="n">
        <f aca="false">IF(AND($G321&lt;=T$1,$H321&gt;T$1),$C321,0)</f>
        <v>0</v>
      </c>
      <c r="U321" s="65" t="n">
        <f aca="false">SUM(I321:T321)</f>
        <v>0</v>
      </c>
      <c r="V321" s="65"/>
      <c r="W321" s="67"/>
      <c r="X321" s="67"/>
      <c r="Y321" s="67"/>
      <c r="Z321" s="67"/>
      <c r="AA321" s="67"/>
      <c r="AB321" s="67"/>
      <c r="AC321" s="67"/>
    </row>
    <row r="322" customFormat="false" ht="15.75" hidden="true" customHeight="false" outlineLevel="0" collapsed="false">
      <c r="A322" s="54" t="str">
        <f aca="false">+'Personnel Input Worksheet'!B342</f>
        <v> </v>
      </c>
      <c r="B322" s="54" t="n">
        <f aca="false">+'Personnel Input Worksheet'!D342</f>
        <v>0</v>
      </c>
      <c r="C322" s="54" t="n">
        <f aca="false">IF(B322&lt;&gt;0,1,0)</f>
        <v>0</v>
      </c>
      <c r="D322" s="54" t="n">
        <f aca="false">+'Personnel Input Worksheet'!G342</f>
        <v>12</v>
      </c>
      <c r="E322" s="61" t="n">
        <f aca="false">+D322*30</f>
        <v>360</v>
      </c>
      <c r="F322" s="62" t="n">
        <v>36526</v>
      </c>
      <c r="G322" s="63" t="n">
        <f aca="false">IF(A322&lt;&gt;"FTE",DATE(99,12,31),+F322+(360-E322))</f>
        <v>36525</v>
      </c>
      <c r="H322" s="63" t="n">
        <f aca="false">IF(A322&lt;&gt;"FTE",F322+E322,DATE(2001,1,1))</f>
        <v>36886</v>
      </c>
      <c r="I322" s="64" t="n">
        <f aca="false">IF(AND($G322&lt;=I$1,$H322&gt;I$1),$C322,0)</f>
        <v>0</v>
      </c>
      <c r="J322" s="64" t="n">
        <f aca="false">IF(AND($G322&lt;=J$1,$H322&gt;J$1),$C322,0)</f>
        <v>0</v>
      </c>
      <c r="K322" s="64" t="n">
        <f aca="false">IF(AND($G322&lt;=K$1,$H322&gt;K$1),$C322,0)</f>
        <v>0</v>
      </c>
      <c r="L322" s="64" t="n">
        <f aca="false">IF(AND($G322&lt;=L$1,$H322&gt;L$1),$C322,0)</f>
        <v>0</v>
      </c>
      <c r="M322" s="64" t="n">
        <f aca="false">IF(AND($G322&lt;=M$1,$H322&gt;M$1),$C322,0)</f>
        <v>0</v>
      </c>
      <c r="N322" s="64" t="n">
        <f aca="false">IF(AND($G322&lt;=N$1,$H322&gt;N$1),$C322,0)</f>
        <v>0</v>
      </c>
      <c r="O322" s="64" t="n">
        <f aca="false">IF(AND($G322&lt;=O$1,$H322&gt;O$1),$C322,0)</f>
        <v>0</v>
      </c>
      <c r="P322" s="64" t="n">
        <f aca="false">IF(AND($G322&lt;=P$1,$H322&gt;P$1),$C322,0)</f>
        <v>0</v>
      </c>
      <c r="Q322" s="64" t="n">
        <f aca="false">IF(AND($G322&lt;=Q$1,$H322&gt;Q$1),$C322,0)</f>
        <v>0</v>
      </c>
      <c r="R322" s="64" t="n">
        <f aca="false">IF(AND($G322&lt;=R$1,$H322&gt;R$1),$C322,0)</f>
        <v>0</v>
      </c>
      <c r="S322" s="64" t="n">
        <f aca="false">IF(AND($G322&lt;=S$1,$H322&gt;S$1),$C322,0)</f>
        <v>0</v>
      </c>
      <c r="T322" s="64" t="n">
        <f aca="false">IF(AND($G322&lt;=T$1,$H322&gt;T$1),$C322,0)</f>
        <v>0</v>
      </c>
      <c r="U322" s="65" t="n">
        <f aca="false">SUM(I322:T322)</f>
        <v>0</v>
      </c>
      <c r="V322" s="65"/>
      <c r="W322" s="67"/>
      <c r="X322" s="67"/>
      <c r="Y322" s="67"/>
      <c r="Z322" s="67"/>
      <c r="AA322" s="67"/>
      <c r="AB322" s="67"/>
      <c r="AC322" s="67"/>
    </row>
    <row r="323" customFormat="false" ht="15.75" hidden="true" customHeight="false" outlineLevel="0" collapsed="false">
      <c r="A323" s="54" t="str">
        <f aca="false">+'Personnel Input Worksheet'!B343</f>
        <v> </v>
      </c>
      <c r="B323" s="54" t="n">
        <f aca="false">+'Personnel Input Worksheet'!D343</f>
        <v>0</v>
      </c>
      <c r="C323" s="54" t="n">
        <f aca="false">IF(B323&lt;&gt;0,1,0)</f>
        <v>0</v>
      </c>
      <c r="D323" s="54" t="n">
        <f aca="false">+'Personnel Input Worksheet'!G343</f>
        <v>12</v>
      </c>
      <c r="E323" s="61" t="n">
        <f aca="false">+D323*30</f>
        <v>360</v>
      </c>
      <c r="F323" s="62" t="n">
        <v>36526</v>
      </c>
      <c r="G323" s="63" t="n">
        <f aca="false">IF(A323&lt;&gt;"FTE",DATE(99,12,31),+F323+(360-E323))</f>
        <v>36525</v>
      </c>
      <c r="H323" s="63" t="n">
        <f aca="false">IF(A323&lt;&gt;"FTE",F323+E323,DATE(2001,1,1))</f>
        <v>36886</v>
      </c>
      <c r="I323" s="64" t="n">
        <f aca="false">IF(AND($G323&lt;=I$1,$H323&gt;I$1),$C323,0)</f>
        <v>0</v>
      </c>
      <c r="J323" s="64" t="n">
        <f aca="false">IF(AND($G323&lt;=J$1,$H323&gt;J$1),$C323,0)</f>
        <v>0</v>
      </c>
      <c r="K323" s="64" t="n">
        <f aca="false">IF(AND($G323&lt;=K$1,$H323&gt;K$1),$C323,0)</f>
        <v>0</v>
      </c>
      <c r="L323" s="64" t="n">
        <f aca="false">IF(AND($G323&lt;=L$1,$H323&gt;L$1),$C323,0)</f>
        <v>0</v>
      </c>
      <c r="M323" s="64" t="n">
        <f aca="false">IF(AND($G323&lt;=M$1,$H323&gt;M$1),$C323,0)</f>
        <v>0</v>
      </c>
      <c r="N323" s="64" t="n">
        <f aca="false">IF(AND($G323&lt;=N$1,$H323&gt;N$1),$C323,0)</f>
        <v>0</v>
      </c>
      <c r="O323" s="64" t="n">
        <f aca="false">IF(AND($G323&lt;=O$1,$H323&gt;O$1),$C323,0)</f>
        <v>0</v>
      </c>
      <c r="P323" s="64" t="n">
        <f aca="false">IF(AND($G323&lt;=P$1,$H323&gt;P$1),$C323,0)</f>
        <v>0</v>
      </c>
      <c r="Q323" s="64" t="n">
        <f aca="false">IF(AND($G323&lt;=Q$1,$H323&gt;Q$1),$C323,0)</f>
        <v>0</v>
      </c>
      <c r="R323" s="64" t="n">
        <f aca="false">IF(AND($G323&lt;=R$1,$H323&gt;R$1),$C323,0)</f>
        <v>0</v>
      </c>
      <c r="S323" s="64" t="n">
        <f aca="false">IF(AND($G323&lt;=S$1,$H323&gt;S$1),$C323,0)</f>
        <v>0</v>
      </c>
      <c r="T323" s="64" t="n">
        <f aca="false">IF(AND($G323&lt;=T$1,$H323&gt;T$1),$C323,0)</f>
        <v>0</v>
      </c>
      <c r="U323" s="65" t="n">
        <f aca="false">SUM(I323:T323)</f>
        <v>0</v>
      </c>
      <c r="V323" s="65"/>
      <c r="W323" s="67"/>
      <c r="X323" s="67"/>
      <c r="Y323" s="67"/>
      <c r="Z323" s="67"/>
      <c r="AA323" s="67"/>
      <c r="AB323" s="67"/>
      <c r="AC323" s="67"/>
    </row>
    <row r="324" customFormat="false" ht="15.75" hidden="true" customHeight="false" outlineLevel="0" collapsed="false">
      <c r="A324" s="54" t="str">
        <f aca="false">+'Personnel Input Worksheet'!B344</f>
        <v> </v>
      </c>
      <c r="B324" s="54" t="n">
        <f aca="false">+'Personnel Input Worksheet'!D344</f>
        <v>0</v>
      </c>
      <c r="C324" s="54" t="n">
        <f aca="false">IF(B324&lt;&gt;0,1,0)</f>
        <v>0</v>
      </c>
      <c r="D324" s="54" t="n">
        <f aca="false">+'Personnel Input Worksheet'!G344</f>
        <v>12</v>
      </c>
      <c r="E324" s="61" t="n">
        <f aca="false">+D324*30</f>
        <v>360</v>
      </c>
      <c r="F324" s="62" t="n">
        <v>36526</v>
      </c>
      <c r="G324" s="63" t="n">
        <f aca="false">IF(A324&lt;&gt;"FTE",DATE(99,12,31),+F324+(360-E324))</f>
        <v>36525</v>
      </c>
      <c r="H324" s="63" t="n">
        <f aca="false">IF(A324&lt;&gt;"FTE",F324+E324,DATE(2001,1,1))</f>
        <v>36886</v>
      </c>
      <c r="I324" s="64" t="n">
        <f aca="false">IF(AND($G324&lt;=I$1,$H324&gt;I$1),$C324,0)</f>
        <v>0</v>
      </c>
      <c r="J324" s="64" t="n">
        <f aca="false">IF(AND($G324&lt;=J$1,$H324&gt;J$1),$C324,0)</f>
        <v>0</v>
      </c>
      <c r="K324" s="64" t="n">
        <f aca="false">IF(AND($G324&lt;=K$1,$H324&gt;K$1),$C324,0)</f>
        <v>0</v>
      </c>
      <c r="L324" s="64" t="n">
        <f aca="false">IF(AND($G324&lt;=L$1,$H324&gt;L$1),$C324,0)</f>
        <v>0</v>
      </c>
      <c r="M324" s="64" t="n">
        <f aca="false">IF(AND($G324&lt;=M$1,$H324&gt;M$1),$C324,0)</f>
        <v>0</v>
      </c>
      <c r="N324" s="64" t="n">
        <f aca="false">IF(AND($G324&lt;=N$1,$H324&gt;N$1),$C324,0)</f>
        <v>0</v>
      </c>
      <c r="O324" s="64" t="n">
        <f aca="false">IF(AND($G324&lt;=O$1,$H324&gt;O$1),$C324,0)</f>
        <v>0</v>
      </c>
      <c r="P324" s="64" t="n">
        <f aca="false">IF(AND($G324&lt;=P$1,$H324&gt;P$1),$C324,0)</f>
        <v>0</v>
      </c>
      <c r="Q324" s="64" t="n">
        <f aca="false">IF(AND($G324&lt;=Q$1,$H324&gt;Q$1),$C324,0)</f>
        <v>0</v>
      </c>
      <c r="R324" s="64" t="n">
        <f aca="false">IF(AND($G324&lt;=R$1,$H324&gt;R$1),$C324,0)</f>
        <v>0</v>
      </c>
      <c r="S324" s="64" t="n">
        <f aca="false">IF(AND($G324&lt;=S$1,$H324&gt;S$1),$C324,0)</f>
        <v>0</v>
      </c>
      <c r="T324" s="64" t="n">
        <f aca="false">IF(AND($G324&lt;=T$1,$H324&gt;T$1),$C324,0)</f>
        <v>0</v>
      </c>
      <c r="U324" s="65" t="n">
        <f aca="false">SUM(I324:T324)</f>
        <v>0</v>
      </c>
      <c r="V324" s="65"/>
      <c r="W324" s="67"/>
      <c r="X324" s="67"/>
      <c r="Y324" s="67"/>
      <c r="Z324" s="67"/>
      <c r="AA324" s="67"/>
      <c r="AB324" s="67"/>
      <c r="AC324" s="67"/>
    </row>
    <row r="325" customFormat="false" ht="15.75" hidden="true" customHeight="false" outlineLevel="0" collapsed="false">
      <c r="A325" s="54" t="str">
        <f aca="false">+'Personnel Input Worksheet'!B345</f>
        <v> </v>
      </c>
      <c r="B325" s="54" t="n">
        <f aca="false">+'Personnel Input Worksheet'!D345</f>
        <v>0</v>
      </c>
      <c r="C325" s="54" t="n">
        <f aca="false">IF(B325&lt;&gt;0,1,0)</f>
        <v>0</v>
      </c>
      <c r="D325" s="54" t="n">
        <f aca="false">+'Personnel Input Worksheet'!G345</f>
        <v>12</v>
      </c>
      <c r="E325" s="61" t="n">
        <f aca="false">+D325*30</f>
        <v>360</v>
      </c>
      <c r="F325" s="62" t="n">
        <v>36526</v>
      </c>
      <c r="G325" s="63" t="n">
        <f aca="false">IF(A325&lt;&gt;"FTE",DATE(99,12,31),+F325+(360-E325))</f>
        <v>36525</v>
      </c>
      <c r="H325" s="63" t="n">
        <f aca="false">IF(A325&lt;&gt;"FTE",F325+E325,DATE(2001,1,1))</f>
        <v>36886</v>
      </c>
      <c r="I325" s="64" t="n">
        <f aca="false">IF(AND($G325&lt;=I$1,$H325&gt;I$1),$C325,0)</f>
        <v>0</v>
      </c>
      <c r="J325" s="64" t="n">
        <f aca="false">IF(AND($G325&lt;=J$1,$H325&gt;J$1),$C325,0)</f>
        <v>0</v>
      </c>
      <c r="K325" s="64" t="n">
        <f aca="false">IF(AND($G325&lt;=K$1,$H325&gt;K$1),$C325,0)</f>
        <v>0</v>
      </c>
      <c r="L325" s="64" t="n">
        <f aca="false">IF(AND($G325&lt;=L$1,$H325&gt;L$1),$C325,0)</f>
        <v>0</v>
      </c>
      <c r="M325" s="64" t="n">
        <f aca="false">IF(AND($G325&lt;=M$1,$H325&gt;M$1),$C325,0)</f>
        <v>0</v>
      </c>
      <c r="N325" s="64" t="n">
        <f aca="false">IF(AND($G325&lt;=N$1,$H325&gt;N$1),$C325,0)</f>
        <v>0</v>
      </c>
      <c r="O325" s="64" t="n">
        <f aca="false">IF(AND($G325&lt;=O$1,$H325&gt;O$1),$C325,0)</f>
        <v>0</v>
      </c>
      <c r="P325" s="64" t="n">
        <f aca="false">IF(AND($G325&lt;=P$1,$H325&gt;P$1),$C325,0)</f>
        <v>0</v>
      </c>
      <c r="Q325" s="64" t="n">
        <f aca="false">IF(AND($G325&lt;=Q$1,$H325&gt;Q$1),$C325,0)</f>
        <v>0</v>
      </c>
      <c r="R325" s="64" t="n">
        <f aca="false">IF(AND($G325&lt;=R$1,$H325&gt;R$1),$C325,0)</f>
        <v>0</v>
      </c>
      <c r="S325" s="64" t="n">
        <f aca="false">IF(AND($G325&lt;=S$1,$H325&gt;S$1),$C325,0)</f>
        <v>0</v>
      </c>
      <c r="T325" s="64" t="n">
        <f aca="false">IF(AND($G325&lt;=T$1,$H325&gt;T$1),$C325,0)</f>
        <v>0</v>
      </c>
      <c r="U325" s="65" t="n">
        <f aca="false">SUM(I325:T325)</f>
        <v>0</v>
      </c>
      <c r="V325" s="65"/>
      <c r="W325" s="67"/>
      <c r="X325" s="67"/>
      <c r="Y325" s="67"/>
      <c r="Z325" s="67"/>
      <c r="AA325" s="67"/>
      <c r="AB325" s="67"/>
      <c r="AC325" s="67"/>
    </row>
    <row r="326" customFormat="false" ht="15.75" hidden="true" customHeight="false" outlineLevel="0" collapsed="false">
      <c r="A326" s="54" t="str">
        <f aca="false">+'Personnel Input Worksheet'!B346</f>
        <v> </v>
      </c>
      <c r="B326" s="54" t="n">
        <f aca="false">+'Personnel Input Worksheet'!D346</f>
        <v>0</v>
      </c>
      <c r="C326" s="54" t="n">
        <f aca="false">IF(B326&lt;&gt;0,1,0)</f>
        <v>0</v>
      </c>
      <c r="D326" s="54" t="n">
        <f aca="false">+'Personnel Input Worksheet'!G346</f>
        <v>12</v>
      </c>
      <c r="E326" s="61" t="n">
        <f aca="false">+D326*30</f>
        <v>360</v>
      </c>
      <c r="F326" s="62" t="n">
        <v>36526</v>
      </c>
      <c r="G326" s="63" t="n">
        <f aca="false">IF(A326&lt;&gt;"FTE",DATE(99,12,31),+F326+(360-E326))</f>
        <v>36525</v>
      </c>
      <c r="H326" s="63" t="n">
        <f aca="false">IF(A326&lt;&gt;"FTE",F326+E326,DATE(2001,1,1))</f>
        <v>36886</v>
      </c>
      <c r="I326" s="64" t="n">
        <f aca="false">IF(AND($G326&lt;=I$1,$H326&gt;I$1),$C326,0)</f>
        <v>0</v>
      </c>
      <c r="J326" s="64" t="n">
        <f aca="false">IF(AND($G326&lt;=J$1,$H326&gt;J$1),$C326,0)</f>
        <v>0</v>
      </c>
      <c r="K326" s="64" t="n">
        <f aca="false">IF(AND($G326&lt;=K$1,$H326&gt;K$1),$C326,0)</f>
        <v>0</v>
      </c>
      <c r="L326" s="64" t="n">
        <f aca="false">IF(AND($G326&lt;=L$1,$H326&gt;L$1),$C326,0)</f>
        <v>0</v>
      </c>
      <c r="M326" s="64" t="n">
        <f aca="false">IF(AND($G326&lt;=M$1,$H326&gt;M$1),$C326,0)</f>
        <v>0</v>
      </c>
      <c r="N326" s="64" t="n">
        <f aca="false">IF(AND($G326&lt;=N$1,$H326&gt;N$1),$C326,0)</f>
        <v>0</v>
      </c>
      <c r="O326" s="64" t="n">
        <f aca="false">IF(AND($G326&lt;=O$1,$H326&gt;O$1),$C326,0)</f>
        <v>0</v>
      </c>
      <c r="P326" s="64" t="n">
        <f aca="false">IF(AND($G326&lt;=P$1,$H326&gt;P$1),$C326,0)</f>
        <v>0</v>
      </c>
      <c r="Q326" s="64" t="n">
        <f aca="false">IF(AND($G326&lt;=Q$1,$H326&gt;Q$1),$C326,0)</f>
        <v>0</v>
      </c>
      <c r="R326" s="64" t="n">
        <f aca="false">IF(AND($G326&lt;=R$1,$H326&gt;R$1),$C326,0)</f>
        <v>0</v>
      </c>
      <c r="S326" s="64" t="n">
        <f aca="false">IF(AND($G326&lt;=S$1,$H326&gt;S$1),$C326,0)</f>
        <v>0</v>
      </c>
      <c r="T326" s="64" t="n">
        <f aca="false">IF(AND($G326&lt;=T$1,$H326&gt;T$1),$C326,0)</f>
        <v>0</v>
      </c>
      <c r="U326" s="65" t="n">
        <f aca="false">SUM(I326:T326)</f>
        <v>0</v>
      </c>
      <c r="V326" s="65"/>
      <c r="W326" s="67"/>
      <c r="X326" s="67"/>
      <c r="Y326" s="67"/>
      <c r="Z326" s="67"/>
      <c r="AA326" s="67"/>
      <c r="AB326" s="67"/>
      <c r="AC326" s="67"/>
    </row>
    <row r="327" customFormat="false" ht="15.75" hidden="true" customHeight="false" outlineLevel="0" collapsed="false">
      <c r="A327" s="54" t="str">
        <f aca="false">+'Personnel Input Worksheet'!B347</f>
        <v> </v>
      </c>
      <c r="B327" s="54" t="n">
        <f aca="false">+'Personnel Input Worksheet'!D347</f>
        <v>0</v>
      </c>
      <c r="C327" s="54" t="n">
        <f aca="false">IF(B327&lt;&gt;0,1,0)</f>
        <v>0</v>
      </c>
      <c r="D327" s="54" t="n">
        <f aca="false">+'Personnel Input Worksheet'!G347</f>
        <v>12</v>
      </c>
      <c r="E327" s="61" t="n">
        <f aca="false">+D327*30</f>
        <v>360</v>
      </c>
      <c r="F327" s="62" t="n">
        <v>36526</v>
      </c>
      <c r="G327" s="63" t="n">
        <f aca="false">IF(A327&lt;&gt;"FTE",DATE(99,12,31),+F327+(360-E327))</f>
        <v>36525</v>
      </c>
      <c r="H327" s="63" t="n">
        <f aca="false">IF(A327&lt;&gt;"FTE",F327+E327,DATE(2001,1,1))</f>
        <v>36886</v>
      </c>
      <c r="I327" s="64" t="n">
        <f aca="false">IF(AND($G327&lt;=I$1,$H327&gt;I$1),$C327,0)</f>
        <v>0</v>
      </c>
      <c r="J327" s="64" t="n">
        <f aca="false">IF(AND($G327&lt;=J$1,$H327&gt;J$1),$C327,0)</f>
        <v>0</v>
      </c>
      <c r="K327" s="64" t="n">
        <f aca="false">IF(AND($G327&lt;=K$1,$H327&gt;K$1),$C327,0)</f>
        <v>0</v>
      </c>
      <c r="L327" s="64" t="n">
        <f aca="false">IF(AND($G327&lt;=L$1,$H327&gt;L$1),$C327,0)</f>
        <v>0</v>
      </c>
      <c r="M327" s="64" t="n">
        <f aca="false">IF(AND($G327&lt;=M$1,$H327&gt;M$1),$C327,0)</f>
        <v>0</v>
      </c>
      <c r="N327" s="64" t="n">
        <f aca="false">IF(AND($G327&lt;=N$1,$H327&gt;N$1),$C327,0)</f>
        <v>0</v>
      </c>
      <c r="O327" s="64" t="n">
        <f aca="false">IF(AND($G327&lt;=O$1,$H327&gt;O$1),$C327,0)</f>
        <v>0</v>
      </c>
      <c r="P327" s="64" t="n">
        <f aca="false">IF(AND($G327&lt;=P$1,$H327&gt;P$1),$C327,0)</f>
        <v>0</v>
      </c>
      <c r="Q327" s="64" t="n">
        <f aca="false">IF(AND($G327&lt;=Q$1,$H327&gt;Q$1),$C327,0)</f>
        <v>0</v>
      </c>
      <c r="R327" s="64" t="n">
        <f aca="false">IF(AND($G327&lt;=R$1,$H327&gt;R$1),$C327,0)</f>
        <v>0</v>
      </c>
      <c r="S327" s="64" t="n">
        <f aca="false">IF(AND($G327&lt;=S$1,$H327&gt;S$1),$C327,0)</f>
        <v>0</v>
      </c>
      <c r="T327" s="64" t="n">
        <f aca="false">IF(AND($G327&lt;=T$1,$H327&gt;T$1),$C327,0)</f>
        <v>0</v>
      </c>
      <c r="U327" s="65" t="n">
        <f aca="false">SUM(I327:T327)</f>
        <v>0</v>
      </c>
      <c r="V327" s="65"/>
      <c r="W327" s="67"/>
      <c r="X327" s="67"/>
      <c r="Y327" s="67"/>
      <c r="Z327" s="67"/>
      <c r="AA327" s="67"/>
      <c r="AB327" s="67"/>
      <c r="AC327" s="67"/>
    </row>
    <row r="328" customFormat="false" ht="15.75" hidden="true" customHeight="false" outlineLevel="0" collapsed="false">
      <c r="A328" s="54" t="str">
        <f aca="false">+'Personnel Input Worksheet'!B348</f>
        <v> </v>
      </c>
      <c r="B328" s="54" t="n">
        <f aca="false">+'Personnel Input Worksheet'!D348</f>
        <v>0</v>
      </c>
      <c r="C328" s="54" t="n">
        <f aca="false">IF(B328&lt;&gt;0,1,0)</f>
        <v>0</v>
      </c>
      <c r="D328" s="54" t="n">
        <f aca="false">+'Personnel Input Worksheet'!G348</f>
        <v>12</v>
      </c>
      <c r="E328" s="61" t="n">
        <f aca="false">+D328*30</f>
        <v>360</v>
      </c>
      <c r="F328" s="62" t="n">
        <v>36526</v>
      </c>
      <c r="G328" s="63" t="n">
        <f aca="false">IF(A328&lt;&gt;"FTE",DATE(99,12,31),+F328+(360-E328))</f>
        <v>36525</v>
      </c>
      <c r="H328" s="63" t="n">
        <f aca="false">IF(A328&lt;&gt;"FTE",F328+E328,DATE(2001,1,1))</f>
        <v>36886</v>
      </c>
      <c r="I328" s="64" t="n">
        <f aca="false">IF(AND($G328&lt;=I$1,$H328&gt;I$1),$C328,0)</f>
        <v>0</v>
      </c>
      <c r="J328" s="64" t="n">
        <f aca="false">IF(AND($G328&lt;=J$1,$H328&gt;J$1),$C328,0)</f>
        <v>0</v>
      </c>
      <c r="K328" s="64" t="n">
        <f aca="false">IF(AND($G328&lt;=K$1,$H328&gt;K$1),$C328,0)</f>
        <v>0</v>
      </c>
      <c r="L328" s="64" t="n">
        <f aca="false">IF(AND($G328&lt;=L$1,$H328&gt;L$1),$C328,0)</f>
        <v>0</v>
      </c>
      <c r="M328" s="64" t="n">
        <f aca="false">IF(AND($G328&lt;=M$1,$H328&gt;M$1),$C328,0)</f>
        <v>0</v>
      </c>
      <c r="N328" s="64" t="n">
        <f aca="false">IF(AND($G328&lt;=N$1,$H328&gt;N$1),$C328,0)</f>
        <v>0</v>
      </c>
      <c r="O328" s="64" t="n">
        <f aca="false">IF(AND($G328&lt;=O$1,$H328&gt;O$1),$C328,0)</f>
        <v>0</v>
      </c>
      <c r="P328" s="64" t="n">
        <f aca="false">IF(AND($G328&lt;=P$1,$H328&gt;P$1),$C328,0)</f>
        <v>0</v>
      </c>
      <c r="Q328" s="64" t="n">
        <f aca="false">IF(AND($G328&lt;=Q$1,$H328&gt;Q$1),$C328,0)</f>
        <v>0</v>
      </c>
      <c r="R328" s="64" t="n">
        <f aca="false">IF(AND($G328&lt;=R$1,$H328&gt;R$1),$C328,0)</f>
        <v>0</v>
      </c>
      <c r="S328" s="64" t="n">
        <f aca="false">IF(AND($G328&lt;=S$1,$H328&gt;S$1),$C328,0)</f>
        <v>0</v>
      </c>
      <c r="T328" s="64" t="n">
        <f aca="false">IF(AND($G328&lt;=T$1,$H328&gt;T$1),$C328,0)</f>
        <v>0</v>
      </c>
      <c r="U328" s="65" t="n">
        <f aca="false">SUM(I328:T328)</f>
        <v>0</v>
      </c>
      <c r="V328" s="65"/>
      <c r="W328" s="67"/>
      <c r="X328" s="67"/>
      <c r="Y328" s="67"/>
      <c r="Z328" s="67"/>
      <c r="AA328" s="67"/>
      <c r="AB328" s="67"/>
      <c r="AC328" s="67"/>
    </row>
    <row r="329" customFormat="false" ht="15.75" hidden="true" customHeight="false" outlineLevel="0" collapsed="false">
      <c r="A329" s="54" t="str">
        <f aca="false">+'Personnel Input Worksheet'!B349</f>
        <v> </v>
      </c>
      <c r="B329" s="54" t="n">
        <f aca="false">+'Personnel Input Worksheet'!D349</f>
        <v>0</v>
      </c>
      <c r="C329" s="54" t="n">
        <f aca="false">IF(B329&lt;&gt;0,1,0)</f>
        <v>0</v>
      </c>
      <c r="D329" s="54" t="n">
        <f aca="false">+'Personnel Input Worksheet'!G349</f>
        <v>12</v>
      </c>
      <c r="E329" s="61" t="n">
        <f aca="false">+D329*30</f>
        <v>360</v>
      </c>
      <c r="F329" s="62" t="n">
        <v>36526</v>
      </c>
      <c r="G329" s="63" t="n">
        <f aca="false">IF(A329&lt;&gt;"FTE",DATE(99,12,31),+F329+(360-E329))</f>
        <v>36525</v>
      </c>
      <c r="H329" s="63" t="n">
        <f aca="false">IF(A329&lt;&gt;"FTE",F329+E329,DATE(2001,1,1))</f>
        <v>36886</v>
      </c>
      <c r="I329" s="64" t="n">
        <f aca="false">IF(AND($G329&lt;=I$1,$H329&gt;I$1),$C329,0)</f>
        <v>0</v>
      </c>
      <c r="J329" s="64" t="n">
        <f aca="false">IF(AND($G329&lt;=J$1,$H329&gt;J$1),$C329,0)</f>
        <v>0</v>
      </c>
      <c r="K329" s="64" t="n">
        <f aca="false">IF(AND($G329&lt;=K$1,$H329&gt;K$1),$C329,0)</f>
        <v>0</v>
      </c>
      <c r="L329" s="64" t="n">
        <f aca="false">IF(AND($G329&lt;=L$1,$H329&gt;L$1),$C329,0)</f>
        <v>0</v>
      </c>
      <c r="M329" s="64" t="n">
        <f aca="false">IF(AND($G329&lt;=M$1,$H329&gt;M$1),$C329,0)</f>
        <v>0</v>
      </c>
      <c r="N329" s="64" t="n">
        <f aca="false">IF(AND($G329&lt;=N$1,$H329&gt;N$1),$C329,0)</f>
        <v>0</v>
      </c>
      <c r="O329" s="64" t="n">
        <f aca="false">IF(AND($G329&lt;=O$1,$H329&gt;O$1),$C329,0)</f>
        <v>0</v>
      </c>
      <c r="P329" s="64" t="n">
        <f aca="false">IF(AND($G329&lt;=P$1,$H329&gt;P$1),$C329,0)</f>
        <v>0</v>
      </c>
      <c r="Q329" s="64" t="n">
        <f aca="false">IF(AND($G329&lt;=Q$1,$H329&gt;Q$1),$C329,0)</f>
        <v>0</v>
      </c>
      <c r="R329" s="64" t="n">
        <f aca="false">IF(AND($G329&lt;=R$1,$H329&gt;R$1),$C329,0)</f>
        <v>0</v>
      </c>
      <c r="S329" s="64" t="n">
        <f aca="false">IF(AND($G329&lt;=S$1,$H329&gt;S$1),$C329,0)</f>
        <v>0</v>
      </c>
      <c r="T329" s="64" t="n">
        <f aca="false">IF(AND($G329&lt;=T$1,$H329&gt;T$1),$C329,0)</f>
        <v>0</v>
      </c>
      <c r="U329" s="65" t="n">
        <f aca="false">SUM(I329:T329)</f>
        <v>0</v>
      </c>
      <c r="V329" s="65"/>
      <c r="W329" s="67"/>
      <c r="X329" s="67"/>
      <c r="Y329" s="67"/>
      <c r="Z329" s="67"/>
      <c r="AA329" s="67"/>
      <c r="AB329" s="67"/>
      <c r="AC329" s="67"/>
    </row>
    <row r="330" customFormat="false" ht="15.75" hidden="true" customHeight="false" outlineLevel="0" collapsed="false">
      <c r="A330" s="54" t="str">
        <f aca="false">+'Personnel Input Worksheet'!B350</f>
        <v> </v>
      </c>
      <c r="B330" s="54" t="n">
        <f aca="false">+'Personnel Input Worksheet'!D350</f>
        <v>0</v>
      </c>
      <c r="C330" s="54" t="n">
        <f aca="false">IF(B330&lt;&gt;0,1,0)</f>
        <v>0</v>
      </c>
      <c r="D330" s="54" t="n">
        <f aca="false">+'Personnel Input Worksheet'!G350</f>
        <v>12</v>
      </c>
      <c r="E330" s="61" t="n">
        <f aca="false">+D330*30</f>
        <v>360</v>
      </c>
      <c r="F330" s="62" t="n">
        <v>36526</v>
      </c>
      <c r="G330" s="63" t="n">
        <f aca="false">IF(A330&lt;&gt;"FTE",DATE(99,12,31),+F330+(360-E330))</f>
        <v>36525</v>
      </c>
      <c r="H330" s="63" t="n">
        <f aca="false">IF(A330&lt;&gt;"FTE",F330+E330,DATE(2001,1,1))</f>
        <v>36886</v>
      </c>
      <c r="I330" s="64" t="n">
        <f aca="false">IF(AND($G330&lt;=I$1,$H330&gt;I$1),$C330,0)</f>
        <v>0</v>
      </c>
      <c r="J330" s="64" t="n">
        <f aca="false">IF(AND($G330&lt;=J$1,$H330&gt;J$1),$C330,0)</f>
        <v>0</v>
      </c>
      <c r="K330" s="64" t="n">
        <f aca="false">IF(AND($G330&lt;=K$1,$H330&gt;K$1),$C330,0)</f>
        <v>0</v>
      </c>
      <c r="L330" s="64" t="n">
        <f aca="false">IF(AND($G330&lt;=L$1,$H330&gt;L$1),$C330,0)</f>
        <v>0</v>
      </c>
      <c r="M330" s="64" t="n">
        <f aca="false">IF(AND($G330&lt;=M$1,$H330&gt;M$1),$C330,0)</f>
        <v>0</v>
      </c>
      <c r="N330" s="64" t="n">
        <f aca="false">IF(AND($G330&lt;=N$1,$H330&gt;N$1),$C330,0)</f>
        <v>0</v>
      </c>
      <c r="O330" s="64" t="n">
        <f aca="false">IF(AND($G330&lt;=O$1,$H330&gt;O$1),$C330,0)</f>
        <v>0</v>
      </c>
      <c r="P330" s="64" t="n">
        <f aca="false">IF(AND($G330&lt;=P$1,$H330&gt;P$1),$C330,0)</f>
        <v>0</v>
      </c>
      <c r="Q330" s="64" t="n">
        <f aca="false">IF(AND($G330&lt;=Q$1,$H330&gt;Q$1),$C330,0)</f>
        <v>0</v>
      </c>
      <c r="R330" s="64" t="n">
        <f aca="false">IF(AND($G330&lt;=R$1,$H330&gt;R$1),$C330,0)</f>
        <v>0</v>
      </c>
      <c r="S330" s="64" t="n">
        <f aca="false">IF(AND($G330&lt;=S$1,$H330&gt;S$1),$C330,0)</f>
        <v>0</v>
      </c>
      <c r="T330" s="64" t="n">
        <f aca="false">IF(AND($G330&lt;=T$1,$H330&gt;T$1),$C330,0)</f>
        <v>0</v>
      </c>
      <c r="U330" s="65" t="n">
        <f aca="false">SUM(I330:T330)</f>
        <v>0</v>
      </c>
      <c r="V330" s="65"/>
      <c r="W330" s="67"/>
      <c r="X330" s="67"/>
      <c r="Y330" s="67"/>
      <c r="Z330" s="67"/>
      <c r="AA330" s="67"/>
      <c r="AB330" s="67"/>
      <c r="AC330" s="67"/>
    </row>
    <row r="331" customFormat="false" ht="15.75" hidden="true" customHeight="false" outlineLevel="0" collapsed="false">
      <c r="A331" s="54" t="str">
        <f aca="false">+'Personnel Input Worksheet'!B351</f>
        <v> </v>
      </c>
      <c r="B331" s="54" t="n">
        <f aca="false">+'Personnel Input Worksheet'!D351</f>
        <v>0</v>
      </c>
      <c r="C331" s="54" t="n">
        <f aca="false">IF(B331&lt;&gt;0,1,0)</f>
        <v>0</v>
      </c>
      <c r="D331" s="54" t="n">
        <f aca="false">+'Personnel Input Worksheet'!G351</f>
        <v>12</v>
      </c>
      <c r="E331" s="61" t="n">
        <f aca="false">+D331*30</f>
        <v>360</v>
      </c>
      <c r="F331" s="62" t="n">
        <v>36526</v>
      </c>
      <c r="G331" s="63" t="n">
        <f aca="false">IF(A331&lt;&gt;"FTE",DATE(99,12,31),+F331+(360-E331))</f>
        <v>36525</v>
      </c>
      <c r="H331" s="63" t="n">
        <f aca="false">IF(A331&lt;&gt;"FTE",F331+E331,DATE(2001,1,1))</f>
        <v>36886</v>
      </c>
      <c r="I331" s="64" t="n">
        <f aca="false">IF(AND($G331&lt;=I$1,$H331&gt;I$1),$C331,0)</f>
        <v>0</v>
      </c>
      <c r="J331" s="64" t="n">
        <f aca="false">IF(AND($G331&lt;=J$1,$H331&gt;J$1),$C331,0)</f>
        <v>0</v>
      </c>
      <c r="K331" s="64" t="n">
        <f aca="false">IF(AND($G331&lt;=K$1,$H331&gt;K$1),$C331,0)</f>
        <v>0</v>
      </c>
      <c r="L331" s="64" t="n">
        <f aca="false">IF(AND($G331&lt;=L$1,$H331&gt;L$1),$C331,0)</f>
        <v>0</v>
      </c>
      <c r="M331" s="64" t="n">
        <f aca="false">IF(AND($G331&lt;=M$1,$H331&gt;M$1),$C331,0)</f>
        <v>0</v>
      </c>
      <c r="N331" s="64" t="n">
        <f aca="false">IF(AND($G331&lt;=N$1,$H331&gt;N$1),$C331,0)</f>
        <v>0</v>
      </c>
      <c r="O331" s="64" t="n">
        <f aca="false">IF(AND($G331&lt;=O$1,$H331&gt;O$1),$C331,0)</f>
        <v>0</v>
      </c>
      <c r="P331" s="64" t="n">
        <f aca="false">IF(AND($G331&lt;=P$1,$H331&gt;P$1),$C331,0)</f>
        <v>0</v>
      </c>
      <c r="Q331" s="64" t="n">
        <f aca="false">IF(AND($G331&lt;=Q$1,$H331&gt;Q$1),$C331,0)</f>
        <v>0</v>
      </c>
      <c r="R331" s="64" t="n">
        <f aca="false">IF(AND($G331&lt;=R$1,$H331&gt;R$1),$C331,0)</f>
        <v>0</v>
      </c>
      <c r="S331" s="64" t="n">
        <f aca="false">IF(AND($G331&lt;=S$1,$H331&gt;S$1),$C331,0)</f>
        <v>0</v>
      </c>
      <c r="T331" s="64" t="n">
        <f aca="false">IF(AND($G331&lt;=T$1,$H331&gt;T$1),$C331,0)</f>
        <v>0</v>
      </c>
      <c r="U331" s="65" t="n">
        <f aca="false">SUM(I331:T331)</f>
        <v>0</v>
      </c>
      <c r="V331" s="65"/>
      <c r="W331" s="67"/>
      <c r="X331" s="67"/>
      <c r="Y331" s="67"/>
      <c r="Z331" s="67"/>
      <c r="AA331" s="67"/>
      <c r="AB331" s="67"/>
      <c r="AC331" s="67"/>
    </row>
    <row r="332" customFormat="false" ht="15.75" hidden="true" customHeight="false" outlineLevel="0" collapsed="false">
      <c r="A332" s="54" t="str">
        <f aca="false">+'Personnel Input Worksheet'!B352</f>
        <v> </v>
      </c>
      <c r="B332" s="54" t="n">
        <f aca="false">+'Personnel Input Worksheet'!D352</f>
        <v>0</v>
      </c>
      <c r="C332" s="54" t="n">
        <f aca="false">IF(B332&lt;&gt;0,1,0)</f>
        <v>0</v>
      </c>
      <c r="D332" s="54" t="n">
        <f aca="false">+'Personnel Input Worksheet'!G352</f>
        <v>12</v>
      </c>
      <c r="E332" s="61" t="n">
        <f aca="false">+D332*30</f>
        <v>360</v>
      </c>
      <c r="F332" s="62" t="n">
        <v>36526</v>
      </c>
      <c r="G332" s="63" t="n">
        <f aca="false">IF(A332&lt;&gt;"FTE",DATE(99,12,31),+F332+(360-E332))</f>
        <v>36525</v>
      </c>
      <c r="H332" s="63" t="n">
        <f aca="false">IF(A332&lt;&gt;"FTE",F332+E332,DATE(2001,1,1))</f>
        <v>36886</v>
      </c>
      <c r="I332" s="64" t="n">
        <f aca="false">IF(AND($G332&lt;=I$1,$H332&gt;I$1),$C332,0)</f>
        <v>0</v>
      </c>
      <c r="J332" s="64" t="n">
        <f aca="false">IF(AND($G332&lt;=J$1,$H332&gt;J$1),$C332,0)</f>
        <v>0</v>
      </c>
      <c r="K332" s="64" t="n">
        <f aca="false">IF(AND($G332&lt;=K$1,$H332&gt;K$1),$C332,0)</f>
        <v>0</v>
      </c>
      <c r="L332" s="64" t="n">
        <f aca="false">IF(AND($G332&lt;=L$1,$H332&gt;L$1),$C332,0)</f>
        <v>0</v>
      </c>
      <c r="M332" s="64" t="n">
        <f aca="false">IF(AND($G332&lt;=M$1,$H332&gt;M$1),$C332,0)</f>
        <v>0</v>
      </c>
      <c r="N332" s="64" t="n">
        <f aca="false">IF(AND($G332&lt;=N$1,$H332&gt;N$1),$C332,0)</f>
        <v>0</v>
      </c>
      <c r="O332" s="64" t="n">
        <f aca="false">IF(AND($G332&lt;=O$1,$H332&gt;O$1),$C332,0)</f>
        <v>0</v>
      </c>
      <c r="P332" s="64" t="n">
        <f aca="false">IF(AND($G332&lt;=P$1,$H332&gt;P$1),$C332,0)</f>
        <v>0</v>
      </c>
      <c r="Q332" s="64" t="n">
        <f aca="false">IF(AND($G332&lt;=Q$1,$H332&gt;Q$1),$C332,0)</f>
        <v>0</v>
      </c>
      <c r="R332" s="64" t="n">
        <f aca="false">IF(AND($G332&lt;=R$1,$H332&gt;R$1),$C332,0)</f>
        <v>0</v>
      </c>
      <c r="S332" s="64" t="n">
        <f aca="false">IF(AND($G332&lt;=S$1,$H332&gt;S$1),$C332,0)</f>
        <v>0</v>
      </c>
      <c r="T332" s="64" t="n">
        <f aca="false">IF(AND($G332&lt;=T$1,$H332&gt;T$1),$C332,0)</f>
        <v>0</v>
      </c>
      <c r="U332" s="65" t="n">
        <f aca="false">SUM(I332:T332)</f>
        <v>0</v>
      </c>
      <c r="V332" s="65"/>
      <c r="W332" s="67"/>
      <c r="X332" s="67"/>
      <c r="Y332" s="67"/>
      <c r="Z332" s="67"/>
      <c r="AA332" s="67"/>
      <c r="AB332" s="67"/>
      <c r="AC332" s="67"/>
    </row>
    <row r="333" customFormat="false" ht="15.75" hidden="true" customHeight="false" outlineLevel="0" collapsed="false">
      <c r="A333" s="54" t="str">
        <f aca="false">+'Personnel Input Worksheet'!B353</f>
        <v> </v>
      </c>
      <c r="B333" s="54" t="n">
        <f aca="false">+'Personnel Input Worksheet'!D353</f>
        <v>0</v>
      </c>
      <c r="C333" s="54" t="n">
        <f aca="false">IF(B333&lt;&gt;0,1,0)</f>
        <v>0</v>
      </c>
      <c r="D333" s="54" t="n">
        <f aca="false">+'Personnel Input Worksheet'!G353</f>
        <v>12</v>
      </c>
      <c r="E333" s="61" t="n">
        <f aca="false">+D333*30</f>
        <v>360</v>
      </c>
      <c r="F333" s="62" t="n">
        <v>36526</v>
      </c>
      <c r="G333" s="63" t="n">
        <f aca="false">IF(A333&lt;&gt;"FTE",DATE(99,12,31),+F333+(360-E333))</f>
        <v>36525</v>
      </c>
      <c r="H333" s="63" t="n">
        <f aca="false">IF(A333&lt;&gt;"FTE",F333+E333,DATE(2001,1,1))</f>
        <v>36886</v>
      </c>
      <c r="I333" s="64" t="n">
        <f aca="false">IF(AND($G333&lt;=I$1,$H333&gt;I$1),$C333,0)</f>
        <v>0</v>
      </c>
      <c r="J333" s="64" t="n">
        <f aca="false">IF(AND($G333&lt;=J$1,$H333&gt;J$1),$C333,0)</f>
        <v>0</v>
      </c>
      <c r="K333" s="64" t="n">
        <f aca="false">IF(AND($G333&lt;=K$1,$H333&gt;K$1),$C333,0)</f>
        <v>0</v>
      </c>
      <c r="L333" s="64" t="n">
        <f aca="false">IF(AND($G333&lt;=L$1,$H333&gt;L$1),$C333,0)</f>
        <v>0</v>
      </c>
      <c r="M333" s="64" t="n">
        <f aca="false">IF(AND($G333&lt;=M$1,$H333&gt;M$1),$C333,0)</f>
        <v>0</v>
      </c>
      <c r="N333" s="64" t="n">
        <f aca="false">IF(AND($G333&lt;=N$1,$H333&gt;N$1),$C333,0)</f>
        <v>0</v>
      </c>
      <c r="O333" s="64" t="n">
        <f aca="false">IF(AND($G333&lt;=O$1,$H333&gt;O$1),$C333,0)</f>
        <v>0</v>
      </c>
      <c r="P333" s="64" t="n">
        <f aca="false">IF(AND($G333&lt;=P$1,$H333&gt;P$1),$C333,0)</f>
        <v>0</v>
      </c>
      <c r="Q333" s="64" t="n">
        <f aca="false">IF(AND($G333&lt;=Q$1,$H333&gt;Q$1),$C333,0)</f>
        <v>0</v>
      </c>
      <c r="R333" s="64" t="n">
        <f aca="false">IF(AND($G333&lt;=R$1,$H333&gt;R$1),$C333,0)</f>
        <v>0</v>
      </c>
      <c r="S333" s="64" t="n">
        <f aca="false">IF(AND($G333&lt;=S$1,$H333&gt;S$1),$C333,0)</f>
        <v>0</v>
      </c>
      <c r="T333" s="64" t="n">
        <f aca="false">IF(AND($G333&lt;=T$1,$H333&gt;T$1),$C333,0)</f>
        <v>0</v>
      </c>
      <c r="U333" s="65" t="n">
        <f aca="false">SUM(I333:T333)</f>
        <v>0</v>
      </c>
      <c r="V333" s="65"/>
      <c r="W333" s="67"/>
      <c r="X333" s="67"/>
      <c r="Y333" s="67"/>
      <c r="Z333" s="67"/>
      <c r="AA333" s="67"/>
      <c r="AB333" s="67"/>
      <c r="AC333" s="67"/>
    </row>
    <row r="334" customFormat="false" ht="15.75" hidden="true" customHeight="false" outlineLevel="0" collapsed="false">
      <c r="A334" s="54" t="str">
        <f aca="false">+'Personnel Input Worksheet'!B354</f>
        <v> </v>
      </c>
      <c r="B334" s="54" t="n">
        <f aca="false">+'Personnel Input Worksheet'!D354</f>
        <v>0</v>
      </c>
      <c r="C334" s="54" t="n">
        <f aca="false">IF(B334&lt;&gt;0,1,0)</f>
        <v>0</v>
      </c>
      <c r="D334" s="54" t="n">
        <f aca="false">+'Personnel Input Worksheet'!G354</f>
        <v>12</v>
      </c>
      <c r="E334" s="61" t="n">
        <f aca="false">+D334*30</f>
        <v>360</v>
      </c>
      <c r="F334" s="62" t="n">
        <v>36526</v>
      </c>
      <c r="G334" s="63" t="n">
        <f aca="false">IF(A334&lt;&gt;"FTE",DATE(99,12,31),+F334+(360-E334))</f>
        <v>36525</v>
      </c>
      <c r="H334" s="63" t="n">
        <f aca="false">IF(A334&lt;&gt;"FTE",F334+E334,DATE(2001,1,1))</f>
        <v>36886</v>
      </c>
      <c r="I334" s="64" t="n">
        <f aca="false">IF(AND($G334&lt;=I$1,$H334&gt;I$1),$C334,0)</f>
        <v>0</v>
      </c>
      <c r="J334" s="64" t="n">
        <f aca="false">IF(AND($G334&lt;=J$1,$H334&gt;J$1),$C334,0)</f>
        <v>0</v>
      </c>
      <c r="K334" s="64" t="n">
        <f aca="false">IF(AND($G334&lt;=K$1,$H334&gt;K$1),$C334,0)</f>
        <v>0</v>
      </c>
      <c r="L334" s="64" t="n">
        <f aca="false">IF(AND($G334&lt;=L$1,$H334&gt;L$1),$C334,0)</f>
        <v>0</v>
      </c>
      <c r="M334" s="64" t="n">
        <f aca="false">IF(AND($G334&lt;=M$1,$H334&gt;M$1),$C334,0)</f>
        <v>0</v>
      </c>
      <c r="N334" s="64" t="n">
        <f aca="false">IF(AND($G334&lt;=N$1,$H334&gt;N$1),$C334,0)</f>
        <v>0</v>
      </c>
      <c r="O334" s="64" t="n">
        <f aca="false">IF(AND($G334&lt;=O$1,$H334&gt;O$1),$C334,0)</f>
        <v>0</v>
      </c>
      <c r="P334" s="64" t="n">
        <f aca="false">IF(AND($G334&lt;=P$1,$H334&gt;P$1),$C334,0)</f>
        <v>0</v>
      </c>
      <c r="Q334" s="64" t="n">
        <f aca="false">IF(AND($G334&lt;=Q$1,$H334&gt;Q$1),$C334,0)</f>
        <v>0</v>
      </c>
      <c r="R334" s="64" t="n">
        <f aca="false">IF(AND($G334&lt;=R$1,$H334&gt;R$1),$C334,0)</f>
        <v>0</v>
      </c>
      <c r="S334" s="64" t="n">
        <f aca="false">IF(AND($G334&lt;=S$1,$H334&gt;S$1),$C334,0)</f>
        <v>0</v>
      </c>
      <c r="T334" s="64" t="n">
        <f aca="false">IF(AND($G334&lt;=T$1,$H334&gt;T$1),$C334,0)</f>
        <v>0</v>
      </c>
      <c r="U334" s="65" t="n">
        <f aca="false">SUM(I334:T334)</f>
        <v>0</v>
      </c>
      <c r="V334" s="65"/>
      <c r="W334" s="67"/>
      <c r="X334" s="67"/>
      <c r="Y334" s="67"/>
      <c r="Z334" s="67"/>
      <c r="AA334" s="67"/>
      <c r="AB334" s="67"/>
      <c r="AC334" s="67"/>
    </row>
    <row r="335" customFormat="false" ht="15.75" hidden="true" customHeight="false" outlineLevel="0" collapsed="false">
      <c r="A335" s="54" t="str">
        <f aca="false">+'Personnel Input Worksheet'!B355</f>
        <v> </v>
      </c>
      <c r="B335" s="54" t="n">
        <f aca="false">+'Personnel Input Worksheet'!D355</f>
        <v>0</v>
      </c>
      <c r="C335" s="54" t="n">
        <f aca="false">IF(B335&lt;&gt;0,1,0)</f>
        <v>0</v>
      </c>
      <c r="D335" s="54" t="n">
        <f aca="false">+'Personnel Input Worksheet'!G355</f>
        <v>12</v>
      </c>
      <c r="E335" s="61" t="n">
        <f aca="false">+D335*30</f>
        <v>360</v>
      </c>
      <c r="F335" s="62" t="n">
        <v>36526</v>
      </c>
      <c r="G335" s="63" t="n">
        <f aca="false">IF(A335&lt;&gt;"FTE",DATE(99,12,31),+F335+(360-E335))</f>
        <v>36525</v>
      </c>
      <c r="H335" s="63" t="n">
        <f aca="false">IF(A335&lt;&gt;"FTE",F335+E335,DATE(2001,1,1))</f>
        <v>36886</v>
      </c>
      <c r="I335" s="64" t="n">
        <f aca="false">IF(AND($G335&lt;=I$1,$H335&gt;I$1),$C335,0)</f>
        <v>0</v>
      </c>
      <c r="J335" s="64" t="n">
        <f aca="false">IF(AND($G335&lt;=J$1,$H335&gt;J$1),$C335,0)</f>
        <v>0</v>
      </c>
      <c r="K335" s="64" t="n">
        <f aca="false">IF(AND($G335&lt;=K$1,$H335&gt;K$1),$C335,0)</f>
        <v>0</v>
      </c>
      <c r="L335" s="64" t="n">
        <f aca="false">IF(AND($G335&lt;=L$1,$H335&gt;L$1),$C335,0)</f>
        <v>0</v>
      </c>
      <c r="M335" s="64" t="n">
        <f aca="false">IF(AND($G335&lt;=M$1,$H335&gt;M$1),$C335,0)</f>
        <v>0</v>
      </c>
      <c r="N335" s="64" t="n">
        <f aca="false">IF(AND($G335&lt;=N$1,$H335&gt;N$1),$C335,0)</f>
        <v>0</v>
      </c>
      <c r="O335" s="64" t="n">
        <f aca="false">IF(AND($G335&lt;=O$1,$H335&gt;O$1),$C335,0)</f>
        <v>0</v>
      </c>
      <c r="P335" s="64" t="n">
        <f aca="false">IF(AND($G335&lt;=P$1,$H335&gt;P$1),$C335,0)</f>
        <v>0</v>
      </c>
      <c r="Q335" s="64" t="n">
        <f aca="false">IF(AND($G335&lt;=Q$1,$H335&gt;Q$1),$C335,0)</f>
        <v>0</v>
      </c>
      <c r="R335" s="64" t="n">
        <f aca="false">IF(AND($G335&lt;=R$1,$H335&gt;R$1),$C335,0)</f>
        <v>0</v>
      </c>
      <c r="S335" s="64" t="n">
        <f aca="false">IF(AND($G335&lt;=S$1,$H335&gt;S$1),$C335,0)</f>
        <v>0</v>
      </c>
      <c r="T335" s="64" t="n">
        <f aca="false">IF(AND($G335&lt;=T$1,$H335&gt;T$1),$C335,0)</f>
        <v>0</v>
      </c>
      <c r="U335" s="65" t="n">
        <f aca="false">SUM(I335:T335)</f>
        <v>0</v>
      </c>
      <c r="V335" s="65"/>
      <c r="W335" s="67"/>
      <c r="X335" s="67"/>
      <c r="Y335" s="67"/>
      <c r="Z335" s="67"/>
      <c r="AA335" s="67"/>
      <c r="AB335" s="67"/>
      <c r="AC335" s="67"/>
    </row>
    <row r="336" customFormat="false" ht="15.75" hidden="true" customHeight="false" outlineLevel="0" collapsed="false">
      <c r="A336" s="54" t="str">
        <f aca="false">+'Personnel Input Worksheet'!B356</f>
        <v> </v>
      </c>
      <c r="B336" s="54" t="n">
        <f aca="false">+'Personnel Input Worksheet'!D356</f>
        <v>0</v>
      </c>
      <c r="C336" s="54" t="n">
        <f aca="false">IF(B336&lt;&gt;0,1,0)</f>
        <v>0</v>
      </c>
      <c r="D336" s="54" t="n">
        <f aca="false">+'Personnel Input Worksheet'!G356</f>
        <v>12</v>
      </c>
      <c r="E336" s="61" t="n">
        <f aca="false">+D336*30</f>
        <v>360</v>
      </c>
      <c r="F336" s="62" t="n">
        <v>36526</v>
      </c>
      <c r="G336" s="63" t="n">
        <f aca="false">IF(A336&lt;&gt;"FTE",DATE(99,12,31),+F336+(360-E336))</f>
        <v>36525</v>
      </c>
      <c r="H336" s="63" t="n">
        <f aca="false">IF(A336&lt;&gt;"FTE",F336+E336,DATE(2001,1,1))</f>
        <v>36886</v>
      </c>
      <c r="I336" s="64" t="n">
        <f aca="false">IF(AND($G336&lt;=I$1,$H336&gt;I$1),$C336,0)</f>
        <v>0</v>
      </c>
      <c r="J336" s="64" t="n">
        <f aca="false">IF(AND($G336&lt;=J$1,$H336&gt;J$1),$C336,0)</f>
        <v>0</v>
      </c>
      <c r="K336" s="64" t="n">
        <f aca="false">IF(AND($G336&lt;=K$1,$H336&gt;K$1),$C336,0)</f>
        <v>0</v>
      </c>
      <c r="L336" s="64" t="n">
        <f aca="false">IF(AND($G336&lt;=L$1,$H336&gt;L$1),$C336,0)</f>
        <v>0</v>
      </c>
      <c r="M336" s="64" t="n">
        <f aca="false">IF(AND($G336&lt;=M$1,$H336&gt;M$1),$C336,0)</f>
        <v>0</v>
      </c>
      <c r="N336" s="64" t="n">
        <f aca="false">IF(AND($G336&lt;=N$1,$H336&gt;N$1),$C336,0)</f>
        <v>0</v>
      </c>
      <c r="O336" s="64" t="n">
        <f aca="false">IF(AND($G336&lt;=O$1,$H336&gt;O$1),$C336,0)</f>
        <v>0</v>
      </c>
      <c r="P336" s="64" t="n">
        <f aca="false">IF(AND($G336&lt;=P$1,$H336&gt;P$1),$C336,0)</f>
        <v>0</v>
      </c>
      <c r="Q336" s="64" t="n">
        <f aca="false">IF(AND($G336&lt;=Q$1,$H336&gt;Q$1),$C336,0)</f>
        <v>0</v>
      </c>
      <c r="R336" s="64" t="n">
        <f aca="false">IF(AND($G336&lt;=R$1,$H336&gt;R$1),$C336,0)</f>
        <v>0</v>
      </c>
      <c r="S336" s="64" t="n">
        <f aca="false">IF(AND($G336&lt;=S$1,$H336&gt;S$1),$C336,0)</f>
        <v>0</v>
      </c>
      <c r="T336" s="64" t="n">
        <f aca="false">IF(AND($G336&lt;=T$1,$H336&gt;T$1),$C336,0)</f>
        <v>0</v>
      </c>
      <c r="U336" s="65" t="n">
        <f aca="false">SUM(I336:T336)</f>
        <v>0</v>
      </c>
      <c r="V336" s="65"/>
      <c r="W336" s="67"/>
      <c r="X336" s="67"/>
      <c r="Y336" s="67"/>
      <c r="Z336" s="67"/>
      <c r="AA336" s="67"/>
      <c r="AB336" s="67"/>
      <c r="AC336" s="67"/>
    </row>
    <row r="337" customFormat="false" ht="15.75" hidden="true" customHeight="false" outlineLevel="0" collapsed="false">
      <c r="A337" s="54" t="str">
        <f aca="false">+'Personnel Input Worksheet'!B357</f>
        <v> </v>
      </c>
      <c r="B337" s="54" t="n">
        <f aca="false">+'Personnel Input Worksheet'!D357</f>
        <v>0</v>
      </c>
      <c r="C337" s="54" t="n">
        <f aca="false">IF(B337&lt;&gt;0,1,0)</f>
        <v>0</v>
      </c>
      <c r="D337" s="54" t="n">
        <f aca="false">+'Personnel Input Worksheet'!G357</f>
        <v>12</v>
      </c>
      <c r="E337" s="61" t="n">
        <f aca="false">+D337*30</f>
        <v>360</v>
      </c>
      <c r="F337" s="62" t="n">
        <v>36526</v>
      </c>
      <c r="G337" s="63" t="n">
        <f aca="false">IF(A337&lt;&gt;"FTE",DATE(99,12,31),+F337+(360-E337))</f>
        <v>36525</v>
      </c>
      <c r="H337" s="63" t="n">
        <f aca="false">IF(A337&lt;&gt;"FTE",F337+E337,DATE(2001,1,1))</f>
        <v>36886</v>
      </c>
      <c r="I337" s="64" t="n">
        <f aca="false">IF(AND($G337&lt;=I$1,$H337&gt;I$1),$C337,0)</f>
        <v>0</v>
      </c>
      <c r="J337" s="64" t="n">
        <f aca="false">IF(AND($G337&lt;=J$1,$H337&gt;J$1),$C337,0)</f>
        <v>0</v>
      </c>
      <c r="K337" s="64" t="n">
        <f aca="false">IF(AND($G337&lt;=K$1,$H337&gt;K$1),$C337,0)</f>
        <v>0</v>
      </c>
      <c r="L337" s="64" t="n">
        <f aca="false">IF(AND($G337&lt;=L$1,$H337&gt;L$1),$C337,0)</f>
        <v>0</v>
      </c>
      <c r="M337" s="64" t="n">
        <f aca="false">IF(AND($G337&lt;=M$1,$H337&gt;M$1),$C337,0)</f>
        <v>0</v>
      </c>
      <c r="N337" s="64" t="n">
        <f aca="false">IF(AND($G337&lt;=N$1,$H337&gt;N$1),$C337,0)</f>
        <v>0</v>
      </c>
      <c r="O337" s="64" t="n">
        <f aca="false">IF(AND($G337&lt;=O$1,$H337&gt;O$1),$C337,0)</f>
        <v>0</v>
      </c>
      <c r="P337" s="64" t="n">
        <f aca="false">IF(AND($G337&lt;=P$1,$H337&gt;P$1),$C337,0)</f>
        <v>0</v>
      </c>
      <c r="Q337" s="64" t="n">
        <f aca="false">IF(AND($G337&lt;=Q$1,$H337&gt;Q$1),$C337,0)</f>
        <v>0</v>
      </c>
      <c r="R337" s="64" t="n">
        <f aca="false">IF(AND($G337&lt;=R$1,$H337&gt;R$1),$C337,0)</f>
        <v>0</v>
      </c>
      <c r="S337" s="64" t="n">
        <f aca="false">IF(AND($G337&lt;=S$1,$H337&gt;S$1),$C337,0)</f>
        <v>0</v>
      </c>
      <c r="T337" s="64" t="n">
        <f aca="false">IF(AND($G337&lt;=T$1,$H337&gt;T$1),$C337,0)</f>
        <v>0</v>
      </c>
      <c r="U337" s="65" t="n">
        <f aca="false">SUM(I337:T337)</f>
        <v>0</v>
      </c>
      <c r="V337" s="65"/>
      <c r="W337" s="67"/>
      <c r="X337" s="67"/>
      <c r="Y337" s="67"/>
      <c r="Z337" s="67"/>
      <c r="AA337" s="67"/>
      <c r="AB337" s="67"/>
      <c r="AC337" s="67"/>
    </row>
    <row r="338" customFormat="false" ht="15.75" hidden="true" customHeight="false" outlineLevel="0" collapsed="false">
      <c r="A338" s="54" t="str">
        <f aca="false">+'Personnel Input Worksheet'!B358</f>
        <v> </v>
      </c>
      <c r="B338" s="54" t="n">
        <f aca="false">+'Personnel Input Worksheet'!D358</f>
        <v>0</v>
      </c>
      <c r="C338" s="54" t="n">
        <f aca="false">IF(B338&lt;&gt;0,1,0)</f>
        <v>0</v>
      </c>
      <c r="D338" s="54" t="n">
        <f aca="false">+'Personnel Input Worksheet'!G358</f>
        <v>12</v>
      </c>
      <c r="E338" s="61" t="n">
        <f aca="false">+D338*30</f>
        <v>360</v>
      </c>
      <c r="F338" s="62" t="n">
        <v>36526</v>
      </c>
      <c r="G338" s="63" t="n">
        <f aca="false">IF(A338&lt;&gt;"FTE",DATE(99,12,31),+F338+(360-E338))</f>
        <v>36525</v>
      </c>
      <c r="H338" s="63" t="n">
        <f aca="false">IF(A338&lt;&gt;"FTE",F338+E338,DATE(2001,1,1))</f>
        <v>36886</v>
      </c>
      <c r="I338" s="64" t="n">
        <f aca="false">IF(AND($G338&lt;=I$1,$H338&gt;I$1),$C338,0)</f>
        <v>0</v>
      </c>
      <c r="J338" s="64" t="n">
        <f aca="false">IF(AND($G338&lt;=J$1,$H338&gt;J$1),$C338,0)</f>
        <v>0</v>
      </c>
      <c r="K338" s="64" t="n">
        <f aca="false">IF(AND($G338&lt;=K$1,$H338&gt;K$1),$C338,0)</f>
        <v>0</v>
      </c>
      <c r="L338" s="64" t="n">
        <f aca="false">IF(AND($G338&lt;=L$1,$H338&gt;L$1),$C338,0)</f>
        <v>0</v>
      </c>
      <c r="M338" s="64" t="n">
        <f aca="false">IF(AND($G338&lt;=M$1,$H338&gt;M$1),$C338,0)</f>
        <v>0</v>
      </c>
      <c r="N338" s="64" t="n">
        <f aca="false">IF(AND($G338&lt;=N$1,$H338&gt;N$1),$C338,0)</f>
        <v>0</v>
      </c>
      <c r="O338" s="64" t="n">
        <f aca="false">IF(AND($G338&lt;=O$1,$H338&gt;O$1),$C338,0)</f>
        <v>0</v>
      </c>
      <c r="P338" s="64" t="n">
        <f aca="false">IF(AND($G338&lt;=P$1,$H338&gt;P$1),$C338,0)</f>
        <v>0</v>
      </c>
      <c r="Q338" s="64" t="n">
        <f aca="false">IF(AND($G338&lt;=Q$1,$H338&gt;Q$1),$C338,0)</f>
        <v>0</v>
      </c>
      <c r="R338" s="64" t="n">
        <f aca="false">IF(AND($G338&lt;=R$1,$H338&gt;R$1),$C338,0)</f>
        <v>0</v>
      </c>
      <c r="S338" s="64" t="n">
        <f aca="false">IF(AND($G338&lt;=S$1,$H338&gt;S$1),$C338,0)</f>
        <v>0</v>
      </c>
      <c r="T338" s="64" t="n">
        <f aca="false">IF(AND($G338&lt;=T$1,$H338&gt;T$1),$C338,0)</f>
        <v>0</v>
      </c>
      <c r="U338" s="65" t="n">
        <f aca="false">SUM(I338:T338)</f>
        <v>0</v>
      </c>
      <c r="V338" s="65"/>
      <c r="W338" s="67"/>
      <c r="X338" s="67"/>
      <c r="Y338" s="67"/>
      <c r="Z338" s="67"/>
      <c r="AA338" s="67"/>
      <c r="AB338" s="67"/>
      <c r="AC338" s="67"/>
    </row>
    <row r="339" customFormat="false" ht="15.75" hidden="true" customHeight="false" outlineLevel="0" collapsed="false">
      <c r="A339" s="54" t="str">
        <f aca="false">+'Personnel Input Worksheet'!B359</f>
        <v> </v>
      </c>
      <c r="B339" s="54" t="n">
        <f aca="false">+'Personnel Input Worksheet'!D359</f>
        <v>0</v>
      </c>
      <c r="C339" s="54" t="n">
        <f aca="false">IF(B339&lt;&gt;0,1,0)</f>
        <v>0</v>
      </c>
      <c r="D339" s="54" t="n">
        <f aca="false">+'Personnel Input Worksheet'!G359</f>
        <v>12</v>
      </c>
      <c r="E339" s="61" t="n">
        <f aca="false">+D339*30</f>
        <v>360</v>
      </c>
      <c r="F339" s="62" t="n">
        <v>36526</v>
      </c>
      <c r="G339" s="63" t="n">
        <f aca="false">IF(A339&lt;&gt;"FTE",DATE(99,12,31),+F339+(360-E339))</f>
        <v>36525</v>
      </c>
      <c r="H339" s="63" t="n">
        <f aca="false">IF(A339&lt;&gt;"FTE",F339+E339,DATE(2001,1,1))</f>
        <v>36886</v>
      </c>
      <c r="I339" s="64" t="n">
        <f aca="false">IF(AND($G339&lt;=I$1,$H339&gt;I$1),$C339,0)</f>
        <v>0</v>
      </c>
      <c r="J339" s="64" t="n">
        <f aca="false">IF(AND($G339&lt;=J$1,$H339&gt;J$1),$C339,0)</f>
        <v>0</v>
      </c>
      <c r="K339" s="64" t="n">
        <f aca="false">IF(AND($G339&lt;=K$1,$H339&gt;K$1),$C339,0)</f>
        <v>0</v>
      </c>
      <c r="L339" s="64" t="n">
        <f aca="false">IF(AND($G339&lt;=L$1,$H339&gt;L$1),$C339,0)</f>
        <v>0</v>
      </c>
      <c r="M339" s="64" t="n">
        <f aca="false">IF(AND($G339&lt;=M$1,$H339&gt;M$1),$C339,0)</f>
        <v>0</v>
      </c>
      <c r="N339" s="64" t="n">
        <f aca="false">IF(AND($G339&lt;=N$1,$H339&gt;N$1),$C339,0)</f>
        <v>0</v>
      </c>
      <c r="O339" s="64" t="n">
        <f aca="false">IF(AND($G339&lt;=O$1,$H339&gt;O$1),$C339,0)</f>
        <v>0</v>
      </c>
      <c r="P339" s="64" t="n">
        <f aca="false">IF(AND($G339&lt;=P$1,$H339&gt;P$1),$C339,0)</f>
        <v>0</v>
      </c>
      <c r="Q339" s="64" t="n">
        <f aca="false">IF(AND($G339&lt;=Q$1,$H339&gt;Q$1),$C339,0)</f>
        <v>0</v>
      </c>
      <c r="R339" s="64" t="n">
        <f aca="false">IF(AND($G339&lt;=R$1,$H339&gt;R$1),$C339,0)</f>
        <v>0</v>
      </c>
      <c r="S339" s="64" t="n">
        <f aca="false">IF(AND($G339&lt;=S$1,$H339&gt;S$1),$C339,0)</f>
        <v>0</v>
      </c>
      <c r="T339" s="64" t="n">
        <f aca="false">IF(AND($G339&lt;=T$1,$H339&gt;T$1),$C339,0)</f>
        <v>0</v>
      </c>
      <c r="U339" s="65" t="n">
        <f aca="false">SUM(I339:T339)</f>
        <v>0</v>
      </c>
      <c r="V339" s="65"/>
      <c r="W339" s="67"/>
      <c r="X339" s="67"/>
      <c r="Y339" s="67"/>
      <c r="Z339" s="67"/>
      <c r="AA339" s="67"/>
      <c r="AB339" s="67"/>
      <c r="AC339" s="67"/>
    </row>
    <row r="340" customFormat="false" ht="15.75" hidden="true" customHeight="false" outlineLevel="0" collapsed="false">
      <c r="A340" s="54" t="str">
        <f aca="false">+'Personnel Input Worksheet'!B360</f>
        <v> </v>
      </c>
      <c r="B340" s="54" t="n">
        <f aca="false">+'Personnel Input Worksheet'!D360</f>
        <v>0</v>
      </c>
      <c r="C340" s="54" t="n">
        <f aca="false">IF(B340&lt;&gt;0,1,0)</f>
        <v>0</v>
      </c>
      <c r="D340" s="54" t="n">
        <f aca="false">+'Personnel Input Worksheet'!G360</f>
        <v>12</v>
      </c>
      <c r="E340" s="61" t="n">
        <f aca="false">+D340*30</f>
        <v>360</v>
      </c>
      <c r="F340" s="62" t="n">
        <v>36526</v>
      </c>
      <c r="G340" s="63" t="n">
        <f aca="false">IF(A340&lt;&gt;"FTE",DATE(99,12,31),+F340+(360-E340))</f>
        <v>36525</v>
      </c>
      <c r="H340" s="63" t="n">
        <f aca="false">IF(A340&lt;&gt;"FTE",F340+E340,DATE(2001,1,1))</f>
        <v>36886</v>
      </c>
      <c r="I340" s="64" t="n">
        <f aca="false">IF(AND($G340&lt;=I$1,$H340&gt;I$1),$C340,0)</f>
        <v>0</v>
      </c>
      <c r="J340" s="64" t="n">
        <f aca="false">IF(AND($G340&lt;=J$1,$H340&gt;J$1),$C340,0)</f>
        <v>0</v>
      </c>
      <c r="K340" s="64" t="n">
        <f aca="false">IF(AND($G340&lt;=K$1,$H340&gt;K$1),$C340,0)</f>
        <v>0</v>
      </c>
      <c r="L340" s="64" t="n">
        <f aca="false">IF(AND($G340&lt;=L$1,$H340&gt;L$1),$C340,0)</f>
        <v>0</v>
      </c>
      <c r="M340" s="64" t="n">
        <f aca="false">IF(AND($G340&lt;=M$1,$H340&gt;M$1),$C340,0)</f>
        <v>0</v>
      </c>
      <c r="N340" s="64" t="n">
        <f aca="false">IF(AND($G340&lt;=N$1,$H340&gt;N$1),$C340,0)</f>
        <v>0</v>
      </c>
      <c r="O340" s="64" t="n">
        <f aca="false">IF(AND($G340&lt;=O$1,$H340&gt;O$1),$C340,0)</f>
        <v>0</v>
      </c>
      <c r="P340" s="64" t="n">
        <f aca="false">IF(AND($G340&lt;=P$1,$H340&gt;P$1),$C340,0)</f>
        <v>0</v>
      </c>
      <c r="Q340" s="64" t="n">
        <f aca="false">IF(AND($G340&lt;=Q$1,$H340&gt;Q$1),$C340,0)</f>
        <v>0</v>
      </c>
      <c r="R340" s="64" t="n">
        <f aca="false">IF(AND($G340&lt;=R$1,$H340&gt;R$1),$C340,0)</f>
        <v>0</v>
      </c>
      <c r="S340" s="64" t="n">
        <f aca="false">IF(AND($G340&lt;=S$1,$H340&gt;S$1),$C340,0)</f>
        <v>0</v>
      </c>
      <c r="T340" s="64" t="n">
        <f aca="false">IF(AND($G340&lt;=T$1,$H340&gt;T$1),$C340,0)</f>
        <v>0</v>
      </c>
      <c r="U340" s="65" t="n">
        <f aca="false">SUM(I340:T340)</f>
        <v>0</v>
      </c>
      <c r="V340" s="65"/>
      <c r="W340" s="67"/>
      <c r="X340" s="67"/>
      <c r="Y340" s="67"/>
      <c r="Z340" s="67"/>
      <c r="AA340" s="67"/>
      <c r="AB340" s="67"/>
      <c r="AC340" s="67"/>
    </row>
    <row r="341" customFormat="false" ht="15.75" hidden="true" customHeight="false" outlineLevel="0" collapsed="false">
      <c r="A341" s="54" t="str">
        <f aca="false">+'Personnel Input Worksheet'!B361</f>
        <v> </v>
      </c>
      <c r="B341" s="54" t="n">
        <f aca="false">+'Personnel Input Worksheet'!D361</f>
        <v>0</v>
      </c>
      <c r="C341" s="54" t="n">
        <f aca="false">IF(B341&lt;&gt;0,1,0)</f>
        <v>0</v>
      </c>
      <c r="D341" s="54" t="n">
        <f aca="false">+'Personnel Input Worksheet'!G361</f>
        <v>12</v>
      </c>
      <c r="E341" s="61" t="n">
        <f aca="false">+D341*30</f>
        <v>360</v>
      </c>
      <c r="F341" s="62" t="n">
        <v>36526</v>
      </c>
      <c r="G341" s="63" t="n">
        <f aca="false">IF(A341&lt;&gt;"FTE",DATE(99,12,31),+F341+(360-E341))</f>
        <v>36525</v>
      </c>
      <c r="H341" s="63" t="n">
        <f aca="false">IF(A341&lt;&gt;"FTE",F341+E341,DATE(2001,1,1))</f>
        <v>36886</v>
      </c>
      <c r="I341" s="64" t="n">
        <f aca="false">IF(AND($G341&lt;=I$1,$H341&gt;I$1),$C341,0)</f>
        <v>0</v>
      </c>
      <c r="J341" s="64" t="n">
        <f aca="false">IF(AND($G341&lt;=J$1,$H341&gt;J$1),$C341,0)</f>
        <v>0</v>
      </c>
      <c r="K341" s="64" t="n">
        <f aca="false">IF(AND($G341&lt;=K$1,$H341&gt;K$1),$C341,0)</f>
        <v>0</v>
      </c>
      <c r="L341" s="64" t="n">
        <f aca="false">IF(AND($G341&lt;=L$1,$H341&gt;L$1),$C341,0)</f>
        <v>0</v>
      </c>
      <c r="M341" s="64" t="n">
        <f aca="false">IF(AND($G341&lt;=M$1,$H341&gt;M$1),$C341,0)</f>
        <v>0</v>
      </c>
      <c r="N341" s="64" t="n">
        <f aca="false">IF(AND($G341&lt;=N$1,$H341&gt;N$1),$C341,0)</f>
        <v>0</v>
      </c>
      <c r="O341" s="64" t="n">
        <f aca="false">IF(AND($G341&lt;=O$1,$H341&gt;O$1),$C341,0)</f>
        <v>0</v>
      </c>
      <c r="P341" s="64" t="n">
        <f aca="false">IF(AND($G341&lt;=P$1,$H341&gt;P$1),$C341,0)</f>
        <v>0</v>
      </c>
      <c r="Q341" s="64" t="n">
        <f aca="false">IF(AND($G341&lt;=Q$1,$H341&gt;Q$1),$C341,0)</f>
        <v>0</v>
      </c>
      <c r="R341" s="64" t="n">
        <f aca="false">IF(AND($G341&lt;=R$1,$H341&gt;R$1),$C341,0)</f>
        <v>0</v>
      </c>
      <c r="S341" s="64" t="n">
        <f aca="false">IF(AND($G341&lt;=S$1,$H341&gt;S$1),$C341,0)</f>
        <v>0</v>
      </c>
      <c r="T341" s="64" t="n">
        <f aca="false">IF(AND($G341&lt;=T$1,$H341&gt;T$1),$C341,0)</f>
        <v>0</v>
      </c>
      <c r="U341" s="65" t="n">
        <f aca="false">SUM(I341:T341)</f>
        <v>0</v>
      </c>
      <c r="V341" s="65"/>
      <c r="W341" s="67"/>
      <c r="X341" s="67"/>
      <c r="Y341" s="67"/>
      <c r="Z341" s="67"/>
      <c r="AA341" s="67"/>
      <c r="AB341" s="67"/>
      <c r="AC341" s="67"/>
    </row>
    <row r="342" customFormat="false" ht="15.75" hidden="true" customHeight="false" outlineLevel="0" collapsed="false">
      <c r="A342" s="54" t="str">
        <f aca="false">+'Personnel Input Worksheet'!B362</f>
        <v> </v>
      </c>
      <c r="B342" s="54" t="n">
        <f aca="false">+'Personnel Input Worksheet'!D362</f>
        <v>0</v>
      </c>
      <c r="C342" s="54" t="n">
        <f aca="false">IF(B342&lt;&gt;0,1,0)</f>
        <v>0</v>
      </c>
      <c r="D342" s="54" t="n">
        <f aca="false">+'Personnel Input Worksheet'!G362</f>
        <v>12</v>
      </c>
      <c r="E342" s="61" t="n">
        <f aca="false">+D342*30</f>
        <v>360</v>
      </c>
      <c r="F342" s="62" t="n">
        <v>36526</v>
      </c>
      <c r="G342" s="63" t="n">
        <f aca="false">IF(A342&lt;&gt;"FTE",DATE(99,12,31),+F342+(360-E342))</f>
        <v>36525</v>
      </c>
      <c r="H342" s="63" t="n">
        <f aca="false">IF(A342&lt;&gt;"FTE",F342+E342,DATE(2001,1,1))</f>
        <v>36886</v>
      </c>
      <c r="I342" s="64" t="n">
        <f aca="false">IF(AND($G342&lt;=I$1,$H342&gt;I$1),$C342,0)</f>
        <v>0</v>
      </c>
      <c r="J342" s="64" t="n">
        <f aca="false">IF(AND($G342&lt;=J$1,$H342&gt;J$1),$C342,0)</f>
        <v>0</v>
      </c>
      <c r="K342" s="64" t="n">
        <f aca="false">IF(AND($G342&lt;=K$1,$H342&gt;K$1),$C342,0)</f>
        <v>0</v>
      </c>
      <c r="L342" s="64" t="n">
        <f aca="false">IF(AND($G342&lt;=L$1,$H342&gt;L$1),$C342,0)</f>
        <v>0</v>
      </c>
      <c r="M342" s="64" t="n">
        <f aca="false">IF(AND($G342&lt;=M$1,$H342&gt;M$1),$C342,0)</f>
        <v>0</v>
      </c>
      <c r="N342" s="64" t="n">
        <f aca="false">IF(AND($G342&lt;=N$1,$H342&gt;N$1),$C342,0)</f>
        <v>0</v>
      </c>
      <c r="O342" s="64" t="n">
        <f aca="false">IF(AND($G342&lt;=O$1,$H342&gt;O$1),$C342,0)</f>
        <v>0</v>
      </c>
      <c r="P342" s="64" t="n">
        <f aca="false">IF(AND($G342&lt;=P$1,$H342&gt;P$1),$C342,0)</f>
        <v>0</v>
      </c>
      <c r="Q342" s="64" t="n">
        <f aca="false">IF(AND($G342&lt;=Q$1,$H342&gt;Q$1),$C342,0)</f>
        <v>0</v>
      </c>
      <c r="R342" s="64" t="n">
        <f aca="false">IF(AND($G342&lt;=R$1,$H342&gt;R$1),$C342,0)</f>
        <v>0</v>
      </c>
      <c r="S342" s="64" t="n">
        <f aca="false">IF(AND($G342&lt;=S$1,$H342&gt;S$1),$C342,0)</f>
        <v>0</v>
      </c>
      <c r="T342" s="64" t="n">
        <f aca="false">IF(AND($G342&lt;=T$1,$H342&gt;T$1),$C342,0)</f>
        <v>0</v>
      </c>
      <c r="U342" s="65" t="n">
        <f aca="false">SUM(I342:T342)</f>
        <v>0</v>
      </c>
      <c r="V342" s="65"/>
      <c r="W342" s="67"/>
      <c r="X342" s="67"/>
      <c r="Y342" s="67"/>
      <c r="Z342" s="67"/>
      <c r="AA342" s="67"/>
      <c r="AB342" s="67"/>
      <c r="AC342" s="67"/>
    </row>
    <row r="343" customFormat="false" ht="15.75" hidden="true" customHeight="false" outlineLevel="0" collapsed="false">
      <c r="A343" s="54" t="str">
        <f aca="false">+'Personnel Input Worksheet'!B363</f>
        <v> </v>
      </c>
      <c r="B343" s="54" t="n">
        <f aca="false">+'Personnel Input Worksheet'!D363</f>
        <v>0</v>
      </c>
      <c r="C343" s="54" t="n">
        <f aca="false">IF(B343&lt;&gt;0,1,0)</f>
        <v>0</v>
      </c>
      <c r="D343" s="54" t="n">
        <f aca="false">+'Personnel Input Worksheet'!G363</f>
        <v>12</v>
      </c>
      <c r="E343" s="61" t="n">
        <f aca="false">+D343*30</f>
        <v>360</v>
      </c>
      <c r="F343" s="62" t="n">
        <v>36526</v>
      </c>
      <c r="G343" s="63" t="n">
        <f aca="false">IF(A343&lt;&gt;"FTE",DATE(99,12,31),+F343+(360-E343))</f>
        <v>36525</v>
      </c>
      <c r="H343" s="63" t="n">
        <f aca="false">IF(A343&lt;&gt;"FTE",F343+E343,DATE(2001,1,1))</f>
        <v>36886</v>
      </c>
      <c r="I343" s="64" t="n">
        <f aca="false">IF(AND($G343&lt;=I$1,$H343&gt;I$1),$C343,0)</f>
        <v>0</v>
      </c>
      <c r="J343" s="64" t="n">
        <f aca="false">IF(AND($G343&lt;=J$1,$H343&gt;J$1),$C343,0)</f>
        <v>0</v>
      </c>
      <c r="K343" s="64" t="n">
        <f aca="false">IF(AND($G343&lt;=K$1,$H343&gt;K$1),$C343,0)</f>
        <v>0</v>
      </c>
      <c r="L343" s="64" t="n">
        <f aca="false">IF(AND($G343&lt;=L$1,$H343&gt;L$1),$C343,0)</f>
        <v>0</v>
      </c>
      <c r="M343" s="64" t="n">
        <f aca="false">IF(AND($G343&lt;=M$1,$H343&gt;M$1),$C343,0)</f>
        <v>0</v>
      </c>
      <c r="N343" s="64" t="n">
        <f aca="false">IF(AND($G343&lt;=N$1,$H343&gt;N$1),$C343,0)</f>
        <v>0</v>
      </c>
      <c r="O343" s="64" t="n">
        <f aca="false">IF(AND($G343&lt;=O$1,$H343&gt;O$1),$C343,0)</f>
        <v>0</v>
      </c>
      <c r="P343" s="64" t="n">
        <f aca="false">IF(AND($G343&lt;=P$1,$H343&gt;P$1),$C343,0)</f>
        <v>0</v>
      </c>
      <c r="Q343" s="64" t="n">
        <f aca="false">IF(AND($G343&lt;=Q$1,$H343&gt;Q$1),$C343,0)</f>
        <v>0</v>
      </c>
      <c r="R343" s="64" t="n">
        <f aca="false">IF(AND($G343&lt;=R$1,$H343&gt;R$1),$C343,0)</f>
        <v>0</v>
      </c>
      <c r="S343" s="64" t="n">
        <f aca="false">IF(AND($G343&lt;=S$1,$H343&gt;S$1),$C343,0)</f>
        <v>0</v>
      </c>
      <c r="T343" s="64" t="n">
        <f aca="false">IF(AND($G343&lt;=T$1,$H343&gt;T$1),$C343,0)</f>
        <v>0</v>
      </c>
      <c r="U343" s="65" t="n">
        <f aca="false">SUM(I343:T343)</f>
        <v>0</v>
      </c>
      <c r="V343" s="65"/>
      <c r="W343" s="67"/>
      <c r="X343" s="67"/>
      <c r="Y343" s="67"/>
      <c r="Z343" s="67"/>
      <c r="AA343" s="67"/>
      <c r="AB343" s="67"/>
      <c r="AC343" s="67"/>
    </row>
    <row r="344" customFormat="false" ht="15.75" hidden="true" customHeight="false" outlineLevel="0" collapsed="false">
      <c r="A344" s="54" t="str">
        <f aca="false">+'Personnel Input Worksheet'!B364</f>
        <v> </v>
      </c>
      <c r="B344" s="54" t="n">
        <f aca="false">+'Personnel Input Worksheet'!D364</f>
        <v>0</v>
      </c>
      <c r="C344" s="54" t="n">
        <f aca="false">IF(B344&lt;&gt;0,1,0)</f>
        <v>0</v>
      </c>
      <c r="D344" s="54" t="n">
        <f aca="false">+'Personnel Input Worksheet'!G364</f>
        <v>12</v>
      </c>
      <c r="E344" s="61" t="n">
        <f aca="false">+D344*30</f>
        <v>360</v>
      </c>
      <c r="F344" s="62" t="n">
        <v>36526</v>
      </c>
      <c r="G344" s="63" t="n">
        <f aca="false">IF(A344&lt;&gt;"FTE",DATE(99,12,31),+F344+(360-E344))</f>
        <v>36525</v>
      </c>
      <c r="H344" s="63" t="n">
        <f aca="false">IF(A344&lt;&gt;"FTE",F344+E344,DATE(2001,1,1))</f>
        <v>36886</v>
      </c>
      <c r="I344" s="64" t="n">
        <f aca="false">IF(AND($G344&lt;=I$1,$H344&gt;I$1),$C344,0)</f>
        <v>0</v>
      </c>
      <c r="J344" s="64" t="n">
        <f aca="false">IF(AND($G344&lt;=J$1,$H344&gt;J$1),$C344,0)</f>
        <v>0</v>
      </c>
      <c r="K344" s="64" t="n">
        <f aca="false">IF(AND($G344&lt;=K$1,$H344&gt;K$1),$C344,0)</f>
        <v>0</v>
      </c>
      <c r="L344" s="64" t="n">
        <f aca="false">IF(AND($G344&lt;=L$1,$H344&gt;L$1),$C344,0)</f>
        <v>0</v>
      </c>
      <c r="M344" s="64" t="n">
        <f aca="false">IF(AND($G344&lt;=M$1,$H344&gt;M$1),$C344,0)</f>
        <v>0</v>
      </c>
      <c r="N344" s="64" t="n">
        <f aca="false">IF(AND($G344&lt;=N$1,$H344&gt;N$1),$C344,0)</f>
        <v>0</v>
      </c>
      <c r="O344" s="64" t="n">
        <f aca="false">IF(AND($G344&lt;=O$1,$H344&gt;O$1),$C344,0)</f>
        <v>0</v>
      </c>
      <c r="P344" s="64" t="n">
        <f aca="false">IF(AND($G344&lt;=P$1,$H344&gt;P$1),$C344,0)</f>
        <v>0</v>
      </c>
      <c r="Q344" s="64" t="n">
        <f aca="false">IF(AND($G344&lt;=Q$1,$H344&gt;Q$1),$C344,0)</f>
        <v>0</v>
      </c>
      <c r="R344" s="64" t="n">
        <f aca="false">IF(AND($G344&lt;=R$1,$H344&gt;R$1),$C344,0)</f>
        <v>0</v>
      </c>
      <c r="S344" s="64" t="n">
        <f aca="false">IF(AND($G344&lt;=S$1,$H344&gt;S$1),$C344,0)</f>
        <v>0</v>
      </c>
      <c r="T344" s="64" t="n">
        <f aca="false">IF(AND($G344&lt;=T$1,$H344&gt;T$1),$C344,0)</f>
        <v>0</v>
      </c>
      <c r="U344" s="65" t="n">
        <f aca="false">SUM(I344:T344)</f>
        <v>0</v>
      </c>
      <c r="V344" s="65"/>
      <c r="W344" s="67"/>
      <c r="X344" s="67"/>
      <c r="Y344" s="67"/>
      <c r="Z344" s="67"/>
      <c r="AA344" s="67"/>
      <c r="AB344" s="67"/>
      <c r="AC344" s="67"/>
    </row>
    <row r="345" customFormat="false" ht="15.75" hidden="true" customHeight="false" outlineLevel="0" collapsed="false">
      <c r="A345" s="54" t="str">
        <f aca="false">+'Personnel Input Worksheet'!B365</f>
        <v> </v>
      </c>
      <c r="B345" s="54" t="n">
        <f aca="false">+'Personnel Input Worksheet'!D365</f>
        <v>0</v>
      </c>
      <c r="C345" s="54" t="n">
        <f aca="false">IF(B345&lt;&gt;0,1,0)</f>
        <v>0</v>
      </c>
      <c r="D345" s="54" t="n">
        <f aca="false">+'Personnel Input Worksheet'!G365</f>
        <v>12</v>
      </c>
      <c r="E345" s="61" t="n">
        <f aca="false">+D345*30</f>
        <v>360</v>
      </c>
      <c r="F345" s="62" t="n">
        <v>36526</v>
      </c>
      <c r="G345" s="63" t="n">
        <f aca="false">IF(A345&lt;&gt;"FTE",DATE(99,12,31),+F345+(360-E345))</f>
        <v>36525</v>
      </c>
      <c r="H345" s="63" t="n">
        <f aca="false">IF(A345&lt;&gt;"FTE",F345+E345,DATE(2001,1,1))</f>
        <v>36886</v>
      </c>
      <c r="I345" s="64" t="n">
        <f aca="false">IF(AND($G345&lt;=I$1,$H345&gt;I$1),$C345,0)</f>
        <v>0</v>
      </c>
      <c r="J345" s="64" t="n">
        <f aca="false">IF(AND($G345&lt;=J$1,$H345&gt;J$1),$C345,0)</f>
        <v>0</v>
      </c>
      <c r="K345" s="64" t="n">
        <f aca="false">IF(AND($G345&lt;=K$1,$H345&gt;K$1),$C345,0)</f>
        <v>0</v>
      </c>
      <c r="L345" s="64" t="n">
        <f aca="false">IF(AND($G345&lt;=L$1,$H345&gt;L$1),$C345,0)</f>
        <v>0</v>
      </c>
      <c r="M345" s="64" t="n">
        <f aca="false">IF(AND($G345&lt;=M$1,$H345&gt;M$1),$C345,0)</f>
        <v>0</v>
      </c>
      <c r="N345" s="64" t="n">
        <f aca="false">IF(AND($G345&lt;=N$1,$H345&gt;N$1),$C345,0)</f>
        <v>0</v>
      </c>
      <c r="O345" s="64" t="n">
        <f aca="false">IF(AND($G345&lt;=O$1,$H345&gt;O$1),$C345,0)</f>
        <v>0</v>
      </c>
      <c r="P345" s="64" t="n">
        <f aca="false">IF(AND($G345&lt;=P$1,$H345&gt;P$1),$C345,0)</f>
        <v>0</v>
      </c>
      <c r="Q345" s="64" t="n">
        <f aca="false">IF(AND($G345&lt;=Q$1,$H345&gt;Q$1),$C345,0)</f>
        <v>0</v>
      </c>
      <c r="R345" s="64" t="n">
        <f aca="false">IF(AND($G345&lt;=R$1,$H345&gt;R$1),$C345,0)</f>
        <v>0</v>
      </c>
      <c r="S345" s="64" t="n">
        <f aca="false">IF(AND($G345&lt;=S$1,$H345&gt;S$1),$C345,0)</f>
        <v>0</v>
      </c>
      <c r="T345" s="64" t="n">
        <f aca="false">IF(AND($G345&lt;=T$1,$H345&gt;T$1),$C345,0)</f>
        <v>0</v>
      </c>
      <c r="U345" s="65" t="n">
        <f aca="false">SUM(I345:T345)</f>
        <v>0</v>
      </c>
      <c r="V345" s="65"/>
      <c r="W345" s="67"/>
      <c r="X345" s="67"/>
      <c r="Y345" s="67"/>
      <c r="Z345" s="67"/>
      <c r="AA345" s="67"/>
      <c r="AB345" s="67"/>
      <c r="AC345" s="67"/>
    </row>
    <row r="346" customFormat="false" ht="15.75" hidden="true" customHeight="false" outlineLevel="0" collapsed="false">
      <c r="A346" s="54" t="str">
        <f aca="false">+'Personnel Input Worksheet'!B366</f>
        <v> </v>
      </c>
      <c r="B346" s="54" t="n">
        <f aca="false">+'Personnel Input Worksheet'!D366</f>
        <v>0</v>
      </c>
      <c r="C346" s="54" t="n">
        <f aca="false">IF(B346&lt;&gt;0,1,0)</f>
        <v>0</v>
      </c>
      <c r="D346" s="54" t="n">
        <f aca="false">+'Personnel Input Worksheet'!G366</f>
        <v>12</v>
      </c>
      <c r="E346" s="61" t="n">
        <f aca="false">+D346*30</f>
        <v>360</v>
      </c>
      <c r="F346" s="62" t="n">
        <v>36526</v>
      </c>
      <c r="G346" s="63" t="n">
        <f aca="false">IF(A346&lt;&gt;"FTE",DATE(99,12,31),+F346+(360-E346))</f>
        <v>36525</v>
      </c>
      <c r="H346" s="63" t="n">
        <f aca="false">IF(A346&lt;&gt;"FTE",F346+E346,DATE(2001,1,1))</f>
        <v>36886</v>
      </c>
      <c r="I346" s="64" t="n">
        <f aca="false">IF(AND($G346&lt;=I$1,$H346&gt;I$1),$C346,0)</f>
        <v>0</v>
      </c>
      <c r="J346" s="64" t="n">
        <f aca="false">IF(AND($G346&lt;=J$1,$H346&gt;J$1),$C346,0)</f>
        <v>0</v>
      </c>
      <c r="K346" s="64" t="n">
        <f aca="false">IF(AND($G346&lt;=K$1,$H346&gt;K$1),$C346,0)</f>
        <v>0</v>
      </c>
      <c r="L346" s="64" t="n">
        <f aca="false">IF(AND($G346&lt;=L$1,$H346&gt;L$1),$C346,0)</f>
        <v>0</v>
      </c>
      <c r="M346" s="64" t="n">
        <f aca="false">IF(AND($G346&lt;=M$1,$H346&gt;M$1),$C346,0)</f>
        <v>0</v>
      </c>
      <c r="N346" s="64" t="n">
        <f aca="false">IF(AND($G346&lt;=N$1,$H346&gt;N$1),$C346,0)</f>
        <v>0</v>
      </c>
      <c r="O346" s="64" t="n">
        <f aca="false">IF(AND($G346&lt;=O$1,$H346&gt;O$1),$C346,0)</f>
        <v>0</v>
      </c>
      <c r="P346" s="64" t="n">
        <f aca="false">IF(AND($G346&lt;=P$1,$H346&gt;P$1),$C346,0)</f>
        <v>0</v>
      </c>
      <c r="Q346" s="64" t="n">
        <f aca="false">IF(AND($G346&lt;=Q$1,$H346&gt;Q$1),$C346,0)</f>
        <v>0</v>
      </c>
      <c r="R346" s="64" t="n">
        <f aca="false">IF(AND($G346&lt;=R$1,$H346&gt;R$1),$C346,0)</f>
        <v>0</v>
      </c>
      <c r="S346" s="64" t="n">
        <f aca="false">IF(AND($G346&lt;=S$1,$H346&gt;S$1),$C346,0)</f>
        <v>0</v>
      </c>
      <c r="T346" s="64" t="n">
        <f aca="false">IF(AND($G346&lt;=T$1,$H346&gt;T$1),$C346,0)</f>
        <v>0</v>
      </c>
      <c r="U346" s="65" t="n">
        <f aca="false">SUM(I346:T346)</f>
        <v>0</v>
      </c>
      <c r="V346" s="65"/>
      <c r="W346" s="67"/>
      <c r="X346" s="67"/>
      <c r="Y346" s="67"/>
      <c r="Z346" s="67"/>
      <c r="AA346" s="67"/>
      <c r="AB346" s="67"/>
      <c r="AC346" s="67"/>
    </row>
    <row r="347" customFormat="false" ht="15.75" hidden="true" customHeight="false" outlineLevel="0" collapsed="false">
      <c r="A347" s="54" t="str">
        <f aca="false">+'Personnel Input Worksheet'!B367</f>
        <v> </v>
      </c>
      <c r="B347" s="54" t="n">
        <f aca="false">+'Personnel Input Worksheet'!D367</f>
        <v>0</v>
      </c>
      <c r="C347" s="54" t="n">
        <f aca="false">IF(B347&lt;&gt;0,1,0)</f>
        <v>0</v>
      </c>
      <c r="D347" s="54" t="n">
        <f aca="false">+'Personnel Input Worksheet'!G367</f>
        <v>12</v>
      </c>
      <c r="E347" s="61" t="n">
        <f aca="false">+D347*30</f>
        <v>360</v>
      </c>
      <c r="F347" s="62" t="n">
        <v>36526</v>
      </c>
      <c r="G347" s="63" t="n">
        <f aca="false">IF(A347&lt;&gt;"FTE",DATE(99,12,31),+F347+(360-E347))</f>
        <v>36525</v>
      </c>
      <c r="H347" s="63" t="n">
        <f aca="false">IF(A347&lt;&gt;"FTE",F347+E347,DATE(2001,1,1))</f>
        <v>36886</v>
      </c>
      <c r="I347" s="64" t="n">
        <f aca="false">IF(AND($G347&lt;=I$1,$H347&gt;I$1),$C347,0)</f>
        <v>0</v>
      </c>
      <c r="J347" s="64" t="n">
        <f aca="false">IF(AND($G347&lt;=J$1,$H347&gt;J$1),$C347,0)</f>
        <v>0</v>
      </c>
      <c r="K347" s="64" t="n">
        <f aca="false">IF(AND($G347&lt;=K$1,$H347&gt;K$1),$C347,0)</f>
        <v>0</v>
      </c>
      <c r="L347" s="64" t="n">
        <f aca="false">IF(AND($G347&lt;=L$1,$H347&gt;L$1),$C347,0)</f>
        <v>0</v>
      </c>
      <c r="M347" s="64" t="n">
        <f aca="false">IF(AND($G347&lt;=M$1,$H347&gt;M$1),$C347,0)</f>
        <v>0</v>
      </c>
      <c r="N347" s="64" t="n">
        <f aca="false">IF(AND($G347&lt;=N$1,$H347&gt;N$1),$C347,0)</f>
        <v>0</v>
      </c>
      <c r="O347" s="64" t="n">
        <f aca="false">IF(AND($G347&lt;=O$1,$H347&gt;O$1),$C347,0)</f>
        <v>0</v>
      </c>
      <c r="P347" s="64" t="n">
        <f aca="false">IF(AND($G347&lt;=P$1,$H347&gt;P$1),$C347,0)</f>
        <v>0</v>
      </c>
      <c r="Q347" s="64" t="n">
        <f aca="false">IF(AND($G347&lt;=Q$1,$H347&gt;Q$1),$C347,0)</f>
        <v>0</v>
      </c>
      <c r="R347" s="64" t="n">
        <f aca="false">IF(AND($G347&lt;=R$1,$H347&gt;R$1),$C347,0)</f>
        <v>0</v>
      </c>
      <c r="S347" s="64" t="n">
        <f aca="false">IF(AND($G347&lt;=S$1,$H347&gt;S$1),$C347,0)</f>
        <v>0</v>
      </c>
      <c r="T347" s="64" t="n">
        <f aca="false">IF(AND($G347&lt;=T$1,$H347&gt;T$1),$C347,0)</f>
        <v>0</v>
      </c>
      <c r="U347" s="65" t="n">
        <f aca="false">SUM(I347:T347)</f>
        <v>0</v>
      </c>
      <c r="V347" s="65"/>
      <c r="W347" s="67"/>
      <c r="X347" s="67"/>
      <c r="Y347" s="67"/>
      <c r="Z347" s="67"/>
      <c r="AA347" s="67"/>
      <c r="AB347" s="67"/>
      <c r="AC347" s="67"/>
    </row>
    <row r="348" customFormat="false" ht="15.75" hidden="true" customHeight="false" outlineLevel="0" collapsed="false">
      <c r="A348" s="54" t="str">
        <f aca="false">+'Personnel Input Worksheet'!B368</f>
        <v> </v>
      </c>
      <c r="B348" s="54" t="n">
        <f aca="false">+'Personnel Input Worksheet'!D368</f>
        <v>0</v>
      </c>
      <c r="C348" s="54" t="n">
        <f aca="false">IF(B348&lt;&gt;0,1,0)</f>
        <v>0</v>
      </c>
      <c r="D348" s="54" t="n">
        <f aca="false">+'Personnel Input Worksheet'!G368</f>
        <v>12</v>
      </c>
      <c r="E348" s="61" t="n">
        <f aca="false">+D348*30</f>
        <v>360</v>
      </c>
      <c r="F348" s="62" t="n">
        <v>36526</v>
      </c>
      <c r="G348" s="63" t="n">
        <f aca="false">IF(A348&lt;&gt;"FTE",DATE(99,12,31),+F348+(360-E348))</f>
        <v>36525</v>
      </c>
      <c r="H348" s="63" t="n">
        <f aca="false">IF(A348&lt;&gt;"FTE",F348+E348,DATE(2001,1,1))</f>
        <v>36886</v>
      </c>
      <c r="I348" s="64" t="n">
        <f aca="false">IF(AND($G348&lt;=I$1,$H348&gt;I$1),$C348,0)</f>
        <v>0</v>
      </c>
      <c r="J348" s="64" t="n">
        <f aca="false">IF(AND($G348&lt;=J$1,$H348&gt;J$1),$C348,0)</f>
        <v>0</v>
      </c>
      <c r="K348" s="64" t="n">
        <f aca="false">IF(AND($G348&lt;=K$1,$H348&gt;K$1),$C348,0)</f>
        <v>0</v>
      </c>
      <c r="L348" s="64" t="n">
        <f aca="false">IF(AND($G348&lt;=L$1,$H348&gt;L$1),$C348,0)</f>
        <v>0</v>
      </c>
      <c r="M348" s="64" t="n">
        <f aca="false">IF(AND($G348&lt;=M$1,$H348&gt;M$1),$C348,0)</f>
        <v>0</v>
      </c>
      <c r="N348" s="64" t="n">
        <f aca="false">IF(AND($G348&lt;=N$1,$H348&gt;N$1),$C348,0)</f>
        <v>0</v>
      </c>
      <c r="O348" s="64" t="n">
        <f aca="false">IF(AND($G348&lt;=O$1,$H348&gt;O$1),$C348,0)</f>
        <v>0</v>
      </c>
      <c r="P348" s="64" t="n">
        <f aca="false">IF(AND($G348&lt;=P$1,$H348&gt;P$1),$C348,0)</f>
        <v>0</v>
      </c>
      <c r="Q348" s="64" t="n">
        <f aca="false">IF(AND($G348&lt;=Q$1,$H348&gt;Q$1),$C348,0)</f>
        <v>0</v>
      </c>
      <c r="R348" s="64" t="n">
        <f aca="false">IF(AND($G348&lt;=R$1,$H348&gt;R$1),$C348,0)</f>
        <v>0</v>
      </c>
      <c r="S348" s="64" t="n">
        <f aca="false">IF(AND($G348&lt;=S$1,$H348&gt;S$1),$C348,0)</f>
        <v>0</v>
      </c>
      <c r="T348" s="64" t="n">
        <f aca="false">IF(AND($G348&lt;=T$1,$H348&gt;T$1),$C348,0)</f>
        <v>0</v>
      </c>
      <c r="U348" s="65" t="n">
        <f aca="false">SUM(I348:T348)</f>
        <v>0</v>
      </c>
      <c r="V348" s="65"/>
      <c r="W348" s="67"/>
      <c r="X348" s="67"/>
      <c r="Y348" s="67"/>
      <c r="Z348" s="67"/>
      <c r="AA348" s="67"/>
      <c r="AB348" s="67"/>
      <c r="AC348" s="67"/>
    </row>
    <row r="349" customFormat="false" ht="15.75" hidden="true" customHeight="false" outlineLevel="0" collapsed="false">
      <c r="A349" s="54" t="str">
        <f aca="false">+'Personnel Input Worksheet'!B369</f>
        <v>Total</v>
      </c>
      <c r="B349" s="54" t="n">
        <f aca="false">+'Personnel Input Worksheet'!D369</f>
        <v>0</v>
      </c>
      <c r="C349" s="54" t="n">
        <f aca="false">IF(B349&lt;&gt;0,1,0)</f>
        <v>0</v>
      </c>
      <c r="D349" s="54" t="n">
        <f aca="false">+'Personnel Input Worksheet'!G369</f>
        <v>0</v>
      </c>
      <c r="E349" s="61" t="n">
        <f aca="false">+D349*30</f>
        <v>0</v>
      </c>
      <c r="F349" s="62" t="n">
        <v>36526</v>
      </c>
      <c r="G349" s="63" t="n">
        <f aca="false">IF(A349&lt;&gt;"FTE",DATE(99,12,31),+F349+(360-E349))</f>
        <v>36525</v>
      </c>
      <c r="H349" s="63" t="n">
        <f aca="false">IF(A349&lt;&gt;"FTE",F349+E349,DATE(2001,1,1))</f>
        <v>36526</v>
      </c>
      <c r="I349" s="64" t="n">
        <f aca="false">IF(AND($G349&lt;=I$1,$H349&gt;I$1),$C349,0)</f>
        <v>0</v>
      </c>
      <c r="J349" s="64" t="n">
        <f aca="false">IF(AND($G349&lt;=J$1,$H349&gt;J$1),$C349,0)</f>
        <v>0</v>
      </c>
      <c r="K349" s="64" t="n">
        <f aca="false">IF(AND($G349&lt;=K$1,$H349&gt;K$1),$C349,0)</f>
        <v>0</v>
      </c>
      <c r="L349" s="64" t="n">
        <f aca="false">IF(AND($G349&lt;=L$1,$H349&gt;L$1),$C349,0)</f>
        <v>0</v>
      </c>
      <c r="M349" s="64" t="n">
        <f aca="false">IF(AND($G349&lt;=M$1,$H349&gt;M$1),$C349,0)</f>
        <v>0</v>
      </c>
      <c r="N349" s="64" t="n">
        <f aca="false">IF(AND($G349&lt;=N$1,$H349&gt;N$1),$C349,0)</f>
        <v>0</v>
      </c>
      <c r="O349" s="64" t="n">
        <f aca="false">IF(AND($G349&lt;=O$1,$H349&gt;O$1),$C349,0)</f>
        <v>0</v>
      </c>
      <c r="P349" s="64" t="n">
        <f aca="false">IF(AND($G349&lt;=P$1,$H349&gt;P$1),$C349,0)</f>
        <v>0</v>
      </c>
      <c r="Q349" s="64" t="n">
        <f aca="false">IF(AND($G349&lt;=Q$1,$H349&gt;Q$1),$C349,0)</f>
        <v>0</v>
      </c>
      <c r="R349" s="64" t="n">
        <f aca="false">IF(AND($G349&lt;=R$1,$H349&gt;R$1),$C349,0)</f>
        <v>0</v>
      </c>
      <c r="S349" s="64" t="n">
        <f aca="false">IF(AND($G349&lt;=S$1,$H349&gt;S$1),$C349,0)</f>
        <v>0</v>
      </c>
      <c r="T349" s="64" t="n">
        <f aca="false">IF(AND($G349&lt;=T$1,$H349&gt;T$1),$C349,0)</f>
        <v>0</v>
      </c>
      <c r="U349" s="65" t="n">
        <f aca="false">SUM(I349:T349)</f>
        <v>0</v>
      </c>
      <c r="V349" s="65"/>
      <c r="W349" s="67"/>
      <c r="X349" s="67"/>
      <c r="Y349" s="67"/>
      <c r="Z349" s="67"/>
      <c r="AA349" s="67"/>
      <c r="AB349" s="67"/>
      <c r="AC349" s="67"/>
    </row>
    <row r="350" customFormat="false" ht="15.75" hidden="true" customHeight="false" outlineLevel="0" collapsed="false">
      <c r="A350" s="54" t="n">
        <f aca="false">+'Personnel Input Worksheet'!B370</f>
        <v>0</v>
      </c>
      <c r="B350" s="54" t="n">
        <f aca="false">+'Personnel Input Worksheet'!D370</f>
        <v>0</v>
      </c>
      <c r="C350" s="54" t="n">
        <f aca="false">IF(B350&lt;&gt;0,1,0)</f>
        <v>0</v>
      </c>
      <c r="D350" s="54" t="n">
        <f aca="false">+'Personnel Input Worksheet'!G370</f>
        <v>0</v>
      </c>
      <c r="E350" s="61" t="n">
        <f aca="false">+D350*30</f>
        <v>0</v>
      </c>
      <c r="F350" s="62" t="n">
        <v>36526</v>
      </c>
      <c r="G350" s="63" t="n">
        <f aca="false">IF(A350&lt;&gt;"FTE",DATE(99,12,31),+F350+(360-E350))</f>
        <v>36525</v>
      </c>
      <c r="H350" s="63" t="n">
        <f aca="false">IF(A350&lt;&gt;"FTE",F350+E350,DATE(2001,1,1))</f>
        <v>36526</v>
      </c>
      <c r="I350" s="64" t="n">
        <f aca="false">IF(AND($G350&lt;=I$1,$H350&gt;I$1),$C350,0)</f>
        <v>0</v>
      </c>
      <c r="J350" s="64" t="n">
        <f aca="false">IF(AND($G350&lt;=J$1,$H350&gt;J$1),$C350,0)</f>
        <v>0</v>
      </c>
      <c r="K350" s="64" t="n">
        <f aca="false">IF(AND($G350&lt;=K$1,$H350&gt;K$1),$C350,0)</f>
        <v>0</v>
      </c>
      <c r="L350" s="64" t="n">
        <f aca="false">IF(AND($G350&lt;=L$1,$H350&gt;L$1),$C350,0)</f>
        <v>0</v>
      </c>
      <c r="M350" s="64" t="n">
        <f aca="false">IF(AND($G350&lt;=M$1,$H350&gt;M$1),$C350,0)</f>
        <v>0</v>
      </c>
      <c r="N350" s="64" t="n">
        <f aca="false">IF(AND($G350&lt;=N$1,$H350&gt;N$1),$C350,0)</f>
        <v>0</v>
      </c>
      <c r="O350" s="64" t="n">
        <f aca="false">IF(AND($G350&lt;=O$1,$H350&gt;O$1),$C350,0)</f>
        <v>0</v>
      </c>
      <c r="P350" s="64" t="n">
        <f aca="false">IF(AND($G350&lt;=P$1,$H350&gt;P$1),$C350,0)</f>
        <v>0</v>
      </c>
      <c r="Q350" s="64" t="n">
        <f aca="false">IF(AND($G350&lt;=Q$1,$H350&gt;Q$1),$C350,0)</f>
        <v>0</v>
      </c>
      <c r="R350" s="64" t="n">
        <f aca="false">IF(AND($G350&lt;=R$1,$H350&gt;R$1),$C350,0)</f>
        <v>0</v>
      </c>
      <c r="S350" s="64" t="n">
        <f aca="false">IF(AND($G350&lt;=S$1,$H350&gt;S$1),$C350,0)</f>
        <v>0</v>
      </c>
      <c r="T350" s="64" t="n">
        <f aca="false">IF(AND($G350&lt;=T$1,$H350&gt;T$1),$C350,0)</f>
        <v>0</v>
      </c>
      <c r="U350" s="65" t="n">
        <f aca="false">SUM(I350:T350)</f>
        <v>0</v>
      </c>
      <c r="V350" s="65"/>
      <c r="W350" s="67"/>
      <c r="X350" s="67"/>
      <c r="Y350" s="67"/>
      <c r="Z350" s="67"/>
      <c r="AA350" s="67"/>
      <c r="AB350" s="67"/>
      <c r="AC350" s="67"/>
    </row>
    <row r="351" customFormat="false" ht="15.75" hidden="true" customHeight="false" outlineLevel="0" collapsed="false">
      <c r="A351" s="54" t="n">
        <f aca="false">+'Personnel Input Worksheet'!B371</f>
        <v>0</v>
      </c>
      <c r="B351" s="54" t="n">
        <f aca="false">+'Personnel Input Worksheet'!D371</f>
        <v>0</v>
      </c>
      <c r="C351" s="54" t="n">
        <f aca="false">IF(B351&lt;&gt;0,1,0)</f>
        <v>0</v>
      </c>
      <c r="D351" s="54" t="n">
        <f aca="false">+'Personnel Input Worksheet'!G371</f>
        <v>0</v>
      </c>
      <c r="E351" s="61" t="n">
        <f aca="false">+D351*30</f>
        <v>0</v>
      </c>
      <c r="F351" s="62" t="n">
        <v>36526</v>
      </c>
      <c r="G351" s="63" t="n">
        <f aca="false">IF(A351&lt;&gt;"FTE",DATE(99,12,31),+F351+(360-E351))</f>
        <v>36525</v>
      </c>
      <c r="H351" s="63" t="n">
        <f aca="false">IF(A351&lt;&gt;"FTE",F351+E351,DATE(2001,1,1))</f>
        <v>36526</v>
      </c>
      <c r="I351" s="64" t="n">
        <f aca="false">IF(AND($G351&lt;=I$1,$H351&gt;I$1),$C351,0)</f>
        <v>0</v>
      </c>
      <c r="J351" s="64" t="n">
        <f aca="false">IF(AND($G351&lt;=J$1,$H351&gt;J$1),$C351,0)</f>
        <v>0</v>
      </c>
      <c r="K351" s="64" t="n">
        <f aca="false">IF(AND($G351&lt;=K$1,$H351&gt;K$1),$C351,0)</f>
        <v>0</v>
      </c>
      <c r="L351" s="64" t="n">
        <f aca="false">IF(AND($G351&lt;=L$1,$H351&gt;L$1),$C351,0)</f>
        <v>0</v>
      </c>
      <c r="M351" s="64" t="n">
        <f aca="false">IF(AND($G351&lt;=M$1,$H351&gt;M$1),$C351,0)</f>
        <v>0</v>
      </c>
      <c r="N351" s="64" t="n">
        <f aca="false">IF(AND($G351&lt;=N$1,$H351&gt;N$1),$C351,0)</f>
        <v>0</v>
      </c>
      <c r="O351" s="64" t="n">
        <f aca="false">IF(AND($G351&lt;=O$1,$H351&gt;O$1),$C351,0)</f>
        <v>0</v>
      </c>
      <c r="P351" s="64" t="n">
        <f aca="false">IF(AND($G351&lt;=P$1,$H351&gt;P$1),$C351,0)</f>
        <v>0</v>
      </c>
      <c r="Q351" s="64" t="n">
        <f aca="false">IF(AND($G351&lt;=Q$1,$H351&gt;Q$1),$C351,0)</f>
        <v>0</v>
      </c>
      <c r="R351" s="64" t="n">
        <f aca="false">IF(AND($G351&lt;=R$1,$H351&gt;R$1),$C351,0)</f>
        <v>0</v>
      </c>
      <c r="S351" s="64" t="n">
        <f aca="false">IF(AND($G351&lt;=S$1,$H351&gt;S$1),$C351,0)</f>
        <v>0</v>
      </c>
      <c r="T351" s="64" t="n">
        <f aca="false">IF(AND($G351&lt;=T$1,$H351&gt;T$1),$C351,0)</f>
        <v>0</v>
      </c>
      <c r="U351" s="65" t="n">
        <f aca="false">SUM(I351:T351)</f>
        <v>0</v>
      </c>
      <c r="V351" s="65"/>
      <c r="W351" s="67"/>
      <c r="X351" s="67"/>
      <c r="Y351" s="67"/>
      <c r="Z351" s="67"/>
      <c r="AA351" s="67"/>
      <c r="AB351" s="67"/>
      <c r="AC351" s="67"/>
    </row>
    <row r="352" customFormat="false" ht="15.75" hidden="true" customHeight="false" outlineLevel="0" collapsed="false">
      <c r="A352" s="54" t="n">
        <f aca="false">+'Personnel Input Worksheet'!B372</f>
        <v>0</v>
      </c>
      <c r="B352" s="54" t="n">
        <f aca="false">+'Personnel Input Worksheet'!D372</f>
        <v>0</v>
      </c>
      <c r="C352" s="54" t="n">
        <f aca="false">IF(B352&lt;&gt;0,1,0)</f>
        <v>0</v>
      </c>
      <c r="D352" s="54" t="n">
        <f aca="false">+'Personnel Input Worksheet'!G372</f>
        <v>0</v>
      </c>
      <c r="E352" s="61" t="n">
        <f aca="false">+D352*30</f>
        <v>0</v>
      </c>
      <c r="F352" s="62" t="n">
        <v>36526</v>
      </c>
      <c r="G352" s="63" t="n">
        <f aca="false">IF(A352&lt;&gt;"FTE",DATE(99,12,31),+F352+(360-E352))</f>
        <v>36525</v>
      </c>
      <c r="H352" s="63" t="n">
        <f aca="false">IF(A352&lt;&gt;"FTE",F352+E352,DATE(2001,1,1))</f>
        <v>36526</v>
      </c>
      <c r="I352" s="64" t="n">
        <f aca="false">IF(AND($G352&lt;=I$1,$H352&gt;I$1),$C352,0)</f>
        <v>0</v>
      </c>
      <c r="J352" s="64" t="n">
        <f aca="false">IF(AND($G352&lt;=J$1,$H352&gt;J$1),$C352,0)</f>
        <v>0</v>
      </c>
      <c r="K352" s="64" t="n">
        <f aca="false">IF(AND($G352&lt;=K$1,$H352&gt;K$1),$C352,0)</f>
        <v>0</v>
      </c>
      <c r="L352" s="64" t="n">
        <f aca="false">IF(AND($G352&lt;=L$1,$H352&gt;L$1),$C352,0)</f>
        <v>0</v>
      </c>
      <c r="M352" s="64" t="n">
        <f aca="false">IF(AND($G352&lt;=M$1,$H352&gt;M$1),$C352,0)</f>
        <v>0</v>
      </c>
      <c r="N352" s="64" t="n">
        <f aca="false">IF(AND($G352&lt;=N$1,$H352&gt;N$1),$C352,0)</f>
        <v>0</v>
      </c>
      <c r="O352" s="64" t="n">
        <f aca="false">IF(AND($G352&lt;=O$1,$H352&gt;O$1),$C352,0)</f>
        <v>0</v>
      </c>
      <c r="P352" s="64" t="n">
        <f aca="false">IF(AND($G352&lt;=P$1,$H352&gt;P$1),$C352,0)</f>
        <v>0</v>
      </c>
      <c r="Q352" s="64" t="n">
        <f aca="false">IF(AND($G352&lt;=Q$1,$H352&gt;Q$1),$C352,0)</f>
        <v>0</v>
      </c>
      <c r="R352" s="64" t="n">
        <f aca="false">IF(AND($G352&lt;=R$1,$H352&gt;R$1),$C352,0)</f>
        <v>0</v>
      </c>
      <c r="S352" s="64" t="n">
        <f aca="false">IF(AND($G352&lt;=S$1,$H352&gt;S$1),$C352,0)</f>
        <v>0</v>
      </c>
      <c r="T352" s="64" t="n">
        <f aca="false">IF(AND($G352&lt;=T$1,$H352&gt;T$1),$C352,0)</f>
        <v>0</v>
      </c>
      <c r="U352" s="65" t="n">
        <f aca="false">SUM(I352:T352)</f>
        <v>0</v>
      </c>
      <c r="V352" s="65"/>
      <c r="W352" s="67"/>
      <c r="X352" s="67"/>
      <c r="Y352" s="67"/>
      <c r="Z352" s="67"/>
      <c r="AA352" s="67"/>
      <c r="AB352" s="67"/>
      <c r="AC352" s="67"/>
    </row>
    <row r="353" customFormat="false" ht="15.75" hidden="true" customHeight="false" outlineLevel="0" collapsed="false">
      <c r="A353" s="54" t="n">
        <f aca="false">+'Personnel Input Worksheet'!B373</f>
        <v>0</v>
      </c>
      <c r="B353" s="54" t="n">
        <f aca="false">+'Personnel Input Worksheet'!D373</f>
        <v>0</v>
      </c>
      <c r="C353" s="54" t="n">
        <f aca="false">IF(B353&lt;&gt;0,1,0)</f>
        <v>0</v>
      </c>
      <c r="D353" s="54" t="n">
        <f aca="false">+'Personnel Input Worksheet'!G373</f>
        <v>0</v>
      </c>
      <c r="E353" s="61" t="n">
        <f aca="false">+D353*30</f>
        <v>0</v>
      </c>
      <c r="F353" s="62" t="n">
        <v>36526</v>
      </c>
      <c r="G353" s="63" t="n">
        <f aca="false">IF(A353&lt;&gt;"FTE",DATE(99,12,31),+F353+(360-E353))</f>
        <v>36525</v>
      </c>
      <c r="H353" s="63" t="n">
        <f aca="false">IF(A353&lt;&gt;"FTE",F353+E353,DATE(2001,1,1))</f>
        <v>36526</v>
      </c>
      <c r="I353" s="64" t="n">
        <f aca="false">IF(AND($G353&lt;=I$1,$H353&gt;I$1),$C353,0)</f>
        <v>0</v>
      </c>
      <c r="J353" s="64" t="n">
        <f aca="false">IF(AND($G353&lt;=J$1,$H353&gt;J$1),$C353,0)</f>
        <v>0</v>
      </c>
      <c r="K353" s="64" t="n">
        <f aca="false">IF(AND($G353&lt;=K$1,$H353&gt;K$1),$C353,0)</f>
        <v>0</v>
      </c>
      <c r="L353" s="64" t="n">
        <f aca="false">IF(AND($G353&lt;=L$1,$H353&gt;L$1),$C353,0)</f>
        <v>0</v>
      </c>
      <c r="M353" s="64" t="n">
        <f aca="false">IF(AND($G353&lt;=M$1,$H353&gt;M$1),$C353,0)</f>
        <v>0</v>
      </c>
      <c r="N353" s="64" t="n">
        <f aca="false">IF(AND($G353&lt;=N$1,$H353&gt;N$1),$C353,0)</f>
        <v>0</v>
      </c>
      <c r="O353" s="64" t="n">
        <f aca="false">IF(AND($G353&lt;=O$1,$H353&gt;O$1),$C353,0)</f>
        <v>0</v>
      </c>
      <c r="P353" s="64" t="n">
        <f aca="false">IF(AND($G353&lt;=P$1,$H353&gt;P$1),$C353,0)</f>
        <v>0</v>
      </c>
      <c r="Q353" s="64" t="n">
        <f aca="false">IF(AND($G353&lt;=Q$1,$H353&gt;Q$1),$C353,0)</f>
        <v>0</v>
      </c>
      <c r="R353" s="64" t="n">
        <f aca="false">IF(AND($G353&lt;=R$1,$H353&gt;R$1),$C353,0)</f>
        <v>0</v>
      </c>
      <c r="S353" s="64" t="n">
        <f aca="false">IF(AND($G353&lt;=S$1,$H353&gt;S$1),$C353,0)</f>
        <v>0</v>
      </c>
      <c r="T353" s="64" t="n">
        <f aca="false">IF(AND($G353&lt;=T$1,$H353&gt;T$1),$C353,0)</f>
        <v>0</v>
      </c>
      <c r="U353" s="65" t="n">
        <f aca="false">SUM(I353:T353)</f>
        <v>0</v>
      </c>
      <c r="V353" s="65"/>
      <c r="W353" s="67"/>
      <c r="X353" s="67"/>
      <c r="Y353" s="67"/>
      <c r="Z353" s="67"/>
      <c r="AA353" s="67"/>
      <c r="AB353" s="67"/>
      <c r="AC353" s="67"/>
    </row>
    <row r="354" customFormat="false" ht="15.75" hidden="true" customHeight="false" outlineLevel="0" collapsed="false">
      <c r="A354" s="54" t="n">
        <f aca="false">+'Personnel Input Worksheet'!B374</f>
        <v>0</v>
      </c>
      <c r="B354" s="54" t="n">
        <f aca="false">+'Personnel Input Worksheet'!D374</f>
        <v>0</v>
      </c>
      <c r="C354" s="54" t="n">
        <f aca="false">IF(B354&lt;&gt;0,1,0)</f>
        <v>0</v>
      </c>
      <c r="D354" s="54" t="n">
        <f aca="false">+'Personnel Input Worksheet'!G374</f>
        <v>0</v>
      </c>
      <c r="E354" s="61" t="n">
        <f aca="false">+D354*30</f>
        <v>0</v>
      </c>
      <c r="F354" s="62" t="n">
        <v>36526</v>
      </c>
      <c r="G354" s="63" t="n">
        <f aca="false">IF(A354&lt;&gt;"FTE",DATE(99,12,31),+F354+(360-E354))</f>
        <v>36525</v>
      </c>
      <c r="H354" s="63" t="n">
        <f aca="false">IF(A354&lt;&gt;"FTE",F354+E354,DATE(2001,1,1))</f>
        <v>36526</v>
      </c>
      <c r="I354" s="64" t="n">
        <f aca="false">IF(AND($G354&lt;=I$1,$H354&gt;I$1),$C354,0)</f>
        <v>0</v>
      </c>
      <c r="J354" s="64" t="n">
        <f aca="false">IF(AND($G354&lt;=J$1,$H354&gt;J$1),$C354,0)</f>
        <v>0</v>
      </c>
      <c r="K354" s="64" t="n">
        <f aca="false">IF(AND($G354&lt;=K$1,$H354&gt;K$1),$C354,0)</f>
        <v>0</v>
      </c>
      <c r="L354" s="64" t="n">
        <f aca="false">IF(AND($G354&lt;=L$1,$H354&gt;L$1),$C354,0)</f>
        <v>0</v>
      </c>
      <c r="M354" s="64" t="n">
        <f aca="false">IF(AND($G354&lt;=M$1,$H354&gt;M$1),$C354,0)</f>
        <v>0</v>
      </c>
      <c r="N354" s="64" t="n">
        <f aca="false">IF(AND($G354&lt;=N$1,$H354&gt;N$1),$C354,0)</f>
        <v>0</v>
      </c>
      <c r="O354" s="64" t="n">
        <f aca="false">IF(AND($G354&lt;=O$1,$H354&gt;O$1),$C354,0)</f>
        <v>0</v>
      </c>
      <c r="P354" s="64" t="n">
        <f aca="false">IF(AND($G354&lt;=P$1,$H354&gt;P$1),$C354,0)</f>
        <v>0</v>
      </c>
      <c r="Q354" s="64" t="n">
        <f aca="false">IF(AND($G354&lt;=Q$1,$H354&gt;Q$1),$C354,0)</f>
        <v>0</v>
      </c>
      <c r="R354" s="64" t="n">
        <f aca="false">IF(AND($G354&lt;=R$1,$H354&gt;R$1),$C354,0)</f>
        <v>0</v>
      </c>
      <c r="S354" s="64" t="n">
        <f aca="false">IF(AND($G354&lt;=S$1,$H354&gt;S$1),$C354,0)</f>
        <v>0</v>
      </c>
      <c r="T354" s="64" t="n">
        <f aca="false">IF(AND($G354&lt;=T$1,$H354&gt;T$1),$C354,0)</f>
        <v>0</v>
      </c>
      <c r="U354" s="65" t="n">
        <f aca="false">SUM(I354:T354)</f>
        <v>0</v>
      </c>
      <c r="V354" s="65"/>
      <c r="W354" s="67"/>
      <c r="X354" s="67"/>
      <c r="Y354" s="67"/>
      <c r="Z354" s="67"/>
      <c r="AA354" s="67"/>
      <c r="AB354" s="67"/>
      <c r="AC354" s="67"/>
    </row>
    <row r="355" customFormat="false" ht="15.75" hidden="true" customHeight="false" outlineLevel="0" collapsed="false">
      <c r="A355" s="54" t="n">
        <f aca="false">+'Personnel Input Worksheet'!B375</f>
        <v>0</v>
      </c>
      <c r="B355" s="54" t="n">
        <f aca="false">+'Personnel Input Worksheet'!D375</f>
        <v>0</v>
      </c>
      <c r="C355" s="54" t="n">
        <f aca="false">IF(B355&lt;&gt;0,1,0)</f>
        <v>0</v>
      </c>
      <c r="D355" s="54" t="n">
        <f aca="false">+'Personnel Input Worksheet'!G375</f>
        <v>0</v>
      </c>
      <c r="E355" s="61" t="n">
        <f aca="false">+D355*30</f>
        <v>0</v>
      </c>
      <c r="F355" s="62" t="n">
        <v>36526</v>
      </c>
      <c r="G355" s="63" t="n">
        <f aca="false">IF(A355&lt;&gt;"FTE",DATE(99,12,31),+F355+(360-E355))</f>
        <v>36525</v>
      </c>
      <c r="H355" s="63" t="n">
        <f aca="false">IF(A355&lt;&gt;"FTE",F355+E355,DATE(2001,1,1))</f>
        <v>36526</v>
      </c>
      <c r="I355" s="64" t="n">
        <f aca="false">IF(AND($G355&lt;=I$1,$H355&gt;I$1),$C355,0)</f>
        <v>0</v>
      </c>
      <c r="J355" s="64" t="n">
        <f aca="false">IF(AND($G355&lt;=J$1,$H355&gt;J$1),$C355,0)</f>
        <v>0</v>
      </c>
      <c r="K355" s="64" t="n">
        <f aca="false">IF(AND($G355&lt;=K$1,$H355&gt;K$1),$C355,0)</f>
        <v>0</v>
      </c>
      <c r="L355" s="64" t="n">
        <f aca="false">IF(AND($G355&lt;=L$1,$H355&gt;L$1),$C355,0)</f>
        <v>0</v>
      </c>
      <c r="M355" s="64" t="n">
        <f aca="false">IF(AND($G355&lt;=M$1,$H355&gt;M$1),$C355,0)</f>
        <v>0</v>
      </c>
      <c r="N355" s="64" t="n">
        <f aca="false">IF(AND($G355&lt;=N$1,$H355&gt;N$1),$C355,0)</f>
        <v>0</v>
      </c>
      <c r="O355" s="64" t="n">
        <f aca="false">IF(AND($G355&lt;=O$1,$H355&gt;O$1),$C355,0)</f>
        <v>0</v>
      </c>
      <c r="P355" s="64" t="n">
        <f aca="false">IF(AND($G355&lt;=P$1,$H355&gt;P$1),$C355,0)</f>
        <v>0</v>
      </c>
      <c r="Q355" s="64" t="n">
        <f aca="false">IF(AND($G355&lt;=Q$1,$H355&gt;Q$1),$C355,0)</f>
        <v>0</v>
      </c>
      <c r="R355" s="64" t="n">
        <f aca="false">IF(AND($G355&lt;=R$1,$H355&gt;R$1),$C355,0)</f>
        <v>0</v>
      </c>
      <c r="S355" s="64" t="n">
        <f aca="false">IF(AND($G355&lt;=S$1,$H355&gt;S$1),$C355,0)</f>
        <v>0</v>
      </c>
      <c r="T355" s="64" t="n">
        <f aca="false">IF(AND($G355&lt;=T$1,$H355&gt;T$1),$C355,0)</f>
        <v>0</v>
      </c>
      <c r="U355" s="65" t="n">
        <f aca="false">SUM(I355:T355)</f>
        <v>0</v>
      </c>
      <c r="V355" s="65"/>
      <c r="W355" s="67"/>
      <c r="X355" s="67"/>
      <c r="Y355" s="67"/>
      <c r="Z355" s="67"/>
      <c r="AA355" s="67"/>
      <c r="AB355" s="67"/>
      <c r="AC355" s="67"/>
    </row>
    <row r="356" customFormat="false" ht="15.75" hidden="true" customHeight="false" outlineLevel="0" collapsed="false">
      <c r="A356" s="54" t="n">
        <f aca="false">+'Personnel Input Worksheet'!B376</f>
        <v>0</v>
      </c>
      <c r="B356" s="54" t="n">
        <f aca="false">+'Personnel Input Worksheet'!D376</f>
        <v>0</v>
      </c>
      <c r="C356" s="54" t="n">
        <f aca="false">IF(B356&lt;&gt;0,1,0)</f>
        <v>0</v>
      </c>
      <c r="D356" s="54" t="n">
        <f aca="false">+'Personnel Input Worksheet'!G376</f>
        <v>0</v>
      </c>
      <c r="E356" s="61" t="n">
        <f aca="false">+D356*30</f>
        <v>0</v>
      </c>
      <c r="F356" s="62" t="n">
        <v>36526</v>
      </c>
      <c r="G356" s="63" t="n">
        <f aca="false">IF(A356&lt;&gt;"FTE",DATE(99,12,31),+F356+(360-E356))</f>
        <v>36525</v>
      </c>
      <c r="H356" s="63" t="n">
        <f aca="false">IF(A356&lt;&gt;"FTE",F356+E356,DATE(2001,1,1))</f>
        <v>36526</v>
      </c>
      <c r="I356" s="64" t="n">
        <f aca="false">IF(AND($G356&lt;=I$1,$H356&gt;I$1),$C356,0)</f>
        <v>0</v>
      </c>
      <c r="J356" s="64" t="n">
        <f aca="false">IF(AND($G356&lt;=J$1,$H356&gt;J$1),$C356,0)</f>
        <v>0</v>
      </c>
      <c r="K356" s="64" t="n">
        <f aca="false">IF(AND($G356&lt;=K$1,$H356&gt;K$1),$C356,0)</f>
        <v>0</v>
      </c>
      <c r="L356" s="64" t="n">
        <f aca="false">IF(AND($G356&lt;=L$1,$H356&gt;L$1),$C356,0)</f>
        <v>0</v>
      </c>
      <c r="M356" s="64" t="n">
        <f aca="false">IF(AND($G356&lt;=M$1,$H356&gt;M$1),$C356,0)</f>
        <v>0</v>
      </c>
      <c r="N356" s="64" t="n">
        <f aca="false">IF(AND($G356&lt;=N$1,$H356&gt;N$1),$C356,0)</f>
        <v>0</v>
      </c>
      <c r="O356" s="64" t="n">
        <f aca="false">IF(AND($G356&lt;=O$1,$H356&gt;O$1),$C356,0)</f>
        <v>0</v>
      </c>
      <c r="P356" s="64" t="n">
        <f aca="false">IF(AND($G356&lt;=P$1,$H356&gt;P$1),$C356,0)</f>
        <v>0</v>
      </c>
      <c r="Q356" s="64" t="n">
        <f aca="false">IF(AND($G356&lt;=Q$1,$H356&gt;Q$1),$C356,0)</f>
        <v>0</v>
      </c>
      <c r="R356" s="64" t="n">
        <f aca="false">IF(AND($G356&lt;=R$1,$H356&gt;R$1),$C356,0)</f>
        <v>0</v>
      </c>
      <c r="S356" s="64" t="n">
        <f aca="false">IF(AND($G356&lt;=S$1,$H356&gt;S$1),$C356,0)</f>
        <v>0</v>
      </c>
      <c r="T356" s="64" t="n">
        <f aca="false">IF(AND($G356&lt;=T$1,$H356&gt;T$1),$C356,0)</f>
        <v>0</v>
      </c>
      <c r="U356" s="65" t="n">
        <f aca="false">SUM(I356:T356)</f>
        <v>0</v>
      </c>
      <c r="V356" s="65"/>
      <c r="W356" s="67"/>
      <c r="X356" s="67"/>
      <c r="Y356" s="67"/>
      <c r="Z356" s="67"/>
      <c r="AA356" s="67"/>
      <c r="AB356" s="67"/>
      <c r="AC356" s="67"/>
    </row>
    <row r="357" customFormat="false" ht="15.75" hidden="true" customHeight="false" outlineLevel="0" collapsed="false">
      <c r="A357" s="54" t="n">
        <f aca="false">+'Personnel Input Worksheet'!B377</f>
        <v>0</v>
      </c>
      <c r="B357" s="54" t="n">
        <f aca="false">+'Personnel Input Worksheet'!D377</f>
        <v>0</v>
      </c>
      <c r="C357" s="54" t="n">
        <f aca="false">IF(B357&lt;&gt;0,1,0)</f>
        <v>0</v>
      </c>
      <c r="D357" s="54" t="n">
        <f aca="false">+'Personnel Input Worksheet'!G377</f>
        <v>0</v>
      </c>
      <c r="E357" s="61" t="n">
        <f aca="false">+D357*30</f>
        <v>0</v>
      </c>
      <c r="F357" s="62" t="n">
        <v>36526</v>
      </c>
      <c r="G357" s="63" t="n">
        <f aca="false">IF(A357&lt;&gt;"FTE",DATE(99,12,31),+F357+(360-E357))</f>
        <v>36525</v>
      </c>
      <c r="H357" s="63" t="n">
        <f aca="false">IF(A357&lt;&gt;"FTE",F357+E357,DATE(2001,1,1))</f>
        <v>36526</v>
      </c>
      <c r="I357" s="64" t="n">
        <f aca="false">IF(AND($G357&lt;=I$1,$H357&gt;I$1),$C357,0)</f>
        <v>0</v>
      </c>
      <c r="J357" s="64" t="n">
        <f aca="false">IF(AND($G357&lt;=J$1,$H357&gt;J$1),$C357,0)</f>
        <v>0</v>
      </c>
      <c r="K357" s="64" t="n">
        <f aca="false">IF(AND($G357&lt;=K$1,$H357&gt;K$1),$C357,0)</f>
        <v>0</v>
      </c>
      <c r="L357" s="64" t="n">
        <f aca="false">IF(AND($G357&lt;=L$1,$H357&gt;L$1),$C357,0)</f>
        <v>0</v>
      </c>
      <c r="M357" s="64" t="n">
        <f aca="false">IF(AND($G357&lt;=M$1,$H357&gt;M$1),$C357,0)</f>
        <v>0</v>
      </c>
      <c r="N357" s="64" t="n">
        <f aca="false">IF(AND($G357&lt;=N$1,$H357&gt;N$1),$C357,0)</f>
        <v>0</v>
      </c>
      <c r="O357" s="64" t="n">
        <f aca="false">IF(AND($G357&lt;=O$1,$H357&gt;O$1),$C357,0)</f>
        <v>0</v>
      </c>
      <c r="P357" s="64" t="n">
        <f aca="false">IF(AND($G357&lt;=P$1,$H357&gt;P$1),$C357,0)</f>
        <v>0</v>
      </c>
      <c r="Q357" s="64" t="n">
        <f aca="false">IF(AND($G357&lt;=Q$1,$H357&gt;Q$1),$C357,0)</f>
        <v>0</v>
      </c>
      <c r="R357" s="64" t="n">
        <f aca="false">IF(AND($G357&lt;=R$1,$H357&gt;R$1),$C357,0)</f>
        <v>0</v>
      </c>
      <c r="S357" s="64" t="n">
        <f aca="false">IF(AND($G357&lt;=S$1,$H357&gt;S$1),$C357,0)</f>
        <v>0</v>
      </c>
      <c r="T357" s="64" t="n">
        <f aca="false">IF(AND($G357&lt;=T$1,$H357&gt;T$1),$C357,0)</f>
        <v>0</v>
      </c>
      <c r="U357" s="65" t="n">
        <f aca="false">SUM(I357:T357)</f>
        <v>0</v>
      </c>
      <c r="V357" s="65"/>
      <c r="W357" s="67"/>
      <c r="X357" s="67"/>
      <c r="Y357" s="67"/>
      <c r="Z357" s="67"/>
      <c r="AA357" s="67"/>
      <c r="AB357" s="67"/>
      <c r="AC357" s="67"/>
    </row>
    <row r="358" customFormat="false" ht="15.75" hidden="true" customHeight="false" outlineLevel="0" collapsed="false">
      <c r="A358" s="54" t="n">
        <f aca="false">+'Personnel Input Worksheet'!B378</f>
        <v>0</v>
      </c>
      <c r="B358" s="54" t="n">
        <f aca="false">+'Personnel Input Worksheet'!D378</f>
        <v>0</v>
      </c>
      <c r="C358" s="54" t="n">
        <f aca="false">IF(B358&lt;&gt;0,1,0)</f>
        <v>0</v>
      </c>
      <c r="D358" s="54" t="n">
        <f aca="false">+'Personnel Input Worksheet'!G378</f>
        <v>0</v>
      </c>
      <c r="E358" s="61" t="n">
        <f aca="false">+D358*30</f>
        <v>0</v>
      </c>
      <c r="F358" s="62" t="n">
        <v>36526</v>
      </c>
      <c r="G358" s="63" t="n">
        <f aca="false">IF(A358&lt;&gt;"FTE",DATE(99,12,31),+F358+(360-E358))</f>
        <v>36525</v>
      </c>
      <c r="H358" s="63" t="n">
        <f aca="false">IF(A358&lt;&gt;"FTE",F358+E358,DATE(2001,1,1))</f>
        <v>36526</v>
      </c>
      <c r="I358" s="64" t="n">
        <f aca="false">IF(AND($G358&lt;=I$1,$H358&gt;I$1),$C358,0)</f>
        <v>0</v>
      </c>
      <c r="J358" s="64" t="n">
        <f aca="false">IF(AND($G358&lt;=J$1,$H358&gt;J$1),$C358,0)</f>
        <v>0</v>
      </c>
      <c r="K358" s="64" t="n">
        <f aca="false">IF(AND($G358&lt;=K$1,$H358&gt;K$1),$C358,0)</f>
        <v>0</v>
      </c>
      <c r="L358" s="64" t="n">
        <f aca="false">IF(AND($G358&lt;=L$1,$H358&gt;L$1),$C358,0)</f>
        <v>0</v>
      </c>
      <c r="M358" s="64" t="n">
        <f aca="false">IF(AND($G358&lt;=M$1,$H358&gt;M$1),$C358,0)</f>
        <v>0</v>
      </c>
      <c r="N358" s="64" t="n">
        <f aca="false">IF(AND($G358&lt;=N$1,$H358&gt;N$1),$C358,0)</f>
        <v>0</v>
      </c>
      <c r="O358" s="64" t="n">
        <f aca="false">IF(AND($G358&lt;=O$1,$H358&gt;O$1),$C358,0)</f>
        <v>0</v>
      </c>
      <c r="P358" s="64" t="n">
        <f aca="false">IF(AND($G358&lt;=P$1,$H358&gt;P$1),$C358,0)</f>
        <v>0</v>
      </c>
      <c r="Q358" s="64" t="n">
        <f aca="false">IF(AND($G358&lt;=Q$1,$H358&gt;Q$1),$C358,0)</f>
        <v>0</v>
      </c>
      <c r="R358" s="64" t="n">
        <f aca="false">IF(AND($G358&lt;=R$1,$H358&gt;R$1),$C358,0)</f>
        <v>0</v>
      </c>
      <c r="S358" s="64" t="n">
        <f aca="false">IF(AND($G358&lt;=S$1,$H358&gt;S$1),$C358,0)</f>
        <v>0</v>
      </c>
      <c r="T358" s="64" t="n">
        <f aca="false">IF(AND($G358&lt;=T$1,$H358&gt;T$1),$C358,0)</f>
        <v>0</v>
      </c>
      <c r="U358" s="65" t="n">
        <f aca="false">SUM(I358:T358)</f>
        <v>0</v>
      </c>
      <c r="V358" s="65"/>
      <c r="W358" s="67"/>
      <c r="X358" s="67"/>
      <c r="Y358" s="67"/>
      <c r="Z358" s="67"/>
      <c r="AA358" s="67"/>
      <c r="AB358" s="67"/>
      <c r="AC358" s="67"/>
    </row>
    <row r="359" customFormat="false" ht="15.75" hidden="true" customHeight="false" outlineLevel="0" collapsed="false">
      <c r="A359" s="54" t="n">
        <f aca="false">+'Personnel Input Worksheet'!B379</f>
        <v>0</v>
      </c>
      <c r="B359" s="54" t="n">
        <f aca="false">+'Personnel Input Worksheet'!D379</f>
        <v>0</v>
      </c>
      <c r="C359" s="54" t="n">
        <f aca="false">IF(B359&lt;&gt;0,1,0)</f>
        <v>0</v>
      </c>
      <c r="D359" s="54" t="n">
        <f aca="false">+'Personnel Input Worksheet'!G379</f>
        <v>0</v>
      </c>
      <c r="E359" s="61" t="n">
        <f aca="false">+D359*30</f>
        <v>0</v>
      </c>
      <c r="F359" s="62" t="n">
        <v>36526</v>
      </c>
      <c r="G359" s="63" t="n">
        <f aca="false">IF(A359&lt;&gt;"FTE",DATE(99,12,31),+F359+(360-E359))</f>
        <v>36525</v>
      </c>
      <c r="H359" s="63" t="n">
        <f aca="false">IF(A359&lt;&gt;"FTE",F359+E359,DATE(2001,1,1))</f>
        <v>36526</v>
      </c>
      <c r="I359" s="64" t="n">
        <f aca="false">IF(AND($G359&lt;=I$1,$H359&gt;I$1),$C359,0)</f>
        <v>0</v>
      </c>
      <c r="J359" s="64" t="n">
        <f aca="false">IF(AND($G359&lt;=J$1,$H359&gt;J$1),$C359,0)</f>
        <v>0</v>
      </c>
      <c r="K359" s="64" t="n">
        <f aca="false">IF(AND($G359&lt;=K$1,$H359&gt;K$1),$C359,0)</f>
        <v>0</v>
      </c>
      <c r="L359" s="64" t="n">
        <f aca="false">IF(AND($G359&lt;=L$1,$H359&gt;L$1),$C359,0)</f>
        <v>0</v>
      </c>
      <c r="M359" s="64" t="n">
        <f aca="false">IF(AND($G359&lt;=M$1,$H359&gt;M$1),$C359,0)</f>
        <v>0</v>
      </c>
      <c r="N359" s="64" t="n">
        <f aca="false">IF(AND($G359&lt;=N$1,$H359&gt;N$1),$C359,0)</f>
        <v>0</v>
      </c>
      <c r="O359" s="64" t="n">
        <f aca="false">IF(AND($G359&lt;=O$1,$H359&gt;O$1),$C359,0)</f>
        <v>0</v>
      </c>
      <c r="P359" s="64" t="n">
        <f aca="false">IF(AND($G359&lt;=P$1,$H359&gt;P$1),$C359,0)</f>
        <v>0</v>
      </c>
      <c r="Q359" s="64" t="n">
        <f aca="false">IF(AND($G359&lt;=Q$1,$H359&gt;Q$1),$C359,0)</f>
        <v>0</v>
      </c>
      <c r="R359" s="64" t="n">
        <f aca="false">IF(AND($G359&lt;=R$1,$H359&gt;R$1),$C359,0)</f>
        <v>0</v>
      </c>
      <c r="S359" s="64" t="n">
        <f aca="false">IF(AND($G359&lt;=S$1,$H359&gt;S$1),$C359,0)</f>
        <v>0</v>
      </c>
      <c r="T359" s="64" t="n">
        <f aca="false">IF(AND($G359&lt;=T$1,$H359&gt;T$1),$C359,0)</f>
        <v>0</v>
      </c>
      <c r="U359" s="65" t="n">
        <f aca="false">SUM(I359:T359)</f>
        <v>0</v>
      </c>
      <c r="V359" s="65"/>
      <c r="W359" s="67"/>
      <c r="X359" s="67"/>
      <c r="Y359" s="67"/>
      <c r="Z359" s="67"/>
      <c r="AA359" s="67"/>
      <c r="AB359" s="67"/>
      <c r="AC359" s="67"/>
    </row>
    <row r="360" customFormat="false" ht="15.75" hidden="true" customHeight="false" outlineLevel="0" collapsed="false">
      <c r="A360" s="54" t="n">
        <f aca="false">+'Personnel Input Worksheet'!B380</f>
        <v>0</v>
      </c>
      <c r="B360" s="54" t="n">
        <f aca="false">+'Personnel Input Worksheet'!D380</f>
        <v>0</v>
      </c>
      <c r="C360" s="54" t="n">
        <f aca="false">IF(B360&lt;&gt;0,1,0)</f>
        <v>0</v>
      </c>
      <c r="D360" s="54" t="n">
        <f aca="false">+'Personnel Input Worksheet'!G380</f>
        <v>0</v>
      </c>
      <c r="E360" s="61" t="n">
        <f aca="false">+D360*30</f>
        <v>0</v>
      </c>
      <c r="F360" s="62" t="n">
        <v>36526</v>
      </c>
      <c r="G360" s="63" t="n">
        <f aca="false">IF(A360&lt;&gt;"FTE",DATE(99,12,31),+F360+(360-E360))</f>
        <v>36525</v>
      </c>
      <c r="H360" s="63" t="n">
        <f aca="false">IF(A360&lt;&gt;"FTE",F360+E360,DATE(2001,1,1))</f>
        <v>36526</v>
      </c>
      <c r="I360" s="64" t="n">
        <f aca="false">IF(AND($G360&lt;=I$1,$H360&gt;I$1),$C360,0)</f>
        <v>0</v>
      </c>
      <c r="J360" s="64" t="n">
        <f aca="false">IF(AND($G360&lt;=J$1,$H360&gt;J$1),$C360,0)</f>
        <v>0</v>
      </c>
      <c r="K360" s="64" t="n">
        <f aca="false">IF(AND($G360&lt;=K$1,$H360&gt;K$1),$C360,0)</f>
        <v>0</v>
      </c>
      <c r="L360" s="64" t="n">
        <f aca="false">IF(AND($G360&lt;=L$1,$H360&gt;L$1),$C360,0)</f>
        <v>0</v>
      </c>
      <c r="M360" s="64" t="n">
        <f aca="false">IF(AND($G360&lt;=M$1,$H360&gt;M$1),$C360,0)</f>
        <v>0</v>
      </c>
      <c r="N360" s="64" t="n">
        <f aca="false">IF(AND($G360&lt;=N$1,$H360&gt;N$1),$C360,0)</f>
        <v>0</v>
      </c>
      <c r="O360" s="64" t="n">
        <f aca="false">IF(AND($G360&lt;=O$1,$H360&gt;O$1),$C360,0)</f>
        <v>0</v>
      </c>
      <c r="P360" s="64" t="n">
        <f aca="false">IF(AND($G360&lt;=P$1,$H360&gt;P$1),$C360,0)</f>
        <v>0</v>
      </c>
      <c r="Q360" s="64" t="n">
        <f aca="false">IF(AND($G360&lt;=Q$1,$H360&gt;Q$1),$C360,0)</f>
        <v>0</v>
      </c>
      <c r="R360" s="64" t="n">
        <f aca="false">IF(AND($G360&lt;=R$1,$H360&gt;R$1),$C360,0)</f>
        <v>0</v>
      </c>
      <c r="S360" s="64" t="n">
        <f aca="false">IF(AND($G360&lt;=S$1,$H360&gt;S$1),$C360,0)</f>
        <v>0</v>
      </c>
      <c r="T360" s="64" t="n">
        <f aca="false">IF(AND($G360&lt;=T$1,$H360&gt;T$1),$C360,0)</f>
        <v>0</v>
      </c>
      <c r="U360" s="65" t="n">
        <f aca="false">SUM(I360:T360)</f>
        <v>0</v>
      </c>
      <c r="V360" s="65"/>
      <c r="W360" s="67"/>
      <c r="X360" s="67"/>
      <c r="Y360" s="67"/>
      <c r="Z360" s="67"/>
      <c r="AA360" s="67"/>
      <c r="AB360" s="67"/>
      <c r="AC360" s="67"/>
    </row>
    <row r="361" customFormat="false" ht="15.75" hidden="true" customHeight="false" outlineLevel="0" collapsed="false">
      <c r="A361" s="54" t="n">
        <f aca="false">+'Personnel Input Worksheet'!B381</f>
        <v>0</v>
      </c>
      <c r="B361" s="54" t="n">
        <f aca="false">+'Personnel Input Worksheet'!D381</f>
        <v>0</v>
      </c>
      <c r="C361" s="54" t="n">
        <f aca="false">IF(B361&lt;&gt;0,1,0)</f>
        <v>0</v>
      </c>
      <c r="D361" s="54" t="n">
        <f aca="false">+'Personnel Input Worksheet'!G381</f>
        <v>0</v>
      </c>
      <c r="E361" s="61" t="n">
        <f aca="false">+D361*30</f>
        <v>0</v>
      </c>
      <c r="F361" s="62" t="n">
        <v>36526</v>
      </c>
      <c r="G361" s="63" t="n">
        <f aca="false">IF(A361&lt;&gt;"FTE",DATE(99,12,31),+F361+(360-E361))</f>
        <v>36525</v>
      </c>
      <c r="H361" s="63" t="n">
        <f aca="false">IF(A361&lt;&gt;"FTE",F361+E361,DATE(2001,1,1))</f>
        <v>36526</v>
      </c>
      <c r="I361" s="64" t="n">
        <f aca="false">IF(AND($G361&lt;=I$1,$H361&gt;I$1),$C361,0)</f>
        <v>0</v>
      </c>
      <c r="J361" s="64" t="n">
        <f aca="false">IF(AND($G361&lt;=J$1,$H361&gt;J$1),$C361,0)</f>
        <v>0</v>
      </c>
      <c r="K361" s="64" t="n">
        <f aca="false">IF(AND($G361&lt;=K$1,$H361&gt;K$1),$C361,0)</f>
        <v>0</v>
      </c>
      <c r="L361" s="64" t="n">
        <f aca="false">IF(AND($G361&lt;=L$1,$H361&gt;L$1),$C361,0)</f>
        <v>0</v>
      </c>
      <c r="M361" s="64" t="n">
        <f aca="false">IF(AND($G361&lt;=M$1,$H361&gt;M$1),$C361,0)</f>
        <v>0</v>
      </c>
      <c r="N361" s="64" t="n">
        <f aca="false">IF(AND($G361&lt;=N$1,$H361&gt;N$1),$C361,0)</f>
        <v>0</v>
      </c>
      <c r="O361" s="64" t="n">
        <f aca="false">IF(AND($G361&lt;=O$1,$H361&gt;O$1),$C361,0)</f>
        <v>0</v>
      </c>
      <c r="P361" s="64" t="n">
        <f aca="false">IF(AND($G361&lt;=P$1,$H361&gt;P$1),$C361,0)</f>
        <v>0</v>
      </c>
      <c r="Q361" s="64" t="n">
        <f aca="false">IF(AND($G361&lt;=Q$1,$H361&gt;Q$1),$C361,0)</f>
        <v>0</v>
      </c>
      <c r="R361" s="64" t="n">
        <f aca="false">IF(AND($G361&lt;=R$1,$H361&gt;R$1),$C361,0)</f>
        <v>0</v>
      </c>
      <c r="S361" s="64" t="n">
        <f aca="false">IF(AND($G361&lt;=S$1,$H361&gt;S$1),$C361,0)</f>
        <v>0</v>
      </c>
      <c r="T361" s="64" t="n">
        <f aca="false">IF(AND($G361&lt;=T$1,$H361&gt;T$1),$C361,0)</f>
        <v>0</v>
      </c>
      <c r="U361" s="65" t="n">
        <f aca="false">SUM(I361:T361)</f>
        <v>0</v>
      </c>
      <c r="V361" s="65"/>
      <c r="W361" s="67"/>
      <c r="X361" s="67"/>
      <c r="Y361" s="67"/>
      <c r="Z361" s="67"/>
      <c r="AA361" s="67"/>
      <c r="AB361" s="67"/>
      <c r="AC361" s="67"/>
    </row>
    <row r="362" customFormat="false" ht="15.75" hidden="true" customHeight="false" outlineLevel="0" collapsed="false">
      <c r="A362" s="54" t="n">
        <f aca="false">+'Personnel Input Worksheet'!B382</f>
        <v>0</v>
      </c>
      <c r="B362" s="54" t="n">
        <f aca="false">+'Personnel Input Worksheet'!D382</f>
        <v>0</v>
      </c>
      <c r="C362" s="54" t="n">
        <f aca="false">IF(B362&lt;&gt;0,1,0)</f>
        <v>0</v>
      </c>
      <c r="D362" s="54" t="n">
        <f aca="false">+'Personnel Input Worksheet'!G382</f>
        <v>0</v>
      </c>
      <c r="E362" s="61" t="n">
        <f aca="false">+D362*30</f>
        <v>0</v>
      </c>
      <c r="F362" s="62" t="n">
        <v>36526</v>
      </c>
      <c r="G362" s="63" t="n">
        <f aca="false">IF(A362&lt;&gt;"FTE",DATE(99,12,31),+F362+(360-E362))</f>
        <v>36525</v>
      </c>
      <c r="H362" s="63" t="n">
        <f aca="false">IF(A362&lt;&gt;"FTE",F362+E362,DATE(2001,1,1))</f>
        <v>36526</v>
      </c>
      <c r="I362" s="64" t="n">
        <f aca="false">IF(AND($G362&lt;=I$1,$H362&gt;I$1),$C362,0)</f>
        <v>0</v>
      </c>
      <c r="J362" s="64" t="n">
        <f aca="false">IF(AND($G362&lt;=J$1,$H362&gt;J$1),$C362,0)</f>
        <v>0</v>
      </c>
      <c r="K362" s="64" t="n">
        <f aca="false">IF(AND($G362&lt;=K$1,$H362&gt;K$1),$C362,0)</f>
        <v>0</v>
      </c>
      <c r="L362" s="64" t="n">
        <f aca="false">IF(AND($G362&lt;=L$1,$H362&gt;L$1),$C362,0)</f>
        <v>0</v>
      </c>
      <c r="M362" s="64" t="n">
        <f aca="false">IF(AND($G362&lt;=M$1,$H362&gt;M$1),$C362,0)</f>
        <v>0</v>
      </c>
      <c r="N362" s="64" t="n">
        <f aca="false">IF(AND($G362&lt;=N$1,$H362&gt;N$1),$C362,0)</f>
        <v>0</v>
      </c>
      <c r="O362" s="64" t="n">
        <f aca="false">IF(AND($G362&lt;=O$1,$H362&gt;O$1),$C362,0)</f>
        <v>0</v>
      </c>
      <c r="P362" s="64" t="n">
        <f aca="false">IF(AND($G362&lt;=P$1,$H362&gt;P$1),$C362,0)</f>
        <v>0</v>
      </c>
      <c r="Q362" s="64" t="n">
        <f aca="false">IF(AND($G362&lt;=Q$1,$H362&gt;Q$1),$C362,0)</f>
        <v>0</v>
      </c>
      <c r="R362" s="64" t="n">
        <f aca="false">IF(AND($G362&lt;=R$1,$H362&gt;R$1),$C362,0)</f>
        <v>0</v>
      </c>
      <c r="S362" s="64" t="n">
        <f aca="false">IF(AND($G362&lt;=S$1,$H362&gt;S$1),$C362,0)</f>
        <v>0</v>
      </c>
      <c r="T362" s="64" t="n">
        <f aca="false">IF(AND($G362&lt;=T$1,$H362&gt;T$1),$C362,0)</f>
        <v>0</v>
      </c>
      <c r="U362" s="65" t="n">
        <f aca="false">SUM(I362:T362)</f>
        <v>0</v>
      </c>
      <c r="V362" s="65"/>
      <c r="W362" s="67"/>
      <c r="X362" s="67"/>
      <c r="Y362" s="67"/>
      <c r="Z362" s="67"/>
      <c r="AA362" s="67"/>
      <c r="AB362" s="67"/>
      <c r="AC362" s="67"/>
    </row>
    <row r="363" customFormat="false" ht="15.75" hidden="true" customHeight="false" outlineLevel="0" collapsed="false">
      <c r="A363" s="54" t="n">
        <f aca="false">+'Personnel Input Worksheet'!B383</f>
        <v>0</v>
      </c>
      <c r="B363" s="54" t="n">
        <f aca="false">+'Personnel Input Worksheet'!D383</f>
        <v>0</v>
      </c>
      <c r="C363" s="54" t="n">
        <f aca="false">IF(B363&lt;&gt;0,1,0)</f>
        <v>0</v>
      </c>
      <c r="D363" s="54" t="n">
        <f aca="false">+'Personnel Input Worksheet'!G383</f>
        <v>0</v>
      </c>
      <c r="E363" s="61" t="n">
        <f aca="false">+D363*30</f>
        <v>0</v>
      </c>
      <c r="F363" s="62" t="n">
        <v>36526</v>
      </c>
      <c r="G363" s="63" t="n">
        <f aca="false">IF(A363&lt;&gt;"FTE",DATE(99,12,31),+F363+(360-E363))</f>
        <v>36525</v>
      </c>
      <c r="H363" s="63" t="n">
        <f aca="false">IF(A363&lt;&gt;"FTE",F363+E363,DATE(2001,1,1))</f>
        <v>36526</v>
      </c>
      <c r="I363" s="64" t="n">
        <f aca="false">IF(AND($G363&lt;=I$1,$H363&gt;I$1),$C363,0)</f>
        <v>0</v>
      </c>
      <c r="J363" s="64" t="n">
        <f aca="false">IF(AND($G363&lt;=J$1,$H363&gt;J$1),$C363,0)</f>
        <v>0</v>
      </c>
      <c r="K363" s="64" t="n">
        <f aca="false">IF(AND($G363&lt;=K$1,$H363&gt;K$1),$C363,0)</f>
        <v>0</v>
      </c>
      <c r="L363" s="64" t="n">
        <f aca="false">IF(AND($G363&lt;=L$1,$H363&gt;L$1),$C363,0)</f>
        <v>0</v>
      </c>
      <c r="M363" s="64" t="n">
        <f aca="false">IF(AND($G363&lt;=M$1,$H363&gt;M$1),$C363,0)</f>
        <v>0</v>
      </c>
      <c r="N363" s="64" t="n">
        <f aca="false">IF(AND($G363&lt;=N$1,$H363&gt;N$1),$C363,0)</f>
        <v>0</v>
      </c>
      <c r="O363" s="64" t="n">
        <f aca="false">IF(AND($G363&lt;=O$1,$H363&gt;O$1),$C363,0)</f>
        <v>0</v>
      </c>
      <c r="P363" s="64" t="n">
        <f aca="false">IF(AND($G363&lt;=P$1,$H363&gt;P$1),$C363,0)</f>
        <v>0</v>
      </c>
      <c r="Q363" s="64" t="n">
        <f aca="false">IF(AND($G363&lt;=Q$1,$H363&gt;Q$1),$C363,0)</f>
        <v>0</v>
      </c>
      <c r="R363" s="64" t="n">
        <f aca="false">IF(AND($G363&lt;=R$1,$H363&gt;R$1),$C363,0)</f>
        <v>0</v>
      </c>
      <c r="S363" s="64" t="n">
        <f aca="false">IF(AND($G363&lt;=S$1,$H363&gt;S$1),$C363,0)</f>
        <v>0</v>
      </c>
      <c r="T363" s="64" t="n">
        <f aca="false">IF(AND($G363&lt;=T$1,$H363&gt;T$1),$C363,0)</f>
        <v>0</v>
      </c>
      <c r="U363" s="65" t="n">
        <f aca="false">SUM(I363:T363)</f>
        <v>0</v>
      </c>
      <c r="V363" s="65"/>
      <c r="W363" s="67"/>
      <c r="X363" s="67"/>
      <c r="Y363" s="67"/>
      <c r="Z363" s="67"/>
      <c r="AA363" s="67"/>
      <c r="AB363" s="67"/>
      <c r="AC363" s="67"/>
    </row>
    <row r="364" customFormat="false" ht="15.75" hidden="true" customHeight="false" outlineLevel="0" collapsed="false">
      <c r="A364" s="54" t="n">
        <f aca="false">+'Personnel Input Worksheet'!B384</f>
        <v>0</v>
      </c>
      <c r="B364" s="54" t="n">
        <f aca="false">+'Personnel Input Worksheet'!D384</f>
        <v>0</v>
      </c>
      <c r="C364" s="54" t="n">
        <f aca="false">IF(B364&lt;&gt;0,1,0)</f>
        <v>0</v>
      </c>
      <c r="D364" s="54" t="n">
        <f aca="false">+'Personnel Input Worksheet'!G384</f>
        <v>0</v>
      </c>
      <c r="E364" s="61" t="n">
        <f aca="false">+D364*30</f>
        <v>0</v>
      </c>
      <c r="F364" s="62" t="n">
        <v>36526</v>
      </c>
      <c r="G364" s="63" t="n">
        <f aca="false">IF(A364&lt;&gt;"FTE",DATE(99,12,31),+F364+(360-E364))</f>
        <v>36525</v>
      </c>
      <c r="H364" s="63" t="n">
        <f aca="false">IF(A364&lt;&gt;"FTE",F364+E364,DATE(2001,1,1))</f>
        <v>36526</v>
      </c>
      <c r="I364" s="64" t="n">
        <f aca="false">IF(AND($G364&lt;=I$1,$H364&gt;I$1),$C364,0)</f>
        <v>0</v>
      </c>
      <c r="J364" s="64" t="n">
        <f aca="false">IF(AND($G364&lt;=J$1,$H364&gt;J$1),$C364,0)</f>
        <v>0</v>
      </c>
      <c r="K364" s="64" t="n">
        <f aca="false">IF(AND($G364&lt;=K$1,$H364&gt;K$1),$C364,0)</f>
        <v>0</v>
      </c>
      <c r="L364" s="64" t="n">
        <f aca="false">IF(AND($G364&lt;=L$1,$H364&gt;L$1),$C364,0)</f>
        <v>0</v>
      </c>
      <c r="M364" s="64" t="n">
        <f aca="false">IF(AND($G364&lt;=M$1,$H364&gt;M$1),$C364,0)</f>
        <v>0</v>
      </c>
      <c r="N364" s="64" t="n">
        <f aca="false">IF(AND($G364&lt;=N$1,$H364&gt;N$1),$C364,0)</f>
        <v>0</v>
      </c>
      <c r="O364" s="64" t="n">
        <f aca="false">IF(AND($G364&lt;=O$1,$H364&gt;O$1),$C364,0)</f>
        <v>0</v>
      </c>
      <c r="P364" s="64" t="n">
        <f aca="false">IF(AND($G364&lt;=P$1,$H364&gt;P$1),$C364,0)</f>
        <v>0</v>
      </c>
      <c r="Q364" s="64" t="n">
        <f aca="false">IF(AND($G364&lt;=Q$1,$H364&gt;Q$1),$C364,0)</f>
        <v>0</v>
      </c>
      <c r="R364" s="64" t="n">
        <f aca="false">IF(AND($G364&lt;=R$1,$H364&gt;R$1),$C364,0)</f>
        <v>0</v>
      </c>
      <c r="S364" s="64" t="n">
        <f aca="false">IF(AND($G364&lt;=S$1,$H364&gt;S$1),$C364,0)</f>
        <v>0</v>
      </c>
      <c r="T364" s="64" t="n">
        <f aca="false">IF(AND($G364&lt;=T$1,$H364&gt;T$1),$C364,0)</f>
        <v>0</v>
      </c>
      <c r="U364" s="65" t="n">
        <f aca="false">SUM(I364:T364)</f>
        <v>0</v>
      </c>
      <c r="V364" s="65"/>
      <c r="W364" s="67"/>
      <c r="X364" s="67"/>
      <c r="Y364" s="67"/>
      <c r="Z364" s="67"/>
      <c r="AA364" s="67"/>
      <c r="AB364" s="67"/>
      <c r="AC364" s="67"/>
    </row>
    <row r="365" customFormat="false" ht="15.75" hidden="true" customHeight="false" outlineLevel="0" collapsed="false">
      <c r="A365" s="54" t="n">
        <f aca="false">+'Personnel Input Worksheet'!B385</f>
        <v>0</v>
      </c>
      <c r="B365" s="54" t="n">
        <f aca="false">+'Personnel Input Worksheet'!D385</f>
        <v>0</v>
      </c>
      <c r="C365" s="54" t="n">
        <f aca="false">IF(B365&lt;&gt;0,1,0)</f>
        <v>0</v>
      </c>
      <c r="D365" s="54" t="n">
        <f aca="false">+'Personnel Input Worksheet'!G385</f>
        <v>0</v>
      </c>
      <c r="E365" s="61" t="n">
        <f aca="false">+D365*30</f>
        <v>0</v>
      </c>
      <c r="F365" s="62" t="n">
        <v>36526</v>
      </c>
      <c r="G365" s="63" t="n">
        <f aca="false">IF(A365&lt;&gt;"FTE",DATE(99,12,31),+F365+(360-E365))</f>
        <v>36525</v>
      </c>
      <c r="H365" s="63" t="n">
        <f aca="false">IF(A365&lt;&gt;"FTE",F365+E365,DATE(2001,1,1))</f>
        <v>36526</v>
      </c>
      <c r="I365" s="64" t="n">
        <f aca="false">IF(AND($G365&lt;=I$1,$H365&gt;I$1),$C365,0)</f>
        <v>0</v>
      </c>
      <c r="J365" s="64" t="n">
        <f aca="false">IF(AND($G365&lt;=J$1,$H365&gt;J$1),$C365,0)</f>
        <v>0</v>
      </c>
      <c r="K365" s="64" t="n">
        <f aca="false">IF(AND($G365&lt;=K$1,$H365&gt;K$1),$C365,0)</f>
        <v>0</v>
      </c>
      <c r="L365" s="64" t="n">
        <f aca="false">IF(AND($G365&lt;=L$1,$H365&gt;L$1),$C365,0)</f>
        <v>0</v>
      </c>
      <c r="M365" s="64" t="n">
        <f aca="false">IF(AND($G365&lt;=M$1,$H365&gt;M$1),$C365,0)</f>
        <v>0</v>
      </c>
      <c r="N365" s="64" t="n">
        <f aca="false">IF(AND($G365&lt;=N$1,$H365&gt;N$1),$C365,0)</f>
        <v>0</v>
      </c>
      <c r="O365" s="64" t="n">
        <f aca="false">IF(AND($G365&lt;=O$1,$H365&gt;O$1),$C365,0)</f>
        <v>0</v>
      </c>
      <c r="P365" s="64" t="n">
        <f aca="false">IF(AND($G365&lt;=P$1,$H365&gt;P$1),$C365,0)</f>
        <v>0</v>
      </c>
      <c r="Q365" s="64" t="n">
        <f aca="false">IF(AND($G365&lt;=Q$1,$H365&gt;Q$1),$C365,0)</f>
        <v>0</v>
      </c>
      <c r="R365" s="64" t="n">
        <f aca="false">IF(AND($G365&lt;=R$1,$H365&gt;R$1),$C365,0)</f>
        <v>0</v>
      </c>
      <c r="S365" s="64" t="n">
        <f aca="false">IF(AND($G365&lt;=S$1,$H365&gt;S$1),$C365,0)</f>
        <v>0</v>
      </c>
      <c r="T365" s="64" t="n">
        <f aca="false">IF(AND($G365&lt;=T$1,$H365&gt;T$1),$C365,0)</f>
        <v>0</v>
      </c>
      <c r="U365" s="65" t="n">
        <f aca="false">SUM(I365:T365)</f>
        <v>0</v>
      </c>
      <c r="V365" s="65"/>
      <c r="W365" s="67"/>
      <c r="X365" s="67"/>
      <c r="Y365" s="67"/>
      <c r="Z365" s="67"/>
      <c r="AA365" s="67"/>
      <c r="AB365" s="67"/>
      <c r="AC365" s="67"/>
    </row>
    <row r="366" customFormat="false" ht="15.75" hidden="true" customHeight="false" outlineLevel="0" collapsed="false">
      <c r="A366" s="54" t="n">
        <f aca="false">+'Personnel Input Worksheet'!B386</f>
        <v>0</v>
      </c>
      <c r="B366" s="54" t="n">
        <f aca="false">+'Personnel Input Worksheet'!D386</f>
        <v>0</v>
      </c>
      <c r="C366" s="54" t="n">
        <f aca="false">IF(B366&lt;&gt;0,1,0)</f>
        <v>0</v>
      </c>
      <c r="D366" s="54" t="n">
        <f aca="false">+'Personnel Input Worksheet'!G386</f>
        <v>0</v>
      </c>
      <c r="E366" s="61" t="n">
        <f aca="false">+D366*30</f>
        <v>0</v>
      </c>
      <c r="F366" s="62" t="n">
        <v>36526</v>
      </c>
      <c r="G366" s="63" t="n">
        <f aca="false">IF(A366&lt;&gt;"FTE",DATE(99,12,31),+F366+(360-E366))</f>
        <v>36525</v>
      </c>
      <c r="H366" s="63" t="n">
        <f aca="false">IF(A366&lt;&gt;"FTE",F366+E366,DATE(2001,1,1))</f>
        <v>36526</v>
      </c>
      <c r="I366" s="64" t="n">
        <f aca="false">IF(AND($G366&lt;=I$1,$H366&gt;I$1),$C366,0)</f>
        <v>0</v>
      </c>
      <c r="J366" s="64" t="n">
        <f aca="false">IF(AND($G366&lt;=J$1,$H366&gt;J$1),$C366,0)</f>
        <v>0</v>
      </c>
      <c r="K366" s="64" t="n">
        <f aca="false">IF(AND($G366&lt;=K$1,$H366&gt;K$1),$C366,0)</f>
        <v>0</v>
      </c>
      <c r="L366" s="64" t="n">
        <f aca="false">IF(AND($G366&lt;=L$1,$H366&gt;L$1),$C366,0)</f>
        <v>0</v>
      </c>
      <c r="M366" s="64" t="n">
        <f aca="false">IF(AND($G366&lt;=M$1,$H366&gt;M$1),$C366,0)</f>
        <v>0</v>
      </c>
      <c r="N366" s="64" t="n">
        <f aca="false">IF(AND($G366&lt;=N$1,$H366&gt;N$1),$C366,0)</f>
        <v>0</v>
      </c>
      <c r="O366" s="64" t="n">
        <f aca="false">IF(AND($G366&lt;=O$1,$H366&gt;O$1),$C366,0)</f>
        <v>0</v>
      </c>
      <c r="P366" s="64" t="n">
        <f aca="false">IF(AND($G366&lt;=P$1,$H366&gt;P$1),$C366,0)</f>
        <v>0</v>
      </c>
      <c r="Q366" s="64" t="n">
        <f aca="false">IF(AND($G366&lt;=Q$1,$H366&gt;Q$1),$C366,0)</f>
        <v>0</v>
      </c>
      <c r="R366" s="64" t="n">
        <f aca="false">IF(AND($G366&lt;=R$1,$H366&gt;R$1),$C366,0)</f>
        <v>0</v>
      </c>
      <c r="S366" s="64" t="n">
        <f aca="false">IF(AND($G366&lt;=S$1,$H366&gt;S$1),$C366,0)</f>
        <v>0</v>
      </c>
      <c r="T366" s="64" t="n">
        <f aca="false">IF(AND($G366&lt;=T$1,$H366&gt;T$1),$C366,0)</f>
        <v>0</v>
      </c>
      <c r="U366" s="65" t="n">
        <f aca="false">SUM(I366:T366)</f>
        <v>0</v>
      </c>
      <c r="V366" s="65"/>
      <c r="W366" s="67"/>
      <c r="X366" s="67"/>
      <c r="Y366" s="67"/>
      <c r="Z366" s="67"/>
      <c r="AA366" s="67"/>
      <c r="AB366" s="67"/>
      <c r="AC366" s="67"/>
    </row>
    <row r="367" customFormat="false" ht="15.75" hidden="true" customHeight="false" outlineLevel="0" collapsed="false">
      <c r="A367" s="54" t="n">
        <f aca="false">+'Personnel Input Worksheet'!B387</f>
        <v>0</v>
      </c>
      <c r="B367" s="54" t="n">
        <f aca="false">+'Personnel Input Worksheet'!D387</f>
        <v>0</v>
      </c>
      <c r="C367" s="54" t="n">
        <f aca="false">IF(B367&lt;&gt;0,1,0)</f>
        <v>0</v>
      </c>
      <c r="D367" s="54" t="n">
        <f aca="false">+'Personnel Input Worksheet'!G387</f>
        <v>0</v>
      </c>
      <c r="E367" s="61" t="n">
        <f aca="false">+D367*30</f>
        <v>0</v>
      </c>
      <c r="F367" s="62" t="n">
        <v>36526</v>
      </c>
      <c r="G367" s="63" t="n">
        <f aca="false">IF(A367&lt;&gt;"FTE",DATE(99,12,31),+F367+(360-E367))</f>
        <v>36525</v>
      </c>
      <c r="H367" s="63" t="n">
        <f aca="false">IF(A367&lt;&gt;"FTE",F367+E367,DATE(2001,1,1))</f>
        <v>36526</v>
      </c>
      <c r="I367" s="64" t="n">
        <f aca="false">IF(AND($G367&lt;=I$1,$H367&gt;I$1),$C367,0)</f>
        <v>0</v>
      </c>
      <c r="J367" s="64" t="n">
        <f aca="false">IF(AND($G367&lt;=J$1,$H367&gt;J$1),$C367,0)</f>
        <v>0</v>
      </c>
      <c r="K367" s="64" t="n">
        <f aca="false">IF(AND($G367&lt;=K$1,$H367&gt;K$1),$C367,0)</f>
        <v>0</v>
      </c>
      <c r="L367" s="64" t="n">
        <f aca="false">IF(AND($G367&lt;=L$1,$H367&gt;L$1),$C367,0)</f>
        <v>0</v>
      </c>
      <c r="M367" s="64" t="n">
        <f aca="false">IF(AND($G367&lt;=M$1,$H367&gt;M$1),$C367,0)</f>
        <v>0</v>
      </c>
      <c r="N367" s="64" t="n">
        <f aca="false">IF(AND($G367&lt;=N$1,$H367&gt;N$1),$C367,0)</f>
        <v>0</v>
      </c>
      <c r="O367" s="64" t="n">
        <f aca="false">IF(AND($G367&lt;=O$1,$H367&gt;O$1),$C367,0)</f>
        <v>0</v>
      </c>
      <c r="P367" s="64" t="n">
        <f aca="false">IF(AND($G367&lt;=P$1,$H367&gt;P$1),$C367,0)</f>
        <v>0</v>
      </c>
      <c r="Q367" s="64" t="n">
        <f aca="false">IF(AND($G367&lt;=Q$1,$H367&gt;Q$1),$C367,0)</f>
        <v>0</v>
      </c>
      <c r="R367" s="64" t="n">
        <f aca="false">IF(AND($G367&lt;=R$1,$H367&gt;R$1),$C367,0)</f>
        <v>0</v>
      </c>
      <c r="S367" s="64" t="n">
        <f aca="false">IF(AND($G367&lt;=S$1,$H367&gt;S$1),$C367,0)</f>
        <v>0</v>
      </c>
      <c r="T367" s="64" t="n">
        <f aca="false">IF(AND($G367&lt;=T$1,$H367&gt;T$1),$C367,0)</f>
        <v>0</v>
      </c>
      <c r="U367" s="65" t="n">
        <f aca="false">SUM(I367:T367)</f>
        <v>0</v>
      </c>
      <c r="V367" s="65"/>
      <c r="W367" s="67"/>
      <c r="X367" s="67"/>
      <c r="Y367" s="67"/>
      <c r="Z367" s="67"/>
      <c r="AA367" s="67"/>
      <c r="AB367" s="67"/>
      <c r="AC367" s="67"/>
    </row>
    <row r="368" customFormat="false" ht="15.75" hidden="true" customHeight="false" outlineLevel="0" collapsed="false">
      <c r="A368" s="54" t="n">
        <f aca="false">+'Personnel Input Worksheet'!B388</f>
        <v>0</v>
      </c>
      <c r="B368" s="54" t="n">
        <f aca="false">+'Personnel Input Worksheet'!D388</f>
        <v>0</v>
      </c>
      <c r="C368" s="54" t="n">
        <f aca="false">IF(B368&lt;&gt;0,1,0)</f>
        <v>0</v>
      </c>
      <c r="D368" s="54" t="n">
        <f aca="false">+'Personnel Input Worksheet'!G388</f>
        <v>0</v>
      </c>
      <c r="E368" s="61" t="n">
        <f aca="false">+D368*30</f>
        <v>0</v>
      </c>
      <c r="F368" s="62" t="n">
        <v>36526</v>
      </c>
      <c r="G368" s="63" t="n">
        <f aca="false">IF(A368&lt;&gt;"FTE",DATE(99,12,31),+F368+(360-E368))</f>
        <v>36525</v>
      </c>
      <c r="H368" s="63" t="n">
        <f aca="false">IF(A368&lt;&gt;"FTE",F368+E368,DATE(2001,1,1))</f>
        <v>36526</v>
      </c>
      <c r="I368" s="64" t="n">
        <f aca="false">IF(AND($G368&lt;=I$1,$H368&gt;I$1),$C368,0)</f>
        <v>0</v>
      </c>
      <c r="J368" s="64" t="n">
        <f aca="false">IF(AND($G368&lt;=J$1,$H368&gt;J$1),$C368,0)</f>
        <v>0</v>
      </c>
      <c r="K368" s="64" t="n">
        <f aca="false">IF(AND($G368&lt;=K$1,$H368&gt;K$1),$C368,0)</f>
        <v>0</v>
      </c>
      <c r="L368" s="64" t="n">
        <f aca="false">IF(AND($G368&lt;=L$1,$H368&gt;L$1),$C368,0)</f>
        <v>0</v>
      </c>
      <c r="M368" s="64" t="n">
        <f aca="false">IF(AND($G368&lt;=M$1,$H368&gt;M$1),$C368,0)</f>
        <v>0</v>
      </c>
      <c r="N368" s="64" t="n">
        <f aca="false">IF(AND($G368&lt;=N$1,$H368&gt;N$1),$C368,0)</f>
        <v>0</v>
      </c>
      <c r="O368" s="64" t="n">
        <f aca="false">IF(AND($G368&lt;=O$1,$H368&gt;O$1),$C368,0)</f>
        <v>0</v>
      </c>
      <c r="P368" s="64" t="n">
        <f aca="false">IF(AND($G368&lt;=P$1,$H368&gt;P$1),$C368,0)</f>
        <v>0</v>
      </c>
      <c r="Q368" s="64" t="n">
        <f aca="false">IF(AND($G368&lt;=Q$1,$H368&gt;Q$1),$C368,0)</f>
        <v>0</v>
      </c>
      <c r="R368" s="64" t="n">
        <f aca="false">IF(AND($G368&lt;=R$1,$H368&gt;R$1),$C368,0)</f>
        <v>0</v>
      </c>
      <c r="S368" s="64" t="n">
        <f aca="false">IF(AND($G368&lt;=S$1,$H368&gt;S$1),$C368,0)</f>
        <v>0</v>
      </c>
      <c r="T368" s="64" t="n">
        <f aca="false">IF(AND($G368&lt;=T$1,$H368&gt;T$1),$C368,0)</f>
        <v>0</v>
      </c>
      <c r="U368" s="65" t="n">
        <f aca="false">SUM(I368:T368)</f>
        <v>0</v>
      </c>
      <c r="V368" s="65"/>
      <c r="W368" s="67"/>
      <c r="X368" s="67"/>
      <c r="Y368" s="67"/>
      <c r="Z368" s="67"/>
      <c r="AA368" s="67"/>
      <c r="AB368" s="67"/>
      <c r="AC368" s="67"/>
    </row>
    <row r="369" customFormat="false" ht="15.75" hidden="true" customHeight="false" outlineLevel="0" collapsed="false">
      <c r="A369" s="54" t="n">
        <f aca="false">+'Personnel Input Worksheet'!B389</f>
        <v>0</v>
      </c>
      <c r="B369" s="54" t="n">
        <f aca="false">+'Personnel Input Worksheet'!D389</f>
        <v>0</v>
      </c>
      <c r="C369" s="54" t="n">
        <f aca="false">IF(B369&lt;&gt;0,1,0)</f>
        <v>0</v>
      </c>
      <c r="D369" s="54" t="n">
        <f aca="false">+'Personnel Input Worksheet'!G389</f>
        <v>0</v>
      </c>
      <c r="E369" s="61" t="n">
        <f aca="false">+D369*30</f>
        <v>0</v>
      </c>
      <c r="F369" s="62" t="n">
        <v>36526</v>
      </c>
      <c r="G369" s="63" t="n">
        <f aca="false">IF(A369&lt;&gt;"FTE",DATE(99,12,31),+F369+(360-E369))</f>
        <v>36525</v>
      </c>
      <c r="H369" s="63" t="n">
        <f aca="false">IF(A369&lt;&gt;"FTE",F369+E369,DATE(2001,1,1))</f>
        <v>36526</v>
      </c>
      <c r="I369" s="64" t="n">
        <f aca="false">IF(AND($G369&lt;=I$1,$H369&gt;I$1),$C369,0)</f>
        <v>0</v>
      </c>
      <c r="J369" s="64" t="n">
        <f aca="false">IF(AND($G369&lt;=J$1,$H369&gt;J$1),$C369,0)</f>
        <v>0</v>
      </c>
      <c r="K369" s="64" t="n">
        <f aca="false">IF(AND($G369&lt;=K$1,$H369&gt;K$1),$C369,0)</f>
        <v>0</v>
      </c>
      <c r="L369" s="64" t="n">
        <f aca="false">IF(AND($G369&lt;=L$1,$H369&gt;L$1),$C369,0)</f>
        <v>0</v>
      </c>
      <c r="M369" s="64" t="n">
        <f aca="false">IF(AND($G369&lt;=M$1,$H369&gt;M$1),$C369,0)</f>
        <v>0</v>
      </c>
      <c r="N369" s="64" t="n">
        <f aca="false">IF(AND($G369&lt;=N$1,$H369&gt;N$1),$C369,0)</f>
        <v>0</v>
      </c>
      <c r="O369" s="64" t="n">
        <f aca="false">IF(AND($G369&lt;=O$1,$H369&gt;O$1),$C369,0)</f>
        <v>0</v>
      </c>
      <c r="P369" s="64" t="n">
        <f aca="false">IF(AND($G369&lt;=P$1,$H369&gt;P$1),$C369,0)</f>
        <v>0</v>
      </c>
      <c r="Q369" s="64" t="n">
        <f aca="false">IF(AND($G369&lt;=Q$1,$H369&gt;Q$1),$C369,0)</f>
        <v>0</v>
      </c>
      <c r="R369" s="64" t="n">
        <f aca="false">IF(AND($G369&lt;=R$1,$H369&gt;R$1),$C369,0)</f>
        <v>0</v>
      </c>
      <c r="S369" s="64" t="n">
        <f aca="false">IF(AND($G369&lt;=S$1,$H369&gt;S$1),$C369,0)</f>
        <v>0</v>
      </c>
      <c r="T369" s="64" t="n">
        <f aca="false">IF(AND($G369&lt;=T$1,$H369&gt;T$1),$C369,0)</f>
        <v>0</v>
      </c>
      <c r="U369" s="65" t="n">
        <f aca="false">SUM(I369:T369)</f>
        <v>0</v>
      </c>
      <c r="V369" s="65"/>
      <c r="W369" s="67"/>
      <c r="X369" s="67"/>
      <c r="Y369" s="67"/>
      <c r="Z369" s="67"/>
      <c r="AA369" s="67"/>
      <c r="AB369" s="67"/>
      <c r="AC369" s="67"/>
    </row>
    <row r="370" customFormat="false" ht="15.75" hidden="true" customHeight="false" outlineLevel="0" collapsed="false">
      <c r="A370" s="54" t="n">
        <f aca="false">+'Personnel Input Worksheet'!B390</f>
        <v>0</v>
      </c>
      <c r="B370" s="54" t="n">
        <f aca="false">+'Personnel Input Worksheet'!D390</f>
        <v>0</v>
      </c>
      <c r="C370" s="54" t="n">
        <f aca="false">IF(B370&lt;&gt;0,1,0)</f>
        <v>0</v>
      </c>
      <c r="D370" s="54" t="n">
        <f aca="false">+'Personnel Input Worksheet'!G390</f>
        <v>0</v>
      </c>
      <c r="E370" s="61" t="n">
        <f aca="false">+D370*30</f>
        <v>0</v>
      </c>
      <c r="F370" s="62" t="n">
        <v>36526</v>
      </c>
      <c r="G370" s="63" t="n">
        <f aca="false">IF(A370&lt;&gt;"FTE",DATE(99,12,31),+F370+(360-E370))</f>
        <v>36525</v>
      </c>
      <c r="H370" s="63" t="n">
        <f aca="false">IF(A370&lt;&gt;"FTE",F370+E370,DATE(2001,1,1))</f>
        <v>36526</v>
      </c>
      <c r="I370" s="64" t="n">
        <f aca="false">IF(AND($G370&lt;=I$1,$H370&gt;I$1),$C370,0)</f>
        <v>0</v>
      </c>
      <c r="J370" s="64" t="n">
        <f aca="false">IF(AND($G370&lt;=J$1,$H370&gt;J$1),$C370,0)</f>
        <v>0</v>
      </c>
      <c r="K370" s="64" t="n">
        <f aca="false">IF(AND($G370&lt;=K$1,$H370&gt;K$1),$C370,0)</f>
        <v>0</v>
      </c>
      <c r="L370" s="64" t="n">
        <f aca="false">IF(AND($G370&lt;=L$1,$H370&gt;L$1),$C370,0)</f>
        <v>0</v>
      </c>
      <c r="M370" s="64" t="n">
        <f aca="false">IF(AND($G370&lt;=M$1,$H370&gt;M$1),$C370,0)</f>
        <v>0</v>
      </c>
      <c r="N370" s="64" t="n">
        <f aca="false">IF(AND($G370&lt;=N$1,$H370&gt;N$1),$C370,0)</f>
        <v>0</v>
      </c>
      <c r="O370" s="64" t="n">
        <f aca="false">IF(AND($G370&lt;=O$1,$H370&gt;O$1),$C370,0)</f>
        <v>0</v>
      </c>
      <c r="P370" s="64" t="n">
        <f aca="false">IF(AND($G370&lt;=P$1,$H370&gt;P$1),$C370,0)</f>
        <v>0</v>
      </c>
      <c r="Q370" s="64" t="n">
        <f aca="false">IF(AND($G370&lt;=Q$1,$H370&gt;Q$1),$C370,0)</f>
        <v>0</v>
      </c>
      <c r="R370" s="64" t="n">
        <f aca="false">IF(AND($G370&lt;=R$1,$H370&gt;R$1),$C370,0)</f>
        <v>0</v>
      </c>
      <c r="S370" s="64" t="n">
        <f aca="false">IF(AND($G370&lt;=S$1,$H370&gt;S$1),$C370,0)</f>
        <v>0</v>
      </c>
      <c r="T370" s="64" t="n">
        <f aca="false">IF(AND($G370&lt;=T$1,$H370&gt;T$1),$C370,0)</f>
        <v>0</v>
      </c>
      <c r="U370" s="65" t="n">
        <f aca="false">SUM(I370:T370)</f>
        <v>0</v>
      </c>
      <c r="V370" s="65"/>
      <c r="W370" s="67"/>
      <c r="X370" s="67"/>
      <c r="Y370" s="67"/>
      <c r="Z370" s="67"/>
      <c r="AA370" s="67"/>
      <c r="AB370" s="67"/>
      <c r="AC370" s="67"/>
    </row>
    <row r="371" customFormat="false" ht="15.75" hidden="true" customHeight="false" outlineLevel="0" collapsed="false">
      <c r="A371" s="54" t="n">
        <f aca="false">+'Personnel Input Worksheet'!B391</f>
        <v>0</v>
      </c>
      <c r="B371" s="54" t="n">
        <f aca="false">+'Personnel Input Worksheet'!D391</f>
        <v>0</v>
      </c>
      <c r="C371" s="54" t="n">
        <f aca="false">IF(B371&lt;&gt;0,1,0)</f>
        <v>0</v>
      </c>
      <c r="D371" s="54" t="n">
        <f aca="false">+'Personnel Input Worksheet'!G391</f>
        <v>0</v>
      </c>
      <c r="E371" s="61" t="n">
        <f aca="false">+D371*30</f>
        <v>0</v>
      </c>
      <c r="F371" s="62" t="n">
        <v>36526</v>
      </c>
      <c r="G371" s="63" t="n">
        <f aca="false">IF(A371&lt;&gt;"FTE",DATE(99,12,31),+F371+(360-E371))</f>
        <v>36525</v>
      </c>
      <c r="H371" s="63" t="n">
        <f aca="false">IF(A371&lt;&gt;"FTE",F371+E371,DATE(2001,1,1))</f>
        <v>36526</v>
      </c>
      <c r="I371" s="64" t="n">
        <f aca="false">IF(AND($G371&lt;=I$1,$H371&gt;I$1),$C371,0)</f>
        <v>0</v>
      </c>
      <c r="J371" s="64" t="n">
        <f aca="false">IF(AND($G371&lt;=J$1,$H371&gt;J$1),$C371,0)</f>
        <v>0</v>
      </c>
      <c r="K371" s="64" t="n">
        <f aca="false">IF(AND($G371&lt;=K$1,$H371&gt;K$1),$C371,0)</f>
        <v>0</v>
      </c>
      <c r="L371" s="64" t="n">
        <f aca="false">IF(AND($G371&lt;=L$1,$H371&gt;L$1),$C371,0)</f>
        <v>0</v>
      </c>
      <c r="M371" s="64" t="n">
        <f aca="false">IF(AND($G371&lt;=M$1,$H371&gt;M$1),$C371,0)</f>
        <v>0</v>
      </c>
      <c r="N371" s="64" t="n">
        <f aca="false">IF(AND($G371&lt;=N$1,$H371&gt;N$1),$C371,0)</f>
        <v>0</v>
      </c>
      <c r="O371" s="64" t="n">
        <f aca="false">IF(AND($G371&lt;=O$1,$H371&gt;O$1),$C371,0)</f>
        <v>0</v>
      </c>
      <c r="P371" s="64" t="n">
        <f aca="false">IF(AND($G371&lt;=P$1,$H371&gt;P$1),$C371,0)</f>
        <v>0</v>
      </c>
      <c r="Q371" s="64" t="n">
        <f aca="false">IF(AND($G371&lt;=Q$1,$H371&gt;Q$1),$C371,0)</f>
        <v>0</v>
      </c>
      <c r="R371" s="64" t="n">
        <f aca="false">IF(AND($G371&lt;=R$1,$H371&gt;R$1),$C371,0)</f>
        <v>0</v>
      </c>
      <c r="S371" s="64" t="n">
        <f aca="false">IF(AND($G371&lt;=S$1,$H371&gt;S$1),$C371,0)</f>
        <v>0</v>
      </c>
      <c r="T371" s="64" t="n">
        <f aca="false">IF(AND($G371&lt;=T$1,$H371&gt;T$1),$C371,0)</f>
        <v>0</v>
      </c>
      <c r="U371" s="65" t="n">
        <f aca="false">SUM(I371:T371)</f>
        <v>0</v>
      </c>
      <c r="V371" s="65"/>
      <c r="W371" s="67"/>
      <c r="X371" s="67"/>
      <c r="Y371" s="67"/>
      <c r="Z371" s="67"/>
      <c r="AA371" s="67"/>
      <c r="AB371" s="67"/>
      <c r="AC371" s="67"/>
    </row>
    <row r="372" customFormat="false" ht="15.75" hidden="true" customHeight="false" outlineLevel="0" collapsed="false">
      <c r="A372" s="54" t="n">
        <f aca="false">+'Personnel Input Worksheet'!B392</f>
        <v>0</v>
      </c>
      <c r="B372" s="54" t="n">
        <f aca="false">+'Personnel Input Worksheet'!D392</f>
        <v>0</v>
      </c>
      <c r="C372" s="54" t="n">
        <f aca="false">IF(B372&lt;&gt;0,1,0)</f>
        <v>0</v>
      </c>
      <c r="D372" s="54" t="n">
        <f aca="false">+'Personnel Input Worksheet'!G392</f>
        <v>0</v>
      </c>
      <c r="E372" s="61" t="n">
        <f aca="false">+D372*30</f>
        <v>0</v>
      </c>
      <c r="F372" s="62" t="n">
        <v>36526</v>
      </c>
      <c r="G372" s="63" t="n">
        <f aca="false">IF(A372&lt;&gt;"FTE",DATE(99,12,31),+F372+(360-E372))</f>
        <v>36525</v>
      </c>
      <c r="H372" s="63" t="n">
        <f aca="false">IF(A372&lt;&gt;"FTE",F372+E372,DATE(2001,1,1))</f>
        <v>36526</v>
      </c>
      <c r="I372" s="64" t="n">
        <f aca="false">IF(AND($G372&lt;=I$1,$H372&gt;I$1),$C372,0)</f>
        <v>0</v>
      </c>
      <c r="J372" s="64" t="n">
        <f aca="false">IF(AND($G372&lt;=J$1,$H372&gt;J$1),$C372,0)</f>
        <v>0</v>
      </c>
      <c r="K372" s="64" t="n">
        <f aca="false">IF(AND($G372&lt;=K$1,$H372&gt;K$1),$C372,0)</f>
        <v>0</v>
      </c>
      <c r="L372" s="64" t="n">
        <f aca="false">IF(AND($G372&lt;=L$1,$H372&gt;L$1),$C372,0)</f>
        <v>0</v>
      </c>
      <c r="M372" s="64" t="n">
        <f aca="false">IF(AND($G372&lt;=M$1,$H372&gt;M$1),$C372,0)</f>
        <v>0</v>
      </c>
      <c r="N372" s="64" t="n">
        <f aca="false">IF(AND($G372&lt;=N$1,$H372&gt;N$1),$C372,0)</f>
        <v>0</v>
      </c>
      <c r="O372" s="64" t="n">
        <f aca="false">IF(AND($G372&lt;=O$1,$H372&gt;O$1),$C372,0)</f>
        <v>0</v>
      </c>
      <c r="P372" s="64" t="n">
        <f aca="false">IF(AND($G372&lt;=P$1,$H372&gt;P$1),$C372,0)</f>
        <v>0</v>
      </c>
      <c r="Q372" s="64" t="n">
        <f aca="false">IF(AND($G372&lt;=Q$1,$H372&gt;Q$1),$C372,0)</f>
        <v>0</v>
      </c>
      <c r="R372" s="64" t="n">
        <f aca="false">IF(AND($G372&lt;=R$1,$H372&gt;R$1),$C372,0)</f>
        <v>0</v>
      </c>
      <c r="S372" s="64" t="n">
        <f aca="false">IF(AND($G372&lt;=S$1,$H372&gt;S$1),$C372,0)</f>
        <v>0</v>
      </c>
      <c r="T372" s="64" t="n">
        <f aca="false">IF(AND($G372&lt;=T$1,$H372&gt;T$1),$C372,0)</f>
        <v>0</v>
      </c>
      <c r="U372" s="65" t="n">
        <f aca="false">SUM(I372:T372)</f>
        <v>0</v>
      </c>
      <c r="V372" s="65"/>
      <c r="W372" s="67"/>
      <c r="X372" s="67"/>
      <c r="Y372" s="67"/>
      <c r="Z372" s="67"/>
      <c r="AA372" s="67"/>
      <c r="AB372" s="67"/>
      <c r="AC372" s="67"/>
    </row>
    <row r="373" customFormat="false" ht="15.75" hidden="true" customHeight="false" outlineLevel="0" collapsed="false">
      <c r="A373" s="54" t="n">
        <f aca="false">+'Personnel Input Worksheet'!B393</f>
        <v>0</v>
      </c>
      <c r="B373" s="54" t="n">
        <f aca="false">+'Personnel Input Worksheet'!D393</f>
        <v>0</v>
      </c>
      <c r="C373" s="54" t="n">
        <f aca="false">IF(B373&lt;&gt;0,1,0)</f>
        <v>0</v>
      </c>
      <c r="D373" s="54" t="n">
        <f aca="false">+'Personnel Input Worksheet'!G393</f>
        <v>0</v>
      </c>
      <c r="E373" s="61" t="n">
        <f aca="false">+D373*30</f>
        <v>0</v>
      </c>
      <c r="F373" s="62" t="n">
        <v>36526</v>
      </c>
      <c r="G373" s="63" t="n">
        <f aca="false">IF(A373&lt;&gt;"FTE",DATE(99,12,31),+F373+(360-E373))</f>
        <v>36525</v>
      </c>
      <c r="H373" s="63" t="n">
        <f aca="false">IF(A373&lt;&gt;"FTE",F373+E373,DATE(2001,1,1))</f>
        <v>36526</v>
      </c>
      <c r="I373" s="64" t="n">
        <f aca="false">IF(AND($G373&lt;=I$1,$H373&gt;I$1),$C373,0)</f>
        <v>0</v>
      </c>
      <c r="J373" s="64" t="n">
        <f aca="false">IF(AND($G373&lt;=J$1,$H373&gt;J$1),$C373,0)</f>
        <v>0</v>
      </c>
      <c r="K373" s="64" t="n">
        <f aca="false">IF(AND($G373&lt;=K$1,$H373&gt;K$1),$C373,0)</f>
        <v>0</v>
      </c>
      <c r="L373" s="64" t="n">
        <f aca="false">IF(AND($G373&lt;=L$1,$H373&gt;L$1),$C373,0)</f>
        <v>0</v>
      </c>
      <c r="M373" s="64" t="n">
        <f aca="false">IF(AND($G373&lt;=M$1,$H373&gt;M$1),$C373,0)</f>
        <v>0</v>
      </c>
      <c r="N373" s="64" t="n">
        <f aca="false">IF(AND($G373&lt;=N$1,$H373&gt;N$1),$C373,0)</f>
        <v>0</v>
      </c>
      <c r="O373" s="64" t="n">
        <f aca="false">IF(AND($G373&lt;=O$1,$H373&gt;O$1),$C373,0)</f>
        <v>0</v>
      </c>
      <c r="P373" s="64" t="n">
        <f aca="false">IF(AND($G373&lt;=P$1,$H373&gt;P$1),$C373,0)</f>
        <v>0</v>
      </c>
      <c r="Q373" s="64" t="n">
        <f aca="false">IF(AND($G373&lt;=Q$1,$H373&gt;Q$1),$C373,0)</f>
        <v>0</v>
      </c>
      <c r="R373" s="64" t="n">
        <f aca="false">IF(AND($G373&lt;=R$1,$H373&gt;R$1),$C373,0)</f>
        <v>0</v>
      </c>
      <c r="S373" s="64" t="n">
        <f aca="false">IF(AND($G373&lt;=S$1,$H373&gt;S$1),$C373,0)</f>
        <v>0</v>
      </c>
      <c r="T373" s="64" t="n">
        <f aca="false">IF(AND($G373&lt;=T$1,$H373&gt;T$1),$C373,0)</f>
        <v>0</v>
      </c>
      <c r="U373" s="65" t="n">
        <f aca="false">SUM(I373:T373)</f>
        <v>0</v>
      </c>
      <c r="V373" s="65"/>
      <c r="W373" s="67"/>
      <c r="X373" s="67"/>
      <c r="Y373" s="67"/>
      <c r="Z373" s="67"/>
      <c r="AA373" s="67"/>
      <c r="AB373" s="67"/>
      <c r="AC373" s="67"/>
    </row>
    <row r="374" customFormat="false" ht="15.75" hidden="true" customHeight="false" outlineLevel="0" collapsed="false">
      <c r="A374" s="54" t="n">
        <f aca="false">+'Personnel Input Worksheet'!B394</f>
        <v>0</v>
      </c>
      <c r="B374" s="54" t="n">
        <f aca="false">+'Personnel Input Worksheet'!D394</f>
        <v>0</v>
      </c>
      <c r="C374" s="54" t="n">
        <f aca="false">IF(B374&lt;&gt;0,1,0)</f>
        <v>0</v>
      </c>
      <c r="D374" s="54" t="n">
        <f aca="false">+'Personnel Input Worksheet'!G394</f>
        <v>0</v>
      </c>
      <c r="E374" s="61" t="n">
        <f aca="false">+D374*30</f>
        <v>0</v>
      </c>
      <c r="F374" s="62" t="n">
        <v>36526</v>
      </c>
      <c r="G374" s="63" t="n">
        <f aca="false">IF(A374&lt;&gt;"FTE",DATE(99,12,31),+F374+(360-E374))</f>
        <v>36525</v>
      </c>
      <c r="H374" s="63" t="n">
        <f aca="false">IF(A374&lt;&gt;"FTE",F374+E374,DATE(2001,1,1))</f>
        <v>36526</v>
      </c>
      <c r="I374" s="64" t="n">
        <f aca="false">IF(AND($G374&lt;=I$1,$H374&gt;I$1),$C374,0)</f>
        <v>0</v>
      </c>
      <c r="J374" s="64" t="n">
        <f aca="false">IF(AND($G374&lt;=J$1,$H374&gt;J$1),$C374,0)</f>
        <v>0</v>
      </c>
      <c r="K374" s="64" t="n">
        <f aca="false">IF(AND($G374&lt;=K$1,$H374&gt;K$1),$C374,0)</f>
        <v>0</v>
      </c>
      <c r="L374" s="64" t="n">
        <f aca="false">IF(AND($G374&lt;=L$1,$H374&gt;L$1),$C374,0)</f>
        <v>0</v>
      </c>
      <c r="M374" s="64" t="n">
        <f aca="false">IF(AND($G374&lt;=M$1,$H374&gt;M$1),$C374,0)</f>
        <v>0</v>
      </c>
      <c r="N374" s="64" t="n">
        <f aca="false">IF(AND($G374&lt;=N$1,$H374&gt;N$1),$C374,0)</f>
        <v>0</v>
      </c>
      <c r="O374" s="64" t="n">
        <f aca="false">IF(AND($G374&lt;=O$1,$H374&gt;O$1),$C374,0)</f>
        <v>0</v>
      </c>
      <c r="P374" s="64" t="n">
        <f aca="false">IF(AND($G374&lt;=P$1,$H374&gt;P$1),$C374,0)</f>
        <v>0</v>
      </c>
      <c r="Q374" s="64" t="n">
        <f aca="false">IF(AND($G374&lt;=Q$1,$H374&gt;Q$1),$C374,0)</f>
        <v>0</v>
      </c>
      <c r="R374" s="64" t="n">
        <f aca="false">IF(AND($G374&lt;=R$1,$H374&gt;R$1),$C374,0)</f>
        <v>0</v>
      </c>
      <c r="S374" s="64" t="n">
        <f aca="false">IF(AND($G374&lt;=S$1,$H374&gt;S$1),$C374,0)</f>
        <v>0</v>
      </c>
      <c r="T374" s="64" t="n">
        <f aca="false">IF(AND($G374&lt;=T$1,$H374&gt;T$1),$C374,0)</f>
        <v>0</v>
      </c>
      <c r="U374" s="65" t="n">
        <f aca="false">SUM(I374:T374)</f>
        <v>0</v>
      </c>
      <c r="V374" s="65"/>
      <c r="W374" s="67"/>
      <c r="X374" s="67"/>
      <c r="Y374" s="67"/>
      <c r="Z374" s="67"/>
      <c r="AA374" s="67"/>
      <c r="AB374" s="67"/>
      <c r="AC374" s="67"/>
    </row>
    <row r="375" customFormat="false" ht="15.75" hidden="true" customHeight="false" outlineLevel="0" collapsed="false">
      <c r="A375" s="54" t="n">
        <f aca="false">+'Personnel Input Worksheet'!B395</f>
        <v>0</v>
      </c>
      <c r="B375" s="54" t="n">
        <f aca="false">+'Personnel Input Worksheet'!D395</f>
        <v>0</v>
      </c>
      <c r="C375" s="54" t="n">
        <f aca="false">IF(B375&lt;&gt;0,1,0)</f>
        <v>0</v>
      </c>
      <c r="D375" s="54" t="n">
        <f aca="false">+'Personnel Input Worksheet'!G395</f>
        <v>0</v>
      </c>
      <c r="E375" s="61" t="n">
        <f aca="false">+D375*30</f>
        <v>0</v>
      </c>
      <c r="F375" s="62" t="n">
        <v>36526</v>
      </c>
      <c r="G375" s="63" t="n">
        <f aca="false">IF(A375&lt;&gt;"FTE",DATE(99,12,31),+F375+(360-E375))</f>
        <v>36525</v>
      </c>
      <c r="H375" s="63" t="n">
        <f aca="false">IF(A375&lt;&gt;"FTE",F375+E375,DATE(2001,1,1))</f>
        <v>36526</v>
      </c>
      <c r="I375" s="64" t="n">
        <f aca="false">IF(AND($G375&lt;=I$1,$H375&gt;I$1),$C375,0)</f>
        <v>0</v>
      </c>
      <c r="J375" s="64" t="n">
        <f aca="false">IF(AND($G375&lt;=J$1,$H375&gt;J$1),$C375,0)</f>
        <v>0</v>
      </c>
      <c r="K375" s="64" t="n">
        <f aca="false">IF(AND($G375&lt;=K$1,$H375&gt;K$1),$C375,0)</f>
        <v>0</v>
      </c>
      <c r="L375" s="64" t="n">
        <f aca="false">IF(AND($G375&lt;=L$1,$H375&gt;L$1),$C375,0)</f>
        <v>0</v>
      </c>
      <c r="M375" s="64" t="n">
        <f aca="false">IF(AND($G375&lt;=M$1,$H375&gt;M$1),$C375,0)</f>
        <v>0</v>
      </c>
      <c r="N375" s="64" t="n">
        <f aca="false">IF(AND($G375&lt;=N$1,$H375&gt;N$1),$C375,0)</f>
        <v>0</v>
      </c>
      <c r="O375" s="64" t="n">
        <f aca="false">IF(AND($G375&lt;=O$1,$H375&gt;O$1),$C375,0)</f>
        <v>0</v>
      </c>
      <c r="P375" s="64" t="n">
        <f aca="false">IF(AND($G375&lt;=P$1,$H375&gt;P$1),$C375,0)</f>
        <v>0</v>
      </c>
      <c r="Q375" s="64" t="n">
        <f aca="false">IF(AND($G375&lt;=Q$1,$H375&gt;Q$1),$C375,0)</f>
        <v>0</v>
      </c>
      <c r="R375" s="64" t="n">
        <f aca="false">IF(AND($G375&lt;=R$1,$H375&gt;R$1),$C375,0)</f>
        <v>0</v>
      </c>
      <c r="S375" s="64" t="n">
        <f aca="false">IF(AND($G375&lt;=S$1,$H375&gt;S$1),$C375,0)</f>
        <v>0</v>
      </c>
      <c r="T375" s="64" t="n">
        <f aca="false">IF(AND($G375&lt;=T$1,$H375&gt;T$1),$C375,0)</f>
        <v>0</v>
      </c>
      <c r="U375" s="65" t="n">
        <f aca="false">SUM(I375:T375)</f>
        <v>0</v>
      </c>
      <c r="V375" s="65"/>
      <c r="W375" s="67"/>
      <c r="X375" s="67"/>
      <c r="Y375" s="67"/>
      <c r="Z375" s="67"/>
      <c r="AA375" s="67"/>
      <c r="AB375" s="67"/>
      <c r="AC375" s="67"/>
    </row>
    <row r="376" customFormat="false" ht="15.75" hidden="true" customHeight="false" outlineLevel="0" collapsed="false">
      <c r="A376" s="54" t="n">
        <f aca="false">+'Personnel Input Worksheet'!B396</f>
        <v>0</v>
      </c>
      <c r="B376" s="54" t="n">
        <f aca="false">+'Personnel Input Worksheet'!D396</f>
        <v>0</v>
      </c>
      <c r="C376" s="54" t="n">
        <f aca="false">IF(B376&lt;&gt;0,1,0)</f>
        <v>0</v>
      </c>
      <c r="D376" s="54" t="n">
        <f aca="false">+'Personnel Input Worksheet'!G396</f>
        <v>0</v>
      </c>
      <c r="E376" s="61" t="n">
        <f aca="false">+D376*30</f>
        <v>0</v>
      </c>
      <c r="F376" s="62" t="n">
        <v>36526</v>
      </c>
      <c r="G376" s="63" t="n">
        <f aca="false">IF(A376&lt;&gt;"FTE",DATE(99,12,31),+F376+(360-E376))</f>
        <v>36525</v>
      </c>
      <c r="H376" s="63" t="n">
        <f aca="false">IF(A376&lt;&gt;"FTE",F376+E376,DATE(2001,1,1))</f>
        <v>36526</v>
      </c>
      <c r="I376" s="64" t="n">
        <f aca="false">IF(AND($G376&lt;=I$1,$H376&gt;I$1),$C376,0)</f>
        <v>0</v>
      </c>
      <c r="J376" s="64" t="n">
        <f aca="false">IF(AND($G376&lt;=J$1,$H376&gt;J$1),$C376,0)</f>
        <v>0</v>
      </c>
      <c r="K376" s="64" t="n">
        <f aca="false">IF(AND($G376&lt;=K$1,$H376&gt;K$1),$C376,0)</f>
        <v>0</v>
      </c>
      <c r="L376" s="64" t="n">
        <f aca="false">IF(AND($G376&lt;=L$1,$H376&gt;L$1),$C376,0)</f>
        <v>0</v>
      </c>
      <c r="M376" s="64" t="n">
        <f aca="false">IF(AND($G376&lt;=M$1,$H376&gt;M$1),$C376,0)</f>
        <v>0</v>
      </c>
      <c r="N376" s="64" t="n">
        <f aca="false">IF(AND($G376&lt;=N$1,$H376&gt;N$1),$C376,0)</f>
        <v>0</v>
      </c>
      <c r="O376" s="64" t="n">
        <f aca="false">IF(AND($G376&lt;=O$1,$H376&gt;O$1),$C376,0)</f>
        <v>0</v>
      </c>
      <c r="P376" s="64" t="n">
        <f aca="false">IF(AND($G376&lt;=P$1,$H376&gt;P$1),$C376,0)</f>
        <v>0</v>
      </c>
      <c r="Q376" s="64" t="n">
        <f aca="false">IF(AND($G376&lt;=Q$1,$H376&gt;Q$1),$C376,0)</f>
        <v>0</v>
      </c>
      <c r="R376" s="64" t="n">
        <f aca="false">IF(AND($G376&lt;=R$1,$H376&gt;R$1),$C376,0)</f>
        <v>0</v>
      </c>
      <c r="S376" s="64" t="n">
        <f aca="false">IF(AND($G376&lt;=S$1,$H376&gt;S$1),$C376,0)</f>
        <v>0</v>
      </c>
      <c r="T376" s="64" t="n">
        <f aca="false">IF(AND($G376&lt;=T$1,$H376&gt;T$1),$C376,0)</f>
        <v>0</v>
      </c>
      <c r="U376" s="65" t="n">
        <f aca="false">SUM(I376:T376)</f>
        <v>0</v>
      </c>
      <c r="V376" s="65"/>
      <c r="W376" s="67"/>
      <c r="X376" s="67"/>
      <c r="Y376" s="67"/>
      <c r="Z376" s="67"/>
      <c r="AA376" s="67"/>
      <c r="AB376" s="67"/>
      <c r="AC376" s="67"/>
    </row>
    <row r="377" customFormat="false" ht="15.75" hidden="true" customHeight="false" outlineLevel="0" collapsed="false">
      <c r="A377" s="54" t="n">
        <f aca="false">+'Personnel Input Worksheet'!B397</f>
        <v>0</v>
      </c>
      <c r="B377" s="54" t="n">
        <f aca="false">+'Personnel Input Worksheet'!D397</f>
        <v>0</v>
      </c>
      <c r="C377" s="54" t="n">
        <f aca="false">IF(B377&lt;&gt;0,1,0)</f>
        <v>0</v>
      </c>
      <c r="D377" s="54" t="n">
        <f aca="false">+'Personnel Input Worksheet'!G397</f>
        <v>0</v>
      </c>
      <c r="E377" s="61" t="n">
        <f aca="false">+D377*30</f>
        <v>0</v>
      </c>
      <c r="F377" s="62" t="n">
        <v>36526</v>
      </c>
      <c r="G377" s="63" t="n">
        <f aca="false">IF(A377&lt;&gt;"FTE",DATE(99,12,31),+F377+(360-E377))</f>
        <v>36525</v>
      </c>
      <c r="H377" s="63" t="n">
        <f aca="false">IF(A377&lt;&gt;"FTE",F377+E377,DATE(2001,1,1))</f>
        <v>36526</v>
      </c>
      <c r="I377" s="64" t="n">
        <f aca="false">IF(AND($G377&lt;=I$1,$H377&gt;I$1),$C377,0)</f>
        <v>0</v>
      </c>
      <c r="J377" s="64" t="n">
        <f aca="false">IF(AND($G377&lt;=J$1,$H377&gt;J$1),$C377,0)</f>
        <v>0</v>
      </c>
      <c r="K377" s="64" t="n">
        <f aca="false">IF(AND($G377&lt;=K$1,$H377&gt;K$1),$C377,0)</f>
        <v>0</v>
      </c>
      <c r="L377" s="64" t="n">
        <f aca="false">IF(AND($G377&lt;=L$1,$H377&gt;L$1),$C377,0)</f>
        <v>0</v>
      </c>
      <c r="M377" s="64" t="n">
        <f aca="false">IF(AND($G377&lt;=M$1,$H377&gt;M$1),$C377,0)</f>
        <v>0</v>
      </c>
      <c r="N377" s="64" t="n">
        <f aca="false">IF(AND($G377&lt;=N$1,$H377&gt;N$1),$C377,0)</f>
        <v>0</v>
      </c>
      <c r="O377" s="64" t="n">
        <f aca="false">IF(AND($G377&lt;=O$1,$H377&gt;O$1),$C377,0)</f>
        <v>0</v>
      </c>
      <c r="P377" s="64" t="n">
        <f aca="false">IF(AND($G377&lt;=P$1,$H377&gt;P$1),$C377,0)</f>
        <v>0</v>
      </c>
      <c r="Q377" s="64" t="n">
        <f aca="false">IF(AND($G377&lt;=Q$1,$H377&gt;Q$1),$C377,0)</f>
        <v>0</v>
      </c>
      <c r="R377" s="64" t="n">
        <f aca="false">IF(AND($G377&lt;=R$1,$H377&gt;R$1),$C377,0)</f>
        <v>0</v>
      </c>
      <c r="S377" s="64" t="n">
        <f aca="false">IF(AND($G377&lt;=S$1,$H377&gt;S$1),$C377,0)</f>
        <v>0</v>
      </c>
      <c r="T377" s="64" t="n">
        <f aca="false">IF(AND($G377&lt;=T$1,$H377&gt;T$1),$C377,0)</f>
        <v>0</v>
      </c>
      <c r="U377" s="65" t="n">
        <f aca="false">SUM(I377:T377)</f>
        <v>0</v>
      </c>
      <c r="V377" s="65"/>
      <c r="W377" s="67"/>
      <c r="X377" s="67"/>
      <c r="Y377" s="67"/>
      <c r="Z377" s="67"/>
      <c r="AA377" s="67"/>
      <c r="AB377" s="67"/>
      <c r="AC377" s="67"/>
    </row>
    <row r="378" customFormat="false" ht="15.75" hidden="true" customHeight="false" outlineLevel="0" collapsed="false">
      <c r="A378" s="54" t="n">
        <f aca="false">+'Personnel Input Worksheet'!B398</f>
        <v>0</v>
      </c>
      <c r="B378" s="54" t="n">
        <f aca="false">+'Personnel Input Worksheet'!D398</f>
        <v>0</v>
      </c>
      <c r="C378" s="54" t="n">
        <f aca="false">IF(B378&lt;&gt;0,1,0)</f>
        <v>0</v>
      </c>
      <c r="D378" s="54" t="n">
        <f aca="false">+'Personnel Input Worksheet'!G398</f>
        <v>0</v>
      </c>
      <c r="E378" s="61" t="n">
        <f aca="false">+D378*30</f>
        <v>0</v>
      </c>
      <c r="F378" s="62" t="n">
        <v>36526</v>
      </c>
      <c r="G378" s="63" t="n">
        <f aca="false">IF(A378&lt;&gt;"FTE",DATE(99,12,31),+F378+(360-E378))</f>
        <v>36525</v>
      </c>
      <c r="H378" s="63" t="n">
        <f aca="false">IF(A378&lt;&gt;"FTE",F378+E378,DATE(2001,1,1))</f>
        <v>36526</v>
      </c>
      <c r="I378" s="64" t="n">
        <f aca="false">IF(AND($G378&lt;=I$1,$H378&gt;I$1),$C378,0)</f>
        <v>0</v>
      </c>
      <c r="J378" s="64" t="n">
        <f aca="false">IF(AND($G378&lt;=J$1,$H378&gt;J$1),$C378,0)</f>
        <v>0</v>
      </c>
      <c r="K378" s="64" t="n">
        <f aca="false">IF(AND($G378&lt;=K$1,$H378&gt;K$1),$C378,0)</f>
        <v>0</v>
      </c>
      <c r="L378" s="64" t="n">
        <f aca="false">IF(AND($G378&lt;=L$1,$H378&gt;L$1),$C378,0)</f>
        <v>0</v>
      </c>
      <c r="M378" s="64" t="n">
        <f aca="false">IF(AND($G378&lt;=M$1,$H378&gt;M$1),$C378,0)</f>
        <v>0</v>
      </c>
      <c r="N378" s="64" t="n">
        <f aca="false">IF(AND($G378&lt;=N$1,$H378&gt;N$1),$C378,0)</f>
        <v>0</v>
      </c>
      <c r="O378" s="64" t="n">
        <f aca="false">IF(AND($G378&lt;=O$1,$H378&gt;O$1),$C378,0)</f>
        <v>0</v>
      </c>
      <c r="P378" s="64" t="n">
        <f aca="false">IF(AND($G378&lt;=P$1,$H378&gt;P$1),$C378,0)</f>
        <v>0</v>
      </c>
      <c r="Q378" s="64" t="n">
        <f aca="false">IF(AND($G378&lt;=Q$1,$H378&gt;Q$1),$C378,0)</f>
        <v>0</v>
      </c>
      <c r="R378" s="64" t="n">
        <f aca="false">IF(AND($G378&lt;=R$1,$H378&gt;R$1),$C378,0)</f>
        <v>0</v>
      </c>
      <c r="S378" s="64" t="n">
        <f aca="false">IF(AND($G378&lt;=S$1,$H378&gt;S$1),$C378,0)</f>
        <v>0</v>
      </c>
      <c r="T378" s="64" t="n">
        <f aca="false">IF(AND($G378&lt;=T$1,$H378&gt;T$1),$C378,0)</f>
        <v>0</v>
      </c>
      <c r="U378" s="65" t="n">
        <f aca="false">SUM(I378:T378)</f>
        <v>0</v>
      </c>
      <c r="V378" s="65"/>
      <c r="W378" s="67"/>
      <c r="X378" s="67"/>
      <c r="Y378" s="67"/>
      <c r="Z378" s="67"/>
      <c r="AA378" s="67"/>
      <c r="AB378" s="67"/>
      <c r="AC378" s="67"/>
    </row>
    <row r="379" customFormat="false" ht="15.75" hidden="true" customHeight="false" outlineLevel="0" collapsed="false">
      <c r="A379" s="54" t="n">
        <f aca="false">+'Personnel Input Worksheet'!B399</f>
        <v>0</v>
      </c>
      <c r="B379" s="54" t="n">
        <f aca="false">+'Personnel Input Worksheet'!D399</f>
        <v>0</v>
      </c>
      <c r="C379" s="54" t="n">
        <f aca="false">IF(B379&lt;&gt;0,1,0)</f>
        <v>0</v>
      </c>
      <c r="D379" s="54" t="n">
        <f aca="false">+'Personnel Input Worksheet'!G399</f>
        <v>0</v>
      </c>
      <c r="E379" s="61" t="n">
        <f aca="false">+D379*30</f>
        <v>0</v>
      </c>
      <c r="F379" s="62" t="n">
        <v>36526</v>
      </c>
      <c r="G379" s="63" t="n">
        <f aca="false">IF(A379&lt;&gt;"FTE",DATE(99,12,31),+F379+(360-E379))</f>
        <v>36525</v>
      </c>
      <c r="H379" s="63" t="n">
        <f aca="false">IF(A379&lt;&gt;"FTE",F379+E379,DATE(2001,1,1))</f>
        <v>36526</v>
      </c>
      <c r="I379" s="64" t="n">
        <f aca="false">IF(AND($G379&lt;=I$1,$H379&gt;I$1),$C379,0)</f>
        <v>0</v>
      </c>
      <c r="J379" s="64" t="n">
        <f aca="false">IF(AND($G379&lt;=J$1,$H379&gt;J$1),$C379,0)</f>
        <v>0</v>
      </c>
      <c r="K379" s="64" t="n">
        <f aca="false">IF(AND($G379&lt;=K$1,$H379&gt;K$1),$C379,0)</f>
        <v>0</v>
      </c>
      <c r="L379" s="64" t="n">
        <f aca="false">IF(AND($G379&lt;=L$1,$H379&gt;L$1),$C379,0)</f>
        <v>0</v>
      </c>
      <c r="M379" s="64" t="n">
        <f aca="false">IF(AND($G379&lt;=M$1,$H379&gt;M$1),$C379,0)</f>
        <v>0</v>
      </c>
      <c r="N379" s="64" t="n">
        <f aca="false">IF(AND($G379&lt;=N$1,$H379&gt;N$1),$C379,0)</f>
        <v>0</v>
      </c>
      <c r="O379" s="64" t="n">
        <f aca="false">IF(AND($G379&lt;=O$1,$H379&gt;O$1),$C379,0)</f>
        <v>0</v>
      </c>
      <c r="P379" s="64" t="n">
        <f aca="false">IF(AND($G379&lt;=P$1,$H379&gt;P$1),$C379,0)</f>
        <v>0</v>
      </c>
      <c r="Q379" s="64" t="n">
        <f aca="false">IF(AND($G379&lt;=Q$1,$H379&gt;Q$1),$C379,0)</f>
        <v>0</v>
      </c>
      <c r="R379" s="64" t="n">
        <f aca="false">IF(AND($G379&lt;=R$1,$H379&gt;R$1),$C379,0)</f>
        <v>0</v>
      </c>
      <c r="S379" s="64" t="n">
        <f aca="false">IF(AND($G379&lt;=S$1,$H379&gt;S$1),$C379,0)</f>
        <v>0</v>
      </c>
      <c r="T379" s="64" t="n">
        <f aca="false">IF(AND($G379&lt;=T$1,$H379&gt;T$1),$C379,0)</f>
        <v>0</v>
      </c>
      <c r="U379" s="65" t="n">
        <f aca="false">SUM(I379:T379)</f>
        <v>0</v>
      </c>
      <c r="V379" s="65"/>
      <c r="W379" s="67"/>
      <c r="X379" s="67"/>
      <c r="Y379" s="67"/>
      <c r="Z379" s="67"/>
      <c r="AA379" s="67"/>
      <c r="AB379" s="67"/>
      <c r="AC379" s="67"/>
    </row>
    <row r="380" customFormat="false" ht="15.75" hidden="true" customHeight="false" outlineLevel="0" collapsed="false">
      <c r="A380" s="54" t="n">
        <f aca="false">+'Personnel Input Worksheet'!B400</f>
        <v>0</v>
      </c>
      <c r="B380" s="54" t="n">
        <f aca="false">+'Personnel Input Worksheet'!D400</f>
        <v>0</v>
      </c>
      <c r="C380" s="54" t="n">
        <f aca="false">IF(B380&lt;&gt;0,1,0)</f>
        <v>0</v>
      </c>
      <c r="D380" s="54" t="n">
        <f aca="false">+'Personnel Input Worksheet'!G400</f>
        <v>0</v>
      </c>
      <c r="E380" s="61" t="n">
        <f aca="false">+D380*30</f>
        <v>0</v>
      </c>
      <c r="F380" s="62" t="n">
        <v>36526</v>
      </c>
      <c r="G380" s="63" t="n">
        <f aca="false">IF(A380&lt;&gt;"FTE",DATE(99,12,31),+F380+(360-E380))</f>
        <v>36525</v>
      </c>
      <c r="H380" s="63" t="n">
        <f aca="false">IF(A380&lt;&gt;"FTE",F380+E380,DATE(2001,1,1))</f>
        <v>36526</v>
      </c>
      <c r="I380" s="64" t="n">
        <f aca="false">IF(AND($G380&lt;=I$1,$H380&gt;I$1),$C380,0)</f>
        <v>0</v>
      </c>
      <c r="J380" s="64" t="n">
        <f aca="false">IF(AND($G380&lt;=J$1,$H380&gt;J$1),$C380,0)</f>
        <v>0</v>
      </c>
      <c r="K380" s="64" t="n">
        <f aca="false">IF(AND($G380&lt;=K$1,$H380&gt;K$1),$C380,0)</f>
        <v>0</v>
      </c>
      <c r="L380" s="64" t="n">
        <f aca="false">IF(AND($G380&lt;=L$1,$H380&gt;L$1),$C380,0)</f>
        <v>0</v>
      </c>
      <c r="M380" s="64" t="n">
        <f aca="false">IF(AND($G380&lt;=M$1,$H380&gt;M$1),$C380,0)</f>
        <v>0</v>
      </c>
      <c r="N380" s="64" t="n">
        <f aca="false">IF(AND($G380&lt;=N$1,$H380&gt;N$1),$C380,0)</f>
        <v>0</v>
      </c>
      <c r="O380" s="64" t="n">
        <f aca="false">IF(AND($G380&lt;=O$1,$H380&gt;O$1),$C380,0)</f>
        <v>0</v>
      </c>
      <c r="P380" s="64" t="n">
        <f aca="false">IF(AND($G380&lt;=P$1,$H380&gt;P$1),$C380,0)</f>
        <v>0</v>
      </c>
      <c r="Q380" s="64" t="n">
        <f aca="false">IF(AND($G380&lt;=Q$1,$H380&gt;Q$1),$C380,0)</f>
        <v>0</v>
      </c>
      <c r="R380" s="64" t="n">
        <f aca="false">IF(AND($G380&lt;=R$1,$H380&gt;R$1),$C380,0)</f>
        <v>0</v>
      </c>
      <c r="S380" s="64" t="n">
        <f aca="false">IF(AND($G380&lt;=S$1,$H380&gt;S$1),$C380,0)</f>
        <v>0</v>
      </c>
      <c r="T380" s="64" t="n">
        <f aca="false">IF(AND($G380&lt;=T$1,$H380&gt;T$1),$C380,0)</f>
        <v>0</v>
      </c>
      <c r="U380" s="65" t="n">
        <f aca="false">SUM(I380:T380)</f>
        <v>0</v>
      </c>
      <c r="V380" s="65"/>
      <c r="W380" s="67"/>
      <c r="X380" s="67"/>
      <c r="Y380" s="67"/>
      <c r="Z380" s="67"/>
      <c r="AA380" s="67"/>
      <c r="AB380" s="67"/>
      <c r="AC380" s="67"/>
    </row>
    <row r="381" customFormat="false" ht="15.75" hidden="true" customHeight="false" outlineLevel="0" collapsed="false">
      <c r="A381" s="54" t="n">
        <f aca="false">+'Personnel Input Worksheet'!B401</f>
        <v>0</v>
      </c>
      <c r="B381" s="54" t="n">
        <f aca="false">+'Personnel Input Worksheet'!D401</f>
        <v>0</v>
      </c>
      <c r="C381" s="54" t="n">
        <f aca="false">IF(B381&lt;&gt;0,1,0)</f>
        <v>0</v>
      </c>
      <c r="D381" s="54" t="n">
        <f aca="false">+'Personnel Input Worksheet'!G401</f>
        <v>0</v>
      </c>
      <c r="E381" s="61" t="n">
        <f aca="false">+D381*30</f>
        <v>0</v>
      </c>
      <c r="F381" s="62" t="n">
        <v>36526</v>
      </c>
      <c r="G381" s="63" t="n">
        <f aca="false">IF(A381&lt;&gt;"FTE",DATE(99,12,31),+F381+(360-E381))</f>
        <v>36525</v>
      </c>
      <c r="H381" s="63" t="n">
        <f aca="false">IF(A381&lt;&gt;"FTE",F381+E381,DATE(2001,1,1))</f>
        <v>36526</v>
      </c>
      <c r="I381" s="64" t="n">
        <f aca="false">IF(AND($G381&lt;=I$1,$H381&gt;I$1),$C381,0)</f>
        <v>0</v>
      </c>
      <c r="J381" s="64" t="n">
        <f aca="false">IF(AND($G381&lt;=J$1,$H381&gt;J$1),$C381,0)</f>
        <v>0</v>
      </c>
      <c r="K381" s="64" t="n">
        <f aca="false">IF(AND($G381&lt;=K$1,$H381&gt;K$1),$C381,0)</f>
        <v>0</v>
      </c>
      <c r="L381" s="64" t="n">
        <f aca="false">IF(AND($G381&lt;=L$1,$H381&gt;L$1),$C381,0)</f>
        <v>0</v>
      </c>
      <c r="M381" s="64" t="n">
        <f aca="false">IF(AND($G381&lt;=M$1,$H381&gt;M$1),$C381,0)</f>
        <v>0</v>
      </c>
      <c r="N381" s="64" t="n">
        <f aca="false">IF(AND($G381&lt;=N$1,$H381&gt;N$1),$C381,0)</f>
        <v>0</v>
      </c>
      <c r="O381" s="64" t="n">
        <f aca="false">IF(AND($G381&lt;=O$1,$H381&gt;O$1),$C381,0)</f>
        <v>0</v>
      </c>
      <c r="P381" s="64" t="n">
        <f aca="false">IF(AND($G381&lt;=P$1,$H381&gt;P$1),$C381,0)</f>
        <v>0</v>
      </c>
      <c r="Q381" s="64" t="n">
        <f aca="false">IF(AND($G381&lt;=Q$1,$H381&gt;Q$1),$C381,0)</f>
        <v>0</v>
      </c>
      <c r="R381" s="64" t="n">
        <f aca="false">IF(AND($G381&lt;=R$1,$H381&gt;R$1),$C381,0)</f>
        <v>0</v>
      </c>
      <c r="S381" s="64" t="n">
        <f aca="false">IF(AND($G381&lt;=S$1,$H381&gt;S$1),$C381,0)</f>
        <v>0</v>
      </c>
      <c r="T381" s="64" t="n">
        <f aca="false">IF(AND($G381&lt;=T$1,$H381&gt;T$1),$C381,0)</f>
        <v>0</v>
      </c>
      <c r="U381" s="65" t="n">
        <f aca="false">SUM(I381:T381)</f>
        <v>0</v>
      </c>
      <c r="V381" s="65"/>
      <c r="W381" s="67"/>
      <c r="X381" s="67"/>
      <c r="Y381" s="67"/>
      <c r="Z381" s="67"/>
      <c r="AA381" s="67"/>
      <c r="AB381" s="67"/>
      <c r="AC381" s="67"/>
    </row>
    <row r="382" customFormat="false" ht="15.75" hidden="true" customHeight="false" outlineLevel="0" collapsed="false">
      <c r="A382" s="54" t="n">
        <f aca="false">+'Personnel Input Worksheet'!B402</f>
        <v>0</v>
      </c>
      <c r="B382" s="54" t="n">
        <f aca="false">+'Personnel Input Worksheet'!D402</f>
        <v>0</v>
      </c>
      <c r="C382" s="54" t="n">
        <f aca="false">IF(B382&lt;&gt;0,1,0)</f>
        <v>0</v>
      </c>
      <c r="D382" s="54" t="n">
        <f aca="false">+'Personnel Input Worksheet'!G402</f>
        <v>0</v>
      </c>
      <c r="E382" s="61" t="n">
        <f aca="false">+D382*30</f>
        <v>0</v>
      </c>
      <c r="F382" s="62" t="n">
        <v>36526</v>
      </c>
      <c r="G382" s="63" t="n">
        <f aca="false">IF(A382&lt;&gt;"FTE",DATE(99,12,31),+F382+(360-E382))</f>
        <v>36525</v>
      </c>
      <c r="H382" s="63" t="n">
        <f aca="false">IF(A382&lt;&gt;"FTE",F382+E382,DATE(2001,1,1))</f>
        <v>36526</v>
      </c>
      <c r="I382" s="64" t="n">
        <f aca="false">IF(AND($G382&lt;=I$1,$H382&gt;I$1),$C382,0)</f>
        <v>0</v>
      </c>
      <c r="J382" s="64" t="n">
        <f aca="false">IF(AND($G382&lt;=J$1,$H382&gt;J$1),$C382,0)</f>
        <v>0</v>
      </c>
      <c r="K382" s="64" t="n">
        <f aca="false">IF(AND($G382&lt;=K$1,$H382&gt;K$1),$C382,0)</f>
        <v>0</v>
      </c>
      <c r="L382" s="64" t="n">
        <f aca="false">IF(AND($G382&lt;=L$1,$H382&gt;L$1),$C382,0)</f>
        <v>0</v>
      </c>
      <c r="M382" s="64" t="n">
        <f aca="false">IF(AND($G382&lt;=M$1,$H382&gt;M$1),$C382,0)</f>
        <v>0</v>
      </c>
      <c r="N382" s="64" t="n">
        <f aca="false">IF(AND($G382&lt;=N$1,$H382&gt;N$1),$C382,0)</f>
        <v>0</v>
      </c>
      <c r="O382" s="64" t="n">
        <f aca="false">IF(AND($G382&lt;=O$1,$H382&gt;O$1),$C382,0)</f>
        <v>0</v>
      </c>
      <c r="P382" s="64" t="n">
        <f aca="false">IF(AND($G382&lt;=P$1,$H382&gt;P$1),$C382,0)</f>
        <v>0</v>
      </c>
      <c r="Q382" s="64" t="n">
        <f aca="false">IF(AND($G382&lt;=Q$1,$H382&gt;Q$1),$C382,0)</f>
        <v>0</v>
      </c>
      <c r="R382" s="64" t="n">
        <f aca="false">IF(AND($G382&lt;=R$1,$H382&gt;R$1),$C382,0)</f>
        <v>0</v>
      </c>
      <c r="S382" s="64" t="n">
        <f aca="false">IF(AND($G382&lt;=S$1,$H382&gt;S$1),$C382,0)</f>
        <v>0</v>
      </c>
      <c r="T382" s="64" t="n">
        <f aca="false">IF(AND($G382&lt;=T$1,$H382&gt;T$1),$C382,0)</f>
        <v>0</v>
      </c>
      <c r="U382" s="65" t="n">
        <f aca="false">SUM(I382:T382)</f>
        <v>0</v>
      </c>
      <c r="V382" s="65"/>
      <c r="W382" s="67"/>
      <c r="X382" s="67"/>
      <c r="Y382" s="67"/>
      <c r="Z382" s="67"/>
      <c r="AA382" s="67"/>
      <c r="AB382" s="67"/>
      <c r="AC382" s="67"/>
    </row>
    <row r="383" customFormat="false" ht="15.75" hidden="true" customHeight="false" outlineLevel="0" collapsed="false">
      <c r="A383" s="54" t="n">
        <f aca="false">+'Personnel Input Worksheet'!B403</f>
        <v>0</v>
      </c>
      <c r="B383" s="54" t="n">
        <f aca="false">+'Personnel Input Worksheet'!D403</f>
        <v>0</v>
      </c>
      <c r="C383" s="54" t="n">
        <f aca="false">IF(B383&lt;&gt;0,1,0)</f>
        <v>0</v>
      </c>
      <c r="D383" s="54" t="n">
        <f aca="false">+'Personnel Input Worksheet'!G403</f>
        <v>0</v>
      </c>
      <c r="E383" s="61" t="n">
        <f aca="false">+D383*30</f>
        <v>0</v>
      </c>
      <c r="F383" s="62" t="n">
        <v>36526</v>
      </c>
      <c r="G383" s="63" t="n">
        <f aca="false">IF(A383&lt;&gt;"FTE",DATE(99,12,31),+F383+(360-E383))</f>
        <v>36525</v>
      </c>
      <c r="H383" s="63" t="n">
        <f aca="false">IF(A383&lt;&gt;"FTE",F383+E383,DATE(2001,1,1))</f>
        <v>36526</v>
      </c>
      <c r="I383" s="64" t="n">
        <f aca="false">IF(AND($G383&lt;=I$1,$H383&gt;I$1),$C383,0)</f>
        <v>0</v>
      </c>
      <c r="J383" s="64" t="n">
        <f aca="false">IF(AND($G383&lt;=J$1,$H383&gt;J$1),$C383,0)</f>
        <v>0</v>
      </c>
      <c r="K383" s="64" t="n">
        <f aca="false">IF(AND($G383&lt;=K$1,$H383&gt;K$1),$C383,0)</f>
        <v>0</v>
      </c>
      <c r="L383" s="64" t="n">
        <f aca="false">IF(AND($G383&lt;=L$1,$H383&gt;L$1),$C383,0)</f>
        <v>0</v>
      </c>
      <c r="M383" s="64" t="n">
        <f aca="false">IF(AND($G383&lt;=M$1,$H383&gt;M$1),$C383,0)</f>
        <v>0</v>
      </c>
      <c r="N383" s="64" t="n">
        <f aca="false">IF(AND($G383&lt;=N$1,$H383&gt;N$1),$C383,0)</f>
        <v>0</v>
      </c>
      <c r="O383" s="64" t="n">
        <f aca="false">IF(AND($G383&lt;=O$1,$H383&gt;O$1),$C383,0)</f>
        <v>0</v>
      </c>
      <c r="P383" s="64" t="n">
        <f aca="false">IF(AND($G383&lt;=P$1,$H383&gt;P$1),$C383,0)</f>
        <v>0</v>
      </c>
      <c r="Q383" s="64" t="n">
        <f aca="false">IF(AND($G383&lt;=Q$1,$H383&gt;Q$1),$C383,0)</f>
        <v>0</v>
      </c>
      <c r="R383" s="64" t="n">
        <f aca="false">IF(AND($G383&lt;=R$1,$H383&gt;R$1),$C383,0)</f>
        <v>0</v>
      </c>
      <c r="S383" s="64" t="n">
        <f aca="false">IF(AND($G383&lt;=S$1,$H383&gt;S$1),$C383,0)</f>
        <v>0</v>
      </c>
      <c r="T383" s="64" t="n">
        <f aca="false">IF(AND($G383&lt;=T$1,$H383&gt;T$1),$C383,0)</f>
        <v>0</v>
      </c>
      <c r="U383" s="65" t="n">
        <f aca="false">SUM(I383:T383)</f>
        <v>0</v>
      </c>
      <c r="V383" s="65"/>
      <c r="W383" s="67"/>
      <c r="X383" s="67"/>
      <c r="Y383" s="67"/>
      <c r="Z383" s="67"/>
      <c r="AA383" s="67"/>
      <c r="AB383" s="67"/>
      <c r="AC383" s="67"/>
    </row>
    <row r="384" customFormat="false" ht="15.75" hidden="true" customHeight="false" outlineLevel="0" collapsed="false">
      <c r="A384" s="54" t="n">
        <f aca="false">+'Personnel Input Worksheet'!B404</f>
        <v>0</v>
      </c>
      <c r="B384" s="54" t="n">
        <f aca="false">+'Personnel Input Worksheet'!D404</f>
        <v>0</v>
      </c>
      <c r="C384" s="54" t="n">
        <f aca="false">IF(B384&lt;&gt;0,1,0)</f>
        <v>0</v>
      </c>
      <c r="D384" s="54" t="n">
        <f aca="false">+'Personnel Input Worksheet'!G404</f>
        <v>0</v>
      </c>
      <c r="E384" s="61" t="n">
        <f aca="false">+D384*30</f>
        <v>0</v>
      </c>
      <c r="F384" s="62" t="n">
        <v>36526</v>
      </c>
      <c r="G384" s="63" t="n">
        <f aca="false">IF(A384&lt;&gt;"FTE",DATE(99,12,31),+F384+(360-E384))</f>
        <v>36525</v>
      </c>
      <c r="H384" s="63" t="n">
        <f aca="false">IF(A384&lt;&gt;"FTE",F384+E384,DATE(2001,1,1))</f>
        <v>36526</v>
      </c>
      <c r="I384" s="64" t="n">
        <f aca="false">IF(AND($G384&lt;=I$1,$H384&gt;I$1),$C384,0)</f>
        <v>0</v>
      </c>
      <c r="J384" s="64" t="n">
        <f aca="false">IF(AND($G384&lt;=J$1,$H384&gt;J$1),$C384,0)</f>
        <v>0</v>
      </c>
      <c r="K384" s="64" t="n">
        <f aca="false">IF(AND($G384&lt;=K$1,$H384&gt;K$1),$C384,0)</f>
        <v>0</v>
      </c>
      <c r="L384" s="64" t="n">
        <f aca="false">IF(AND($G384&lt;=L$1,$H384&gt;L$1),$C384,0)</f>
        <v>0</v>
      </c>
      <c r="M384" s="64" t="n">
        <f aca="false">IF(AND($G384&lt;=M$1,$H384&gt;M$1),$C384,0)</f>
        <v>0</v>
      </c>
      <c r="N384" s="64" t="n">
        <f aca="false">IF(AND($G384&lt;=N$1,$H384&gt;N$1),$C384,0)</f>
        <v>0</v>
      </c>
      <c r="O384" s="64" t="n">
        <f aca="false">IF(AND($G384&lt;=O$1,$H384&gt;O$1),$C384,0)</f>
        <v>0</v>
      </c>
      <c r="P384" s="64" t="n">
        <f aca="false">IF(AND($G384&lt;=P$1,$H384&gt;P$1),$C384,0)</f>
        <v>0</v>
      </c>
      <c r="Q384" s="64" t="n">
        <f aca="false">IF(AND($G384&lt;=Q$1,$H384&gt;Q$1),$C384,0)</f>
        <v>0</v>
      </c>
      <c r="R384" s="64" t="n">
        <f aca="false">IF(AND($G384&lt;=R$1,$H384&gt;R$1),$C384,0)</f>
        <v>0</v>
      </c>
      <c r="S384" s="64" t="n">
        <f aca="false">IF(AND($G384&lt;=S$1,$H384&gt;S$1),$C384,0)</f>
        <v>0</v>
      </c>
      <c r="T384" s="64" t="n">
        <f aca="false">IF(AND($G384&lt;=T$1,$H384&gt;T$1),$C384,0)</f>
        <v>0</v>
      </c>
      <c r="U384" s="65" t="n">
        <f aca="false">SUM(I384:T384)</f>
        <v>0</v>
      </c>
      <c r="V384" s="65"/>
      <c r="W384" s="67"/>
      <c r="X384" s="67"/>
      <c r="Y384" s="67"/>
      <c r="Z384" s="67"/>
      <c r="AA384" s="67"/>
      <c r="AB384" s="67"/>
      <c r="AC384" s="67"/>
    </row>
    <row r="385" customFormat="false" ht="15.75" hidden="true" customHeight="false" outlineLevel="0" collapsed="false">
      <c r="A385" s="54" t="n">
        <f aca="false">+'Personnel Input Worksheet'!B405</f>
        <v>0</v>
      </c>
      <c r="B385" s="54" t="n">
        <f aca="false">+'Personnel Input Worksheet'!D405</f>
        <v>0</v>
      </c>
      <c r="C385" s="54" t="n">
        <f aca="false">IF(B385&lt;&gt;0,1,0)</f>
        <v>0</v>
      </c>
      <c r="D385" s="54" t="n">
        <f aca="false">+'Personnel Input Worksheet'!G405</f>
        <v>0</v>
      </c>
      <c r="E385" s="61" t="n">
        <f aca="false">+D385*30</f>
        <v>0</v>
      </c>
      <c r="F385" s="62" t="n">
        <v>36526</v>
      </c>
      <c r="G385" s="63" t="n">
        <f aca="false">IF(A385&lt;&gt;"FTE",DATE(99,12,31),+F385+(360-E385))</f>
        <v>36525</v>
      </c>
      <c r="H385" s="63" t="n">
        <f aca="false">IF(A385&lt;&gt;"FTE",F385+E385,DATE(2001,1,1))</f>
        <v>36526</v>
      </c>
      <c r="I385" s="64" t="n">
        <f aca="false">IF(AND($G385&lt;=I$1,$H385&gt;I$1),$C385,0)</f>
        <v>0</v>
      </c>
      <c r="J385" s="64" t="n">
        <f aca="false">IF(AND($G385&lt;=J$1,$H385&gt;J$1),$C385,0)</f>
        <v>0</v>
      </c>
      <c r="K385" s="64" t="n">
        <f aca="false">IF(AND($G385&lt;=K$1,$H385&gt;K$1),$C385,0)</f>
        <v>0</v>
      </c>
      <c r="L385" s="64" t="n">
        <f aca="false">IF(AND($G385&lt;=L$1,$H385&gt;L$1),$C385,0)</f>
        <v>0</v>
      </c>
      <c r="M385" s="64" t="n">
        <f aca="false">IF(AND($G385&lt;=M$1,$H385&gt;M$1),$C385,0)</f>
        <v>0</v>
      </c>
      <c r="N385" s="64" t="n">
        <f aca="false">IF(AND($G385&lt;=N$1,$H385&gt;N$1),$C385,0)</f>
        <v>0</v>
      </c>
      <c r="O385" s="64" t="n">
        <f aca="false">IF(AND($G385&lt;=O$1,$H385&gt;O$1),$C385,0)</f>
        <v>0</v>
      </c>
      <c r="P385" s="64" t="n">
        <f aca="false">IF(AND($G385&lt;=P$1,$H385&gt;P$1),$C385,0)</f>
        <v>0</v>
      </c>
      <c r="Q385" s="64" t="n">
        <f aca="false">IF(AND($G385&lt;=Q$1,$H385&gt;Q$1),$C385,0)</f>
        <v>0</v>
      </c>
      <c r="R385" s="64" t="n">
        <f aca="false">IF(AND($G385&lt;=R$1,$H385&gt;R$1),$C385,0)</f>
        <v>0</v>
      </c>
      <c r="S385" s="64" t="n">
        <f aca="false">IF(AND($G385&lt;=S$1,$H385&gt;S$1),$C385,0)</f>
        <v>0</v>
      </c>
      <c r="T385" s="64" t="n">
        <f aca="false">IF(AND($G385&lt;=T$1,$H385&gt;T$1),$C385,0)</f>
        <v>0</v>
      </c>
      <c r="U385" s="65" t="n">
        <f aca="false">SUM(I385:T385)</f>
        <v>0</v>
      </c>
      <c r="V385" s="65"/>
      <c r="W385" s="67"/>
      <c r="X385" s="67"/>
      <c r="Y385" s="67"/>
      <c r="Z385" s="67"/>
      <c r="AA385" s="67"/>
      <c r="AB385" s="67"/>
      <c r="AC385" s="67"/>
    </row>
    <row r="386" customFormat="false" ht="15.75" hidden="true" customHeight="false" outlineLevel="0" collapsed="false">
      <c r="A386" s="54" t="n">
        <f aca="false">+'Personnel Input Worksheet'!B406</f>
        <v>0</v>
      </c>
      <c r="B386" s="54" t="n">
        <f aca="false">+'Personnel Input Worksheet'!D406</f>
        <v>0</v>
      </c>
      <c r="C386" s="54" t="n">
        <f aca="false">IF(B386&lt;&gt;0,1,0)</f>
        <v>0</v>
      </c>
      <c r="D386" s="54" t="n">
        <f aca="false">+'Personnel Input Worksheet'!G406</f>
        <v>0</v>
      </c>
      <c r="E386" s="61" t="n">
        <f aca="false">+D386*30</f>
        <v>0</v>
      </c>
      <c r="F386" s="62" t="n">
        <v>36526</v>
      </c>
      <c r="G386" s="63" t="n">
        <f aca="false">IF(A386&lt;&gt;"FTE",DATE(99,12,31),+F386+(360-E386))</f>
        <v>36525</v>
      </c>
      <c r="H386" s="63" t="n">
        <f aca="false">IF(A386&lt;&gt;"FTE",F386+E386,DATE(2001,1,1))</f>
        <v>36526</v>
      </c>
      <c r="I386" s="64" t="n">
        <f aca="false">IF(AND($G386&lt;=I$1,$H386&gt;I$1),$C386,0)</f>
        <v>0</v>
      </c>
      <c r="J386" s="64" t="n">
        <f aca="false">IF(AND($G386&lt;=J$1,$H386&gt;J$1),$C386,0)</f>
        <v>0</v>
      </c>
      <c r="K386" s="64" t="n">
        <f aca="false">IF(AND($G386&lt;=K$1,$H386&gt;K$1),$C386,0)</f>
        <v>0</v>
      </c>
      <c r="L386" s="64" t="n">
        <f aca="false">IF(AND($G386&lt;=L$1,$H386&gt;L$1),$C386,0)</f>
        <v>0</v>
      </c>
      <c r="M386" s="64" t="n">
        <f aca="false">IF(AND($G386&lt;=M$1,$H386&gt;M$1),$C386,0)</f>
        <v>0</v>
      </c>
      <c r="N386" s="64" t="n">
        <f aca="false">IF(AND($G386&lt;=N$1,$H386&gt;N$1),$C386,0)</f>
        <v>0</v>
      </c>
      <c r="O386" s="64" t="n">
        <f aca="false">IF(AND($G386&lt;=O$1,$H386&gt;O$1),$C386,0)</f>
        <v>0</v>
      </c>
      <c r="P386" s="64" t="n">
        <f aca="false">IF(AND($G386&lt;=P$1,$H386&gt;P$1),$C386,0)</f>
        <v>0</v>
      </c>
      <c r="Q386" s="64" t="n">
        <f aca="false">IF(AND($G386&lt;=Q$1,$H386&gt;Q$1),$C386,0)</f>
        <v>0</v>
      </c>
      <c r="R386" s="64" t="n">
        <f aca="false">IF(AND($G386&lt;=R$1,$H386&gt;R$1),$C386,0)</f>
        <v>0</v>
      </c>
      <c r="S386" s="64" t="n">
        <f aca="false">IF(AND($G386&lt;=S$1,$H386&gt;S$1),$C386,0)</f>
        <v>0</v>
      </c>
      <c r="T386" s="64" t="n">
        <f aca="false">IF(AND($G386&lt;=T$1,$H386&gt;T$1),$C386,0)</f>
        <v>0</v>
      </c>
      <c r="U386" s="65" t="n">
        <f aca="false">SUM(I386:T386)</f>
        <v>0</v>
      </c>
      <c r="V386" s="65"/>
      <c r="W386" s="67"/>
      <c r="X386" s="67"/>
      <c r="Y386" s="67"/>
      <c r="Z386" s="67"/>
      <c r="AA386" s="67"/>
      <c r="AB386" s="67"/>
      <c r="AC386" s="67"/>
    </row>
    <row r="387" customFormat="false" ht="15.75" hidden="true" customHeight="false" outlineLevel="0" collapsed="false">
      <c r="A387" s="54" t="n">
        <f aca="false">+'Personnel Input Worksheet'!B407</f>
        <v>0</v>
      </c>
      <c r="B387" s="54" t="n">
        <f aca="false">+'Personnel Input Worksheet'!D407</f>
        <v>0</v>
      </c>
      <c r="C387" s="54" t="n">
        <f aca="false">IF(B387&lt;&gt;0,1,0)</f>
        <v>0</v>
      </c>
      <c r="D387" s="54" t="n">
        <f aca="false">+'Personnel Input Worksheet'!G407</f>
        <v>0</v>
      </c>
      <c r="E387" s="61" t="n">
        <f aca="false">+D387*30</f>
        <v>0</v>
      </c>
      <c r="F387" s="62" t="n">
        <v>36526</v>
      </c>
      <c r="G387" s="63" t="n">
        <f aca="false">IF(A387&lt;&gt;"FTE",DATE(99,12,31),+F387+(360-E387))</f>
        <v>36525</v>
      </c>
      <c r="H387" s="63" t="n">
        <f aca="false">IF(A387&lt;&gt;"FTE",F387+E387,DATE(2001,1,1))</f>
        <v>36526</v>
      </c>
      <c r="I387" s="64" t="n">
        <f aca="false">IF(AND($G387&lt;=I$1,$H387&gt;I$1),$C387,0)</f>
        <v>0</v>
      </c>
      <c r="J387" s="64" t="n">
        <f aca="false">IF(AND($G387&lt;=J$1,$H387&gt;J$1),$C387,0)</f>
        <v>0</v>
      </c>
      <c r="K387" s="64" t="n">
        <f aca="false">IF(AND($G387&lt;=K$1,$H387&gt;K$1),$C387,0)</f>
        <v>0</v>
      </c>
      <c r="L387" s="64" t="n">
        <f aca="false">IF(AND($G387&lt;=L$1,$H387&gt;L$1),$C387,0)</f>
        <v>0</v>
      </c>
      <c r="M387" s="64" t="n">
        <f aca="false">IF(AND($G387&lt;=M$1,$H387&gt;M$1),$C387,0)</f>
        <v>0</v>
      </c>
      <c r="N387" s="64" t="n">
        <f aca="false">IF(AND($G387&lt;=N$1,$H387&gt;N$1),$C387,0)</f>
        <v>0</v>
      </c>
      <c r="O387" s="64" t="n">
        <f aca="false">IF(AND($G387&lt;=O$1,$H387&gt;O$1),$C387,0)</f>
        <v>0</v>
      </c>
      <c r="P387" s="64" t="n">
        <f aca="false">IF(AND($G387&lt;=P$1,$H387&gt;P$1),$C387,0)</f>
        <v>0</v>
      </c>
      <c r="Q387" s="64" t="n">
        <f aca="false">IF(AND($G387&lt;=Q$1,$H387&gt;Q$1),$C387,0)</f>
        <v>0</v>
      </c>
      <c r="R387" s="64" t="n">
        <f aca="false">IF(AND($G387&lt;=R$1,$H387&gt;R$1),$C387,0)</f>
        <v>0</v>
      </c>
      <c r="S387" s="64" t="n">
        <f aca="false">IF(AND($G387&lt;=S$1,$H387&gt;S$1),$C387,0)</f>
        <v>0</v>
      </c>
      <c r="T387" s="64" t="n">
        <f aca="false">IF(AND($G387&lt;=T$1,$H387&gt;T$1),$C387,0)</f>
        <v>0</v>
      </c>
      <c r="U387" s="65" t="n">
        <f aca="false">SUM(I387:T387)</f>
        <v>0</v>
      </c>
      <c r="V387" s="65"/>
      <c r="W387" s="67"/>
      <c r="X387" s="67"/>
      <c r="Y387" s="67"/>
      <c r="Z387" s="67"/>
      <c r="AA387" s="67"/>
      <c r="AB387" s="67"/>
      <c r="AC387" s="67"/>
    </row>
    <row r="388" customFormat="false" ht="15.75" hidden="true" customHeight="false" outlineLevel="0" collapsed="false">
      <c r="A388" s="54" t="n">
        <f aca="false">+'Personnel Input Worksheet'!B408</f>
        <v>0</v>
      </c>
      <c r="B388" s="54" t="n">
        <f aca="false">+'Personnel Input Worksheet'!D408</f>
        <v>0</v>
      </c>
      <c r="C388" s="54" t="n">
        <f aca="false">IF(B388&lt;&gt;0,1,0)</f>
        <v>0</v>
      </c>
      <c r="D388" s="54" t="n">
        <f aca="false">+'Personnel Input Worksheet'!G408</f>
        <v>0</v>
      </c>
      <c r="E388" s="61" t="n">
        <f aca="false">+D388*30</f>
        <v>0</v>
      </c>
      <c r="F388" s="62" t="n">
        <v>36526</v>
      </c>
      <c r="G388" s="63" t="n">
        <f aca="false">IF(A388&lt;&gt;"FTE",DATE(99,12,31),+F388+(360-E388))</f>
        <v>36525</v>
      </c>
      <c r="H388" s="63" t="n">
        <f aca="false">IF(A388&lt;&gt;"FTE",F388+E388,DATE(2001,1,1))</f>
        <v>36526</v>
      </c>
      <c r="I388" s="64" t="n">
        <f aca="false">IF(AND($G388&lt;=I$1,$H388&gt;I$1),$C388,0)</f>
        <v>0</v>
      </c>
      <c r="J388" s="64" t="n">
        <f aca="false">IF(AND($G388&lt;=J$1,$H388&gt;J$1),$C388,0)</f>
        <v>0</v>
      </c>
      <c r="K388" s="64" t="n">
        <f aca="false">IF(AND($G388&lt;=K$1,$H388&gt;K$1),$C388,0)</f>
        <v>0</v>
      </c>
      <c r="L388" s="64" t="n">
        <f aca="false">IF(AND($G388&lt;=L$1,$H388&gt;L$1),$C388,0)</f>
        <v>0</v>
      </c>
      <c r="M388" s="64" t="n">
        <f aca="false">IF(AND($G388&lt;=M$1,$H388&gt;M$1),$C388,0)</f>
        <v>0</v>
      </c>
      <c r="N388" s="64" t="n">
        <f aca="false">IF(AND($G388&lt;=N$1,$H388&gt;N$1),$C388,0)</f>
        <v>0</v>
      </c>
      <c r="O388" s="64" t="n">
        <f aca="false">IF(AND($G388&lt;=O$1,$H388&gt;O$1),$C388,0)</f>
        <v>0</v>
      </c>
      <c r="P388" s="64" t="n">
        <f aca="false">IF(AND($G388&lt;=P$1,$H388&gt;P$1),$C388,0)</f>
        <v>0</v>
      </c>
      <c r="Q388" s="64" t="n">
        <f aca="false">IF(AND($G388&lt;=Q$1,$H388&gt;Q$1),$C388,0)</f>
        <v>0</v>
      </c>
      <c r="R388" s="64" t="n">
        <f aca="false">IF(AND($G388&lt;=R$1,$H388&gt;R$1),$C388,0)</f>
        <v>0</v>
      </c>
      <c r="S388" s="64" t="n">
        <f aca="false">IF(AND($G388&lt;=S$1,$H388&gt;S$1),$C388,0)</f>
        <v>0</v>
      </c>
      <c r="T388" s="64" t="n">
        <f aca="false">IF(AND($G388&lt;=T$1,$H388&gt;T$1),$C388,0)</f>
        <v>0</v>
      </c>
      <c r="U388" s="65" t="n">
        <f aca="false">SUM(I388:T388)</f>
        <v>0</v>
      </c>
      <c r="V388" s="65"/>
      <c r="W388" s="67"/>
      <c r="X388" s="67"/>
      <c r="Y388" s="67"/>
      <c r="Z388" s="67"/>
      <c r="AA388" s="67"/>
      <c r="AB388" s="67"/>
      <c r="AC388" s="67"/>
    </row>
    <row r="389" customFormat="false" ht="15.75" hidden="true" customHeight="false" outlineLevel="0" collapsed="false">
      <c r="A389" s="54" t="n">
        <f aca="false">+'Personnel Input Worksheet'!B409</f>
        <v>0</v>
      </c>
      <c r="B389" s="54" t="n">
        <f aca="false">+'Personnel Input Worksheet'!D409</f>
        <v>0</v>
      </c>
      <c r="C389" s="54" t="n">
        <f aca="false">IF(B389&lt;&gt;0,1,0)</f>
        <v>0</v>
      </c>
      <c r="D389" s="54" t="n">
        <f aca="false">+'Personnel Input Worksheet'!G409</f>
        <v>0</v>
      </c>
      <c r="E389" s="61" t="n">
        <f aca="false">+D389*30</f>
        <v>0</v>
      </c>
      <c r="F389" s="62" t="n">
        <v>36526</v>
      </c>
      <c r="G389" s="63" t="n">
        <f aca="false">IF(A389&lt;&gt;"FTE",DATE(99,12,31),+F389+(360-E389))</f>
        <v>36525</v>
      </c>
      <c r="H389" s="63" t="n">
        <f aca="false">IF(A389&lt;&gt;"FTE",F389+E389,DATE(2001,1,1))</f>
        <v>36526</v>
      </c>
      <c r="I389" s="64" t="n">
        <f aca="false">IF(AND($G389&lt;=I$1,$H389&gt;I$1),$C389,0)</f>
        <v>0</v>
      </c>
      <c r="J389" s="64" t="n">
        <f aca="false">IF(AND($G389&lt;=J$1,$H389&gt;J$1),$C389,0)</f>
        <v>0</v>
      </c>
      <c r="K389" s="64" t="n">
        <f aca="false">IF(AND($G389&lt;=K$1,$H389&gt;K$1),$C389,0)</f>
        <v>0</v>
      </c>
      <c r="L389" s="64" t="n">
        <f aca="false">IF(AND($G389&lt;=L$1,$H389&gt;L$1),$C389,0)</f>
        <v>0</v>
      </c>
      <c r="M389" s="64" t="n">
        <f aca="false">IF(AND($G389&lt;=M$1,$H389&gt;M$1),$C389,0)</f>
        <v>0</v>
      </c>
      <c r="N389" s="64" t="n">
        <f aca="false">IF(AND($G389&lt;=N$1,$H389&gt;N$1),$C389,0)</f>
        <v>0</v>
      </c>
      <c r="O389" s="64" t="n">
        <f aca="false">IF(AND($G389&lt;=O$1,$H389&gt;O$1),$C389,0)</f>
        <v>0</v>
      </c>
      <c r="P389" s="64" t="n">
        <f aca="false">IF(AND($G389&lt;=P$1,$H389&gt;P$1),$C389,0)</f>
        <v>0</v>
      </c>
      <c r="Q389" s="64" t="n">
        <f aca="false">IF(AND($G389&lt;=Q$1,$H389&gt;Q$1),$C389,0)</f>
        <v>0</v>
      </c>
      <c r="R389" s="64" t="n">
        <f aca="false">IF(AND($G389&lt;=R$1,$H389&gt;R$1),$C389,0)</f>
        <v>0</v>
      </c>
      <c r="S389" s="64" t="n">
        <f aca="false">IF(AND($G389&lt;=S$1,$H389&gt;S$1),$C389,0)</f>
        <v>0</v>
      </c>
      <c r="T389" s="64" t="n">
        <f aca="false">IF(AND($G389&lt;=T$1,$H389&gt;T$1),$C389,0)</f>
        <v>0</v>
      </c>
      <c r="U389" s="65" t="n">
        <f aca="false">SUM(I389:T389)</f>
        <v>0</v>
      </c>
      <c r="V389" s="65"/>
      <c r="W389" s="67"/>
      <c r="X389" s="67"/>
      <c r="Y389" s="67"/>
      <c r="Z389" s="67"/>
      <c r="AA389" s="67"/>
      <c r="AB389" s="67"/>
      <c r="AC389" s="67"/>
    </row>
    <row r="390" customFormat="false" ht="15.75" hidden="true" customHeight="false" outlineLevel="0" collapsed="false">
      <c r="A390" s="54" t="n">
        <f aca="false">+'Personnel Input Worksheet'!B410</f>
        <v>0</v>
      </c>
      <c r="B390" s="54" t="n">
        <f aca="false">+'Personnel Input Worksheet'!D410</f>
        <v>0</v>
      </c>
      <c r="C390" s="54" t="n">
        <f aca="false">IF(B390&lt;&gt;0,1,0)</f>
        <v>0</v>
      </c>
      <c r="D390" s="54" t="n">
        <f aca="false">+'Personnel Input Worksheet'!G410</f>
        <v>0</v>
      </c>
      <c r="E390" s="61" t="n">
        <f aca="false">+D390*30</f>
        <v>0</v>
      </c>
      <c r="F390" s="62" t="n">
        <v>36526</v>
      </c>
      <c r="G390" s="63" t="n">
        <f aca="false">IF(A390&lt;&gt;"FTE",DATE(99,12,31),+F390+(360-E390))</f>
        <v>36525</v>
      </c>
      <c r="H390" s="63" t="n">
        <f aca="false">IF(A390&lt;&gt;"FTE",F390+E390,DATE(2001,1,1))</f>
        <v>36526</v>
      </c>
      <c r="I390" s="64" t="n">
        <f aca="false">IF(AND($G390&lt;=I$1,$H390&gt;I$1),$C390,0)</f>
        <v>0</v>
      </c>
      <c r="J390" s="64" t="n">
        <f aca="false">IF(AND($G390&lt;=J$1,$H390&gt;J$1),$C390,0)</f>
        <v>0</v>
      </c>
      <c r="K390" s="64" t="n">
        <f aca="false">IF(AND($G390&lt;=K$1,$H390&gt;K$1),$C390,0)</f>
        <v>0</v>
      </c>
      <c r="L390" s="64" t="n">
        <f aca="false">IF(AND($G390&lt;=L$1,$H390&gt;L$1),$C390,0)</f>
        <v>0</v>
      </c>
      <c r="M390" s="64" t="n">
        <f aca="false">IF(AND($G390&lt;=M$1,$H390&gt;M$1),$C390,0)</f>
        <v>0</v>
      </c>
      <c r="N390" s="64" t="n">
        <f aca="false">IF(AND($G390&lt;=N$1,$H390&gt;N$1),$C390,0)</f>
        <v>0</v>
      </c>
      <c r="O390" s="64" t="n">
        <f aca="false">IF(AND($G390&lt;=O$1,$H390&gt;O$1),$C390,0)</f>
        <v>0</v>
      </c>
      <c r="P390" s="64" t="n">
        <f aca="false">IF(AND($G390&lt;=P$1,$H390&gt;P$1),$C390,0)</f>
        <v>0</v>
      </c>
      <c r="Q390" s="64" t="n">
        <f aca="false">IF(AND($G390&lt;=Q$1,$H390&gt;Q$1),$C390,0)</f>
        <v>0</v>
      </c>
      <c r="R390" s="64" t="n">
        <f aca="false">IF(AND($G390&lt;=R$1,$H390&gt;R$1),$C390,0)</f>
        <v>0</v>
      </c>
      <c r="S390" s="64" t="n">
        <f aca="false">IF(AND($G390&lt;=S$1,$H390&gt;S$1),$C390,0)</f>
        <v>0</v>
      </c>
      <c r="T390" s="64" t="n">
        <f aca="false">IF(AND($G390&lt;=T$1,$H390&gt;T$1),$C390,0)</f>
        <v>0</v>
      </c>
      <c r="U390" s="65" t="n">
        <f aca="false">SUM(I390:T390)</f>
        <v>0</v>
      </c>
      <c r="V390" s="65"/>
      <c r="W390" s="67"/>
      <c r="X390" s="67"/>
      <c r="Y390" s="67"/>
      <c r="Z390" s="67"/>
      <c r="AA390" s="67"/>
      <c r="AB390" s="67"/>
      <c r="AC390" s="67"/>
    </row>
    <row r="391" customFormat="false" ht="15.75" hidden="true" customHeight="false" outlineLevel="0" collapsed="false">
      <c r="A391" s="54" t="n">
        <f aca="false">+'Personnel Input Worksheet'!B411</f>
        <v>0</v>
      </c>
      <c r="B391" s="54" t="n">
        <f aca="false">+'Personnel Input Worksheet'!D411</f>
        <v>0</v>
      </c>
      <c r="C391" s="54" t="n">
        <f aca="false">IF(B391&lt;&gt;0,1,0)</f>
        <v>0</v>
      </c>
      <c r="D391" s="54" t="n">
        <f aca="false">+'Personnel Input Worksheet'!G411</f>
        <v>0</v>
      </c>
      <c r="E391" s="61" t="n">
        <f aca="false">+D391*30</f>
        <v>0</v>
      </c>
      <c r="F391" s="62" t="n">
        <v>36526</v>
      </c>
      <c r="G391" s="63" t="n">
        <f aca="false">IF(A391&lt;&gt;"FTE",DATE(99,12,31),+F391+(360-E391))</f>
        <v>36525</v>
      </c>
      <c r="H391" s="63" t="n">
        <f aca="false">IF(A391&lt;&gt;"FTE",F391+E391,DATE(2001,1,1))</f>
        <v>36526</v>
      </c>
      <c r="I391" s="64" t="n">
        <f aca="false">IF(AND($G391&lt;=I$1,$H391&gt;I$1),$C391,0)</f>
        <v>0</v>
      </c>
      <c r="J391" s="64" t="n">
        <f aca="false">IF(AND($G391&lt;=J$1,$H391&gt;J$1),$C391,0)</f>
        <v>0</v>
      </c>
      <c r="K391" s="64" t="n">
        <f aca="false">IF(AND($G391&lt;=K$1,$H391&gt;K$1),$C391,0)</f>
        <v>0</v>
      </c>
      <c r="L391" s="64" t="n">
        <f aca="false">IF(AND($G391&lt;=L$1,$H391&gt;L$1),$C391,0)</f>
        <v>0</v>
      </c>
      <c r="M391" s="64" t="n">
        <f aca="false">IF(AND($G391&lt;=M$1,$H391&gt;M$1),$C391,0)</f>
        <v>0</v>
      </c>
      <c r="N391" s="64" t="n">
        <f aca="false">IF(AND($G391&lt;=N$1,$H391&gt;N$1),$C391,0)</f>
        <v>0</v>
      </c>
      <c r="O391" s="64" t="n">
        <f aca="false">IF(AND($G391&lt;=O$1,$H391&gt;O$1),$C391,0)</f>
        <v>0</v>
      </c>
      <c r="P391" s="64" t="n">
        <f aca="false">IF(AND($G391&lt;=P$1,$H391&gt;P$1),$C391,0)</f>
        <v>0</v>
      </c>
      <c r="Q391" s="64" t="n">
        <f aca="false">IF(AND($G391&lt;=Q$1,$H391&gt;Q$1),$C391,0)</f>
        <v>0</v>
      </c>
      <c r="R391" s="64" t="n">
        <f aca="false">IF(AND($G391&lt;=R$1,$H391&gt;R$1),$C391,0)</f>
        <v>0</v>
      </c>
      <c r="S391" s="64" t="n">
        <f aca="false">IF(AND($G391&lt;=S$1,$H391&gt;S$1),$C391,0)</f>
        <v>0</v>
      </c>
      <c r="T391" s="64" t="n">
        <f aca="false">IF(AND($G391&lt;=T$1,$H391&gt;T$1),$C391,0)</f>
        <v>0</v>
      </c>
      <c r="U391" s="65" t="n">
        <f aca="false">SUM(I391:T391)</f>
        <v>0</v>
      </c>
      <c r="V391" s="65"/>
      <c r="W391" s="67"/>
      <c r="X391" s="67"/>
      <c r="Y391" s="67"/>
      <c r="Z391" s="67"/>
      <c r="AA391" s="67"/>
      <c r="AB391" s="67"/>
      <c r="AC391" s="67"/>
    </row>
    <row r="392" customFormat="false" ht="15.75" hidden="true" customHeight="false" outlineLevel="0" collapsed="false">
      <c r="A392" s="54" t="n">
        <f aca="false">+'Personnel Input Worksheet'!B412</f>
        <v>0</v>
      </c>
      <c r="B392" s="54" t="n">
        <f aca="false">+'Personnel Input Worksheet'!D412</f>
        <v>0</v>
      </c>
      <c r="C392" s="54" t="n">
        <f aca="false">IF(B392&lt;&gt;0,1,0)</f>
        <v>0</v>
      </c>
      <c r="D392" s="54" t="n">
        <f aca="false">+'Personnel Input Worksheet'!G412</f>
        <v>0</v>
      </c>
      <c r="E392" s="61" t="n">
        <f aca="false">+D392*30</f>
        <v>0</v>
      </c>
      <c r="F392" s="62" t="n">
        <v>36526</v>
      </c>
      <c r="G392" s="63" t="n">
        <f aca="false">IF(A392&lt;&gt;"FTE",DATE(99,12,31),+F392+(360-E392))</f>
        <v>36525</v>
      </c>
      <c r="H392" s="63" t="n">
        <f aca="false">IF(A392&lt;&gt;"FTE",F392+E392,DATE(2001,1,1))</f>
        <v>36526</v>
      </c>
      <c r="I392" s="64" t="n">
        <f aca="false">IF(AND($G392&lt;=I$1,$H392&gt;I$1),$C392,0)</f>
        <v>0</v>
      </c>
      <c r="J392" s="64" t="n">
        <f aca="false">IF(AND($G392&lt;=J$1,$H392&gt;J$1),$C392,0)</f>
        <v>0</v>
      </c>
      <c r="K392" s="64" t="n">
        <f aca="false">IF(AND($G392&lt;=K$1,$H392&gt;K$1),$C392,0)</f>
        <v>0</v>
      </c>
      <c r="L392" s="64" t="n">
        <f aca="false">IF(AND($G392&lt;=L$1,$H392&gt;L$1),$C392,0)</f>
        <v>0</v>
      </c>
      <c r="M392" s="64" t="n">
        <f aca="false">IF(AND($G392&lt;=M$1,$H392&gt;M$1),$C392,0)</f>
        <v>0</v>
      </c>
      <c r="N392" s="64" t="n">
        <f aca="false">IF(AND($G392&lt;=N$1,$H392&gt;N$1),$C392,0)</f>
        <v>0</v>
      </c>
      <c r="O392" s="64" t="n">
        <f aca="false">IF(AND($G392&lt;=O$1,$H392&gt;O$1),$C392,0)</f>
        <v>0</v>
      </c>
      <c r="P392" s="64" t="n">
        <f aca="false">IF(AND($G392&lt;=P$1,$H392&gt;P$1),$C392,0)</f>
        <v>0</v>
      </c>
      <c r="Q392" s="64" t="n">
        <f aca="false">IF(AND($G392&lt;=Q$1,$H392&gt;Q$1),$C392,0)</f>
        <v>0</v>
      </c>
      <c r="R392" s="64" t="n">
        <f aca="false">IF(AND($G392&lt;=R$1,$H392&gt;R$1),$C392,0)</f>
        <v>0</v>
      </c>
      <c r="S392" s="64" t="n">
        <f aca="false">IF(AND($G392&lt;=S$1,$H392&gt;S$1),$C392,0)</f>
        <v>0</v>
      </c>
      <c r="T392" s="64" t="n">
        <f aca="false">IF(AND($G392&lt;=T$1,$H392&gt;T$1),$C392,0)</f>
        <v>0</v>
      </c>
      <c r="U392" s="65" t="n">
        <f aca="false">SUM(I392:T392)</f>
        <v>0</v>
      </c>
      <c r="V392" s="65"/>
      <c r="W392" s="67"/>
      <c r="X392" s="67"/>
      <c r="Y392" s="67"/>
      <c r="Z392" s="67"/>
      <c r="AA392" s="67"/>
      <c r="AB392" s="67"/>
      <c r="AC392" s="67"/>
    </row>
    <row r="393" customFormat="false" ht="15.75" hidden="true" customHeight="false" outlineLevel="0" collapsed="false">
      <c r="A393" s="54" t="n">
        <f aca="false">+'Personnel Input Worksheet'!B413</f>
        <v>0</v>
      </c>
      <c r="B393" s="54" t="n">
        <f aca="false">+'Personnel Input Worksheet'!D413</f>
        <v>0</v>
      </c>
      <c r="C393" s="54" t="n">
        <f aca="false">IF(B393&lt;&gt;0,1,0)</f>
        <v>0</v>
      </c>
      <c r="D393" s="54" t="n">
        <f aca="false">+'Personnel Input Worksheet'!G413</f>
        <v>0</v>
      </c>
      <c r="E393" s="61" t="n">
        <f aca="false">+D393*30</f>
        <v>0</v>
      </c>
      <c r="F393" s="62" t="n">
        <v>36526</v>
      </c>
      <c r="G393" s="63" t="n">
        <f aca="false">IF(A393&lt;&gt;"FTE",DATE(99,12,31),+F393+(360-E393))</f>
        <v>36525</v>
      </c>
      <c r="H393" s="63" t="n">
        <f aca="false">IF(A393&lt;&gt;"FTE",F393+E393,DATE(2001,1,1))</f>
        <v>36526</v>
      </c>
      <c r="I393" s="64" t="n">
        <f aca="false">IF(AND($G393&lt;=I$1,$H393&gt;I$1),$C393,0)</f>
        <v>0</v>
      </c>
      <c r="J393" s="64" t="n">
        <f aca="false">IF(AND($G393&lt;=J$1,$H393&gt;J$1),$C393,0)</f>
        <v>0</v>
      </c>
      <c r="K393" s="64" t="n">
        <f aca="false">IF(AND($G393&lt;=K$1,$H393&gt;K$1),$C393,0)</f>
        <v>0</v>
      </c>
      <c r="L393" s="64" t="n">
        <f aca="false">IF(AND($G393&lt;=L$1,$H393&gt;L$1),$C393,0)</f>
        <v>0</v>
      </c>
      <c r="M393" s="64" t="n">
        <f aca="false">IF(AND($G393&lt;=M$1,$H393&gt;M$1),$C393,0)</f>
        <v>0</v>
      </c>
      <c r="N393" s="64" t="n">
        <f aca="false">IF(AND($G393&lt;=N$1,$H393&gt;N$1),$C393,0)</f>
        <v>0</v>
      </c>
      <c r="O393" s="64" t="n">
        <f aca="false">IF(AND($G393&lt;=O$1,$H393&gt;O$1),$C393,0)</f>
        <v>0</v>
      </c>
      <c r="P393" s="64" t="n">
        <f aca="false">IF(AND($G393&lt;=P$1,$H393&gt;P$1),$C393,0)</f>
        <v>0</v>
      </c>
      <c r="Q393" s="64" t="n">
        <f aca="false">IF(AND($G393&lt;=Q$1,$H393&gt;Q$1),$C393,0)</f>
        <v>0</v>
      </c>
      <c r="R393" s="64" t="n">
        <f aca="false">IF(AND($G393&lt;=R$1,$H393&gt;R$1),$C393,0)</f>
        <v>0</v>
      </c>
      <c r="S393" s="64" t="n">
        <f aca="false">IF(AND($G393&lt;=S$1,$H393&gt;S$1),$C393,0)</f>
        <v>0</v>
      </c>
      <c r="T393" s="64" t="n">
        <f aca="false">IF(AND($G393&lt;=T$1,$H393&gt;T$1),$C393,0)</f>
        <v>0</v>
      </c>
      <c r="U393" s="65" t="n">
        <f aca="false">SUM(I393:T393)</f>
        <v>0</v>
      </c>
      <c r="V393" s="65"/>
      <c r="W393" s="67"/>
      <c r="X393" s="67"/>
      <c r="Y393" s="67"/>
      <c r="Z393" s="67"/>
      <c r="AA393" s="67"/>
      <c r="AB393" s="67"/>
      <c r="AC393" s="67"/>
    </row>
    <row r="394" customFormat="false" ht="15.75" hidden="true" customHeight="false" outlineLevel="0" collapsed="false">
      <c r="A394" s="54" t="n">
        <f aca="false">+'Personnel Input Worksheet'!B414</f>
        <v>0</v>
      </c>
      <c r="B394" s="54" t="n">
        <f aca="false">+'Personnel Input Worksheet'!D414</f>
        <v>0</v>
      </c>
      <c r="C394" s="54" t="n">
        <f aca="false">IF(B394&lt;&gt;0,1,0)</f>
        <v>0</v>
      </c>
      <c r="D394" s="54" t="n">
        <f aca="false">+'Personnel Input Worksheet'!G414</f>
        <v>0</v>
      </c>
      <c r="E394" s="61" t="n">
        <f aca="false">+D394*30</f>
        <v>0</v>
      </c>
      <c r="F394" s="62" t="n">
        <v>36526</v>
      </c>
      <c r="G394" s="63" t="n">
        <f aca="false">IF(A394&lt;&gt;"FTE",DATE(99,12,31),+F394+(360-E394))</f>
        <v>36525</v>
      </c>
      <c r="H394" s="63" t="n">
        <f aca="false">IF(A394&lt;&gt;"FTE",F394+E394,DATE(2001,1,1))</f>
        <v>36526</v>
      </c>
      <c r="I394" s="64" t="n">
        <f aca="false">IF(AND($G394&lt;=I$1,$H394&gt;I$1),$C394,0)</f>
        <v>0</v>
      </c>
      <c r="J394" s="64" t="n">
        <f aca="false">IF(AND($G394&lt;=J$1,$H394&gt;J$1),$C394,0)</f>
        <v>0</v>
      </c>
      <c r="K394" s="64" t="n">
        <f aca="false">IF(AND($G394&lt;=K$1,$H394&gt;K$1),$C394,0)</f>
        <v>0</v>
      </c>
      <c r="L394" s="64" t="n">
        <f aca="false">IF(AND($G394&lt;=L$1,$H394&gt;L$1),$C394,0)</f>
        <v>0</v>
      </c>
      <c r="M394" s="64" t="n">
        <f aca="false">IF(AND($G394&lt;=M$1,$H394&gt;M$1),$C394,0)</f>
        <v>0</v>
      </c>
      <c r="N394" s="64" t="n">
        <f aca="false">IF(AND($G394&lt;=N$1,$H394&gt;N$1),$C394,0)</f>
        <v>0</v>
      </c>
      <c r="O394" s="64" t="n">
        <f aca="false">IF(AND($G394&lt;=O$1,$H394&gt;O$1),$C394,0)</f>
        <v>0</v>
      </c>
      <c r="P394" s="64" t="n">
        <f aca="false">IF(AND($G394&lt;=P$1,$H394&gt;P$1),$C394,0)</f>
        <v>0</v>
      </c>
      <c r="Q394" s="64" t="n">
        <f aca="false">IF(AND($G394&lt;=Q$1,$H394&gt;Q$1),$C394,0)</f>
        <v>0</v>
      </c>
      <c r="R394" s="64" t="n">
        <f aca="false">IF(AND($G394&lt;=R$1,$H394&gt;R$1),$C394,0)</f>
        <v>0</v>
      </c>
      <c r="S394" s="64" t="n">
        <f aca="false">IF(AND($G394&lt;=S$1,$H394&gt;S$1),$C394,0)</f>
        <v>0</v>
      </c>
      <c r="T394" s="64" t="n">
        <f aca="false">IF(AND($G394&lt;=T$1,$H394&gt;T$1),$C394,0)</f>
        <v>0</v>
      </c>
      <c r="U394" s="65" t="n">
        <f aca="false">SUM(I394:T394)</f>
        <v>0</v>
      </c>
      <c r="V394" s="65"/>
      <c r="W394" s="67"/>
      <c r="X394" s="67"/>
      <c r="Y394" s="67"/>
      <c r="Z394" s="67"/>
      <c r="AA394" s="67"/>
      <c r="AB394" s="67"/>
      <c r="AC394" s="67"/>
    </row>
    <row r="395" customFormat="false" ht="15.75" hidden="true" customHeight="false" outlineLevel="0" collapsed="false">
      <c r="A395" s="54" t="n">
        <f aca="false">+'Personnel Input Worksheet'!B415</f>
        <v>0</v>
      </c>
      <c r="B395" s="54" t="n">
        <f aca="false">+'Personnel Input Worksheet'!D415</f>
        <v>0</v>
      </c>
      <c r="C395" s="54" t="n">
        <f aca="false">IF(B395&lt;&gt;0,1,0)</f>
        <v>0</v>
      </c>
      <c r="D395" s="54" t="n">
        <f aca="false">+'Personnel Input Worksheet'!G415</f>
        <v>0</v>
      </c>
      <c r="E395" s="61" t="n">
        <f aca="false">+D395*30</f>
        <v>0</v>
      </c>
      <c r="F395" s="62" t="n">
        <v>36526</v>
      </c>
      <c r="G395" s="63" t="n">
        <f aca="false">IF(A395&lt;&gt;"FTE",DATE(99,12,31),+F395+(360-E395))</f>
        <v>36525</v>
      </c>
      <c r="H395" s="63" t="n">
        <f aca="false">IF(A395&lt;&gt;"FTE",F395+E395,DATE(2001,1,1))</f>
        <v>36526</v>
      </c>
      <c r="I395" s="64" t="n">
        <f aca="false">IF(AND($G395&lt;=I$1,$H395&gt;I$1),$C395,0)</f>
        <v>0</v>
      </c>
      <c r="J395" s="64" t="n">
        <f aca="false">IF(AND($G395&lt;=J$1,$H395&gt;J$1),$C395,0)</f>
        <v>0</v>
      </c>
      <c r="K395" s="64" t="n">
        <f aca="false">IF(AND($G395&lt;=K$1,$H395&gt;K$1),$C395,0)</f>
        <v>0</v>
      </c>
      <c r="L395" s="64" t="n">
        <f aca="false">IF(AND($G395&lt;=L$1,$H395&gt;L$1),$C395,0)</f>
        <v>0</v>
      </c>
      <c r="M395" s="64" t="n">
        <f aca="false">IF(AND($G395&lt;=M$1,$H395&gt;M$1),$C395,0)</f>
        <v>0</v>
      </c>
      <c r="N395" s="64" t="n">
        <f aca="false">IF(AND($G395&lt;=N$1,$H395&gt;N$1),$C395,0)</f>
        <v>0</v>
      </c>
      <c r="O395" s="64" t="n">
        <f aca="false">IF(AND($G395&lt;=O$1,$H395&gt;O$1),$C395,0)</f>
        <v>0</v>
      </c>
      <c r="P395" s="64" t="n">
        <f aca="false">IF(AND($G395&lt;=P$1,$H395&gt;P$1),$C395,0)</f>
        <v>0</v>
      </c>
      <c r="Q395" s="64" t="n">
        <f aca="false">IF(AND($G395&lt;=Q$1,$H395&gt;Q$1),$C395,0)</f>
        <v>0</v>
      </c>
      <c r="R395" s="64" t="n">
        <f aca="false">IF(AND($G395&lt;=R$1,$H395&gt;R$1),$C395,0)</f>
        <v>0</v>
      </c>
      <c r="S395" s="64" t="n">
        <f aca="false">IF(AND($G395&lt;=S$1,$H395&gt;S$1),$C395,0)</f>
        <v>0</v>
      </c>
      <c r="T395" s="64" t="n">
        <f aca="false">IF(AND($G395&lt;=T$1,$H395&gt;T$1),$C395,0)</f>
        <v>0</v>
      </c>
      <c r="U395" s="65" t="n">
        <f aca="false">SUM(I395:T395)</f>
        <v>0</v>
      </c>
      <c r="V395" s="65"/>
      <c r="W395" s="67"/>
      <c r="X395" s="67"/>
      <c r="Y395" s="67"/>
      <c r="Z395" s="67"/>
      <c r="AA395" s="67"/>
      <c r="AB395" s="67"/>
      <c r="AC395" s="67"/>
    </row>
    <row r="396" customFormat="false" ht="15.75" hidden="true" customHeight="false" outlineLevel="0" collapsed="false">
      <c r="A396" s="54" t="n">
        <f aca="false">+'Personnel Input Worksheet'!B416</f>
        <v>0</v>
      </c>
      <c r="B396" s="54" t="n">
        <f aca="false">+'Personnel Input Worksheet'!D416</f>
        <v>0</v>
      </c>
      <c r="C396" s="54" t="n">
        <f aca="false">IF(B396&lt;&gt;0,1,0)</f>
        <v>0</v>
      </c>
      <c r="D396" s="54" t="n">
        <f aca="false">+'Personnel Input Worksheet'!G416</f>
        <v>0</v>
      </c>
      <c r="E396" s="61" t="n">
        <f aca="false">+D396*30</f>
        <v>0</v>
      </c>
      <c r="F396" s="62" t="n">
        <v>36526</v>
      </c>
      <c r="G396" s="63" t="n">
        <f aca="false">IF(A396&lt;&gt;"FTE",DATE(99,12,31),+F396+(360-E396))</f>
        <v>36525</v>
      </c>
      <c r="H396" s="63" t="n">
        <f aca="false">IF(A396&lt;&gt;"FTE",F396+E396,DATE(2001,1,1))</f>
        <v>36526</v>
      </c>
      <c r="I396" s="64" t="n">
        <f aca="false">IF(AND($G396&lt;=I$1,$H396&gt;I$1),$C396,0)</f>
        <v>0</v>
      </c>
      <c r="J396" s="64" t="n">
        <f aca="false">IF(AND($G396&lt;=J$1,$H396&gt;J$1),$C396,0)</f>
        <v>0</v>
      </c>
      <c r="K396" s="64" t="n">
        <f aca="false">IF(AND($G396&lt;=K$1,$H396&gt;K$1),$C396,0)</f>
        <v>0</v>
      </c>
      <c r="L396" s="64" t="n">
        <f aca="false">IF(AND($G396&lt;=L$1,$H396&gt;L$1),$C396,0)</f>
        <v>0</v>
      </c>
      <c r="M396" s="64" t="n">
        <f aca="false">IF(AND($G396&lt;=M$1,$H396&gt;M$1),$C396,0)</f>
        <v>0</v>
      </c>
      <c r="N396" s="64" t="n">
        <f aca="false">IF(AND($G396&lt;=N$1,$H396&gt;N$1),$C396,0)</f>
        <v>0</v>
      </c>
      <c r="O396" s="64" t="n">
        <f aca="false">IF(AND($G396&lt;=O$1,$H396&gt;O$1),$C396,0)</f>
        <v>0</v>
      </c>
      <c r="P396" s="64" t="n">
        <f aca="false">IF(AND($G396&lt;=P$1,$H396&gt;P$1),$C396,0)</f>
        <v>0</v>
      </c>
      <c r="Q396" s="64" t="n">
        <f aca="false">IF(AND($G396&lt;=Q$1,$H396&gt;Q$1),$C396,0)</f>
        <v>0</v>
      </c>
      <c r="R396" s="64" t="n">
        <f aca="false">IF(AND($G396&lt;=R$1,$H396&gt;R$1),$C396,0)</f>
        <v>0</v>
      </c>
      <c r="S396" s="64" t="n">
        <f aca="false">IF(AND($G396&lt;=S$1,$H396&gt;S$1),$C396,0)</f>
        <v>0</v>
      </c>
      <c r="T396" s="64" t="n">
        <f aca="false">IF(AND($G396&lt;=T$1,$H396&gt;T$1),$C396,0)</f>
        <v>0</v>
      </c>
      <c r="U396" s="65" t="n">
        <f aca="false">SUM(I396:T396)</f>
        <v>0</v>
      </c>
      <c r="V396" s="65"/>
      <c r="W396" s="67"/>
      <c r="X396" s="67"/>
      <c r="Y396" s="67"/>
      <c r="Z396" s="67"/>
      <c r="AA396" s="67"/>
      <c r="AB396" s="67"/>
      <c r="AC396" s="67"/>
    </row>
    <row r="397" customFormat="false" ht="15.75" hidden="true" customHeight="false" outlineLevel="0" collapsed="false">
      <c r="A397" s="54" t="n">
        <f aca="false">+'Personnel Input Worksheet'!B417</f>
        <v>0</v>
      </c>
      <c r="B397" s="54" t="n">
        <f aca="false">+'Personnel Input Worksheet'!D417</f>
        <v>0</v>
      </c>
      <c r="C397" s="54" t="n">
        <f aca="false">IF(B397&lt;&gt;0,1,0)</f>
        <v>0</v>
      </c>
      <c r="D397" s="54" t="n">
        <f aca="false">+'Personnel Input Worksheet'!G417</f>
        <v>0</v>
      </c>
      <c r="E397" s="61" t="n">
        <f aca="false">+D397*30</f>
        <v>0</v>
      </c>
      <c r="F397" s="62" t="n">
        <v>36526</v>
      </c>
      <c r="G397" s="63" t="n">
        <f aca="false">IF(A397&lt;&gt;"FTE",DATE(99,12,31),+F397+(360-E397))</f>
        <v>36525</v>
      </c>
      <c r="H397" s="63" t="n">
        <f aca="false">IF(A397&lt;&gt;"FTE",F397+E397,DATE(2001,1,1))</f>
        <v>36526</v>
      </c>
      <c r="I397" s="64" t="n">
        <f aca="false">IF(AND($G397&lt;=I$1,$H397&gt;I$1),$C397,0)</f>
        <v>0</v>
      </c>
      <c r="J397" s="64" t="n">
        <f aca="false">IF(AND($G397&lt;=J$1,$H397&gt;J$1),$C397,0)</f>
        <v>0</v>
      </c>
      <c r="K397" s="64" t="n">
        <f aca="false">IF(AND($G397&lt;=K$1,$H397&gt;K$1),$C397,0)</f>
        <v>0</v>
      </c>
      <c r="L397" s="64" t="n">
        <f aca="false">IF(AND($G397&lt;=L$1,$H397&gt;L$1),$C397,0)</f>
        <v>0</v>
      </c>
      <c r="M397" s="64" t="n">
        <f aca="false">IF(AND($G397&lt;=M$1,$H397&gt;M$1),$C397,0)</f>
        <v>0</v>
      </c>
      <c r="N397" s="64" t="n">
        <f aca="false">IF(AND($G397&lt;=N$1,$H397&gt;N$1),$C397,0)</f>
        <v>0</v>
      </c>
      <c r="O397" s="64" t="n">
        <f aca="false">IF(AND($G397&lt;=O$1,$H397&gt;O$1),$C397,0)</f>
        <v>0</v>
      </c>
      <c r="P397" s="64" t="n">
        <f aca="false">IF(AND($G397&lt;=P$1,$H397&gt;P$1),$C397,0)</f>
        <v>0</v>
      </c>
      <c r="Q397" s="64" t="n">
        <f aca="false">IF(AND($G397&lt;=Q$1,$H397&gt;Q$1),$C397,0)</f>
        <v>0</v>
      </c>
      <c r="R397" s="64" t="n">
        <f aca="false">IF(AND($G397&lt;=R$1,$H397&gt;R$1),$C397,0)</f>
        <v>0</v>
      </c>
      <c r="S397" s="64" t="n">
        <f aca="false">IF(AND($G397&lt;=S$1,$H397&gt;S$1),$C397,0)</f>
        <v>0</v>
      </c>
      <c r="T397" s="64" t="n">
        <f aca="false">IF(AND($G397&lt;=T$1,$H397&gt;T$1),$C397,0)</f>
        <v>0</v>
      </c>
      <c r="U397" s="65" t="n">
        <f aca="false">SUM(I397:T397)</f>
        <v>0</v>
      </c>
      <c r="V397" s="65"/>
      <c r="W397" s="67"/>
      <c r="X397" s="67"/>
      <c r="Y397" s="67"/>
      <c r="Z397" s="67"/>
      <c r="AA397" s="67"/>
      <c r="AB397" s="67"/>
      <c r="AC397" s="67"/>
    </row>
    <row r="398" customFormat="false" ht="15.75" hidden="true" customHeight="false" outlineLevel="0" collapsed="false">
      <c r="A398" s="54" t="n">
        <f aca="false">+'Personnel Input Worksheet'!B418</f>
        <v>0</v>
      </c>
      <c r="B398" s="54" t="n">
        <f aca="false">+'Personnel Input Worksheet'!D418</f>
        <v>0</v>
      </c>
      <c r="C398" s="54" t="n">
        <f aca="false">IF(B398&lt;&gt;0,1,0)</f>
        <v>0</v>
      </c>
      <c r="D398" s="54" t="n">
        <f aca="false">+'Personnel Input Worksheet'!G418</f>
        <v>0</v>
      </c>
      <c r="E398" s="61" t="n">
        <f aca="false">+D398*30</f>
        <v>0</v>
      </c>
      <c r="F398" s="62" t="n">
        <v>36526</v>
      </c>
      <c r="G398" s="63" t="n">
        <f aca="false">IF(A398&lt;&gt;"FTE",DATE(99,12,31),+F398+(360-E398))</f>
        <v>36525</v>
      </c>
      <c r="H398" s="63" t="n">
        <f aca="false">IF(A398&lt;&gt;"FTE",F398+E398,DATE(2001,1,1))</f>
        <v>36526</v>
      </c>
      <c r="I398" s="64" t="n">
        <f aca="false">IF(AND($G398&lt;=I$1,$H398&gt;I$1),$C398,0)</f>
        <v>0</v>
      </c>
      <c r="J398" s="64" t="n">
        <f aca="false">IF(AND($G398&lt;=J$1,$H398&gt;J$1),$C398,0)</f>
        <v>0</v>
      </c>
      <c r="K398" s="64" t="n">
        <f aca="false">IF(AND($G398&lt;=K$1,$H398&gt;K$1),$C398,0)</f>
        <v>0</v>
      </c>
      <c r="L398" s="64" t="n">
        <f aca="false">IF(AND($G398&lt;=L$1,$H398&gt;L$1),$C398,0)</f>
        <v>0</v>
      </c>
      <c r="M398" s="64" t="n">
        <f aca="false">IF(AND($G398&lt;=M$1,$H398&gt;M$1),$C398,0)</f>
        <v>0</v>
      </c>
      <c r="N398" s="64" t="n">
        <f aca="false">IF(AND($G398&lt;=N$1,$H398&gt;N$1),$C398,0)</f>
        <v>0</v>
      </c>
      <c r="O398" s="64" t="n">
        <f aca="false">IF(AND($G398&lt;=O$1,$H398&gt;O$1),$C398,0)</f>
        <v>0</v>
      </c>
      <c r="P398" s="64" t="n">
        <f aca="false">IF(AND($G398&lt;=P$1,$H398&gt;P$1),$C398,0)</f>
        <v>0</v>
      </c>
      <c r="Q398" s="64" t="n">
        <f aca="false">IF(AND($G398&lt;=Q$1,$H398&gt;Q$1),$C398,0)</f>
        <v>0</v>
      </c>
      <c r="R398" s="64" t="n">
        <f aca="false">IF(AND($G398&lt;=R$1,$H398&gt;R$1),$C398,0)</f>
        <v>0</v>
      </c>
      <c r="S398" s="64" t="n">
        <f aca="false">IF(AND($G398&lt;=S$1,$H398&gt;S$1),$C398,0)</f>
        <v>0</v>
      </c>
      <c r="T398" s="64" t="n">
        <f aca="false">IF(AND($G398&lt;=T$1,$H398&gt;T$1),$C398,0)</f>
        <v>0</v>
      </c>
      <c r="U398" s="65" t="n">
        <f aca="false">SUM(I398:T398)</f>
        <v>0</v>
      </c>
      <c r="V398" s="65"/>
      <c r="W398" s="67"/>
      <c r="X398" s="67"/>
      <c r="Y398" s="67"/>
      <c r="Z398" s="67"/>
      <c r="AA398" s="67"/>
      <c r="AB398" s="67"/>
      <c r="AC398" s="67"/>
    </row>
    <row r="399" customFormat="false" ht="15.75" hidden="true" customHeight="false" outlineLevel="0" collapsed="false">
      <c r="A399" s="54" t="n">
        <f aca="false">+'Personnel Input Worksheet'!B419</f>
        <v>0</v>
      </c>
      <c r="B399" s="54" t="n">
        <f aca="false">+'Personnel Input Worksheet'!D419</f>
        <v>0</v>
      </c>
      <c r="C399" s="54" t="n">
        <f aca="false">IF(B399&lt;&gt;0,1,0)</f>
        <v>0</v>
      </c>
      <c r="D399" s="54" t="n">
        <f aca="false">+'Personnel Input Worksheet'!G419</f>
        <v>0</v>
      </c>
      <c r="E399" s="61" t="n">
        <f aca="false">+D399*30</f>
        <v>0</v>
      </c>
      <c r="F399" s="62" t="n">
        <v>36526</v>
      </c>
      <c r="G399" s="63" t="n">
        <f aca="false">IF(A399&lt;&gt;"FTE",DATE(99,12,31),+F399+(360-E399))</f>
        <v>36525</v>
      </c>
      <c r="H399" s="63" t="n">
        <f aca="false">IF(A399&lt;&gt;"FTE",F399+E399,DATE(2001,1,1))</f>
        <v>36526</v>
      </c>
      <c r="I399" s="64" t="n">
        <f aca="false">IF(AND($G399&lt;=I$1,$H399&gt;I$1),$C399,0)</f>
        <v>0</v>
      </c>
      <c r="J399" s="64" t="n">
        <f aca="false">IF(AND($G399&lt;=J$1,$H399&gt;J$1),$C399,0)</f>
        <v>0</v>
      </c>
      <c r="K399" s="64" t="n">
        <f aca="false">IF(AND($G399&lt;=K$1,$H399&gt;K$1),$C399,0)</f>
        <v>0</v>
      </c>
      <c r="L399" s="64" t="n">
        <f aca="false">IF(AND($G399&lt;=L$1,$H399&gt;L$1),$C399,0)</f>
        <v>0</v>
      </c>
      <c r="M399" s="64" t="n">
        <f aca="false">IF(AND($G399&lt;=M$1,$H399&gt;M$1),$C399,0)</f>
        <v>0</v>
      </c>
      <c r="N399" s="64" t="n">
        <f aca="false">IF(AND($G399&lt;=N$1,$H399&gt;N$1),$C399,0)</f>
        <v>0</v>
      </c>
      <c r="O399" s="64" t="n">
        <f aca="false">IF(AND($G399&lt;=O$1,$H399&gt;O$1),$C399,0)</f>
        <v>0</v>
      </c>
      <c r="P399" s="64" t="n">
        <f aca="false">IF(AND($G399&lt;=P$1,$H399&gt;P$1),$C399,0)</f>
        <v>0</v>
      </c>
      <c r="Q399" s="64" t="n">
        <f aca="false">IF(AND($G399&lt;=Q$1,$H399&gt;Q$1),$C399,0)</f>
        <v>0</v>
      </c>
      <c r="R399" s="64" t="n">
        <f aca="false">IF(AND($G399&lt;=R$1,$H399&gt;R$1),$C399,0)</f>
        <v>0</v>
      </c>
      <c r="S399" s="64" t="n">
        <f aca="false">IF(AND($G399&lt;=S$1,$H399&gt;S$1),$C399,0)</f>
        <v>0</v>
      </c>
      <c r="T399" s="64" t="n">
        <f aca="false">IF(AND($G399&lt;=T$1,$H399&gt;T$1),$C399,0)</f>
        <v>0</v>
      </c>
      <c r="U399" s="65" t="n">
        <f aca="false">SUM(I399:T399)</f>
        <v>0</v>
      </c>
      <c r="V399" s="65"/>
      <c r="W399" s="67"/>
      <c r="X399" s="67"/>
      <c r="Y399" s="67"/>
      <c r="Z399" s="67"/>
      <c r="AA399" s="67"/>
      <c r="AB399" s="67"/>
      <c r="AC399" s="67"/>
    </row>
    <row r="400" customFormat="false" ht="15.75" hidden="true" customHeight="false" outlineLevel="0" collapsed="false">
      <c r="A400" s="54" t="n">
        <f aca="false">+'Personnel Input Worksheet'!B420</f>
        <v>0</v>
      </c>
      <c r="B400" s="54" t="n">
        <f aca="false">+'Personnel Input Worksheet'!D420</f>
        <v>0</v>
      </c>
      <c r="C400" s="54" t="n">
        <f aca="false">IF(B400&lt;&gt;0,1,0)</f>
        <v>0</v>
      </c>
      <c r="D400" s="54" t="n">
        <f aca="false">+'Personnel Input Worksheet'!G420</f>
        <v>0</v>
      </c>
      <c r="E400" s="61" t="n">
        <f aca="false">+D400*30</f>
        <v>0</v>
      </c>
      <c r="F400" s="62" t="n">
        <v>36526</v>
      </c>
      <c r="G400" s="63" t="n">
        <f aca="false">IF(A400&lt;&gt;"FTE",DATE(99,12,31),+F400+(360-E400))</f>
        <v>36525</v>
      </c>
      <c r="H400" s="63" t="n">
        <f aca="false">IF(A400&lt;&gt;"FTE",F400+E400,DATE(2001,1,1))</f>
        <v>36526</v>
      </c>
      <c r="I400" s="64" t="n">
        <f aca="false">IF(AND($G400&lt;=I$1,$H400&gt;I$1),$C400,0)</f>
        <v>0</v>
      </c>
      <c r="J400" s="64" t="n">
        <f aca="false">IF(AND($G400&lt;=J$1,$H400&gt;J$1),$C400,0)</f>
        <v>0</v>
      </c>
      <c r="K400" s="64" t="n">
        <f aca="false">IF(AND($G400&lt;=K$1,$H400&gt;K$1),$C400,0)</f>
        <v>0</v>
      </c>
      <c r="L400" s="64" t="n">
        <f aca="false">IF(AND($G400&lt;=L$1,$H400&gt;L$1),$C400,0)</f>
        <v>0</v>
      </c>
      <c r="M400" s="64" t="n">
        <f aca="false">IF(AND($G400&lt;=M$1,$H400&gt;M$1),$C400,0)</f>
        <v>0</v>
      </c>
      <c r="N400" s="64" t="n">
        <f aca="false">IF(AND($G400&lt;=N$1,$H400&gt;N$1),$C400,0)</f>
        <v>0</v>
      </c>
      <c r="O400" s="64" t="n">
        <f aca="false">IF(AND($G400&lt;=O$1,$H400&gt;O$1),$C400,0)</f>
        <v>0</v>
      </c>
      <c r="P400" s="64" t="n">
        <f aca="false">IF(AND($G400&lt;=P$1,$H400&gt;P$1),$C400,0)</f>
        <v>0</v>
      </c>
      <c r="Q400" s="64" t="n">
        <f aca="false">IF(AND($G400&lt;=Q$1,$H400&gt;Q$1),$C400,0)</f>
        <v>0</v>
      </c>
      <c r="R400" s="64" t="n">
        <f aca="false">IF(AND($G400&lt;=R$1,$H400&gt;R$1),$C400,0)</f>
        <v>0</v>
      </c>
      <c r="S400" s="64" t="n">
        <f aca="false">IF(AND($G400&lt;=S$1,$H400&gt;S$1),$C400,0)</f>
        <v>0</v>
      </c>
      <c r="T400" s="64" t="n">
        <f aca="false">IF(AND($G400&lt;=T$1,$H400&gt;T$1),$C400,0)</f>
        <v>0</v>
      </c>
      <c r="U400" s="65" t="n">
        <f aca="false">SUM(I400:T400)</f>
        <v>0</v>
      </c>
      <c r="V400" s="65"/>
      <c r="W400" s="67"/>
      <c r="X400" s="67"/>
      <c r="Y400" s="67"/>
      <c r="Z400" s="67"/>
      <c r="AA400" s="67"/>
      <c r="AB400" s="67"/>
      <c r="AC400" s="67"/>
    </row>
    <row r="401" customFormat="false" ht="15.75" hidden="true" customHeight="false" outlineLevel="0" collapsed="false">
      <c r="A401" s="54" t="n">
        <f aca="false">+'Personnel Input Worksheet'!B421</f>
        <v>0</v>
      </c>
      <c r="B401" s="54" t="n">
        <f aca="false">+'Personnel Input Worksheet'!D421</f>
        <v>0</v>
      </c>
      <c r="C401" s="54" t="n">
        <f aca="false">IF(B401&lt;&gt;0,1,0)</f>
        <v>0</v>
      </c>
      <c r="D401" s="54" t="n">
        <f aca="false">+'Personnel Input Worksheet'!G421</f>
        <v>0</v>
      </c>
      <c r="E401" s="61" t="n">
        <f aca="false">+D401*30</f>
        <v>0</v>
      </c>
      <c r="F401" s="62" t="n">
        <v>36526</v>
      </c>
      <c r="G401" s="63" t="n">
        <f aca="false">IF(A401&lt;&gt;"FTE",DATE(99,12,31),+F401+(360-E401))</f>
        <v>36525</v>
      </c>
      <c r="H401" s="63" t="n">
        <f aca="false">IF(A401&lt;&gt;"FTE",F401+E401,DATE(2001,1,1))</f>
        <v>36526</v>
      </c>
      <c r="I401" s="64" t="n">
        <f aca="false">IF(AND($G401&lt;=I$1,$H401&gt;I$1),$C401,0)</f>
        <v>0</v>
      </c>
      <c r="J401" s="64" t="n">
        <f aca="false">IF(AND($G401&lt;=J$1,$H401&gt;J$1),$C401,0)</f>
        <v>0</v>
      </c>
      <c r="K401" s="64" t="n">
        <f aca="false">IF(AND($G401&lt;=K$1,$H401&gt;K$1),$C401,0)</f>
        <v>0</v>
      </c>
      <c r="L401" s="64" t="n">
        <f aca="false">IF(AND($G401&lt;=L$1,$H401&gt;L$1),$C401,0)</f>
        <v>0</v>
      </c>
      <c r="M401" s="64" t="n">
        <f aca="false">IF(AND($G401&lt;=M$1,$H401&gt;M$1),$C401,0)</f>
        <v>0</v>
      </c>
      <c r="N401" s="64" t="n">
        <f aca="false">IF(AND($G401&lt;=N$1,$H401&gt;N$1),$C401,0)</f>
        <v>0</v>
      </c>
      <c r="O401" s="64" t="n">
        <f aca="false">IF(AND($G401&lt;=O$1,$H401&gt;O$1),$C401,0)</f>
        <v>0</v>
      </c>
      <c r="P401" s="64" t="n">
        <f aca="false">IF(AND($G401&lt;=P$1,$H401&gt;P$1),$C401,0)</f>
        <v>0</v>
      </c>
      <c r="Q401" s="64" t="n">
        <f aca="false">IF(AND($G401&lt;=Q$1,$H401&gt;Q$1),$C401,0)</f>
        <v>0</v>
      </c>
      <c r="R401" s="64" t="n">
        <f aca="false">IF(AND($G401&lt;=R$1,$H401&gt;R$1),$C401,0)</f>
        <v>0</v>
      </c>
      <c r="S401" s="64" t="n">
        <f aca="false">IF(AND($G401&lt;=S$1,$H401&gt;S$1),$C401,0)</f>
        <v>0</v>
      </c>
      <c r="T401" s="64" t="n">
        <f aca="false">IF(AND($G401&lt;=T$1,$H401&gt;T$1),$C401,0)</f>
        <v>0</v>
      </c>
      <c r="U401" s="65" t="n">
        <f aca="false">SUM(I401:T401)</f>
        <v>0</v>
      </c>
      <c r="V401" s="65"/>
      <c r="W401" s="67"/>
      <c r="X401" s="67"/>
      <c r="Y401" s="67"/>
      <c r="Z401" s="67"/>
      <c r="AA401" s="67"/>
      <c r="AB401" s="67"/>
      <c r="AC401" s="67"/>
    </row>
    <row r="402" customFormat="false" ht="15.75" hidden="true" customHeight="false" outlineLevel="0" collapsed="false">
      <c r="A402" s="54" t="n">
        <f aca="false">+'Personnel Input Worksheet'!B422</f>
        <v>0</v>
      </c>
      <c r="B402" s="54" t="n">
        <f aca="false">+'Personnel Input Worksheet'!D422</f>
        <v>0</v>
      </c>
      <c r="C402" s="54" t="n">
        <f aca="false">IF(B402&lt;&gt;0,1,0)</f>
        <v>0</v>
      </c>
      <c r="D402" s="54" t="n">
        <f aca="false">+'Personnel Input Worksheet'!G422</f>
        <v>0</v>
      </c>
      <c r="E402" s="61" t="n">
        <f aca="false">+D402*30</f>
        <v>0</v>
      </c>
      <c r="F402" s="62" t="n">
        <v>36526</v>
      </c>
      <c r="G402" s="63" t="n">
        <f aca="false">IF(A402&lt;&gt;"FTE",DATE(99,12,31),+F402+(360-E402))</f>
        <v>36525</v>
      </c>
      <c r="H402" s="63" t="n">
        <f aca="false">IF(A402&lt;&gt;"FTE",F402+E402,DATE(2001,1,1))</f>
        <v>36526</v>
      </c>
      <c r="I402" s="64" t="n">
        <f aca="false">IF(AND($G402&lt;=I$1,$H402&gt;I$1),$C402,0)</f>
        <v>0</v>
      </c>
      <c r="J402" s="64" t="n">
        <f aca="false">IF(AND($G402&lt;=J$1,$H402&gt;J$1),$C402,0)</f>
        <v>0</v>
      </c>
      <c r="K402" s="64" t="n">
        <f aca="false">IF(AND($G402&lt;=K$1,$H402&gt;K$1),$C402,0)</f>
        <v>0</v>
      </c>
      <c r="L402" s="64" t="n">
        <f aca="false">IF(AND($G402&lt;=L$1,$H402&gt;L$1),$C402,0)</f>
        <v>0</v>
      </c>
      <c r="M402" s="64" t="n">
        <f aca="false">IF(AND($G402&lt;=M$1,$H402&gt;M$1),$C402,0)</f>
        <v>0</v>
      </c>
      <c r="N402" s="64" t="n">
        <f aca="false">IF(AND($G402&lt;=N$1,$H402&gt;N$1),$C402,0)</f>
        <v>0</v>
      </c>
      <c r="O402" s="64" t="n">
        <f aca="false">IF(AND($G402&lt;=O$1,$H402&gt;O$1),$C402,0)</f>
        <v>0</v>
      </c>
      <c r="P402" s="64" t="n">
        <f aca="false">IF(AND($G402&lt;=P$1,$H402&gt;P$1),$C402,0)</f>
        <v>0</v>
      </c>
      <c r="Q402" s="64" t="n">
        <f aca="false">IF(AND($G402&lt;=Q$1,$H402&gt;Q$1),$C402,0)</f>
        <v>0</v>
      </c>
      <c r="R402" s="64" t="n">
        <f aca="false">IF(AND($G402&lt;=R$1,$H402&gt;R$1),$C402,0)</f>
        <v>0</v>
      </c>
      <c r="S402" s="64" t="n">
        <f aca="false">IF(AND($G402&lt;=S$1,$H402&gt;S$1),$C402,0)</f>
        <v>0</v>
      </c>
      <c r="T402" s="64" t="n">
        <f aca="false">IF(AND($G402&lt;=T$1,$H402&gt;T$1),$C402,0)</f>
        <v>0</v>
      </c>
      <c r="U402" s="65" t="n">
        <f aca="false">SUM(I402:T402)</f>
        <v>0</v>
      </c>
      <c r="V402" s="65"/>
      <c r="W402" s="67"/>
      <c r="X402" s="67"/>
      <c r="Y402" s="67"/>
      <c r="Z402" s="67"/>
      <c r="AA402" s="67"/>
      <c r="AB402" s="67"/>
      <c r="AC402" s="67"/>
    </row>
    <row r="403" customFormat="false" ht="15.75" hidden="true" customHeight="false" outlineLevel="0" collapsed="false">
      <c r="A403" s="54" t="n">
        <f aca="false">+'Personnel Input Worksheet'!B423</f>
        <v>0</v>
      </c>
      <c r="B403" s="54" t="n">
        <f aca="false">+'Personnel Input Worksheet'!D423</f>
        <v>0</v>
      </c>
      <c r="C403" s="54" t="n">
        <f aca="false">IF(B403&lt;&gt;0,1,0)</f>
        <v>0</v>
      </c>
      <c r="D403" s="54" t="n">
        <f aca="false">+'Personnel Input Worksheet'!G423</f>
        <v>0</v>
      </c>
      <c r="E403" s="61" t="n">
        <f aca="false">+D403*30</f>
        <v>0</v>
      </c>
      <c r="F403" s="62" t="n">
        <v>36526</v>
      </c>
      <c r="G403" s="63" t="n">
        <f aca="false">IF(A403&lt;&gt;"FTE",DATE(99,12,31),+F403+(360-E403))</f>
        <v>36525</v>
      </c>
      <c r="H403" s="63" t="n">
        <f aca="false">IF(A403&lt;&gt;"FTE",F403+E403,DATE(2001,1,1))</f>
        <v>36526</v>
      </c>
      <c r="I403" s="64" t="n">
        <f aca="false">IF(AND($G403&lt;=I$1,$H403&gt;I$1),$C403,0)</f>
        <v>0</v>
      </c>
      <c r="J403" s="64" t="n">
        <f aca="false">IF(AND($G403&lt;=J$1,$H403&gt;J$1),$C403,0)</f>
        <v>0</v>
      </c>
      <c r="K403" s="64" t="n">
        <f aca="false">IF(AND($G403&lt;=K$1,$H403&gt;K$1),$C403,0)</f>
        <v>0</v>
      </c>
      <c r="L403" s="64" t="n">
        <f aca="false">IF(AND($G403&lt;=L$1,$H403&gt;L$1),$C403,0)</f>
        <v>0</v>
      </c>
      <c r="M403" s="64" t="n">
        <f aca="false">IF(AND($G403&lt;=M$1,$H403&gt;M$1),$C403,0)</f>
        <v>0</v>
      </c>
      <c r="N403" s="64" t="n">
        <f aca="false">IF(AND($G403&lt;=N$1,$H403&gt;N$1),$C403,0)</f>
        <v>0</v>
      </c>
      <c r="O403" s="64" t="n">
        <f aca="false">IF(AND($G403&lt;=O$1,$H403&gt;O$1),$C403,0)</f>
        <v>0</v>
      </c>
      <c r="P403" s="64" t="n">
        <f aca="false">IF(AND($G403&lt;=P$1,$H403&gt;P$1),$C403,0)</f>
        <v>0</v>
      </c>
      <c r="Q403" s="64" t="n">
        <f aca="false">IF(AND($G403&lt;=Q$1,$H403&gt;Q$1),$C403,0)</f>
        <v>0</v>
      </c>
      <c r="R403" s="64" t="n">
        <f aca="false">IF(AND($G403&lt;=R$1,$H403&gt;R$1),$C403,0)</f>
        <v>0</v>
      </c>
      <c r="S403" s="64" t="n">
        <f aca="false">IF(AND($G403&lt;=S$1,$H403&gt;S$1),$C403,0)</f>
        <v>0</v>
      </c>
      <c r="T403" s="64" t="n">
        <f aca="false">IF(AND($G403&lt;=T$1,$H403&gt;T$1),$C403,0)</f>
        <v>0</v>
      </c>
      <c r="U403" s="65" t="n">
        <f aca="false">SUM(I403:T403)</f>
        <v>0</v>
      </c>
      <c r="V403" s="65"/>
      <c r="W403" s="67"/>
      <c r="X403" s="67"/>
      <c r="Y403" s="67"/>
      <c r="Z403" s="67"/>
      <c r="AA403" s="67"/>
      <c r="AB403" s="67"/>
      <c r="AC403" s="67"/>
    </row>
    <row r="404" customFormat="false" ht="15.75" hidden="true" customHeight="false" outlineLevel="0" collapsed="false">
      <c r="A404" s="54" t="n">
        <f aca="false">+'Personnel Input Worksheet'!B424</f>
        <v>0</v>
      </c>
      <c r="B404" s="54" t="n">
        <f aca="false">+'Personnel Input Worksheet'!D424</f>
        <v>0</v>
      </c>
      <c r="C404" s="54" t="n">
        <f aca="false">IF(B404&lt;&gt;0,1,0)</f>
        <v>0</v>
      </c>
      <c r="D404" s="54" t="n">
        <f aca="false">+'Personnel Input Worksheet'!G424</f>
        <v>0</v>
      </c>
      <c r="E404" s="61" t="n">
        <f aca="false">+D404*30</f>
        <v>0</v>
      </c>
      <c r="F404" s="62" t="n">
        <v>36526</v>
      </c>
      <c r="G404" s="63" t="n">
        <f aca="false">IF(A404&lt;&gt;"FTE",DATE(99,12,31),+F404+(360-E404))</f>
        <v>36525</v>
      </c>
      <c r="H404" s="63" t="n">
        <f aca="false">IF(A404&lt;&gt;"FTE",F404+E404,DATE(2001,1,1))</f>
        <v>36526</v>
      </c>
      <c r="I404" s="64" t="n">
        <f aca="false">IF(AND($G404&lt;=I$1,$H404&gt;I$1),$C404,0)</f>
        <v>0</v>
      </c>
      <c r="J404" s="64" t="n">
        <f aca="false">IF(AND($G404&lt;=J$1,$H404&gt;J$1),$C404,0)</f>
        <v>0</v>
      </c>
      <c r="K404" s="64" t="n">
        <f aca="false">IF(AND($G404&lt;=K$1,$H404&gt;K$1),$C404,0)</f>
        <v>0</v>
      </c>
      <c r="L404" s="64" t="n">
        <f aca="false">IF(AND($G404&lt;=L$1,$H404&gt;L$1),$C404,0)</f>
        <v>0</v>
      </c>
      <c r="M404" s="64" t="n">
        <f aca="false">IF(AND($G404&lt;=M$1,$H404&gt;M$1),$C404,0)</f>
        <v>0</v>
      </c>
      <c r="N404" s="64" t="n">
        <f aca="false">IF(AND($G404&lt;=N$1,$H404&gt;N$1),$C404,0)</f>
        <v>0</v>
      </c>
      <c r="O404" s="64" t="n">
        <f aca="false">IF(AND($G404&lt;=O$1,$H404&gt;O$1),$C404,0)</f>
        <v>0</v>
      </c>
      <c r="P404" s="64" t="n">
        <f aca="false">IF(AND($G404&lt;=P$1,$H404&gt;P$1),$C404,0)</f>
        <v>0</v>
      </c>
      <c r="Q404" s="64" t="n">
        <f aca="false">IF(AND($G404&lt;=Q$1,$H404&gt;Q$1),$C404,0)</f>
        <v>0</v>
      </c>
      <c r="R404" s="64" t="n">
        <f aca="false">IF(AND($G404&lt;=R$1,$H404&gt;R$1),$C404,0)</f>
        <v>0</v>
      </c>
      <c r="S404" s="64" t="n">
        <f aca="false">IF(AND($G404&lt;=S$1,$H404&gt;S$1),$C404,0)</f>
        <v>0</v>
      </c>
      <c r="T404" s="64" t="n">
        <f aca="false">IF(AND($G404&lt;=T$1,$H404&gt;T$1),$C404,0)</f>
        <v>0</v>
      </c>
      <c r="U404" s="65" t="n">
        <f aca="false">SUM(I404:T404)</f>
        <v>0</v>
      </c>
      <c r="V404" s="65"/>
      <c r="W404" s="67"/>
      <c r="X404" s="67"/>
      <c r="Y404" s="67"/>
      <c r="Z404" s="67"/>
      <c r="AA404" s="67"/>
      <c r="AB404" s="67"/>
      <c r="AC404" s="67"/>
    </row>
    <row r="405" customFormat="false" ht="15.75" hidden="true" customHeight="false" outlineLevel="0" collapsed="false">
      <c r="A405" s="54" t="n">
        <f aca="false">+'Personnel Input Worksheet'!B425</f>
        <v>0</v>
      </c>
      <c r="B405" s="54" t="n">
        <f aca="false">+'Personnel Input Worksheet'!D425</f>
        <v>0</v>
      </c>
      <c r="C405" s="54" t="n">
        <f aca="false">IF(B405&lt;&gt;0,1,0)</f>
        <v>0</v>
      </c>
      <c r="D405" s="54" t="n">
        <f aca="false">+'Personnel Input Worksheet'!G425</f>
        <v>0</v>
      </c>
      <c r="E405" s="61" t="n">
        <f aca="false">+D405*30</f>
        <v>0</v>
      </c>
      <c r="F405" s="62" t="n">
        <v>36526</v>
      </c>
      <c r="G405" s="63" t="n">
        <f aca="false">IF(A405&lt;&gt;"FTE",DATE(99,12,31),+F405+(360-E405))</f>
        <v>36525</v>
      </c>
      <c r="H405" s="63" t="n">
        <f aca="false">IF(A405&lt;&gt;"FTE",F405+E405,DATE(2001,1,1))</f>
        <v>36526</v>
      </c>
      <c r="I405" s="64" t="n">
        <f aca="false">IF(AND($G405&lt;=I$1,$H405&gt;I$1),$C405,0)</f>
        <v>0</v>
      </c>
      <c r="J405" s="64" t="n">
        <f aca="false">IF(AND($G405&lt;=J$1,$H405&gt;J$1),$C405,0)</f>
        <v>0</v>
      </c>
      <c r="K405" s="64" t="n">
        <f aca="false">IF(AND($G405&lt;=K$1,$H405&gt;K$1),$C405,0)</f>
        <v>0</v>
      </c>
      <c r="L405" s="64" t="n">
        <f aca="false">IF(AND($G405&lt;=L$1,$H405&gt;L$1),$C405,0)</f>
        <v>0</v>
      </c>
      <c r="M405" s="64" t="n">
        <f aca="false">IF(AND($G405&lt;=M$1,$H405&gt;M$1),$C405,0)</f>
        <v>0</v>
      </c>
      <c r="N405" s="64" t="n">
        <f aca="false">IF(AND($G405&lt;=N$1,$H405&gt;N$1),$C405,0)</f>
        <v>0</v>
      </c>
      <c r="O405" s="64" t="n">
        <f aca="false">IF(AND($G405&lt;=O$1,$H405&gt;O$1),$C405,0)</f>
        <v>0</v>
      </c>
      <c r="P405" s="64" t="n">
        <f aca="false">IF(AND($G405&lt;=P$1,$H405&gt;P$1),$C405,0)</f>
        <v>0</v>
      </c>
      <c r="Q405" s="64" t="n">
        <f aca="false">IF(AND($G405&lt;=Q$1,$H405&gt;Q$1),$C405,0)</f>
        <v>0</v>
      </c>
      <c r="R405" s="64" t="n">
        <f aca="false">IF(AND($G405&lt;=R$1,$H405&gt;R$1),$C405,0)</f>
        <v>0</v>
      </c>
      <c r="S405" s="64" t="n">
        <f aca="false">IF(AND($G405&lt;=S$1,$H405&gt;S$1),$C405,0)</f>
        <v>0</v>
      </c>
      <c r="T405" s="64" t="n">
        <f aca="false">IF(AND($G405&lt;=T$1,$H405&gt;T$1),$C405,0)</f>
        <v>0</v>
      </c>
      <c r="U405" s="65" t="n">
        <f aca="false">SUM(I405:T405)</f>
        <v>0</v>
      </c>
      <c r="V405" s="65"/>
      <c r="W405" s="67"/>
      <c r="X405" s="67"/>
      <c r="Y405" s="67"/>
      <c r="Z405" s="67"/>
      <c r="AA405" s="67"/>
      <c r="AB405" s="67"/>
      <c r="AC405" s="67"/>
    </row>
    <row r="406" customFormat="false" ht="15.75" hidden="true" customHeight="false" outlineLevel="0" collapsed="false">
      <c r="A406" s="54" t="n">
        <f aca="false">+'Personnel Input Worksheet'!B426</f>
        <v>0</v>
      </c>
      <c r="B406" s="54" t="n">
        <f aca="false">+'Personnel Input Worksheet'!D426</f>
        <v>0</v>
      </c>
      <c r="C406" s="54" t="n">
        <f aca="false">IF(B406&lt;&gt;0,1,0)</f>
        <v>0</v>
      </c>
      <c r="D406" s="54" t="n">
        <f aca="false">+'Personnel Input Worksheet'!G426</f>
        <v>0</v>
      </c>
      <c r="E406" s="61" t="n">
        <f aca="false">+D406*30</f>
        <v>0</v>
      </c>
      <c r="F406" s="62" t="n">
        <v>36526</v>
      </c>
      <c r="G406" s="63" t="n">
        <f aca="false">IF(A406&lt;&gt;"FTE",DATE(99,12,31),+F406+(360-E406))</f>
        <v>36525</v>
      </c>
      <c r="H406" s="63" t="n">
        <f aca="false">IF(A406&lt;&gt;"FTE",F406+E406,DATE(2001,1,1))</f>
        <v>36526</v>
      </c>
      <c r="I406" s="64" t="n">
        <f aca="false">IF(AND($G406&lt;=I$1,$H406&gt;I$1),$C406,0)</f>
        <v>0</v>
      </c>
      <c r="J406" s="64" t="n">
        <f aca="false">IF(AND($G406&lt;=J$1,$H406&gt;J$1),$C406,0)</f>
        <v>0</v>
      </c>
      <c r="K406" s="64" t="n">
        <f aca="false">IF(AND($G406&lt;=K$1,$H406&gt;K$1),$C406,0)</f>
        <v>0</v>
      </c>
      <c r="L406" s="64" t="n">
        <f aca="false">IF(AND($G406&lt;=L$1,$H406&gt;L$1),$C406,0)</f>
        <v>0</v>
      </c>
      <c r="M406" s="64" t="n">
        <f aca="false">IF(AND($G406&lt;=M$1,$H406&gt;M$1),$C406,0)</f>
        <v>0</v>
      </c>
      <c r="N406" s="64" t="n">
        <f aca="false">IF(AND($G406&lt;=N$1,$H406&gt;N$1),$C406,0)</f>
        <v>0</v>
      </c>
      <c r="O406" s="64" t="n">
        <f aca="false">IF(AND($G406&lt;=O$1,$H406&gt;O$1),$C406,0)</f>
        <v>0</v>
      </c>
      <c r="P406" s="64" t="n">
        <f aca="false">IF(AND($G406&lt;=P$1,$H406&gt;P$1),$C406,0)</f>
        <v>0</v>
      </c>
      <c r="Q406" s="64" t="n">
        <f aca="false">IF(AND($G406&lt;=Q$1,$H406&gt;Q$1),$C406,0)</f>
        <v>0</v>
      </c>
      <c r="R406" s="64" t="n">
        <f aca="false">IF(AND($G406&lt;=R$1,$H406&gt;R$1),$C406,0)</f>
        <v>0</v>
      </c>
      <c r="S406" s="64" t="n">
        <f aca="false">IF(AND($G406&lt;=S$1,$H406&gt;S$1),$C406,0)</f>
        <v>0</v>
      </c>
      <c r="T406" s="64" t="n">
        <f aca="false">IF(AND($G406&lt;=T$1,$H406&gt;T$1),$C406,0)</f>
        <v>0</v>
      </c>
      <c r="U406" s="65" t="n">
        <f aca="false">SUM(I406:T406)</f>
        <v>0</v>
      </c>
      <c r="V406" s="65"/>
      <c r="W406" s="67"/>
      <c r="X406" s="67"/>
      <c r="Y406" s="67"/>
      <c r="Z406" s="67"/>
      <c r="AA406" s="67"/>
      <c r="AB406" s="67"/>
      <c r="AC406" s="67"/>
    </row>
    <row r="407" customFormat="false" ht="15.75" hidden="true" customHeight="false" outlineLevel="0" collapsed="false">
      <c r="A407" s="54" t="n">
        <f aca="false">+'Personnel Input Worksheet'!B427</f>
        <v>0</v>
      </c>
      <c r="B407" s="54" t="n">
        <f aca="false">+'Personnel Input Worksheet'!D427</f>
        <v>0</v>
      </c>
      <c r="C407" s="54" t="n">
        <f aca="false">IF(B407&lt;&gt;0,1,0)</f>
        <v>0</v>
      </c>
      <c r="D407" s="54" t="n">
        <f aca="false">+'Personnel Input Worksheet'!G427</f>
        <v>0</v>
      </c>
      <c r="E407" s="61" t="n">
        <f aca="false">+D407*30</f>
        <v>0</v>
      </c>
      <c r="F407" s="62" t="n">
        <v>36526</v>
      </c>
      <c r="G407" s="63" t="n">
        <f aca="false">IF(A407&lt;&gt;"FTE",DATE(99,12,31),+F407+(360-E407))</f>
        <v>36525</v>
      </c>
      <c r="H407" s="63" t="n">
        <f aca="false">IF(A407&lt;&gt;"FTE",F407+E407,DATE(2001,1,1))</f>
        <v>36526</v>
      </c>
      <c r="I407" s="64" t="n">
        <f aca="false">IF(AND($G407&lt;=I$1,$H407&gt;I$1),$C407,0)</f>
        <v>0</v>
      </c>
      <c r="J407" s="64" t="n">
        <f aca="false">IF(AND($G407&lt;=J$1,$H407&gt;J$1),$C407,0)</f>
        <v>0</v>
      </c>
      <c r="K407" s="64" t="n">
        <f aca="false">IF(AND($G407&lt;=K$1,$H407&gt;K$1),$C407,0)</f>
        <v>0</v>
      </c>
      <c r="L407" s="64" t="n">
        <f aca="false">IF(AND($G407&lt;=L$1,$H407&gt;L$1),$C407,0)</f>
        <v>0</v>
      </c>
      <c r="M407" s="64" t="n">
        <f aca="false">IF(AND($G407&lt;=M$1,$H407&gt;M$1),$C407,0)</f>
        <v>0</v>
      </c>
      <c r="N407" s="64" t="n">
        <f aca="false">IF(AND($G407&lt;=N$1,$H407&gt;N$1),$C407,0)</f>
        <v>0</v>
      </c>
      <c r="O407" s="64" t="n">
        <f aca="false">IF(AND($G407&lt;=O$1,$H407&gt;O$1),$C407,0)</f>
        <v>0</v>
      </c>
      <c r="P407" s="64" t="n">
        <f aca="false">IF(AND($G407&lt;=P$1,$H407&gt;P$1),$C407,0)</f>
        <v>0</v>
      </c>
      <c r="Q407" s="64" t="n">
        <f aca="false">IF(AND($G407&lt;=Q$1,$H407&gt;Q$1),$C407,0)</f>
        <v>0</v>
      </c>
      <c r="R407" s="64" t="n">
        <f aca="false">IF(AND($G407&lt;=R$1,$H407&gt;R$1),$C407,0)</f>
        <v>0</v>
      </c>
      <c r="S407" s="64" t="n">
        <f aca="false">IF(AND($G407&lt;=S$1,$H407&gt;S$1),$C407,0)</f>
        <v>0</v>
      </c>
      <c r="T407" s="64" t="n">
        <f aca="false">IF(AND($G407&lt;=T$1,$H407&gt;T$1),$C407,0)</f>
        <v>0</v>
      </c>
      <c r="U407" s="65" t="n">
        <f aca="false">SUM(I407:T407)</f>
        <v>0</v>
      </c>
      <c r="V407" s="65"/>
      <c r="W407" s="67"/>
      <c r="X407" s="67"/>
      <c r="Y407" s="67"/>
      <c r="Z407" s="67"/>
      <c r="AA407" s="67"/>
      <c r="AB407" s="67"/>
      <c r="AC407" s="67"/>
    </row>
    <row r="408" customFormat="false" ht="15.75" hidden="true" customHeight="false" outlineLevel="0" collapsed="false">
      <c r="A408" s="54" t="n">
        <f aca="false">+'Personnel Input Worksheet'!B428</f>
        <v>0</v>
      </c>
      <c r="B408" s="54" t="n">
        <f aca="false">+'Personnel Input Worksheet'!D428</f>
        <v>0</v>
      </c>
      <c r="C408" s="54" t="n">
        <f aca="false">IF(B408&lt;&gt;0,1,0)</f>
        <v>0</v>
      </c>
      <c r="D408" s="54" t="n">
        <f aca="false">+'Personnel Input Worksheet'!G428</f>
        <v>0</v>
      </c>
      <c r="E408" s="61" t="n">
        <f aca="false">+D408*30</f>
        <v>0</v>
      </c>
      <c r="F408" s="62" t="n">
        <v>36526</v>
      </c>
      <c r="G408" s="63" t="n">
        <f aca="false">IF(A408&lt;&gt;"FTE",DATE(99,12,31),+F408+(360-E408))</f>
        <v>36525</v>
      </c>
      <c r="H408" s="63" t="n">
        <f aca="false">IF(A408&lt;&gt;"FTE",F408+E408,DATE(2001,1,1))</f>
        <v>36526</v>
      </c>
      <c r="I408" s="64" t="n">
        <f aca="false">IF(AND($G408&lt;=I$1,$H408&gt;I$1),$C408,0)</f>
        <v>0</v>
      </c>
      <c r="J408" s="64" t="n">
        <f aca="false">IF(AND($G408&lt;=J$1,$H408&gt;J$1),$C408,0)</f>
        <v>0</v>
      </c>
      <c r="K408" s="64" t="n">
        <f aca="false">IF(AND($G408&lt;=K$1,$H408&gt;K$1),$C408,0)</f>
        <v>0</v>
      </c>
      <c r="L408" s="64" t="n">
        <f aca="false">IF(AND($G408&lt;=L$1,$H408&gt;L$1),$C408,0)</f>
        <v>0</v>
      </c>
      <c r="M408" s="64" t="n">
        <f aca="false">IF(AND($G408&lt;=M$1,$H408&gt;M$1),$C408,0)</f>
        <v>0</v>
      </c>
      <c r="N408" s="64" t="n">
        <f aca="false">IF(AND($G408&lt;=N$1,$H408&gt;N$1),$C408,0)</f>
        <v>0</v>
      </c>
      <c r="O408" s="64" t="n">
        <f aca="false">IF(AND($G408&lt;=O$1,$H408&gt;O$1),$C408,0)</f>
        <v>0</v>
      </c>
      <c r="P408" s="64" t="n">
        <f aca="false">IF(AND($G408&lt;=P$1,$H408&gt;P$1),$C408,0)</f>
        <v>0</v>
      </c>
      <c r="Q408" s="64" t="n">
        <f aca="false">IF(AND($G408&lt;=Q$1,$H408&gt;Q$1),$C408,0)</f>
        <v>0</v>
      </c>
      <c r="R408" s="64" t="n">
        <f aca="false">IF(AND($G408&lt;=R$1,$H408&gt;R$1),$C408,0)</f>
        <v>0</v>
      </c>
      <c r="S408" s="64" t="n">
        <f aca="false">IF(AND($G408&lt;=S$1,$H408&gt;S$1),$C408,0)</f>
        <v>0</v>
      </c>
      <c r="T408" s="64" t="n">
        <f aca="false">IF(AND($G408&lt;=T$1,$H408&gt;T$1),$C408,0)</f>
        <v>0</v>
      </c>
      <c r="U408" s="65" t="n">
        <f aca="false">SUM(I408:T408)</f>
        <v>0</v>
      </c>
      <c r="V408" s="65"/>
      <c r="W408" s="67"/>
      <c r="X408" s="67"/>
      <c r="Y408" s="67"/>
      <c r="Z408" s="67"/>
      <c r="AA408" s="67"/>
      <c r="AB408" s="67"/>
      <c r="AC408" s="67"/>
    </row>
    <row r="409" customFormat="false" ht="15.75" hidden="true" customHeight="false" outlineLevel="0" collapsed="false">
      <c r="A409" s="54" t="n">
        <f aca="false">+'Personnel Input Worksheet'!B429</f>
        <v>0</v>
      </c>
      <c r="B409" s="54" t="n">
        <f aca="false">+'Personnel Input Worksheet'!D429</f>
        <v>0</v>
      </c>
      <c r="C409" s="54" t="n">
        <f aca="false">IF(B409&lt;&gt;0,1,0)</f>
        <v>0</v>
      </c>
      <c r="D409" s="54" t="n">
        <f aca="false">+'Personnel Input Worksheet'!G429</f>
        <v>0</v>
      </c>
      <c r="E409" s="61" t="n">
        <f aca="false">+D409*30</f>
        <v>0</v>
      </c>
      <c r="F409" s="62" t="n">
        <v>36526</v>
      </c>
      <c r="G409" s="63" t="n">
        <f aca="false">IF(A409&lt;&gt;"FTE",DATE(99,12,31),+F409+(360-E409))</f>
        <v>36525</v>
      </c>
      <c r="H409" s="63" t="n">
        <f aca="false">IF(A409&lt;&gt;"FTE",F409+E409,DATE(2001,1,1))</f>
        <v>36526</v>
      </c>
      <c r="I409" s="64" t="n">
        <f aca="false">IF(AND($G409&lt;=I$1,$H409&gt;I$1),$C409,0)</f>
        <v>0</v>
      </c>
      <c r="J409" s="64" t="n">
        <f aca="false">IF(AND($G409&lt;=J$1,$H409&gt;J$1),$C409,0)</f>
        <v>0</v>
      </c>
      <c r="K409" s="64" t="n">
        <f aca="false">IF(AND($G409&lt;=K$1,$H409&gt;K$1),$C409,0)</f>
        <v>0</v>
      </c>
      <c r="L409" s="64" t="n">
        <f aca="false">IF(AND($G409&lt;=L$1,$H409&gt;L$1),$C409,0)</f>
        <v>0</v>
      </c>
      <c r="M409" s="64" t="n">
        <f aca="false">IF(AND($G409&lt;=M$1,$H409&gt;M$1),$C409,0)</f>
        <v>0</v>
      </c>
      <c r="N409" s="64" t="n">
        <f aca="false">IF(AND($G409&lt;=N$1,$H409&gt;N$1),$C409,0)</f>
        <v>0</v>
      </c>
      <c r="O409" s="64" t="n">
        <f aca="false">IF(AND($G409&lt;=O$1,$H409&gt;O$1),$C409,0)</f>
        <v>0</v>
      </c>
      <c r="P409" s="64" t="n">
        <f aca="false">IF(AND($G409&lt;=P$1,$H409&gt;P$1),$C409,0)</f>
        <v>0</v>
      </c>
      <c r="Q409" s="64" t="n">
        <f aca="false">IF(AND($G409&lt;=Q$1,$H409&gt;Q$1),$C409,0)</f>
        <v>0</v>
      </c>
      <c r="R409" s="64" t="n">
        <f aca="false">IF(AND($G409&lt;=R$1,$H409&gt;R$1),$C409,0)</f>
        <v>0</v>
      </c>
      <c r="S409" s="64" t="n">
        <f aca="false">IF(AND($G409&lt;=S$1,$H409&gt;S$1),$C409,0)</f>
        <v>0</v>
      </c>
      <c r="T409" s="64" t="n">
        <f aca="false">IF(AND($G409&lt;=T$1,$H409&gt;T$1),$C409,0)</f>
        <v>0</v>
      </c>
      <c r="U409" s="65" t="n">
        <f aca="false">SUM(I409:T409)</f>
        <v>0</v>
      </c>
      <c r="V409" s="65"/>
      <c r="W409" s="67"/>
      <c r="X409" s="67"/>
      <c r="Y409" s="67"/>
      <c r="Z409" s="67"/>
      <c r="AA409" s="67"/>
      <c r="AB409" s="67"/>
      <c r="AC409" s="67"/>
    </row>
    <row r="410" customFormat="false" ht="15.75" hidden="true" customHeight="false" outlineLevel="0" collapsed="false">
      <c r="A410" s="54" t="n">
        <f aca="false">+'Personnel Input Worksheet'!B430</f>
        <v>0</v>
      </c>
      <c r="B410" s="54" t="n">
        <f aca="false">+'Personnel Input Worksheet'!D430</f>
        <v>0</v>
      </c>
      <c r="C410" s="54" t="n">
        <f aca="false">IF(B410&lt;&gt;0,1,0)</f>
        <v>0</v>
      </c>
      <c r="D410" s="54" t="n">
        <f aca="false">+'Personnel Input Worksheet'!G430</f>
        <v>0</v>
      </c>
      <c r="E410" s="61" t="n">
        <f aca="false">+D410*30</f>
        <v>0</v>
      </c>
      <c r="F410" s="62" t="n">
        <v>36526</v>
      </c>
      <c r="G410" s="63" t="n">
        <f aca="false">IF(A410&lt;&gt;"FTE",DATE(99,12,31),+F410+(360-E410))</f>
        <v>36525</v>
      </c>
      <c r="H410" s="63" t="n">
        <f aca="false">IF(A410&lt;&gt;"FTE",F410+E410,DATE(2001,1,1))</f>
        <v>36526</v>
      </c>
      <c r="I410" s="64" t="n">
        <f aca="false">IF(AND($G410&lt;=I$1,$H410&gt;I$1),$C410,0)</f>
        <v>0</v>
      </c>
      <c r="J410" s="64" t="n">
        <f aca="false">IF(AND($G410&lt;=J$1,$H410&gt;J$1),$C410,0)</f>
        <v>0</v>
      </c>
      <c r="K410" s="64" t="n">
        <f aca="false">IF(AND($G410&lt;=K$1,$H410&gt;K$1),$C410,0)</f>
        <v>0</v>
      </c>
      <c r="L410" s="64" t="n">
        <f aca="false">IF(AND($G410&lt;=L$1,$H410&gt;L$1),$C410,0)</f>
        <v>0</v>
      </c>
      <c r="M410" s="64" t="n">
        <f aca="false">IF(AND($G410&lt;=M$1,$H410&gt;M$1),$C410,0)</f>
        <v>0</v>
      </c>
      <c r="N410" s="64" t="n">
        <f aca="false">IF(AND($G410&lt;=N$1,$H410&gt;N$1),$C410,0)</f>
        <v>0</v>
      </c>
      <c r="O410" s="64" t="n">
        <f aca="false">IF(AND($G410&lt;=O$1,$H410&gt;O$1),$C410,0)</f>
        <v>0</v>
      </c>
      <c r="P410" s="64" t="n">
        <f aca="false">IF(AND($G410&lt;=P$1,$H410&gt;P$1),$C410,0)</f>
        <v>0</v>
      </c>
      <c r="Q410" s="64" t="n">
        <f aca="false">IF(AND($G410&lt;=Q$1,$H410&gt;Q$1),$C410,0)</f>
        <v>0</v>
      </c>
      <c r="R410" s="64" t="n">
        <f aca="false">IF(AND($G410&lt;=R$1,$H410&gt;R$1),$C410,0)</f>
        <v>0</v>
      </c>
      <c r="S410" s="64" t="n">
        <f aca="false">IF(AND($G410&lt;=S$1,$H410&gt;S$1),$C410,0)</f>
        <v>0</v>
      </c>
      <c r="T410" s="64" t="n">
        <f aca="false">IF(AND($G410&lt;=T$1,$H410&gt;T$1),$C410,0)</f>
        <v>0</v>
      </c>
      <c r="U410" s="65" t="n">
        <f aca="false">SUM(I410:T410)</f>
        <v>0</v>
      </c>
      <c r="V410" s="65"/>
      <c r="W410" s="67"/>
      <c r="X410" s="67"/>
      <c r="Y410" s="67"/>
      <c r="Z410" s="67"/>
      <c r="AA410" s="67"/>
      <c r="AB410" s="67"/>
      <c r="AC410" s="67"/>
    </row>
    <row r="411" customFormat="false" ht="15.75" hidden="true" customHeight="false" outlineLevel="0" collapsed="false">
      <c r="A411" s="54" t="n">
        <f aca="false">+'Personnel Input Worksheet'!B431</f>
        <v>0</v>
      </c>
      <c r="B411" s="54" t="n">
        <f aca="false">+'Personnel Input Worksheet'!D431</f>
        <v>0</v>
      </c>
      <c r="C411" s="54" t="n">
        <f aca="false">IF(B411&lt;&gt;0,1,0)</f>
        <v>0</v>
      </c>
      <c r="D411" s="54" t="n">
        <f aca="false">+'Personnel Input Worksheet'!G431</f>
        <v>0</v>
      </c>
      <c r="E411" s="61" t="n">
        <f aca="false">+D411*30</f>
        <v>0</v>
      </c>
      <c r="F411" s="62" t="n">
        <v>36526</v>
      </c>
      <c r="G411" s="63" t="n">
        <f aca="false">IF(A411&lt;&gt;"FTE",DATE(99,12,31),+F411+(360-E411))</f>
        <v>36525</v>
      </c>
      <c r="H411" s="63" t="n">
        <f aca="false">IF(A411&lt;&gt;"FTE",F411+E411,DATE(2001,1,1))</f>
        <v>36526</v>
      </c>
      <c r="I411" s="64" t="n">
        <f aca="false">IF(AND($G411&lt;=I$1,$H411&gt;I$1),$C411,0)</f>
        <v>0</v>
      </c>
      <c r="J411" s="64" t="n">
        <f aca="false">IF(AND($G411&lt;=J$1,$H411&gt;J$1),$C411,0)</f>
        <v>0</v>
      </c>
      <c r="K411" s="64" t="n">
        <f aca="false">IF(AND($G411&lt;=K$1,$H411&gt;K$1),$C411,0)</f>
        <v>0</v>
      </c>
      <c r="L411" s="64" t="n">
        <f aca="false">IF(AND($G411&lt;=L$1,$H411&gt;L$1),$C411,0)</f>
        <v>0</v>
      </c>
      <c r="M411" s="64" t="n">
        <f aca="false">IF(AND($G411&lt;=M$1,$H411&gt;M$1),$C411,0)</f>
        <v>0</v>
      </c>
      <c r="N411" s="64" t="n">
        <f aca="false">IF(AND($G411&lt;=N$1,$H411&gt;N$1),$C411,0)</f>
        <v>0</v>
      </c>
      <c r="O411" s="64" t="n">
        <f aca="false">IF(AND($G411&lt;=O$1,$H411&gt;O$1),$C411,0)</f>
        <v>0</v>
      </c>
      <c r="P411" s="64" t="n">
        <f aca="false">IF(AND($G411&lt;=P$1,$H411&gt;P$1),$C411,0)</f>
        <v>0</v>
      </c>
      <c r="Q411" s="64" t="n">
        <f aca="false">IF(AND($G411&lt;=Q$1,$H411&gt;Q$1),$C411,0)</f>
        <v>0</v>
      </c>
      <c r="R411" s="64" t="n">
        <f aca="false">IF(AND($G411&lt;=R$1,$H411&gt;R$1),$C411,0)</f>
        <v>0</v>
      </c>
      <c r="S411" s="64" t="n">
        <f aca="false">IF(AND($G411&lt;=S$1,$H411&gt;S$1),$C411,0)</f>
        <v>0</v>
      </c>
      <c r="T411" s="64" t="n">
        <f aca="false">IF(AND($G411&lt;=T$1,$H411&gt;T$1),$C411,0)</f>
        <v>0</v>
      </c>
      <c r="U411" s="65" t="n">
        <f aca="false">SUM(I411:T411)</f>
        <v>0</v>
      </c>
      <c r="V411" s="65"/>
      <c r="W411" s="67"/>
      <c r="X411" s="67"/>
      <c r="Y411" s="67"/>
      <c r="Z411" s="67"/>
      <c r="AA411" s="67"/>
      <c r="AB411" s="67"/>
      <c r="AC411" s="67"/>
    </row>
    <row r="412" customFormat="false" ht="15.75" hidden="true" customHeight="false" outlineLevel="0" collapsed="false">
      <c r="A412" s="54" t="n">
        <f aca="false">+'Personnel Input Worksheet'!B432</f>
        <v>0</v>
      </c>
      <c r="B412" s="54" t="n">
        <f aca="false">+'Personnel Input Worksheet'!D432</f>
        <v>0</v>
      </c>
      <c r="C412" s="54" t="n">
        <f aca="false">IF(B412&lt;&gt;0,1,0)</f>
        <v>0</v>
      </c>
      <c r="D412" s="54" t="n">
        <f aca="false">+'Personnel Input Worksheet'!G432</f>
        <v>0</v>
      </c>
      <c r="E412" s="61" t="n">
        <f aca="false">+D412*30</f>
        <v>0</v>
      </c>
      <c r="F412" s="62" t="n">
        <v>36526</v>
      </c>
      <c r="G412" s="63" t="n">
        <f aca="false">IF(A412&lt;&gt;"FTE",DATE(99,12,31),+F412+(360-E412))</f>
        <v>36525</v>
      </c>
      <c r="H412" s="63" t="n">
        <f aca="false">IF(A412&lt;&gt;"FTE",F412+E412,DATE(2001,1,1))</f>
        <v>36526</v>
      </c>
      <c r="I412" s="64" t="n">
        <f aca="false">IF(AND($G412&lt;=I$1,$H412&gt;I$1),$C412,0)</f>
        <v>0</v>
      </c>
      <c r="J412" s="64" t="n">
        <f aca="false">IF(AND($G412&lt;=J$1,$H412&gt;J$1),$C412,0)</f>
        <v>0</v>
      </c>
      <c r="K412" s="64" t="n">
        <f aca="false">IF(AND($G412&lt;=K$1,$H412&gt;K$1),$C412,0)</f>
        <v>0</v>
      </c>
      <c r="L412" s="64" t="n">
        <f aca="false">IF(AND($G412&lt;=L$1,$H412&gt;L$1),$C412,0)</f>
        <v>0</v>
      </c>
      <c r="M412" s="64" t="n">
        <f aca="false">IF(AND($G412&lt;=M$1,$H412&gt;M$1),$C412,0)</f>
        <v>0</v>
      </c>
      <c r="N412" s="64" t="n">
        <f aca="false">IF(AND($G412&lt;=N$1,$H412&gt;N$1),$C412,0)</f>
        <v>0</v>
      </c>
      <c r="O412" s="64" t="n">
        <f aca="false">IF(AND($G412&lt;=O$1,$H412&gt;O$1),$C412,0)</f>
        <v>0</v>
      </c>
      <c r="P412" s="64" t="n">
        <f aca="false">IF(AND($G412&lt;=P$1,$H412&gt;P$1),$C412,0)</f>
        <v>0</v>
      </c>
      <c r="Q412" s="64" t="n">
        <f aca="false">IF(AND($G412&lt;=Q$1,$H412&gt;Q$1),$C412,0)</f>
        <v>0</v>
      </c>
      <c r="R412" s="64" t="n">
        <f aca="false">IF(AND($G412&lt;=R$1,$H412&gt;R$1),$C412,0)</f>
        <v>0</v>
      </c>
      <c r="S412" s="64" t="n">
        <f aca="false">IF(AND($G412&lt;=S$1,$H412&gt;S$1),$C412,0)</f>
        <v>0</v>
      </c>
      <c r="T412" s="64" t="n">
        <f aca="false">IF(AND($G412&lt;=T$1,$H412&gt;T$1),$C412,0)</f>
        <v>0</v>
      </c>
      <c r="U412" s="65" t="n">
        <f aca="false">SUM(I412:T412)</f>
        <v>0</v>
      </c>
      <c r="V412" s="65"/>
      <c r="W412" s="67"/>
      <c r="X412" s="67"/>
      <c r="Y412" s="67"/>
      <c r="Z412" s="67"/>
      <c r="AA412" s="67"/>
      <c r="AB412" s="67"/>
      <c r="AC412" s="67"/>
    </row>
    <row r="413" customFormat="false" ht="15.75" hidden="true" customHeight="false" outlineLevel="0" collapsed="false">
      <c r="A413" s="54" t="n">
        <f aca="false">+'Personnel Input Worksheet'!B433</f>
        <v>0</v>
      </c>
      <c r="B413" s="54" t="n">
        <f aca="false">+'Personnel Input Worksheet'!D433</f>
        <v>0</v>
      </c>
      <c r="C413" s="54" t="n">
        <f aca="false">IF(B413&lt;&gt;0,1,0)</f>
        <v>0</v>
      </c>
      <c r="D413" s="54" t="n">
        <f aca="false">+'Personnel Input Worksheet'!G433</f>
        <v>0</v>
      </c>
      <c r="E413" s="61" t="n">
        <f aca="false">+D413*30</f>
        <v>0</v>
      </c>
      <c r="F413" s="62" t="n">
        <v>36526</v>
      </c>
      <c r="G413" s="63" t="n">
        <f aca="false">IF(A413&lt;&gt;"FTE",DATE(99,12,31),+F413+(360-E413))</f>
        <v>36525</v>
      </c>
      <c r="H413" s="63" t="n">
        <f aca="false">IF(A413&lt;&gt;"FTE",F413+E413,DATE(2001,1,1))</f>
        <v>36526</v>
      </c>
      <c r="I413" s="64" t="n">
        <f aca="false">IF(AND($G413&lt;=I$1,$H413&gt;I$1),$C413,0)</f>
        <v>0</v>
      </c>
      <c r="J413" s="64" t="n">
        <f aca="false">IF(AND($G413&lt;=J$1,$H413&gt;J$1),$C413,0)</f>
        <v>0</v>
      </c>
      <c r="K413" s="64" t="n">
        <f aca="false">IF(AND($G413&lt;=K$1,$H413&gt;K$1),$C413,0)</f>
        <v>0</v>
      </c>
      <c r="L413" s="64" t="n">
        <f aca="false">IF(AND($G413&lt;=L$1,$H413&gt;L$1),$C413,0)</f>
        <v>0</v>
      </c>
      <c r="M413" s="64" t="n">
        <f aca="false">IF(AND($G413&lt;=M$1,$H413&gt;M$1),$C413,0)</f>
        <v>0</v>
      </c>
      <c r="N413" s="64" t="n">
        <f aca="false">IF(AND($G413&lt;=N$1,$H413&gt;N$1),$C413,0)</f>
        <v>0</v>
      </c>
      <c r="O413" s="64" t="n">
        <f aca="false">IF(AND($G413&lt;=O$1,$H413&gt;O$1),$C413,0)</f>
        <v>0</v>
      </c>
      <c r="P413" s="64" t="n">
        <f aca="false">IF(AND($G413&lt;=P$1,$H413&gt;P$1),$C413,0)</f>
        <v>0</v>
      </c>
      <c r="Q413" s="64" t="n">
        <f aca="false">IF(AND($G413&lt;=Q$1,$H413&gt;Q$1),$C413,0)</f>
        <v>0</v>
      </c>
      <c r="R413" s="64" t="n">
        <f aca="false">IF(AND($G413&lt;=R$1,$H413&gt;R$1),$C413,0)</f>
        <v>0</v>
      </c>
      <c r="S413" s="64" t="n">
        <f aca="false">IF(AND($G413&lt;=S$1,$H413&gt;S$1),$C413,0)</f>
        <v>0</v>
      </c>
      <c r="T413" s="64" t="n">
        <f aca="false">IF(AND($G413&lt;=T$1,$H413&gt;T$1),$C413,0)</f>
        <v>0</v>
      </c>
      <c r="U413" s="65" t="n">
        <f aca="false">SUM(I413:T413)</f>
        <v>0</v>
      </c>
      <c r="V413" s="65"/>
      <c r="W413" s="67"/>
      <c r="X413" s="67"/>
      <c r="Y413" s="67"/>
      <c r="Z413" s="67"/>
      <c r="AA413" s="67"/>
      <c r="AB413" s="67"/>
      <c r="AC413" s="67"/>
    </row>
    <row r="414" customFormat="false" ht="15.75" hidden="true" customHeight="false" outlineLevel="0" collapsed="false">
      <c r="A414" s="54" t="n">
        <f aca="false">+'Personnel Input Worksheet'!B434</f>
        <v>0</v>
      </c>
      <c r="B414" s="54" t="n">
        <f aca="false">+'Personnel Input Worksheet'!D434</f>
        <v>0</v>
      </c>
      <c r="C414" s="54" t="n">
        <f aca="false">IF(B414&lt;&gt;0,1,0)</f>
        <v>0</v>
      </c>
      <c r="D414" s="54" t="n">
        <f aca="false">+'Personnel Input Worksheet'!G434</f>
        <v>0</v>
      </c>
      <c r="E414" s="61" t="n">
        <f aca="false">+D414*30</f>
        <v>0</v>
      </c>
      <c r="F414" s="62" t="n">
        <v>36526</v>
      </c>
      <c r="G414" s="63" t="n">
        <f aca="false">IF(A414&lt;&gt;"FTE",DATE(99,12,31),+F414+(360-E414))</f>
        <v>36525</v>
      </c>
      <c r="H414" s="63" t="n">
        <f aca="false">IF(A414&lt;&gt;"FTE",F414+E414,DATE(2001,1,1))</f>
        <v>36526</v>
      </c>
      <c r="I414" s="64" t="n">
        <f aca="false">IF(AND($G414&lt;=I$1,$H414&gt;I$1),$C414,0)</f>
        <v>0</v>
      </c>
      <c r="J414" s="64" t="n">
        <f aca="false">IF(AND($G414&lt;=J$1,$H414&gt;J$1),$C414,0)</f>
        <v>0</v>
      </c>
      <c r="K414" s="64" t="n">
        <f aca="false">IF(AND($G414&lt;=K$1,$H414&gt;K$1),$C414,0)</f>
        <v>0</v>
      </c>
      <c r="L414" s="64" t="n">
        <f aca="false">IF(AND($G414&lt;=L$1,$H414&gt;L$1),$C414,0)</f>
        <v>0</v>
      </c>
      <c r="M414" s="64" t="n">
        <f aca="false">IF(AND($G414&lt;=M$1,$H414&gt;M$1),$C414,0)</f>
        <v>0</v>
      </c>
      <c r="N414" s="64" t="n">
        <f aca="false">IF(AND($G414&lt;=N$1,$H414&gt;N$1),$C414,0)</f>
        <v>0</v>
      </c>
      <c r="O414" s="64" t="n">
        <f aca="false">IF(AND($G414&lt;=O$1,$H414&gt;O$1),$C414,0)</f>
        <v>0</v>
      </c>
      <c r="P414" s="64" t="n">
        <f aca="false">IF(AND($G414&lt;=P$1,$H414&gt;P$1),$C414,0)</f>
        <v>0</v>
      </c>
      <c r="Q414" s="64" t="n">
        <f aca="false">IF(AND($G414&lt;=Q$1,$H414&gt;Q$1),$C414,0)</f>
        <v>0</v>
      </c>
      <c r="R414" s="64" t="n">
        <f aca="false">IF(AND($G414&lt;=R$1,$H414&gt;R$1),$C414,0)</f>
        <v>0</v>
      </c>
      <c r="S414" s="64" t="n">
        <f aca="false">IF(AND($G414&lt;=S$1,$H414&gt;S$1),$C414,0)</f>
        <v>0</v>
      </c>
      <c r="T414" s="64" t="n">
        <f aca="false">IF(AND($G414&lt;=T$1,$H414&gt;T$1),$C414,0)</f>
        <v>0</v>
      </c>
      <c r="U414" s="65" t="n">
        <f aca="false">SUM(I414:T414)</f>
        <v>0</v>
      </c>
      <c r="V414" s="65"/>
      <c r="W414" s="67"/>
      <c r="X414" s="67"/>
      <c r="Y414" s="67"/>
      <c r="Z414" s="67"/>
      <c r="AA414" s="67"/>
      <c r="AB414" s="67"/>
      <c r="AC414" s="67"/>
    </row>
    <row r="415" customFormat="false" ht="15.75" hidden="true" customHeight="false" outlineLevel="0" collapsed="false">
      <c r="A415" s="54" t="n">
        <f aca="false">+'Personnel Input Worksheet'!B435</f>
        <v>0</v>
      </c>
      <c r="B415" s="54" t="n">
        <f aca="false">+'Personnel Input Worksheet'!D435</f>
        <v>0</v>
      </c>
      <c r="C415" s="54" t="n">
        <f aca="false">IF(B415&lt;&gt;0,1,0)</f>
        <v>0</v>
      </c>
      <c r="D415" s="54" t="n">
        <f aca="false">+'Personnel Input Worksheet'!G435</f>
        <v>0</v>
      </c>
      <c r="E415" s="61" t="n">
        <f aca="false">+D415*30</f>
        <v>0</v>
      </c>
      <c r="F415" s="62" t="n">
        <v>36526</v>
      </c>
      <c r="G415" s="63" t="n">
        <f aca="false">IF(A415&lt;&gt;"FTE",DATE(99,12,31),+F415+(360-E415))</f>
        <v>36525</v>
      </c>
      <c r="H415" s="63" t="n">
        <f aca="false">IF(A415&lt;&gt;"FTE",F415+E415,DATE(2001,1,1))</f>
        <v>36526</v>
      </c>
      <c r="I415" s="64" t="n">
        <f aca="false">IF(AND($G415&lt;=I$1,$H415&gt;I$1),$C415,0)</f>
        <v>0</v>
      </c>
      <c r="J415" s="64" t="n">
        <f aca="false">IF(AND($G415&lt;=J$1,$H415&gt;J$1),$C415,0)</f>
        <v>0</v>
      </c>
      <c r="K415" s="64" t="n">
        <f aca="false">IF(AND($G415&lt;=K$1,$H415&gt;K$1),$C415,0)</f>
        <v>0</v>
      </c>
      <c r="L415" s="64" t="n">
        <f aca="false">IF(AND($G415&lt;=L$1,$H415&gt;L$1),$C415,0)</f>
        <v>0</v>
      </c>
      <c r="M415" s="64" t="n">
        <f aca="false">IF(AND($G415&lt;=M$1,$H415&gt;M$1),$C415,0)</f>
        <v>0</v>
      </c>
      <c r="N415" s="64" t="n">
        <f aca="false">IF(AND($G415&lt;=N$1,$H415&gt;N$1),$C415,0)</f>
        <v>0</v>
      </c>
      <c r="O415" s="64" t="n">
        <f aca="false">IF(AND($G415&lt;=O$1,$H415&gt;O$1),$C415,0)</f>
        <v>0</v>
      </c>
      <c r="P415" s="64" t="n">
        <f aca="false">IF(AND($G415&lt;=P$1,$H415&gt;P$1),$C415,0)</f>
        <v>0</v>
      </c>
      <c r="Q415" s="64" t="n">
        <f aca="false">IF(AND($G415&lt;=Q$1,$H415&gt;Q$1),$C415,0)</f>
        <v>0</v>
      </c>
      <c r="R415" s="64" t="n">
        <f aca="false">IF(AND($G415&lt;=R$1,$H415&gt;R$1),$C415,0)</f>
        <v>0</v>
      </c>
      <c r="S415" s="64" t="n">
        <f aca="false">IF(AND($G415&lt;=S$1,$H415&gt;S$1),$C415,0)</f>
        <v>0</v>
      </c>
      <c r="T415" s="64" t="n">
        <f aca="false">IF(AND($G415&lt;=T$1,$H415&gt;T$1),$C415,0)</f>
        <v>0</v>
      </c>
      <c r="U415" s="65" t="n">
        <f aca="false">SUM(I415:T415)</f>
        <v>0</v>
      </c>
      <c r="V415" s="65"/>
      <c r="W415" s="67"/>
      <c r="X415" s="67"/>
      <c r="Y415" s="67"/>
      <c r="Z415" s="67"/>
      <c r="AA415" s="67"/>
      <c r="AB415" s="67"/>
      <c r="AC415" s="67"/>
    </row>
    <row r="416" customFormat="false" ht="15.75" hidden="true" customHeight="false" outlineLevel="0" collapsed="false">
      <c r="A416" s="54" t="n">
        <f aca="false">+'Personnel Input Worksheet'!B436</f>
        <v>0</v>
      </c>
      <c r="B416" s="54" t="n">
        <f aca="false">+'Personnel Input Worksheet'!D436</f>
        <v>0</v>
      </c>
      <c r="C416" s="54" t="n">
        <f aca="false">IF(B416&lt;&gt;0,1,0)</f>
        <v>0</v>
      </c>
      <c r="D416" s="54" t="n">
        <f aca="false">+'Personnel Input Worksheet'!G436</f>
        <v>0</v>
      </c>
      <c r="E416" s="61" t="n">
        <f aca="false">+D416*30</f>
        <v>0</v>
      </c>
      <c r="F416" s="62" t="n">
        <v>36526</v>
      </c>
      <c r="G416" s="63" t="n">
        <f aca="false">IF(A416&lt;&gt;"FTE",DATE(99,12,31),+F416+(360-E416))</f>
        <v>36525</v>
      </c>
      <c r="H416" s="63" t="n">
        <f aca="false">IF(A416&lt;&gt;"FTE",F416+E416,DATE(2001,1,1))</f>
        <v>36526</v>
      </c>
      <c r="I416" s="64" t="n">
        <f aca="false">IF(AND($G416&lt;=I$1,$H416&gt;I$1),$C416,0)</f>
        <v>0</v>
      </c>
      <c r="J416" s="64" t="n">
        <f aca="false">IF(AND($G416&lt;=J$1,$H416&gt;J$1),$C416,0)</f>
        <v>0</v>
      </c>
      <c r="K416" s="64" t="n">
        <f aca="false">IF(AND($G416&lt;=K$1,$H416&gt;K$1),$C416,0)</f>
        <v>0</v>
      </c>
      <c r="L416" s="64" t="n">
        <f aca="false">IF(AND($G416&lt;=L$1,$H416&gt;L$1),$C416,0)</f>
        <v>0</v>
      </c>
      <c r="M416" s="64" t="n">
        <f aca="false">IF(AND($G416&lt;=M$1,$H416&gt;M$1),$C416,0)</f>
        <v>0</v>
      </c>
      <c r="N416" s="64" t="n">
        <f aca="false">IF(AND($G416&lt;=N$1,$H416&gt;N$1),$C416,0)</f>
        <v>0</v>
      </c>
      <c r="O416" s="64" t="n">
        <f aca="false">IF(AND($G416&lt;=O$1,$H416&gt;O$1),$C416,0)</f>
        <v>0</v>
      </c>
      <c r="P416" s="64" t="n">
        <f aca="false">IF(AND($G416&lt;=P$1,$H416&gt;P$1),$C416,0)</f>
        <v>0</v>
      </c>
      <c r="Q416" s="64" t="n">
        <f aca="false">IF(AND($G416&lt;=Q$1,$H416&gt;Q$1),$C416,0)</f>
        <v>0</v>
      </c>
      <c r="R416" s="64" t="n">
        <f aca="false">IF(AND($G416&lt;=R$1,$H416&gt;R$1),$C416,0)</f>
        <v>0</v>
      </c>
      <c r="S416" s="64" t="n">
        <f aca="false">IF(AND($G416&lt;=S$1,$H416&gt;S$1),$C416,0)</f>
        <v>0</v>
      </c>
      <c r="T416" s="64" t="n">
        <f aca="false">IF(AND($G416&lt;=T$1,$H416&gt;T$1),$C416,0)</f>
        <v>0</v>
      </c>
      <c r="U416" s="65" t="n">
        <f aca="false">SUM(I416:T416)</f>
        <v>0</v>
      </c>
      <c r="V416" s="65"/>
      <c r="W416" s="67"/>
      <c r="X416" s="67"/>
      <c r="Y416" s="67"/>
      <c r="Z416" s="67"/>
      <c r="AA416" s="67"/>
      <c r="AB416" s="67"/>
      <c r="AC416" s="67"/>
    </row>
    <row r="417" customFormat="false" ht="15.75" hidden="true" customHeight="false" outlineLevel="0" collapsed="false">
      <c r="A417" s="54" t="n">
        <f aca="false">+'Personnel Input Worksheet'!B437</f>
        <v>0</v>
      </c>
      <c r="B417" s="54" t="n">
        <f aca="false">+'Personnel Input Worksheet'!D437</f>
        <v>0</v>
      </c>
      <c r="C417" s="54" t="n">
        <f aca="false">IF(B417&lt;&gt;0,1,0)</f>
        <v>0</v>
      </c>
      <c r="D417" s="54" t="n">
        <f aca="false">+'Personnel Input Worksheet'!G437</f>
        <v>0</v>
      </c>
      <c r="E417" s="61" t="n">
        <f aca="false">+D417*30</f>
        <v>0</v>
      </c>
      <c r="F417" s="62" t="n">
        <v>36526</v>
      </c>
      <c r="G417" s="63" t="n">
        <f aca="false">IF(A417&lt;&gt;"FTE",DATE(99,12,31),+F417+(360-E417))</f>
        <v>36525</v>
      </c>
      <c r="H417" s="63" t="n">
        <f aca="false">IF(A417&lt;&gt;"FTE",F417+E417,DATE(2001,1,1))</f>
        <v>36526</v>
      </c>
      <c r="I417" s="64" t="n">
        <f aca="false">IF(AND($G417&lt;=I$1,$H417&gt;I$1),$C417,0)</f>
        <v>0</v>
      </c>
      <c r="J417" s="64" t="n">
        <f aca="false">IF(AND($G417&lt;=J$1,$H417&gt;J$1),$C417,0)</f>
        <v>0</v>
      </c>
      <c r="K417" s="64" t="n">
        <f aca="false">IF(AND($G417&lt;=K$1,$H417&gt;K$1),$C417,0)</f>
        <v>0</v>
      </c>
      <c r="L417" s="64" t="n">
        <f aca="false">IF(AND($G417&lt;=L$1,$H417&gt;L$1),$C417,0)</f>
        <v>0</v>
      </c>
      <c r="M417" s="64" t="n">
        <f aca="false">IF(AND($G417&lt;=M$1,$H417&gt;M$1),$C417,0)</f>
        <v>0</v>
      </c>
      <c r="N417" s="64" t="n">
        <f aca="false">IF(AND($G417&lt;=N$1,$H417&gt;N$1),$C417,0)</f>
        <v>0</v>
      </c>
      <c r="O417" s="64" t="n">
        <f aca="false">IF(AND($G417&lt;=O$1,$H417&gt;O$1),$C417,0)</f>
        <v>0</v>
      </c>
      <c r="P417" s="64" t="n">
        <f aca="false">IF(AND($G417&lt;=P$1,$H417&gt;P$1),$C417,0)</f>
        <v>0</v>
      </c>
      <c r="Q417" s="64" t="n">
        <f aca="false">IF(AND($G417&lt;=Q$1,$H417&gt;Q$1),$C417,0)</f>
        <v>0</v>
      </c>
      <c r="R417" s="64" t="n">
        <f aca="false">IF(AND($G417&lt;=R$1,$H417&gt;R$1),$C417,0)</f>
        <v>0</v>
      </c>
      <c r="S417" s="64" t="n">
        <f aca="false">IF(AND($G417&lt;=S$1,$H417&gt;S$1),$C417,0)</f>
        <v>0</v>
      </c>
      <c r="T417" s="64" t="n">
        <f aca="false">IF(AND($G417&lt;=T$1,$H417&gt;T$1),$C417,0)</f>
        <v>0</v>
      </c>
      <c r="U417" s="65" t="n">
        <f aca="false">SUM(I417:T417)</f>
        <v>0</v>
      </c>
      <c r="V417" s="65"/>
      <c r="W417" s="67"/>
      <c r="X417" s="67"/>
      <c r="Y417" s="67"/>
      <c r="Z417" s="67"/>
      <c r="AA417" s="67"/>
      <c r="AB417" s="67"/>
      <c r="AC417" s="67"/>
    </row>
    <row r="418" customFormat="false" ht="15.75" hidden="true" customHeight="false" outlineLevel="0" collapsed="false">
      <c r="A418" s="54" t="n">
        <f aca="false">+'Personnel Input Worksheet'!B438</f>
        <v>0</v>
      </c>
      <c r="B418" s="54" t="n">
        <f aca="false">+'Personnel Input Worksheet'!D438</f>
        <v>0</v>
      </c>
      <c r="C418" s="54" t="n">
        <f aca="false">IF(B418&lt;&gt;0,1,0)</f>
        <v>0</v>
      </c>
      <c r="D418" s="54" t="n">
        <f aca="false">+'Personnel Input Worksheet'!G438</f>
        <v>0</v>
      </c>
      <c r="E418" s="61" t="n">
        <f aca="false">+D418*30</f>
        <v>0</v>
      </c>
      <c r="F418" s="62" t="n">
        <v>36526</v>
      </c>
      <c r="G418" s="63" t="n">
        <f aca="false">IF(A418&lt;&gt;"FTE",DATE(99,12,31),+F418+(360-E418))</f>
        <v>36525</v>
      </c>
      <c r="H418" s="63" t="n">
        <f aca="false">IF(A418&lt;&gt;"FTE",F418+E418,DATE(2001,1,1))</f>
        <v>36526</v>
      </c>
      <c r="I418" s="64" t="n">
        <f aca="false">IF(AND($G418&lt;=I$1,$H418&gt;I$1),$C418,0)</f>
        <v>0</v>
      </c>
      <c r="J418" s="64" t="n">
        <f aca="false">IF(AND($G418&lt;=J$1,$H418&gt;J$1),$C418,0)</f>
        <v>0</v>
      </c>
      <c r="K418" s="64" t="n">
        <f aca="false">IF(AND($G418&lt;=K$1,$H418&gt;K$1),$C418,0)</f>
        <v>0</v>
      </c>
      <c r="L418" s="64" t="n">
        <f aca="false">IF(AND($G418&lt;=L$1,$H418&gt;L$1),$C418,0)</f>
        <v>0</v>
      </c>
      <c r="M418" s="64" t="n">
        <f aca="false">IF(AND($G418&lt;=M$1,$H418&gt;M$1),$C418,0)</f>
        <v>0</v>
      </c>
      <c r="N418" s="64" t="n">
        <f aca="false">IF(AND($G418&lt;=N$1,$H418&gt;N$1),$C418,0)</f>
        <v>0</v>
      </c>
      <c r="O418" s="64" t="n">
        <f aca="false">IF(AND($G418&lt;=O$1,$H418&gt;O$1),$C418,0)</f>
        <v>0</v>
      </c>
      <c r="P418" s="64" t="n">
        <f aca="false">IF(AND($G418&lt;=P$1,$H418&gt;P$1),$C418,0)</f>
        <v>0</v>
      </c>
      <c r="Q418" s="64" t="n">
        <f aca="false">IF(AND($G418&lt;=Q$1,$H418&gt;Q$1),$C418,0)</f>
        <v>0</v>
      </c>
      <c r="R418" s="64" t="n">
        <f aca="false">IF(AND($G418&lt;=R$1,$H418&gt;R$1),$C418,0)</f>
        <v>0</v>
      </c>
      <c r="S418" s="64" t="n">
        <f aca="false">IF(AND($G418&lt;=S$1,$H418&gt;S$1),$C418,0)</f>
        <v>0</v>
      </c>
      <c r="T418" s="64" t="n">
        <f aca="false">IF(AND($G418&lt;=T$1,$H418&gt;T$1),$C418,0)</f>
        <v>0</v>
      </c>
      <c r="U418" s="65" t="n">
        <f aca="false">SUM(I418:T418)</f>
        <v>0</v>
      </c>
      <c r="V418" s="65"/>
      <c r="W418" s="67"/>
      <c r="X418" s="67"/>
      <c r="Y418" s="67"/>
      <c r="Z418" s="67"/>
      <c r="AA418" s="67"/>
      <c r="AB418" s="67"/>
      <c r="AC418" s="67"/>
    </row>
    <row r="419" customFormat="false" ht="15.75" hidden="true" customHeight="false" outlineLevel="0" collapsed="false">
      <c r="A419" s="54" t="n">
        <f aca="false">+'Personnel Input Worksheet'!B439</f>
        <v>0</v>
      </c>
      <c r="B419" s="54" t="n">
        <f aca="false">+'Personnel Input Worksheet'!D439</f>
        <v>0</v>
      </c>
      <c r="C419" s="54" t="n">
        <f aca="false">IF(B419&lt;&gt;0,1,0)</f>
        <v>0</v>
      </c>
      <c r="D419" s="54" t="n">
        <f aca="false">+'Personnel Input Worksheet'!G439</f>
        <v>0</v>
      </c>
      <c r="E419" s="61" t="n">
        <f aca="false">+D419*30</f>
        <v>0</v>
      </c>
      <c r="F419" s="62" t="n">
        <v>36526</v>
      </c>
      <c r="G419" s="63" t="n">
        <f aca="false">IF(A419&lt;&gt;"FTE",DATE(99,12,31),+F419+(360-E419))</f>
        <v>36525</v>
      </c>
      <c r="H419" s="63" t="n">
        <f aca="false">IF(A419&lt;&gt;"FTE",F419+E419,DATE(2001,1,1))</f>
        <v>36526</v>
      </c>
      <c r="I419" s="64" t="n">
        <f aca="false">IF(AND($G419&lt;=I$1,$H419&gt;I$1),$C419,0)</f>
        <v>0</v>
      </c>
      <c r="J419" s="64" t="n">
        <f aca="false">IF(AND($G419&lt;=J$1,$H419&gt;J$1),$C419,0)</f>
        <v>0</v>
      </c>
      <c r="K419" s="64" t="n">
        <f aca="false">IF(AND($G419&lt;=K$1,$H419&gt;K$1),$C419,0)</f>
        <v>0</v>
      </c>
      <c r="L419" s="64" t="n">
        <f aca="false">IF(AND($G419&lt;=L$1,$H419&gt;L$1),$C419,0)</f>
        <v>0</v>
      </c>
      <c r="M419" s="64" t="n">
        <f aca="false">IF(AND($G419&lt;=M$1,$H419&gt;M$1),$C419,0)</f>
        <v>0</v>
      </c>
      <c r="N419" s="64" t="n">
        <f aca="false">IF(AND($G419&lt;=N$1,$H419&gt;N$1),$C419,0)</f>
        <v>0</v>
      </c>
      <c r="O419" s="64" t="n">
        <f aca="false">IF(AND($G419&lt;=O$1,$H419&gt;O$1),$C419,0)</f>
        <v>0</v>
      </c>
      <c r="P419" s="64" t="n">
        <f aca="false">IF(AND($G419&lt;=P$1,$H419&gt;P$1),$C419,0)</f>
        <v>0</v>
      </c>
      <c r="Q419" s="64" t="n">
        <f aca="false">IF(AND($G419&lt;=Q$1,$H419&gt;Q$1),$C419,0)</f>
        <v>0</v>
      </c>
      <c r="R419" s="64" t="n">
        <f aca="false">IF(AND($G419&lt;=R$1,$H419&gt;R$1),$C419,0)</f>
        <v>0</v>
      </c>
      <c r="S419" s="64" t="n">
        <f aca="false">IF(AND($G419&lt;=S$1,$H419&gt;S$1),$C419,0)</f>
        <v>0</v>
      </c>
      <c r="T419" s="64" t="n">
        <f aca="false">IF(AND($G419&lt;=T$1,$H419&gt;T$1),$C419,0)</f>
        <v>0</v>
      </c>
      <c r="U419" s="65" t="n">
        <f aca="false">SUM(I419:T419)</f>
        <v>0</v>
      </c>
      <c r="V419" s="65"/>
      <c r="W419" s="67"/>
      <c r="X419" s="67"/>
      <c r="Y419" s="67"/>
      <c r="Z419" s="67"/>
      <c r="AA419" s="67"/>
      <c r="AB419" s="67"/>
      <c r="AC419" s="67"/>
    </row>
    <row r="420" customFormat="false" ht="15.75" hidden="true" customHeight="false" outlineLevel="0" collapsed="false">
      <c r="A420" s="54" t="n">
        <f aca="false">+'Personnel Input Worksheet'!B440</f>
        <v>0</v>
      </c>
      <c r="B420" s="54" t="n">
        <f aca="false">+'Personnel Input Worksheet'!D440</f>
        <v>0</v>
      </c>
      <c r="C420" s="54" t="n">
        <f aca="false">IF(B420&lt;&gt;0,1,0)</f>
        <v>0</v>
      </c>
      <c r="D420" s="54" t="n">
        <f aca="false">+'Personnel Input Worksheet'!G440</f>
        <v>0</v>
      </c>
      <c r="E420" s="61" t="n">
        <f aca="false">+D420*30</f>
        <v>0</v>
      </c>
      <c r="F420" s="62" t="n">
        <v>36526</v>
      </c>
      <c r="G420" s="63" t="n">
        <f aca="false">IF(A420&lt;&gt;"FTE",DATE(99,12,31),+F420+(360-E420))</f>
        <v>36525</v>
      </c>
      <c r="H420" s="63" t="n">
        <f aca="false">IF(A420&lt;&gt;"FTE",F420+E420,DATE(2001,1,1))</f>
        <v>36526</v>
      </c>
      <c r="I420" s="64" t="n">
        <f aca="false">IF(AND($G420&lt;=I$1,$H420&gt;I$1),$C420,0)</f>
        <v>0</v>
      </c>
      <c r="J420" s="64" t="n">
        <f aca="false">IF(AND($G420&lt;=J$1,$H420&gt;J$1),$C420,0)</f>
        <v>0</v>
      </c>
      <c r="K420" s="64" t="n">
        <f aca="false">IF(AND($G420&lt;=K$1,$H420&gt;K$1),$C420,0)</f>
        <v>0</v>
      </c>
      <c r="L420" s="64" t="n">
        <f aca="false">IF(AND($G420&lt;=L$1,$H420&gt;L$1),$C420,0)</f>
        <v>0</v>
      </c>
      <c r="M420" s="64" t="n">
        <f aca="false">IF(AND($G420&lt;=M$1,$H420&gt;M$1),$C420,0)</f>
        <v>0</v>
      </c>
      <c r="N420" s="64" t="n">
        <f aca="false">IF(AND($G420&lt;=N$1,$H420&gt;N$1),$C420,0)</f>
        <v>0</v>
      </c>
      <c r="O420" s="64" t="n">
        <f aca="false">IF(AND($G420&lt;=O$1,$H420&gt;O$1),$C420,0)</f>
        <v>0</v>
      </c>
      <c r="P420" s="64" t="n">
        <f aca="false">IF(AND($G420&lt;=P$1,$H420&gt;P$1),$C420,0)</f>
        <v>0</v>
      </c>
      <c r="Q420" s="64" t="n">
        <f aca="false">IF(AND($G420&lt;=Q$1,$H420&gt;Q$1),$C420,0)</f>
        <v>0</v>
      </c>
      <c r="R420" s="64" t="n">
        <f aca="false">IF(AND($G420&lt;=R$1,$H420&gt;R$1),$C420,0)</f>
        <v>0</v>
      </c>
      <c r="S420" s="64" t="n">
        <f aca="false">IF(AND($G420&lt;=S$1,$H420&gt;S$1),$C420,0)</f>
        <v>0</v>
      </c>
      <c r="T420" s="64" t="n">
        <f aca="false">IF(AND($G420&lt;=T$1,$H420&gt;T$1),$C420,0)</f>
        <v>0</v>
      </c>
      <c r="U420" s="65" t="n">
        <f aca="false">SUM(I420:T420)</f>
        <v>0</v>
      </c>
      <c r="V420" s="65"/>
      <c r="W420" s="67"/>
      <c r="X420" s="67"/>
      <c r="Y420" s="67"/>
      <c r="Z420" s="67"/>
      <c r="AA420" s="67"/>
      <c r="AB420" s="67"/>
      <c r="AC420" s="67"/>
    </row>
    <row r="421" customFormat="false" ht="15.75" hidden="true" customHeight="false" outlineLevel="0" collapsed="false">
      <c r="A421" s="54" t="n">
        <f aca="false">+'Personnel Input Worksheet'!B441</f>
        <v>0</v>
      </c>
      <c r="B421" s="54" t="n">
        <f aca="false">+'Personnel Input Worksheet'!D441</f>
        <v>0</v>
      </c>
      <c r="C421" s="54" t="n">
        <f aca="false">IF(B421&lt;&gt;0,1,0)</f>
        <v>0</v>
      </c>
      <c r="D421" s="54" t="n">
        <f aca="false">+'Personnel Input Worksheet'!G441</f>
        <v>0</v>
      </c>
      <c r="E421" s="61" t="n">
        <f aca="false">+D421*30</f>
        <v>0</v>
      </c>
      <c r="F421" s="62" t="n">
        <v>36526</v>
      </c>
      <c r="G421" s="63" t="n">
        <f aca="false">IF(A421&lt;&gt;"FTE",DATE(99,12,31),+F421+(360-E421))</f>
        <v>36525</v>
      </c>
      <c r="H421" s="63" t="n">
        <f aca="false">IF(A421&lt;&gt;"FTE",F421+E421,DATE(2001,1,1))</f>
        <v>36526</v>
      </c>
      <c r="I421" s="64" t="n">
        <f aca="false">IF(AND($G421&lt;=I$1,$H421&gt;I$1),$C421,0)</f>
        <v>0</v>
      </c>
      <c r="J421" s="64" t="n">
        <f aca="false">IF(AND($G421&lt;=J$1,$H421&gt;J$1),$C421,0)</f>
        <v>0</v>
      </c>
      <c r="K421" s="64" t="n">
        <f aca="false">IF(AND($G421&lt;=K$1,$H421&gt;K$1),$C421,0)</f>
        <v>0</v>
      </c>
      <c r="L421" s="64" t="n">
        <f aca="false">IF(AND($G421&lt;=L$1,$H421&gt;L$1),$C421,0)</f>
        <v>0</v>
      </c>
      <c r="M421" s="64" t="n">
        <f aca="false">IF(AND($G421&lt;=M$1,$H421&gt;M$1),$C421,0)</f>
        <v>0</v>
      </c>
      <c r="N421" s="64" t="n">
        <f aca="false">IF(AND($G421&lt;=N$1,$H421&gt;N$1),$C421,0)</f>
        <v>0</v>
      </c>
      <c r="O421" s="64" t="n">
        <f aca="false">IF(AND($G421&lt;=O$1,$H421&gt;O$1),$C421,0)</f>
        <v>0</v>
      </c>
      <c r="P421" s="64" t="n">
        <f aca="false">IF(AND($G421&lt;=P$1,$H421&gt;P$1),$C421,0)</f>
        <v>0</v>
      </c>
      <c r="Q421" s="64" t="n">
        <f aca="false">IF(AND($G421&lt;=Q$1,$H421&gt;Q$1),$C421,0)</f>
        <v>0</v>
      </c>
      <c r="R421" s="64" t="n">
        <f aca="false">IF(AND($G421&lt;=R$1,$H421&gt;R$1),$C421,0)</f>
        <v>0</v>
      </c>
      <c r="S421" s="64" t="n">
        <f aca="false">IF(AND($G421&lt;=S$1,$H421&gt;S$1),$C421,0)</f>
        <v>0</v>
      </c>
      <c r="T421" s="64" t="n">
        <f aca="false">IF(AND($G421&lt;=T$1,$H421&gt;T$1),$C421,0)</f>
        <v>0</v>
      </c>
      <c r="U421" s="65" t="n">
        <f aca="false">SUM(I421:T421)</f>
        <v>0</v>
      </c>
      <c r="V421" s="65"/>
      <c r="W421" s="67"/>
      <c r="X421" s="67"/>
      <c r="Y421" s="67"/>
      <c r="Z421" s="67"/>
      <c r="AA421" s="67"/>
      <c r="AB421" s="67"/>
      <c r="AC421" s="67"/>
    </row>
    <row r="422" customFormat="false" ht="15.75" hidden="true" customHeight="false" outlineLevel="0" collapsed="false">
      <c r="A422" s="54" t="n">
        <f aca="false">+'Personnel Input Worksheet'!B442</f>
        <v>0</v>
      </c>
      <c r="B422" s="54" t="n">
        <f aca="false">+'Personnel Input Worksheet'!D442</f>
        <v>0</v>
      </c>
      <c r="C422" s="54" t="n">
        <f aca="false">IF(B422&lt;&gt;0,1,0)</f>
        <v>0</v>
      </c>
      <c r="D422" s="54" t="n">
        <f aca="false">+'Personnel Input Worksheet'!G442</f>
        <v>0</v>
      </c>
      <c r="E422" s="61" t="n">
        <f aca="false">+D422*30</f>
        <v>0</v>
      </c>
      <c r="F422" s="62" t="n">
        <v>36526</v>
      </c>
      <c r="G422" s="63" t="n">
        <f aca="false">IF(A422&lt;&gt;"FTE",DATE(99,12,31),+F422+(360-E422))</f>
        <v>36525</v>
      </c>
      <c r="H422" s="63" t="n">
        <f aca="false">IF(A422&lt;&gt;"FTE",F422+E422,DATE(2001,1,1))</f>
        <v>36526</v>
      </c>
      <c r="I422" s="64" t="n">
        <f aca="false">IF(AND($G422&lt;=I$1,$H422&gt;I$1),$C422,0)</f>
        <v>0</v>
      </c>
      <c r="J422" s="64" t="n">
        <f aca="false">IF(AND($G422&lt;=J$1,$H422&gt;J$1),$C422,0)</f>
        <v>0</v>
      </c>
      <c r="K422" s="64" t="n">
        <f aca="false">IF(AND($G422&lt;=K$1,$H422&gt;K$1),$C422,0)</f>
        <v>0</v>
      </c>
      <c r="L422" s="64" t="n">
        <f aca="false">IF(AND($G422&lt;=L$1,$H422&gt;L$1),$C422,0)</f>
        <v>0</v>
      </c>
      <c r="M422" s="64" t="n">
        <f aca="false">IF(AND($G422&lt;=M$1,$H422&gt;M$1),$C422,0)</f>
        <v>0</v>
      </c>
      <c r="N422" s="64" t="n">
        <f aca="false">IF(AND($G422&lt;=N$1,$H422&gt;N$1),$C422,0)</f>
        <v>0</v>
      </c>
      <c r="O422" s="64" t="n">
        <f aca="false">IF(AND($G422&lt;=O$1,$H422&gt;O$1),$C422,0)</f>
        <v>0</v>
      </c>
      <c r="P422" s="64" t="n">
        <f aca="false">IF(AND($G422&lt;=P$1,$H422&gt;P$1),$C422,0)</f>
        <v>0</v>
      </c>
      <c r="Q422" s="64" t="n">
        <f aca="false">IF(AND($G422&lt;=Q$1,$H422&gt;Q$1),$C422,0)</f>
        <v>0</v>
      </c>
      <c r="R422" s="64" t="n">
        <f aca="false">IF(AND($G422&lt;=R$1,$H422&gt;R$1),$C422,0)</f>
        <v>0</v>
      </c>
      <c r="S422" s="64" t="n">
        <f aca="false">IF(AND($G422&lt;=S$1,$H422&gt;S$1),$C422,0)</f>
        <v>0</v>
      </c>
      <c r="T422" s="64" t="n">
        <f aca="false">IF(AND($G422&lt;=T$1,$H422&gt;T$1),$C422,0)</f>
        <v>0</v>
      </c>
      <c r="U422" s="65" t="n">
        <f aca="false">SUM(I422:T422)</f>
        <v>0</v>
      </c>
      <c r="V422" s="65"/>
      <c r="W422" s="67"/>
      <c r="X422" s="67"/>
      <c r="Y422" s="67"/>
      <c r="Z422" s="67"/>
      <c r="AA422" s="67"/>
      <c r="AB422" s="67"/>
      <c r="AC422" s="67"/>
    </row>
    <row r="423" customFormat="false" ht="15.75" hidden="true" customHeight="false" outlineLevel="0" collapsed="false">
      <c r="A423" s="54" t="n">
        <f aca="false">+'Personnel Input Worksheet'!B443</f>
        <v>0</v>
      </c>
      <c r="B423" s="54" t="n">
        <f aca="false">+'Personnel Input Worksheet'!D443</f>
        <v>0</v>
      </c>
      <c r="C423" s="54" t="n">
        <f aca="false">IF(B423&lt;&gt;0,1,0)</f>
        <v>0</v>
      </c>
      <c r="D423" s="54" t="n">
        <f aca="false">+'Personnel Input Worksheet'!G443</f>
        <v>0</v>
      </c>
      <c r="E423" s="61" t="n">
        <f aca="false">+D423*30</f>
        <v>0</v>
      </c>
      <c r="F423" s="62" t="n">
        <v>36526</v>
      </c>
      <c r="G423" s="63" t="n">
        <f aca="false">IF(A423&lt;&gt;"FTE",DATE(99,12,31),+F423+(360-E423))</f>
        <v>36525</v>
      </c>
      <c r="H423" s="63" t="n">
        <f aca="false">IF(A423&lt;&gt;"FTE",F423+E423,DATE(2001,1,1))</f>
        <v>36526</v>
      </c>
      <c r="I423" s="64" t="n">
        <f aca="false">IF(AND($G423&lt;=I$1,$H423&gt;I$1),$C423,0)</f>
        <v>0</v>
      </c>
      <c r="J423" s="64" t="n">
        <f aca="false">IF(AND($G423&lt;=J$1,$H423&gt;J$1),$C423,0)</f>
        <v>0</v>
      </c>
      <c r="K423" s="64" t="n">
        <f aca="false">IF(AND($G423&lt;=K$1,$H423&gt;K$1),$C423,0)</f>
        <v>0</v>
      </c>
      <c r="L423" s="64" t="n">
        <f aca="false">IF(AND($G423&lt;=L$1,$H423&gt;L$1),$C423,0)</f>
        <v>0</v>
      </c>
      <c r="M423" s="64" t="n">
        <f aca="false">IF(AND($G423&lt;=M$1,$H423&gt;M$1),$C423,0)</f>
        <v>0</v>
      </c>
      <c r="N423" s="64" t="n">
        <f aca="false">IF(AND($G423&lt;=N$1,$H423&gt;N$1),$C423,0)</f>
        <v>0</v>
      </c>
      <c r="O423" s="64" t="n">
        <f aca="false">IF(AND($G423&lt;=O$1,$H423&gt;O$1),$C423,0)</f>
        <v>0</v>
      </c>
      <c r="P423" s="64" t="n">
        <f aca="false">IF(AND($G423&lt;=P$1,$H423&gt;P$1),$C423,0)</f>
        <v>0</v>
      </c>
      <c r="Q423" s="64" t="n">
        <f aca="false">IF(AND($G423&lt;=Q$1,$H423&gt;Q$1),$C423,0)</f>
        <v>0</v>
      </c>
      <c r="R423" s="64" t="n">
        <f aca="false">IF(AND($G423&lt;=R$1,$H423&gt;R$1),$C423,0)</f>
        <v>0</v>
      </c>
      <c r="S423" s="64" t="n">
        <f aca="false">IF(AND($G423&lt;=S$1,$H423&gt;S$1),$C423,0)</f>
        <v>0</v>
      </c>
      <c r="T423" s="64" t="n">
        <f aca="false">IF(AND($G423&lt;=T$1,$H423&gt;T$1),$C423,0)</f>
        <v>0</v>
      </c>
      <c r="U423" s="65" t="n">
        <f aca="false">SUM(I423:T423)</f>
        <v>0</v>
      </c>
      <c r="V423" s="65"/>
      <c r="W423" s="67"/>
      <c r="X423" s="67"/>
      <c r="Y423" s="67"/>
      <c r="Z423" s="67"/>
      <c r="AA423" s="67"/>
      <c r="AB423" s="67"/>
      <c r="AC423" s="67"/>
    </row>
    <row r="424" customFormat="false" ht="15.75" hidden="true" customHeight="false" outlineLevel="0" collapsed="false">
      <c r="A424" s="54" t="n">
        <f aca="false">+'Personnel Input Worksheet'!B444</f>
        <v>0</v>
      </c>
      <c r="B424" s="54" t="n">
        <f aca="false">+'Personnel Input Worksheet'!D444</f>
        <v>0</v>
      </c>
      <c r="C424" s="54" t="n">
        <f aca="false">IF(B424&lt;&gt;0,1,0)</f>
        <v>0</v>
      </c>
      <c r="D424" s="54" t="n">
        <f aca="false">+'Personnel Input Worksheet'!G444</f>
        <v>0</v>
      </c>
      <c r="E424" s="61" t="n">
        <f aca="false">+D424*30</f>
        <v>0</v>
      </c>
      <c r="F424" s="62" t="n">
        <v>36526</v>
      </c>
      <c r="G424" s="63" t="n">
        <f aca="false">IF(A424&lt;&gt;"FTE",DATE(99,12,31),+F424+(360-E424))</f>
        <v>36525</v>
      </c>
      <c r="H424" s="63" t="n">
        <f aca="false">IF(A424&lt;&gt;"FTE",F424+E424,DATE(2001,1,1))</f>
        <v>36526</v>
      </c>
      <c r="I424" s="64" t="n">
        <f aca="false">IF(AND($G424&lt;=I$1,$H424&gt;I$1),$C424,0)</f>
        <v>0</v>
      </c>
      <c r="J424" s="64" t="n">
        <f aca="false">IF(AND($G424&lt;=J$1,$H424&gt;J$1),$C424,0)</f>
        <v>0</v>
      </c>
      <c r="K424" s="64" t="n">
        <f aca="false">IF(AND($G424&lt;=K$1,$H424&gt;K$1),$C424,0)</f>
        <v>0</v>
      </c>
      <c r="L424" s="64" t="n">
        <f aca="false">IF(AND($G424&lt;=L$1,$H424&gt;L$1),$C424,0)</f>
        <v>0</v>
      </c>
      <c r="M424" s="64" t="n">
        <f aca="false">IF(AND($G424&lt;=M$1,$H424&gt;M$1),$C424,0)</f>
        <v>0</v>
      </c>
      <c r="N424" s="64" t="n">
        <f aca="false">IF(AND($G424&lt;=N$1,$H424&gt;N$1),$C424,0)</f>
        <v>0</v>
      </c>
      <c r="O424" s="64" t="n">
        <f aca="false">IF(AND($G424&lt;=O$1,$H424&gt;O$1),$C424,0)</f>
        <v>0</v>
      </c>
      <c r="P424" s="64" t="n">
        <f aca="false">IF(AND($G424&lt;=P$1,$H424&gt;P$1),$C424,0)</f>
        <v>0</v>
      </c>
      <c r="Q424" s="64" t="n">
        <f aca="false">IF(AND($G424&lt;=Q$1,$H424&gt;Q$1),$C424,0)</f>
        <v>0</v>
      </c>
      <c r="R424" s="64" t="n">
        <f aca="false">IF(AND($G424&lt;=R$1,$H424&gt;R$1),$C424,0)</f>
        <v>0</v>
      </c>
      <c r="S424" s="64" t="n">
        <f aca="false">IF(AND($G424&lt;=S$1,$H424&gt;S$1),$C424,0)</f>
        <v>0</v>
      </c>
      <c r="T424" s="64" t="n">
        <f aca="false">IF(AND($G424&lt;=T$1,$H424&gt;T$1),$C424,0)</f>
        <v>0</v>
      </c>
      <c r="U424" s="65" t="n">
        <f aca="false">SUM(I424:T424)</f>
        <v>0</v>
      </c>
      <c r="V424" s="65"/>
      <c r="W424" s="67"/>
      <c r="X424" s="67"/>
      <c r="Y424" s="67"/>
      <c r="Z424" s="67"/>
      <c r="AA424" s="67"/>
      <c r="AB424" s="67"/>
      <c r="AC424" s="67"/>
    </row>
    <row r="425" customFormat="false" ht="15.75" hidden="true" customHeight="false" outlineLevel="0" collapsed="false">
      <c r="A425" s="54" t="n">
        <f aca="false">+'Personnel Input Worksheet'!B445</f>
        <v>0</v>
      </c>
      <c r="B425" s="54" t="n">
        <f aca="false">+'Personnel Input Worksheet'!D445</f>
        <v>0</v>
      </c>
      <c r="C425" s="54" t="n">
        <f aca="false">IF(B425&lt;&gt;0,1,0)</f>
        <v>0</v>
      </c>
      <c r="D425" s="54" t="n">
        <f aca="false">+'Personnel Input Worksheet'!G445</f>
        <v>0</v>
      </c>
      <c r="E425" s="61" t="n">
        <f aca="false">+D425*30</f>
        <v>0</v>
      </c>
      <c r="F425" s="62" t="n">
        <v>36526</v>
      </c>
      <c r="G425" s="63" t="n">
        <f aca="false">IF(A425&lt;&gt;"FTE",DATE(99,12,31),+F425+(360-E425))</f>
        <v>36525</v>
      </c>
      <c r="H425" s="63" t="n">
        <f aca="false">IF(A425&lt;&gt;"FTE",F425+E425,DATE(2001,1,1))</f>
        <v>36526</v>
      </c>
      <c r="I425" s="64" t="n">
        <f aca="false">IF(AND($G425&lt;=I$1,$H425&gt;I$1),$C425,0)</f>
        <v>0</v>
      </c>
      <c r="J425" s="64" t="n">
        <f aca="false">IF(AND($G425&lt;=J$1,$H425&gt;J$1),$C425,0)</f>
        <v>0</v>
      </c>
      <c r="K425" s="64" t="n">
        <f aca="false">IF(AND($G425&lt;=K$1,$H425&gt;K$1),$C425,0)</f>
        <v>0</v>
      </c>
      <c r="L425" s="64" t="n">
        <f aca="false">IF(AND($G425&lt;=L$1,$H425&gt;L$1),$C425,0)</f>
        <v>0</v>
      </c>
      <c r="M425" s="64" t="n">
        <f aca="false">IF(AND($G425&lt;=M$1,$H425&gt;M$1),$C425,0)</f>
        <v>0</v>
      </c>
      <c r="N425" s="64" t="n">
        <f aca="false">IF(AND($G425&lt;=N$1,$H425&gt;N$1),$C425,0)</f>
        <v>0</v>
      </c>
      <c r="O425" s="64" t="n">
        <f aca="false">IF(AND($G425&lt;=O$1,$H425&gt;O$1),$C425,0)</f>
        <v>0</v>
      </c>
      <c r="P425" s="64" t="n">
        <f aca="false">IF(AND($G425&lt;=P$1,$H425&gt;P$1),$C425,0)</f>
        <v>0</v>
      </c>
      <c r="Q425" s="64" t="n">
        <f aca="false">IF(AND($G425&lt;=Q$1,$H425&gt;Q$1),$C425,0)</f>
        <v>0</v>
      </c>
      <c r="R425" s="64" t="n">
        <f aca="false">IF(AND($G425&lt;=R$1,$H425&gt;R$1),$C425,0)</f>
        <v>0</v>
      </c>
      <c r="S425" s="64" t="n">
        <f aca="false">IF(AND($G425&lt;=S$1,$H425&gt;S$1),$C425,0)</f>
        <v>0</v>
      </c>
      <c r="T425" s="64" t="n">
        <f aca="false">IF(AND($G425&lt;=T$1,$H425&gt;T$1),$C425,0)</f>
        <v>0</v>
      </c>
      <c r="U425" s="65" t="n">
        <f aca="false">SUM(I425:T425)</f>
        <v>0</v>
      </c>
      <c r="V425" s="65"/>
      <c r="W425" s="67"/>
      <c r="X425" s="67"/>
      <c r="Y425" s="67"/>
      <c r="Z425" s="67"/>
      <c r="AA425" s="67"/>
      <c r="AB425" s="67"/>
      <c r="AC425" s="67"/>
    </row>
    <row r="426" customFormat="false" ht="15.75" hidden="true" customHeight="false" outlineLevel="0" collapsed="false">
      <c r="A426" s="54" t="n">
        <f aca="false">+'Personnel Input Worksheet'!B446</f>
        <v>0</v>
      </c>
      <c r="B426" s="54" t="n">
        <f aca="false">+'Personnel Input Worksheet'!D446</f>
        <v>0</v>
      </c>
      <c r="C426" s="54" t="n">
        <f aca="false">IF(B426&lt;&gt;0,1,0)</f>
        <v>0</v>
      </c>
      <c r="D426" s="54" t="n">
        <f aca="false">+'Personnel Input Worksheet'!G446</f>
        <v>0</v>
      </c>
      <c r="E426" s="61" t="n">
        <f aca="false">+D426*30</f>
        <v>0</v>
      </c>
      <c r="F426" s="62" t="n">
        <v>36526</v>
      </c>
      <c r="G426" s="63" t="n">
        <f aca="false">IF(A426&lt;&gt;"FTE",DATE(99,12,31),+F426+(360-E426))</f>
        <v>36525</v>
      </c>
      <c r="H426" s="63" t="n">
        <f aca="false">IF(A426&lt;&gt;"FTE",F426+E426,DATE(2001,1,1))</f>
        <v>36526</v>
      </c>
      <c r="I426" s="64" t="n">
        <f aca="false">IF(AND($G426&lt;=I$1,$H426&gt;I$1),$C426,0)</f>
        <v>0</v>
      </c>
      <c r="J426" s="64" t="n">
        <f aca="false">IF(AND($G426&lt;=J$1,$H426&gt;J$1),$C426,0)</f>
        <v>0</v>
      </c>
      <c r="K426" s="64" t="n">
        <f aca="false">IF(AND($G426&lt;=K$1,$H426&gt;K$1),$C426,0)</f>
        <v>0</v>
      </c>
      <c r="L426" s="64" t="n">
        <f aca="false">IF(AND($G426&lt;=L$1,$H426&gt;L$1),$C426,0)</f>
        <v>0</v>
      </c>
      <c r="M426" s="64" t="n">
        <f aca="false">IF(AND($G426&lt;=M$1,$H426&gt;M$1),$C426,0)</f>
        <v>0</v>
      </c>
      <c r="N426" s="64" t="n">
        <f aca="false">IF(AND($G426&lt;=N$1,$H426&gt;N$1),$C426,0)</f>
        <v>0</v>
      </c>
      <c r="O426" s="64" t="n">
        <f aca="false">IF(AND($G426&lt;=O$1,$H426&gt;O$1),$C426,0)</f>
        <v>0</v>
      </c>
      <c r="P426" s="64" t="n">
        <f aca="false">IF(AND($G426&lt;=P$1,$H426&gt;P$1),$C426,0)</f>
        <v>0</v>
      </c>
      <c r="Q426" s="64" t="n">
        <f aca="false">IF(AND($G426&lt;=Q$1,$H426&gt;Q$1),$C426,0)</f>
        <v>0</v>
      </c>
      <c r="R426" s="64" t="n">
        <f aca="false">IF(AND($G426&lt;=R$1,$H426&gt;R$1),$C426,0)</f>
        <v>0</v>
      </c>
      <c r="S426" s="64" t="n">
        <f aca="false">IF(AND($G426&lt;=S$1,$H426&gt;S$1),$C426,0)</f>
        <v>0</v>
      </c>
      <c r="T426" s="64" t="n">
        <f aca="false">IF(AND($G426&lt;=T$1,$H426&gt;T$1),$C426,0)</f>
        <v>0</v>
      </c>
      <c r="U426" s="65" t="n">
        <f aca="false">SUM(I426:T426)</f>
        <v>0</v>
      </c>
      <c r="V426" s="65"/>
      <c r="W426" s="67"/>
      <c r="X426" s="67"/>
      <c r="Y426" s="67"/>
      <c r="Z426" s="67"/>
      <c r="AA426" s="67"/>
      <c r="AB426" s="67"/>
      <c r="AC426" s="67"/>
    </row>
    <row r="427" customFormat="false" ht="15.75" hidden="true" customHeight="false" outlineLevel="0" collapsed="false">
      <c r="A427" s="54" t="n">
        <f aca="false">+'Personnel Input Worksheet'!B447</f>
        <v>0</v>
      </c>
      <c r="B427" s="54" t="n">
        <f aca="false">+'Personnel Input Worksheet'!D447</f>
        <v>0</v>
      </c>
      <c r="C427" s="54" t="n">
        <f aca="false">IF(B427&lt;&gt;0,1,0)</f>
        <v>0</v>
      </c>
      <c r="D427" s="54" t="n">
        <f aca="false">+'Personnel Input Worksheet'!G447</f>
        <v>0</v>
      </c>
      <c r="E427" s="61" t="n">
        <f aca="false">+D427*30</f>
        <v>0</v>
      </c>
      <c r="F427" s="62" t="n">
        <v>36526</v>
      </c>
      <c r="G427" s="63" t="n">
        <f aca="false">IF(A427&lt;&gt;"FTE",DATE(99,12,31),+F427+(360-E427))</f>
        <v>36525</v>
      </c>
      <c r="H427" s="63" t="n">
        <f aca="false">IF(A427&lt;&gt;"FTE",F427+E427,DATE(2001,1,1))</f>
        <v>36526</v>
      </c>
      <c r="I427" s="64" t="n">
        <f aca="false">IF(AND($G427&lt;=I$1,$H427&gt;I$1),$C427,0)</f>
        <v>0</v>
      </c>
      <c r="J427" s="64" t="n">
        <f aca="false">IF(AND($G427&lt;=J$1,$H427&gt;J$1),$C427,0)</f>
        <v>0</v>
      </c>
      <c r="K427" s="64" t="n">
        <f aca="false">IF(AND($G427&lt;=K$1,$H427&gt;K$1),$C427,0)</f>
        <v>0</v>
      </c>
      <c r="L427" s="64" t="n">
        <f aca="false">IF(AND($G427&lt;=L$1,$H427&gt;L$1),$C427,0)</f>
        <v>0</v>
      </c>
      <c r="M427" s="64" t="n">
        <f aca="false">IF(AND($G427&lt;=M$1,$H427&gt;M$1),$C427,0)</f>
        <v>0</v>
      </c>
      <c r="N427" s="64" t="n">
        <f aca="false">IF(AND($G427&lt;=N$1,$H427&gt;N$1),$C427,0)</f>
        <v>0</v>
      </c>
      <c r="O427" s="64" t="n">
        <f aca="false">IF(AND($G427&lt;=O$1,$H427&gt;O$1),$C427,0)</f>
        <v>0</v>
      </c>
      <c r="P427" s="64" t="n">
        <f aca="false">IF(AND($G427&lt;=P$1,$H427&gt;P$1),$C427,0)</f>
        <v>0</v>
      </c>
      <c r="Q427" s="64" t="n">
        <f aca="false">IF(AND($G427&lt;=Q$1,$H427&gt;Q$1),$C427,0)</f>
        <v>0</v>
      </c>
      <c r="R427" s="64" t="n">
        <f aca="false">IF(AND($G427&lt;=R$1,$H427&gt;R$1),$C427,0)</f>
        <v>0</v>
      </c>
      <c r="S427" s="64" t="n">
        <f aca="false">IF(AND($G427&lt;=S$1,$H427&gt;S$1),$C427,0)</f>
        <v>0</v>
      </c>
      <c r="T427" s="64" t="n">
        <f aca="false">IF(AND($G427&lt;=T$1,$H427&gt;T$1),$C427,0)</f>
        <v>0</v>
      </c>
      <c r="U427" s="65" t="n">
        <f aca="false">SUM(I427:T427)</f>
        <v>0</v>
      </c>
      <c r="V427" s="65"/>
      <c r="W427" s="67"/>
      <c r="X427" s="67"/>
      <c r="Y427" s="67"/>
      <c r="Z427" s="67"/>
      <c r="AA427" s="67"/>
      <c r="AB427" s="67"/>
      <c r="AC427" s="67"/>
    </row>
    <row r="428" customFormat="false" ht="15.75" hidden="true" customHeight="false" outlineLevel="0" collapsed="false">
      <c r="A428" s="54" t="n">
        <f aca="false">+'Personnel Input Worksheet'!B448</f>
        <v>0</v>
      </c>
      <c r="B428" s="54" t="n">
        <f aca="false">+'Personnel Input Worksheet'!D448</f>
        <v>0</v>
      </c>
      <c r="C428" s="54" t="n">
        <f aca="false">IF(B428&lt;&gt;0,1,0)</f>
        <v>0</v>
      </c>
      <c r="D428" s="54" t="n">
        <f aca="false">+'Personnel Input Worksheet'!G448</f>
        <v>0</v>
      </c>
      <c r="E428" s="61" t="n">
        <f aca="false">+D428*30</f>
        <v>0</v>
      </c>
      <c r="F428" s="62" t="n">
        <v>36526</v>
      </c>
      <c r="G428" s="63" t="n">
        <f aca="false">IF(A428&lt;&gt;"FTE",DATE(99,12,31),+F428+(360-E428))</f>
        <v>36525</v>
      </c>
      <c r="H428" s="63" t="n">
        <f aca="false">IF(A428&lt;&gt;"FTE",F428+E428,DATE(2001,1,1))</f>
        <v>36526</v>
      </c>
      <c r="I428" s="64" t="n">
        <f aca="false">IF(AND($G428&lt;=I$1,$H428&gt;I$1),$C428,0)</f>
        <v>0</v>
      </c>
      <c r="J428" s="64" t="n">
        <f aca="false">IF(AND($G428&lt;=J$1,$H428&gt;J$1),$C428,0)</f>
        <v>0</v>
      </c>
      <c r="K428" s="64" t="n">
        <f aca="false">IF(AND($G428&lt;=K$1,$H428&gt;K$1),$C428,0)</f>
        <v>0</v>
      </c>
      <c r="L428" s="64" t="n">
        <f aca="false">IF(AND($G428&lt;=L$1,$H428&gt;L$1),$C428,0)</f>
        <v>0</v>
      </c>
      <c r="M428" s="64" t="n">
        <f aca="false">IF(AND($G428&lt;=M$1,$H428&gt;M$1),$C428,0)</f>
        <v>0</v>
      </c>
      <c r="N428" s="64" t="n">
        <f aca="false">IF(AND($G428&lt;=N$1,$H428&gt;N$1),$C428,0)</f>
        <v>0</v>
      </c>
      <c r="O428" s="64" t="n">
        <f aca="false">IF(AND($G428&lt;=O$1,$H428&gt;O$1),$C428,0)</f>
        <v>0</v>
      </c>
      <c r="P428" s="64" t="n">
        <f aca="false">IF(AND($G428&lt;=P$1,$H428&gt;P$1),$C428,0)</f>
        <v>0</v>
      </c>
      <c r="Q428" s="64" t="n">
        <f aca="false">IF(AND($G428&lt;=Q$1,$H428&gt;Q$1),$C428,0)</f>
        <v>0</v>
      </c>
      <c r="R428" s="64" t="n">
        <f aca="false">IF(AND($G428&lt;=R$1,$H428&gt;R$1),$C428,0)</f>
        <v>0</v>
      </c>
      <c r="S428" s="64" t="n">
        <f aca="false">IF(AND($G428&lt;=S$1,$H428&gt;S$1),$C428,0)</f>
        <v>0</v>
      </c>
      <c r="T428" s="64" t="n">
        <f aca="false">IF(AND($G428&lt;=T$1,$H428&gt;T$1),$C428,0)</f>
        <v>0</v>
      </c>
      <c r="U428" s="65" t="n">
        <f aca="false">SUM(I428:T428)</f>
        <v>0</v>
      </c>
      <c r="V428" s="65"/>
      <c r="W428" s="67"/>
      <c r="X428" s="67"/>
      <c r="Y428" s="67"/>
      <c r="Z428" s="67"/>
      <c r="AA428" s="67"/>
      <c r="AB428" s="67"/>
      <c r="AC428" s="67"/>
    </row>
    <row r="429" customFormat="false" ht="15.75" hidden="true" customHeight="false" outlineLevel="0" collapsed="false">
      <c r="A429" s="54" t="n">
        <f aca="false">+'Personnel Input Worksheet'!B449</f>
        <v>0</v>
      </c>
      <c r="B429" s="54" t="n">
        <f aca="false">+'Personnel Input Worksheet'!D449</f>
        <v>0</v>
      </c>
      <c r="C429" s="54" t="n">
        <f aca="false">IF(B429&lt;&gt;0,1,0)</f>
        <v>0</v>
      </c>
      <c r="D429" s="54" t="n">
        <f aca="false">+'Personnel Input Worksheet'!G449</f>
        <v>0</v>
      </c>
      <c r="E429" s="61" t="n">
        <f aca="false">+D429*30</f>
        <v>0</v>
      </c>
      <c r="F429" s="62" t="n">
        <v>36526</v>
      </c>
      <c r="G429" s="63" t="n">
        <f aca="false">IF(A429&lt;&gt;"FTE",DATE(99,12,31),+F429+(360-E429))</f>
        <v>36525</v>
      </c>
      <c r="H429" s="63" t="n">
        <f aca="false">IF(A429&lt;&gt;"FTE",F429+E429,DATE(2001,1,1))</f>
        <v>36526</v>
      </c>
      <c r="I429" s="64" t="n">
        <f aca="false">IF(AND($G429&lt;=I$1,$H429&gt;I$1),$C429,0)</f>
        <v>0</v>
      </c>
      <c r="J429" s="64" t="n">
        <f aca="false">IF(AND($G429&lt;=J$1,$H429&gt;J$1),$C429,0)</f>
        <v>0</v>
      </c>
      <c r="K429" s="64" t="n">
        <f aca="false">IF(AND($G429&lt;=K$1,$H429&gt;K$1),$C429,0)</f>
        <v>0</v>
      </c>
      <c r="L429" s="64" t="n">
        <f aca="false">IF(AND($G429&lt;=L$1,$H429&gt;L$1),$C429,0)</f>
        <v>0</v>
      </c>
      <c r="M429" s="64" t="n">
        <f aca="false">IF(AND($G429&lt;=M$1,$H429&gt;M$1),$C429,0)</f>
        <v>0</v>
      </c>
      <c r="N429" s="64" t="n">
        <f aca="false">IF(AND($G429&lt;=N$1,$H429&gt;N$1),$C429,0)</f>
        <v>0</v>
      </c>
      <c r="O429" s="64" t="n">
        <f aca="false">IF(AND($G429&lt;=O$1,$H429&gt;O$1),$C429,0)</f>
        <v>0</v>
      </c>
      <c r="P429" s="64" t="n">
        <f aca="false">IF(AND($G429&lt;=P$1,$H429&gt;P$1),$C429,0)</f>
        <v>0</v>
      </c>
      <c r="Q429" s="64" t="n">
        <f aca="false">IF(AND($G429&lt;=Q$1,$H429&gt;Q$1),$C429,0)</f>
        <v>0</v>
      </c>
      <c r="R429" s="64" t="n">
        <f aca="false">IF(AND($G429&lt;=R$1,$H429&gt;R$1),$C429,0)</f>
        <v>0</v>
      </c>
      <c r="S429" s="64" t="n">
        <f aca="false">IF(AND($G429&lt;=S$1,$H429&gt;S$1),$C429,0)</f>
        <v>0</v>
      </c>
      <c r="T429" s="64" t="n">
        <f aca="false">IF(AND($G429&lt;=T$1,$H429&gt;T$1),$C429,0)</f>
        <v>0</v>
      </c>
      <c r="U429" s="65" t="n">
        <f aca="false">SUM(I429:T429)</f>
        <v>0</v>
      </c>
      <c r="V429" s="65"/>
      <c r="W429" s="67"/>
      <c r="X429" s="67"/>
      <c r="Y429" s="67"/>
      <c r="Z429" s="67"/>
      <c r="AA429" s="67"/>
      <c r="AB429" s="67"/>
      <c r="AC429" s="67"/>
    </row>
    <row r="430" customFormat="false" ht="15.75" hidden="true" customHeight="false" outlineLevel="0" collapsed="false">
      <c r="A430" s="54" t="n">
        <f aca="false">+'Personnel Input Worksheet'!B450</f>
        <v>0</v>
      </c>
      <c r="B430" s="54" t="n">
        <f aca="false">+'Personnel Input Worksheet'!D450</f>
        <v>0</v>
      </c>
      <c r="C430" s="54" t="n">
        <f aca="false">IF(B430&lt;&gt;0,1,0)</f>
        <v>0</v>
      </c>
      <c r="D430" s="54" t="n">
        <f aca="false">+'Personnel Input Worksheet'!G450</f>
        <v>0</v>
      </c>
      <c r="E430" s="61" t="n">
        <f aca="false">+D430*30</f>
        <v>0</v>
      </c>
      <c r="F430" s="62" t="n">
        <v>36526</v>
      </c>
      <c r="G430" s="63" t="n">
        <f aca="false">IF(A430&lt;&gt;"FTE",DATE(99,12,31),+F430+(360-E430))</f>
        <v>36525</v>
      </c>
      <c r="H430" s="63" t="n">
        <f aca="false">IF(A430&lt;&gt;"FTE",F430+E430,DATE(2001,1,1))</f>
        <v>36526</v>
      </c>
      <c r="I430" s="64" t="n">
        <f aca="false">IF(AND($G430&lt;=I$1,$H430&gt;I$1),$C430,0)</f>
        <v>0</v>
      </c>
      <c r="J430" s="64" t="n">
        <f aca="false">IF(AND($G430&lt;=J$1,$H430&gt;J$1),$C430,0)</f>
        <v>0</v>
      </c>
      <c r="K430" s="64" t="n">
        <f aca="false">IF(AND($G430&lt;=K$1,$H430&gt;K$1),$C430,0)</f>
        <v>0</v>
      </c>
      <c r="L430" s="64" t="n">
        <f aca="false">IF(AND($G430&lt;=L$1,$H430&gt;L$1),$C430,0)</f>
        <v>0</v>
      </c>
      <c r="M430" s="64" t="n">
        <f aca="false">IF(AND($G430&lt;=M$1,$H430&gt;M$1),$C430,0)</f>
        <v>0</v>
      </c>
      <c r="N430" s="64" t="n">
        <f aca="false">IF(AND($G430&lt;=N$1,$H430&gt;N$1),$C430,0)</f>
        <v>0</v>
      </c>
      <c r="O430" s="64" t="n">
        <f aca="false">IF(AND($G430&lt;=O$1,$H430&gt;O$1),$C430,0)</f>
        <v>0</v>
      </c>
      <c r="P430" s="64" t="n">
        <f aca="false">IF(AND($G430&lt;=P$1,$H430&gt;P$1),$C430,0)</f>
        <v>0</v>
      </c>
      <c r="Q430" s="64" t="n">
        <f aca="false">IF(AND($G430&lt;=Q$1,$H430&gt;Q$1),$C430,0)</f>
        <v>0</v>
      </c>
      <c r="R430" s="64" t="n">
        <f aca="false">IF(AND($G430&lt;=R$1,$H430&gt;R$1),$C430,0)</f>
        <v>0</v>
      </c>
      <c r="S430" s="64" t="n">
        <f aca="false">IF(AND($G430&lt;=S$1,$H430&gt;S$1),$C430,0)</f>
        <v>0</v>
      </c>
      <c r="T430" s="64" t="n">
        <f aca="false">IF(AND($G430&lt;=T$1,$H430&gt;T$1),$C430,0)</f>
        <v>0</v>
      </c>
      <c r="U430" s="65" t="n">
        <f aca="false">SUM(I430:T430)</f>
        <v>0</v>
      </c>
      <c r="V430" s="65"/>
      <c r="W430" s="67"/>
      <c r="X430" s="67"/>
      <c r="Y430" s="67"/>
      <c r="Z430" s="67"/>
      <c r="AA430" s="67"/>
      <c r="AB430" s="67"/>
      <c r="AC430" s="67"/>
    </row>
    <row r="431" customFormat="false" ht="15.75" hidden="true" customHeight="false" outlineLevel="0" collapsed="false">
      <c r="A431" s="54" t="n">
        <f aca="false">+'Personnel Input Worksheet'!B451</f>
        <v>0</v>
      </c>
      <c r="B431" s="54" t="n">
        <f aca="false">+'Personnel Input Worksheet'!D451</f>
        <v>0</v>
      </c>
      <c r="C431" s="54" t="n">
        <f aca="false">IF(B431&lt;&gt;0,1,0)</f>
        <v>0</v>
      </c>
      <c r="D431" s="54" t="n">
        <f aca="false">+'Personnel Input Worksheet'!G451</f>
        <v>0</v>
      </c>
      <c r="E431" s="61" t="n">
        <f aca="false">+D431*30</f>
        <v>0</v>
      </c>
      <c r="F431" s="62" t="n">
        <v>36526</v>
      </c>
      <c r="G431" s="63" t="n">
        <f aca="false">IF(A431&lt;&gt;"FTE",DATE(99,12,31),+F431+(360-E431))</f>
        <v>36525</v>
      </c>
      <c r="H431" s="63" t="n">
        <f aca="false">IF(A431&lt;&gt;"FTE",F431+E431,DATE(2001,1,1))</f>
        <v>36526</v>
      </c>
      <c r="I431" s="64" t="n">
        <f aca="false">IF(AND($G431&lt;=I$1,$H431&gt;I$1),$C431,0)</f>
        <v>0</v>
      </c>
      <c r="J431" s="64" t="n">
        <f aca="false">IF(AND($G431&lt;=J$1,$H431&gt;J$1),$C431,0)</f>
        <v>0</v>
      </c>
      <c r="K431" s="64" t="n">
        <f aca="false">IF(AND($G431&lt;=K$1,$H431&gt;K$1),$C431,0)</f>
        <v>0</v>
      </c>
      <c r="L431" s="64" t="n">
        <f aca="false">IF(AND($G431&lt;=L$1,$H431&gt;L$1),$C431,0)</f>
        <v>0</v>
      </c>
      <c r="M431" s="64" t="n">
        <f aca="false">IF(AND($G431&lt;=M$1,$H431&gt;M$1),$C431,0)</f>
        <v>0</v>
      </c>
      <c r="N431" s="64" t="n">
        <f aca="false">IF(AND($G431&lt;=N$1,$H431&gt;N$1),$C431,0)</f>
        <v>0</v>
      </c>
      <c r="O431" s="64" t="n">
        <f aca="false">IF(AND($G431&lt;=O$1,$H431&gt;O$1),$C431,0)</f>
        <v>0</v>
      </c>
      <c r="P431" s="64" t="n">
        <f aca="false">IF(AND($G431&lt;=P$1,$H431&gt;P$1),$C431,0)</f>
        <v>0</v>
      </c>
      <c r="Q431" s="64" t="n">
        <f aca="false">IF(AND($G431&lt;=Q$1,$H431&gt;Q$1),$C431,0)</f>
        <v>0</v>
      </c>
      <c r="R431" s="64" t="n">
        <f aca="false">IF(AND($G431&lt;=R$1,$H431&gt;R$1),$C431,0)</f>
        <v>0</v>
      </c>
      <c r="S431" s="64" t="n">
        <f aca="false">IF(AND($G431&lt;=S$1,$H431&gt;S$1),$C431,0)</f>
        <v>0</v>
      </c>
      <c r="T431" s="64" t="n">
        <f aca="false">IF(AND($G431&lt;=T$1,$H431&gt;T$1),$C431,0)</f>
        <v>0</v>
      </c>
      <c r="U431" s="65" t="n">
        <f aca="false">SUM(I431:T431)</f>
        <v>0</v>
      </c>
      <c r="V431" s="65"/>
      <c r="W431" s="67"/>
      <c r="X431" s="67"/>
      <c r="Y431" s="67"/>
      <c r="Z431" s="67"/>
      <c r="AA431" s="67"/>
      <c r="AB431" s="67"/>
      <c r="AC431" s="67"/>
    </row>
    <row r="432" customFormat="false" ht="15.75" hidden="true" customHeight="false" outlineLevel="0" collapsed="false">
      <c r="A432" s="54" t="n">
        <f aca="false">+'Personnel Input Worksheet'!B452</f>
        <v>0</v>
      </c>
      <c r="B432" s="54" t="n">
        <f aca="false">+'Personnel Input Worksheet'!D452</f>
        <v>0</v>
      </c>
      <c r="C432" s="54" t="n">
        <f aca="false">IF(B432&lt;&gt;0,1,0)</f>
        <v>0</v>
      </c>
      <c r="D432" s="54" t="n">
        <f aca="false">+'Personnel Input Worksheet'!G452</f>
        <v>0</v>
      </c>
      <c r="E432" s="61" t="n">
        <f aca="false">+D432*30</f>
        <v>0</v>
      </c>
      <c r="F432" s="62" t="n">
        <v>36526</v>
      </c>
      <c r="G432" s="63" t="n">
        <f aca="false">IF(A432&lt;&gt;"FTE",DATE(99,12,31),+F432+(360-E432))</f>
        <v>36525</v>
      </c>
      <c r="H432" s="63" t="n">
        <f aca="false">IF(A432&lt;&gt;"FTE",F432+E432,DATE(2001,1,1))</f>
        <v>36526</v>
      </c>
      <c r="I432" s="64" t="n">
        <f aca="false">IF(AND($G432&lt;=I$1,$H432&gt;I$1),$C432,0)</f>
        <v>0</v>
      </c>
      <c r="J432" s="64" t="n">
        <f aca="false">IF(AND($G432&lt;=J$1,$H432&gt;J$1),$C432,0)</f>
        <v>0</v>
      </c>
      <c r="K432" s="64" t="n">
        <f aca="false">IF(AND($G432&lt;=K$1,$H432&gt;K$1),$C432,0)</f>
        <v>0</v>
      </c>
      <c r="L432" s="64" t="n">
        <f aca="false">IF(AND($G432&lt;=L$1,$H432&gt;L$1),$C432,0)</f>
        <v>0</v>
      </c>
      <c r="M432" s="64" t="n">
        <f aca="false">IF(AND($G432&lt;=M$1,$H432&gt;M$1),$C432,0)</f>
        <v>0</v>
      </c>
      <c r="N432" s="64" t="n">
        <f aca="false">IF(AND($G432&lt;=N$1,$H432&gt;N$1),$C432,0)</f>
        <v>0</v>
      </c>
      <c r="O432" s="64" t="n">
        <f aca="false">IF(AND($G432&lt;=O$1,$H432&gt;O$1),$C432,0)</f>
        <v>0</v>
      </c>
      <c r="P432" s="64" t="n">
        <f aca="false">IF(AND($G432&lt;=P$1,$H432&gt;P$1),$C432,0)</f>
        <v>0</v>
      </c>
      <c r="Q432" s="64" t="n">
        <f aca="false">IF(AND($G432&lt;=Q$1,$H432&gt;Q$1),$C432,0)</f>
        <v>0</v>
      </c>
      <c r="R432" s="64" t="n">
        <f aca="false">IF(AND($G432&lt;=R$1,$H432&gt;R$1),$C432,0)</f>
        <v>0</v>
      </c>
      <c r="S432" s="64" t="n">
        <f aca="false">IF(AND($G432&lt;=S$1,$H432&gt;S$1),$C432,0)</f>
        <v>0</v>
      </c>
      <c r="T432" s="64" t="n">
        <f aca="false">IF(AND($G432&lt;=T$1,$H432&gt;T$1),$C432,0)</f>
        <v>0</v>
      </c>
      <c r="U432" s="65" t="n">
        <f aca="false">SUM(I432:T432)</f>
        <v>0</v>
      </c>
      <c r="V432" s="65"/>
      <c r="W432" s="67"/>
      <c r="X432" s="67"/>
      <c r="Y432" s="67"/>
      <c r="Z432" s="67"/>
      <c r="AA432" s="67"/>
      <c r="AB432" s="67"/>
      <c r="AC432" s="67"/>
    </row>
    <row r="433" customFormat="false" ht="15.75" hidden="true" customHeight="false" outlineLevel="0" collapsed="false">
      <c r="A433" s="54" t="n">
        <f aca="false">+'Personnel Input Worksheet'!B453</f>
        <v>0</v>
      </c>
      <c r="B433" s="54" t="n">
        <f aca="false">+'Personnel Input Worksheet'!D453</f>
        <v>0</v>
      </c>
      <c r="C433" s="54" t="n">
        <f aca="false">IF(B433&lt;&gt;0,1,0)</f>
        <v>0</v>
      </c>
      <c r="D433" s="54" t="n">
        <f aca="false">+'Personnel Input Worksheet'!G453</f>
        <v>0</v>
      </c>
      <c r="E433" s="61" t="n">
        <f aca="false">+D433*30</f>
        <v>0</v>
      </c>
      <c r="F433" s="62" t="n">
        <v>36526</v>
      </c>
      <c r="G433" s="63" t="n">
        <f aca="false">IF(A433&lt;&gt;"FTE",DATE(99,12,31),+F433+(360-E433))</f>
        <v>36525</v>
      </c>
      <c r="H433" s="63" t="n">
        <f aca="false">IF(A433&lt;&gt;"FTE",F433+E433,DATE(2001,1,1))</f>
        <v>36526</v>
      </c>
      <c r="I433" s="64" t="n">
        <f aca="false">IF(AND($G433&lt;=I$1,$H433&gt;I$1),$C433,0)</f>
        <v>0</v>
      </c>
      <c r="J433" s="64" t="n">
        <f aca="false">IF(AND($G433&lt;=J$1,$H433&gt;J$1),$C433,0)</f>
        <v>0</v>
      </c>
      <c r="K433" s="64" t="n">
        <f aca="false">IF(AND($G433&lt;=K$1,$H433&gt;K$1),$C433,0)</f>
        <v>0</v>
      </c>
      <c r="L433" s="64" t="n">
        <f aca="false">IF(AND($G433&lt;=L$1,$H433&gt;L$1),$C433,0)</f>
        <v>0</v>
      </c>
      <c r="M433" s="64" t="n">
        <f aca="false">IF(AND($G433&lt;=M$1,$H433&gt;M$1),$C433,0)</f>
        <v>0</v>
      </c>
      <c r="N433" s="64" t="n">
        <f aca="false">IF(AND($G433&lt;=N$1,$H433&gt;N$1),$C433,0)</f>
        <v>0</v>
      </c>
      <c r="O433" s="64" t="n">
        <f aca="false">IF(AND($G433&lt;=O$1,$H433&gt;O$1),$C433,0)</f>
        <v>0</v>
      </c>
      <c r="P433" s="64" t="n">
        <f aca="false">IF(AND($G433&lt;=P$1,$H433&gt;P$1),$C433,0)</f>
        <v>0</v>
      </c>
      <c r="Q433" s="64" t="n">
        <f aca="false">IF(AND($G433&lt;=Q$1,$H433&gt;Q$1),$C433,0)</f>
        <v>0</v>
      </c>
      <c r="R433" s="64" t="n">
        <f aca="false">IF(AND($G433&lt;=R$1,$H433&gt;R$1),$C433,0)</f>
        <v>0</v>
      </c>
      <c r="S433" s="64" t="n">
        <f aca="false">IF(AND($G433&lt;=S$1,$H433&gt;S$1),$C433,0)</f>
        <v>0</v>
      </c>
      <c r="T433" s="64" t="n">
        <f aca="false">IF(AND($G433&lt;=T$1,$H433&gt;T$1),$C433,0)</f>
        <v>0</v>
      </c>
      <c r="U433" s="65" t="n">
        <f aca="false">SUM(I433:T433)</f>
        <v>0</v>
      </c>
      <c r="V433" s="65"/>
      <c r="W433" s="67"/>
      <c r="X433" s="67"/>
      <c r="Y433" s="67"/>
      <c r="Z433" s="67"/>
      <c r="AA433" s="67"/>
      <c r="AB433" s="67"/>
      <c r="AC433" s="67"/>
    </row>
    <row r="434" customFormat="false" ht="15.75" hidden="true" customHeight="false" outlineLevel="0" collapsed="false">
      <c r="A434" s="54" t="n">
        <f aca="false">+'Personnel Input Worksheet'!B454</f>
        <v>0</v>
      </c>
      <c r="B434" s="54" t="n">
        <f aca="false">+'Personnel Input Worksheet'!D454</f>
        <v>0</v>
      </c>
      <c r="C434" s="54" t="n">
        <f aca="false">IF(B434&lt;&gt;0,1,0)</f>
        <v>0</v>
      </c>
      <c r="D434" s="54" t="n">
        <f aca="false">+'Personnel Input Worksheet'!G454</f>
        <v>0</v>
      </c>
      <c r="E434" s="61" t="n">
        <f aca="false">+D434*30</f>
        <v>0</v>
      </c>
      <c r="F434" s="62" t="n">
        <v>36526</v>
      </c>
      <c r="G434" s="63" t="n">
        <f aca="false">IF(A434&lt;&gt;"FTE",DATE(99,12,31),+F434+(360-E434))</f>
        <v>36525</v>
      </c>
      <c r="H434" s="63" t="n">
        <f aca="false">IF(A434&lt;&gt;"FTE",F434+E434,DATE(2001,1,1))</f>
        <v>36526</v>
      </c>
      <c r="I434" s="64" t="n">
        <f aca="false">IF(AND($G434&lt;=I$1,$H434&gt;I$1),$C434,0)</f>
        <v>0</v>
      </c>
      <c r="J434" s="64" t="n">
        <f aca="false">IF(AND($G434&lt;=J$1,$H434&gt;J$1),$C434,0)</f>
        <v>0</v>
      </c>
      <c r="K434" s="64" t="n">
        <f aca="false">IF(AND($G434&lt;=K$1,$H434&gt;K$1),$C434,0)</f>
        <v>0</v>
      </c>
      <c r="L434" s="64" t="n">
        <f aca="false">IF(AND($G434&lt;=L$1,$H434&gt;L$1),$C434,0)</f>
        <v>0</v>
      </c>
      <c r="M434" s="64" t="n">
        <f aca="false">IF(AND($G434&lt;=M$1,$H434&gt;M$1),$C434,0)</f>
        <v>0</v>
      </c>
      <c r="N434" s="64" t="n">
        <f aca="false">IF(AND($G434&lt;=N$1,$H434&gt;N$1),$C434,0)</f>
        <v>0</v>
      </c>
      <c r="O434" s="64" t="n">
        <f aca="false">IF(AND($G434&lt;=O$1,$H434&gt;O$1),$C434,0)</f>
        <v>0</v>
      </c>
      <c r="P434" s="64" t="n">
        <f aca="false">IF(AND($G434&lt;=P$1,$H434&gt;P$1),$C434,0)</f>
        <v>0</v>
      </c>
      <c r="Q434" s="64" t="n">
        <f aca="false">IF(AND($G434&lt;=Q$1,$H434&gt;Q$1),$C434,0)</f>
        <v>0</v>
      </c>
      <c r="R434" s="64" t="n">
        <f aca="false">IF(AND($G434&lt;=R$1,$H434&gt;R$1),$C434,0)</f>
        <v>0</v>
      </c>
      <c r="S434" s="64" t="n">
        <f aca="false">IF(AND($G434&lt;=S$1,$H434&gt;S$1),$C434,0)</f>
        <v>0</v>
      </c>
      <c r="T434" s="64" t="n">
        <f aca="false">IF(AND($G434&lt;=T$1,$H434&gt;T$1),$C434,0)</f>
        <v>0</v>
      </c>
      <c r="U434" s="65" t="n">
        <f aca="false">SUM(I434:T434)</f>
        <v>0</v>
      </c>
      <c r="V434" s="65"/>
      <c r="W434" s="67"/>
      <c r="X434" s="67"/>
      <c r="Y434" s="67"/>
      <c r="Z434" s="67"/>
      <c r="AA434" s="67"/>
      <c r="AB434" s="67"/>
      <c r="AC434" s="67"/>
    </row>
    <row r="435" customFormat="false" ht="15.75" hidden="true" customHeight="false" outlineLevel="0" collapsed="false">
      <c r="A435" s="54" t="n">
        <f aca="false">+'Personnel Input Worksheet'!B455</f>
        <v>0</v>
      </c>
      <c r="B435" s="54" t="n">
        <f aca="false">+'Personnel Input Worksheet'!D455</f>
        <v>0</v>
      </c>
      <c r="C435" s="54" t="n">
        <f aca="false">IF(B435&lt;&gt;0,1,0)</f>
        <v>0</v>
      </c>
      <c r="D435" s="54" t="n">
        <f aca="false">+'Personnel Input Worksheet'!G455</f>
        <v>0</v>
      </c>
      <c r="E435" s="61" t="n">
        <f aca="false">+D435*30</f>
        <v>0</v>
      </c>
      <c r="F435" s="62" t="n">
        <v>36526</v>
      </c>
      <c r="G435" s="63" t="n">
        <f aca="false">IF(A435&lt;&gt;"FTE",DATE(99,12,31),+F435+(360-E435))</f>
        <v>36525</v>
      </c>
      <c r="H435" s="63" t="n">
        <f aca="false">IF(A435&lt;&gt;"FTE",F435+E435,DATE(2001,1,1))</f>
        <v>36526</v>
      </c>
      <c r="I435" s="64" t="n">
        <f aca="false">IF(AND($G435&lt;=I$1,$H435&gt;I$1),$C435,0)</f>
        <v>0</v>
      </c>
      <c r="J435" s="64" t="n">
        <f aca="false">IF(AND($G435&lt;=J$1,$H435&gt;J$1),$C435,0)</f>
        <v>0</v>
      </c>
      <c r="K435" s="64" t="n">
        <f aca="false">IF(AND($G435&lt;=K$1,$H435&gt;K$1),$C435,0)</f>
        <v>0</v>
      </c>
      <c r="L435" s="64" t="n">
        <f aca="false">IF(AND($G435&lt;=L$1,$H435&gt;L$1),$C435,0)</f>
        <v>0</v>
      </c>
      <c r="M435" s="64" t="n">
        <f aca="false">IF(AND($G435&lt;=M$1,$H435&gt;M$1),$C435,0)</f>
        <v>0</v>
      </c>
      <c r="N435" s="64" t="n">
        <f aca="false">IF(AND($G435&lt;=N$1,$H435&gt;N$1),$C435,0)</f>
        <v>0</v>
      </c>
      <c r="O435" s="64" t="n">
        <f aca="false">IF(AND($G435&lt;=O$1,$H435&gt;O$1),$C435,0)</f>
        <v>0</v>
      </c>
      <c r="P435" s="64" t="n">
        <f aca="false">IF(AND($G435&lt;=P$1,$H435&gt;P$1),$C435,0)</f>
        <v>0</v>
      </c>
      <c r="Q435" s="64" t="n">
        <f aca="false">IF(AND($G435&lt;=Q$1,$H435&gt;Q$1),$C435,0)</f>
        <v>0</v>
      </c>
      <c r="R435" s="64" t="n">
        <f aca="false">IF(AND($G435&lt;=R$1,$H435&gt;R$1),$C435,0)</f>
        <v>0</v>
      </c>
      <c r="S435" s="64" t="n">
        <f aca="false">IF(AND($G435&lt;=S$1,$H435&gt;S$1),$C435,0)</f>
        <v>0</v>
      </c>
      <c r="T435" s="64" t="n">
        <f aca="false">IF(AND($G435&lt;=T$1,$H435&gt;T$1),$C435,0)</f>
        <v>0</v>
      </c>
      <c r="U435" s="65" t="n">
        <f aca="false">SUM(I435:T435)</f>
        <v>0</v>
      </c>
      <c r="V435" s="65"/>
      <c r="W435" s="67"/>
      <c r="X435" s="67"/>
      <c r="Y435" s="67"/>
      <c r="Z435" s="67"/>
      <c r="AA435" s="67"/>
      <c r="AB435" s="67"/>
      <c r="AC435" s="67"/>
    </row>
    <row r="436" customFormat="false" ht="15.75" hidden="true" customHeight="false" outlineLevel="0" collapsed="false">
      <c r="A436" s="54" t="n">
        <f aca="false">+'Personnel Input Worksheet'!B456</f>
        <v>0</v>
      </c>
      <c r="B436" s="54" t="n">
        <f aca="false">+'Personnel Input Worksheet'!D456</f>
        <v>0</v>
      </c>
      <c r="C436" s="54" t="n">
        <f aca="false">IF(B436&lt;&gt;0,1,0)</f>
        <v>0</v>
      </c>
      <c r="D436" s="54" t="n">
        <f aca="false">+'Personnel Input Worksheet'!G456</f>
        <v>0</v>
      </c>
      <c r="E436" s="61" t="n">
        <f aca="false">+D436*30</f>
        <v>0</v>
      </c>
      <c r="F436" s="62" t="n">
        <v>36526</v>
      </c>
      <c r="G436" s="63" t="n">
        <f aca="false">IF(A436&lt;&gt;"FTE",DATE(99,12,31),+F436+(360-E436))</f>
        <v>36525</v>
      </c>
      <c r="H436" s="63" t="n">
        <f aca="false">IF(A436&lt;&gt;"FTE",F436+E436,DATE(2001,1,1))</f>
        <v>36526</v>
      </c>
      <c r="I436" s="64" t="n">
        <f aca="false">IF(AND($G436&lt;=I$1,$H436&gt;I$1),$C436,0)</f>
        <v>0</v>
      </c>
      <c r="J436" s="64" t="n">
        <f aca="false">IF(AND($G436&lt;=J$1,$H436&gt;J$1),$C436,0)</f>
        <v>0</v>
      </c>
      <c r="K436" s="64" t="n">
        <f aca="false">IF(AND($G436&lt;=K$1,$H436&gt;K$1),$C436,0)</f>
        <v>0</v>
      </c>
      <c r="L436" s="64" t="n">
        <f aca="false">IF(AND($G436&lt;=L$1,$H436&gt;L$1),$C436,0)</f>
        <v>0</v>
      </c>
      <c r="M436" s="64" t="n">
        <f aca="false">IF(AND($G436&lt;=M$1,$H436&gt;M$1),$C436,0)</f>
        <v>0</v>
      </c>
      <c r="N436" s="64" t="n">
        <f aca="false">IF(AND($G436&lt;=N$1,$H436&gt;N$1),$C436,0)</f>
        <v>0</v>
      </c>
      <c r="O436" s="64" t="n">
        <f aca="false">IF(AND($G436&lt;=O$1,$H436&gt;O$1),$C436,0)</f>
        <v>0</v>
      </c>
      <c r="P436" s="64" t="n">
        <f aca="false">IF(AND($G436&lt;=P$1,$H436&gt;P$1),$C436,0)</f>
        <v>0</v>
      </c>
      <c r="Q436" s="64" t="n">
        <f aca="false">IF(AND($G436&lt;=Q$1,$H436&gt;Q$1),$C436,0)</f>
        <v>0</v>
      </c>
      <c r="R436" s="64" t="n">
        <f aca="false">IF(AND($G436&lt;=R$1,$H436&gt;R$1),$C436,0)</f>
        <v>0</v>
      </c>
      <c r="S436" s="64" t="n">
        <f aca="false">IF(AND($G436&lt;=S$1,$H436&gt;S$1),$C436,0)</f>
        <v>0</v>
      </c>
      <c r="T436" s="64" t="n">
        <f aca="false">IF(AND($G436&lt;=T$1,$H436&gt;T$1),$C436,0)</f>
        <v>0</v>
      </c>
      <c r="U436" s="65" t="n">
        <f aca="false">SUM(I436:T436)</f>
        <v>0</v>
      </c>
      <c r="V436" s="65"/>
      <c r="W436" s="67"/>
      <c r="X436" s="67"/>
      <c r="Y436" s="67"/>
      <c r="Z436" s="67"/>
      <c r="AA436" s="67"/>
      <c r="AB436" s="67"/>
      <c r="AC436" s="67"/>
    </row>
    <row r="437" customFormat="false" ht="15.75" hidden="true" customHeight="false" outlineLevel="0" collapsed="false">
      <c r="A437" s="54" t="n">
        <f aca="false">+'Personnel Input Worksheet'!B457</f>
        <v>0</v>
      </c>
      <c r="B437" s="54" t="n">
        <f aca="false">+'Personnel Input Worksheet'!D457</f>
        <v>0</v>
      </c>
      <c r="C437" s="54" t="n">
        <f aca="false">IF(B437&lt;&gt;0,1,0)</f>
        <v>0</v>
      </c>
      <c r="D437" s="54" t="n">
        <f aca="false">+'Personnel Input Worksheet'!G457</f>
        <v>0</v>
      </c>
      <c r="E437" s="61" t="n">
        <f aca="false">+D437*30</f>
        <v>0</v>
      </c>
      <c r="F437" s="62" t="n">
        <v>36526</v>
      </c>
      <c r="G437" s="63" t="n">
        <f aca="false">IF(A437&lt;&gt;"FTE",DATE(99,12,31),+F437+(360-E437))</f>
        <v>36525</v>
      </c>
      <c r="H437" s="63" t="n">
        <f aca="false">IF(A437&lt;&gt;"FTE",F437+E437,DATE(2001,1,1))</f>
        <v>36526</v>
      </c>
      <c r="I437" s="64" t="n">
        <f aca="false">IF(AND($G437&lt;=I$1,$H437&gt;I$1),$C437,0)</f>
        <v>0</v>
      </c>
      <c r="J437" s="64" t="n">
        <f aca="false">IF(AND($G437&lt;=J$1,$H437&gt;J$1),$C437,0)</f>
        <v>0</v>
      </c>
      <c r="K437" s="64" t="n">
        <f aca="false">IF(AND($G437&lt;=K$1,$H437&gt;K$1),$C437,0)</f>
        <v>0</v>
      </c>
      <c r="L437" s="64" t="n">
        <f aca="false">IF(AND($G437&lt;=L$1,$H437&gt;L$1),$C437,0)</f>
        <v>0</v>
      </c>
      <c r="M437" s="64" t="n">
        <f aca="false">IF(AND($G437&lt;=M$1,$H437&gt;M$1),$C437,0)</f>
        <v>0</v>
      </c>
      <c r="N437" s="64" t="n">
        <f aca="false">IF(AND($G437&lt;=N$1,$H437&gt;N$1),$C437,0)</f>
        <v>0</v>
      </c>
      <c r="O437" s="64" t="n">
        <f aca="false">IF(AND($G437&lt;=O$1,$H437&gt;O$1),$C437,0)</f>
        <v>0</v>
      </c>
      <c r="P437" s="64" t="n">
        <f aca="false">IF(AND($G437&lt;=P$1,$H437&gt;P$1),$C437,0)</f>
        <v>0</v>
      </c>
      <c r="Q437" s="64" t="n">
        <f aca="false">IF(AND($G437&lt;=Q$1,$H437&gt;Q$1),$C437,0)</f>
        <v>0</v>
      </c>
      <c r="R437" s="64" t="n">
        <f aca="false">IF(AND($G437&lt;=R$1,$H437&gt;R$1),$C437,0)</f>
        <v>0</v>
      </c>
      <c r="S437" s="64" t="n">
        <f aca="false">IF(AND($G437&lt;=S$1,$H437&gt;S$1),$C437,0)</f>
        <v>0</v>
      </c>
      <c r="T437" s="64" t="n">
        <f aca="false">IF(AND($G437&lt;=T$1,$H437&gt;T$1),$C437,0)</f>
        <v>0</v>
      </c>
      <c r="U437" s="65" t="n">
        <f aca="false">SUM(I437:T437)</f>
        <v>0</v>
      </c>
      <c r="V437" s="65"/>
      <c r="W437" s="67"/>
      <c r="X437" s="67"/>
      <c r="Y437" s="67"/>
      <c r="Z437" s="67"/>
      <c r="AA437" s="67"/>
      <c r="AB437" s="67"/>
      <c r="AC437" s="67"/>
    </row>
    <row r="438" customFormat="false" ht="15.75" hidden="true" customHeight="false" outlineLevel="0" collapsed="false">
      <c r="A438" s="54" t="n">
        <f aca="false">+'Personnel Input Worksheet'!B458</f>
        <v>0</v>
      </c>
      <c r="B438" s="54" t="n">
        <f aca="false">+'Personnel Input Worksheet'!D458</f>
        <v>0</v>
      </c>
      <c r="C438" s="54" t="n">
        <f aca="false">IF(B438&lt;&gt;0,1,0)</f>
        <v>0</v>
      </c>
      <c r="D438" s="54" t="n">
        <f aca="false">+'Personnel Input Worksheet'!G458</f>
        <v>0</v>
      </c>
      <c r="E438" s="61" t="n">
        <f aca="false">+D438*30</f>
        <v>0</v>
      </c>
      <c r="F438" s="62" t="n">
        <v>36526</v>
      </c>
      <c r="G438" s="63" t="n">
        <f aca="false">IF(A438&lt;&gt;"FTE",DATE(99,12,31),+F438+(360-E438))</f>
        <v>36525</v>
      </c>
      <c r="H438" s="63" t="n">
        <f aca="false">IF(A438&lt;&gt;"FTE",F438+E438,DATE(2001,1,1))</f>
        <v>36526</v>
      </c>
      <c r="I438" s="64" t="n">
        <f aca="false">IF(AND($G438&lt;=I$1,$H438&gt;I$1),$C438,0)</f>
        <v>0</v>
      </c>
      <c r="J438" s="64" t="n">
        <f aca="false">IF(AND($G438&lt;=J$1,$H438&gt;J$1),$C438,0)</f>
        <v>0</v>
      </c>
      <c r="K438" s="64" t="n">
        <f aca="false">IF(AND($G438&lt;=K$1,$H438&gt;K$1),$C438,0)</f>
        <v>0</v>
      </c>
      <c r="L438" s="64" t="n">
        <f aca="false">IF(AND($G438&lt;=L$1,$H438&gt;L$1),$C438,0)</f>
        <v>0</v>
      </c>
      <c r="M438" s="64" t="n">
        <f aca="false">IF(AND($G438&lt;=M$1,$H438&gt;M$1),$C438,0)</f>
        <v>0</v>
      </c>
      <c r="N438" s="64" t="n">
        <f aca="false">IF(AND($G438&lt;=N$1,$H438&gt;N$1),$C438,0)</f>
        <v>0</v>
      </c>
      <c r="O438" s="64" t="n">
        <f aca="false">IF(AND($G438&lt;=O$1,$H438&gt;O$1),$C438,0)</f>
        <v>0</v>
      </c>
      <c r="P438" s="64" t="n">
        <f aca="false">IF(AND($G438&lt;=P$1,$H438&gt;P$1),$C438,0)</f>
        <v>0</v>
      </c>
      <c r="Q438" s="64" t="n">
        <f aca="false">IF(AND($G438&lt;=Q$1,$H438&gt;Q$1),$C438,0)</f>
        <v>0</v>
      </c>
      <c r="R438" s="64" t="n">
        <f aca="false">IF(AND($G438&lt;=R$1,$H438&gt;R$1),$C438,0)</f>
        <v>0</v>
      </c>
      <c r="S438" s="64" t="n">
        <f aca="false">IF(AND($G438&lt;=S$1,$H438&gt;S$1),$C438,0)</f>
        <v>0</v>
      </c>
      <c r="T438" s="64" t="n">
        <f aca="false">IF(AND($G438&lt;=T$1,$H438&gt;T$1),$C438,0)</f>
        <v>0</v>
      </c>
      <c r="U438" s="65" t="n">
        <f aca="false">SUM(I438:T438)</f>
        <v>0</v>
      </c>
      <c r="V438" s="65"/>
      <c r="W438" s="67"/>
      <c r="X438" s="67"/>
      <c r="Y438" s="67"/>
      <c r="Z438" s="67"/>
      <c r="AA438" s="67"/>
      <c r="AB438" s="67"/>
      <c r="AC438" s="67"/>
    </row>
    <row r="439" customFormat="false" ht="15.75" hidden="true" customHeight="false" outlineLevel="0" collapsed="false">
      <c r="A439" s="54" t="n">
        <f aca="false">+'Personnel Input Worksheet'!B459</f>
        <v>0</v>
      </c>
      <c r="B439" s="54" t="n">
        <f aca="false">+'Personnel Input Worksheet'!D459</f>
        <v>0</v>
      </c>
      <c r="C439" s="54" t="n">
        <f aca="false">IF(B439&lt;&gt;0,1,0)</f>
        <v>0</v>
      </c>
      <c r="D439" s="54" t="n">
        <f aca="false">+'Personnel Input Worksheet'!G459</f>
        <v>0</v>
      </c>
      <c r="E439" s="61" t="n">
        <f aca="false">+D439*30</f>
        <v>0</v>
      </c>
      <c r="F439" s="62" t="n">
        <v>36526</v>
      </c>
      <c r="G439" s="63" t="n">
        <f aca="false">IF(A439&lt;&gt;"FTE",DATE(99,12,31),+F439+(360-E439))</f>
        <v>36525</v>
      </c>
      <c r="H439" s="63" t="n">
        <f aca="false">IF(A439&lt;&gt;"FTE",F439+E439,DATE(2001,1,1))</f>
        <v>36526</v>
      </c>
      <c r="I439" s="64" t="n">
        <f aca="false">IF(AND($G439&lt;=I$1,$H439&gt;I$1),$C439,0)</f>
        <v>0</v>
      </c>
      <c r="J439" s="64" t="n">
        <f aca="false">IF(AND($G439&lt;=J$1,$H439&gt;J$1),$C439,0)</f>
        <v>0</v>
      </c>
      <c r="K439" s="64" t="n">
        <f aca="false">IF(AND($G439&lt;=K$1,$H439&gt;K$1),$C439,0)</f>
        <v>0</v>
      </c>
      <c r="L439" s="64" t="n">
        <f aca="false">IF(AND($G439&lt;=L$1,$H439&gt;L$1),$C439,0)</f>
        <v>0</v>
      </c>
      <c r="M439" s="64" t="n">
        <f aca="false">IF(AND($G439&lt;=M$1,$H439&gt;M$1),$C439,0)</f>
        <v>0</v>
      </c>
      <c r="N439" s="64" t="n">
        <f aca="false">IF(AND($G439&lt;=N$1,$H439&gt;N$1),$C439,0)</f>
        <v>0</v>
      </c>
      <c r="O439" s="64" t="n">
        <f aca="false">IF(AND($G439&lt;=O$1,$H439&gt;O$1),$C439,0)</f>
        <v>0</v>
      </c>
      <c r="P439" s="64" t="n">
        <f aca="false">IF(AND($G439&lt;=P$1,$H439&gt;P$1),$C439,0)</f>
        <v>0</v>
      </c>
      <c r="Q439" s="64" t="n">
        <f aca="false">IF(AND($G439&lt;=Q$1,$H439&gt;Q$1),$C439,0)</f>
        <v>0</v>
      </c>
      <c r="R439" s="64" t="n">
        <f aca="false">IF(AND($G439&lt;=R$1,$H439&gt;R$1),$C439,0)</f>
        <v>0</v>
      </c>
      <c r="S439" s="64" t="n">
        <f aca="false">IF(AND($G439&lt;=S$1,$H439&gt;S$1),$C439,0)</f>
        <v>0</v>
      </c>
      <c r="T439" s="64" t="n">
        <f aca="false">IF(AND($G439&lt;=T$1,$H439&gt;T$1),$C439,0)</f>
        <v>0</v>
      </c>
      <c r="U439" s="65" t="n">
        <f aca="false">SUM(I439:T439)</f>
        <v>0</v>
      </c>
      <c r="V439" s="65"/>
      <c r="W439" s="67"/>
      <c r="X439" s="67"/>
      <c r="Y439" s="67"/>
      <c r="Z439" s="67"/>
      <c r="AA439" s="67"/>
      <c r="AB439" s="67"/>
      <c r="AC439" s="67"/>
    </row>
    <row r="440" customFormat="false" ht="15.75" hidden="true" customHeight="false" outlineLevel="0" collapsed="false">
      <c r="A440" s="54" t="n">
        <f aca="false">+'Personnel Input Worksheet'!B460</f>
        <v>0</v>
      </c>
      <c r="B440" s="54" t="n">
        <f aca="false">+'Personnel Input Worksheet'!D460</f>
        <v>0</v>
      </c>
      <c r="C440" s="54" t="n">
        <f aca="false">IF(B440&lt;&gt;0,1,0)</f>
        <v>0</v>
      </c>
      <c r="D440" s="54" t="n">
        <f aca="false">+'Personnel Input Worksheet'!G460</f>
        <v>0</v>
      </c>
      <c r="E440" s="61" t="n">
        <f aca="false">+D440*30</f>
        <v>0</v>
      </c>
      <c r="F440" s="62" t="n">
        <v>36526</v>
      </c>
      <c r="G440" s="63" t="n">
        <f aca="false">IF(A440&lt;&gt;"FTE",DATE(99,12,31),+F440+(360-E440))</f>
        <v>36525</v>
      </c>
      <c r="H440" s="63" t="n">
        <f aca="false">IF(A440&lt;&gt;"FTE",F440+E440,DATE(2001,1,1))</f>
        <v>36526</v>
      </c>
      <c r="I440" s="64" t="n">
        <f aca="false">IF(AND($G440&lt;=I$1,$H440&gt;I$1),$C440,0)</f>
        <v>0</v>
      </c>
      <c r="J440" s="64" t="n">
        <f aca="false">IF(AND($G440&lt;=J$1,$H440&gt;J$1),$C440,0)</f>
        <v>0</v>
      </c>
      <c r="K440" s="64" t="n">
        <f aca="false">IF(AND($G440&lt;=K$1,$H440&gt;K$1),$C440,0)</f>
        <v>0</v>
      </c>
      <c r="L440" s="64" t="n">
        <f aca="false">IF(AND($G440&lt;=L$1,$H440&gt;L$1),$C440,0)</f>
        <v>0</v>
      </c>
      <c r="M440" s="64" t="n">
        <f aca="false">IF(AND($G440&lt;=M$1,$H440&gt;M$1),$C440,0)</f>
        <v>0</v>
      </c>
      <c r="N440" s="64" t="n">
        <f aca="false">IF(AND($G440&lt;=N$1,$H440&gt;N$1),$C440,0)</f>
        <v>0</v>
      </c>
      <c r="O440" s="64" t="n">
        <f aca="false">IF(AND($G440&lt;=O$1,$H440&gt;O$1),$C440,0)</f>
        <v>0</v>
      </c>
      <c r="P440" s="64" t="n">
        <f aca="false">IF(AND($G440&lt;=P$1,$H440&gt;P$1),$C440,0)</f>
        <v>0</v>
      </c>
      <c r="Q440" s="64" t="n">
        <f aca="false">IF(AND($G440&lt;=Q$1,$H440&gt;Q$1),$C440,0)</f>
        <v>0</v>
      </c>
      <c r="R440" s="64" t="n">
        <f aca="false">IF(AND($G440&lt;=R$1,$H440&gt;R$1),$C440,0)</f>
        <v>0</v>
      </c>
      <c r="S440" s="64" t="n">
        <f aca="false">IF(AND($G440&lt;=S$1,$H440&gt;S$1),$C440,0)</f>
        <v>0</v>
      </c>
      <c r="T440" s="64" t="n">
        <f aca="false">IF(AND($G440&lt;=T$1,$H440&gt;T$1),$C440,0)</f>
        <v>0</v>
      </c>
      <c r="U440" s="65" t="n">
        <f aca="false">SUM(I440:T440)</f>
        <v>0</v>
      </c>
      <c r="V440" s="65"/>
      <c r="W440" s="67"/>
      <c r="X440" s="67"/>
      <c r="Y440" s="67"/>
      <c r="Z440" s="67"/>
      <c r="AA440" s="67"/>
      <c r="AB440" s="67"/>
      <c r="AC440" s="67"/>
    </row>
    <row r="441" customFormat="false" ht="15.75" hidden="true" customHeight="false" outlineLevel="0" collapsed="false">
      <c r="A441" s="54" t="n">
        <f aca="false">+'Personnel Input Worksheet'!B461</f>
        <v>0</v>
      </c>
      <c r="B441" s="54" t="n">
        <f aca="false">+'Personnel Input Worksheet'!D461</f>
        <v>0</v>
      </c>
      <c r="C441" s="54" t="n">
        <f aca="false">IF(B441&lt;&gt;0,1,0)</f>
        <v>0</v>
      </c>
      <c r="D441" s="54" t="n">
        <f aca="false">+'Personnel Input Worksheet'!G461</f>
        <v>0</v>
      </c>
      <c r="E441" s="61" t="n">
        <f aca="false">+D441*30</f>
        <v>0</v>
      </c>
      <c r="F441" s="62" t="n">
        <v>36526</v>
      </c>
      <c r="G441" s="63" t="n">
        <f aca="false">IF(A441&lt;&gt;"FTE",DATE(99,12,31),+F441+(360-E441))</f>
        <v>36525</v>
      </c>
      <c r="H441" s="63" t="n">
        <f aca="false">IF(A441&lt;&gt;"FTE",F441+E441,DATE(2001,1,1))</f>
        <v>36526</v>
      </c>
      <c r="I441" s="64" t="n">
        <f aca="false">IF(AND($G441&lt;=I$1,$H441&gt;I$1),$C441,0)</f>
        <v>0</v>
      </c>
      <c r="J441" s="64" t="n">
        <f aca="false">IF(AND($G441&lt;=J$1,$H441&gt;J$1),$C441,0)</f>
        <v>0</v>
      </c>
      <c r="K441" s="64" t="n">
        <f aca="false">IF(AND($G441&lt;=K$1,$H441&gt;K$1),$C441,0)</f>
        <v>0</v>
      </c>
      <c r="L441" s="64" t="n">
        <f aca="false">IF(AND($G441&lt;=L$1,$H441&gt;L$1),$C441,0)</f>
        <v>0</v>
      </c>
      <c r="M441" s="64" t="n">
        <f aca="false">IF(AND($G441&lt;=M$1,$H441&gt;M$1),$C441,0)</f>
        <v>0</v>
      </c>
      <c r="N441" s="64" t="n">
        <f aca="false">IF(AND($G441&lt;=N$1,$H441&gt;N$1),$C441,0)</f>
        <v>0</v>
      </c>
      <c r="O441" s="64" t="n">
        <f aca="false">IF(AND($G441&lt;=O$1,$H441&gt;O$1),$C441,0)</f>
        <v>0</v>
      </c>
      <c r="P441" s="64" t="n">
        <f aca="false">IF(AND($G441&lt;=P$1,$H441&gt;P$1),$C441,0)</f>
        <v>0</v>
      </c>
      <c r="Q441" s="64" t="n">
        <f aca="false">IF(AND($G441&lt;=Q$1,$H441&gt;Q$1),$C441,0)</f>
        <v>0</v>
      </c>
      <c r="R441" s="64" t="n">
        <f aca="false">IF(AND($G441&lt;=R$1,$H441&gt;R$1),$C441,0)</f>
        <v>0</v>
      </c>
      <c r="S441" s="64" t="n">
        <f aca="false">IF(AND($G441&lt;=S$1,$H441&gt;S$1),$C441,0)</f>
        <v>0</v>
      </c>
      <c r="T441" s="64" t="n">
        <f aca="false">IF(AND($G441&lt;=T$1,$H441&gt;T$1),$C441,0)</f>
        <v>0</v>
      </c>
      <c r="U441" s="65" t="n">
        <f aca="false">SUM(I441:T441)</f>
        <v>0</v>
      </c>
      <c r="V441" s="65"/>
      <c r="W441" s="67"/>
      <c r="X441" s="67"/>
      <c r="Y441" s="67"/>
      <c r="Z441" s="67"/>
      <c r="AA441" s="67"/>
      <c r="AB441" s="67"/>
      <c r="AC441" s="67"/>
    </row>
    <row r="442" customFormat="false" ht="15.75" hidden="true" customHeight="false" outlineLevel="0" collapsed="false">
      <c r="A442" s="54" t="n">
        <f aca="false">+'Personnel Input Worksheet'!B462</f>
        <v>0</v>
      </c>
      <c r="B442" s="54" t="n">
        <f aca="false">+'Personnel Input Worksheet'!D462</f>
        <v>0</v>
      </c>
      <c r="C442" s="54" t="n">
        <f aca="false">IF(B442&lt;&gt;0,1,0)</f>
        <v>0</v>
      </c>
      <c r="D442" s="54" t="n">
        <f aca="false">+'Personnel Input Worksheet'!G462</f>
        <v>0</v>
      </c>
      <c r="E442" s="61" t="n">
        <f aca="false">+D442*30</f>
        <v>0</v>
      </c>
      <c r="F442" s="62" t="n">
        <v>36526</v>
      </c>
      <c r="G442" s="63" t="n">
        <f aca="false">IF(A442&lt;&gt;"FTE",DATE(99,12,31),+F442+(360-E442))</f>
        <v>36525</v>
      </c>
      <c r="H442" s="63" t="n">
        <f aca="false">IF(A442&lt;&gt;"FTE",F442+E442,DATE(2001,1,1))</f>
        <v>36526</v>
      </c>
      <c r="I442" s="64" t="n">
        <f aca="false">IF(AND($G442&lt;=I$1,$H442&gt;I$1),$C442,0)</f>
        <v>0</v>
      </c>
      <c r="J442" s="64" t="n">
        <f aca="false">IF(AND($G442&lt;=J$1,$H442&gt;J$1),$C442,0)</f>
        <v>0</v>
      </c>
      <c r="K442" s="64" t="n">
        <f aca="false">IF(AND($G442&lt;=K$1,$H442&gt;K$1),$C442,0)</f>
        <v>0</v>
      </c>
      <c r="L442" s="64" t="n">
        <f aca="false">IF(AND($G442&lt;=L$1,$H442&gt;L$1),$C442,0)</f>
        <v>0</v>
      </c>
      <c r="M442" s="64" t="n">
        <f aca="false">IF(AND($G442&lt;=M$1,$H442&gt;M$1),$C442,0)</f>
        <v>0</v>
      </c>
      <c r="N442" s="64" t="n">
        <f aca="false">IF(AND($G442&lt;=N$1,$H442&gt;N$1),$C442,0)</f>
        <v>0</v>
      </c>
      <c r="O442" s="64" t="n">
        <f aca="false">IF(AND($G442&lt;=O$1,$H442&gt;O$1),$C442,0)</f>
        <v>0</v>
      </c>
      <c r="P442" s="64" t="n">
        <f aca="false">IF(AND($G442&lt;=P$1,$H442&gt;P$1),$C442,0)</f>
        <v>0</v>
      </c>
      <c r="Q442" s="64" t="n">
        <f aca="false">IF(AND($G442&lt;=Q$1,$H442&gt;Q$1),$C442,0)</f>
        <v>0</v>
      </c>
      <c r="R442" s="64" t="n">
        <f aca="false">IF(AND($G442&lt;=R$1,$H442&gt;R$1),$C442,0)</f>
        <v>0</v>
      </c>
      <c r="S442" s="64" t="n">
        <f aca="false">IF(AND($G442&lt;=S$1,$H442&gt;S$1),$C442,0)</f>
        <v>0</v>
      </c>
      <c r="T442" s="64" t="n">
        <f aca="false">IF(AND($G442&lt;=T$1,$H442&gt;T$1),$C442,0)</f>
        <v>0</v>
      </c>
      <c r="U442" s="65" t="n">
        <f aca="false">SUM(I442:T442)</f>
        <v>0</v>
      </c>
      <c r="V442" s="65"/>
      <c r="W442" s="67"/>
      <c r="X442" s="67"/>
      <c r="Y442" s="67"/>
      <c r="Z442" s="67"/>
      <c r="AA442" s="67"/>
      <c r="AB442" s="67"/>
      <c r="AC442" s="67"/>
    </row>
    <row r="443" customFormat="false" ht="15.75" hidden="true" customHeight="false" outlineLevel="0" collapsed="false">
      <c r="A443" s="54" t="n">
        <f aca="false">+'Personnel Input Worksheet'!B463</f>
        <v>0</v>
      </c>
      <c r="B443" s="54" t="n">
        <f aca="false">+'Personnel Input Worksheet'!D463</f>
        <v>0</v>
      </c>
      <c r="C443" s="54" t="n">
        <f aca="false">IF(B443&lt;&gt;0,1,0)</f>
        <v>0</v>
      </c>
      <c r="D443" s="54" t="n">
        <f aca="false">+'Personnel Input Worksheet'!G463</f>
        <v>0</v>
      </c>
      <c r="E443" s="61" t="n">
        <f aca="false">+D443*30</f>
        <v>0</v>
      </c>
      <c r="F443" s="62" t="n">
        <v>36526</v>
      </c>
      <c r="G443" s="63" t="n">
        <f aca="false">IF(A443&lt;&gt;"FTE",DATE(99,12,31),+F443+(360-E443))</f>
        <v>36525</v>
      </c>
      <c r="H443" s="63" t="n">
        <f aca="false">IF(A443&lt;&gt;"FTE",F443+E443,DATE(2001,1,1))</f>
        <v>36526</v>
      </c>
      <c r="I443" s="64" t="n">
        <f aca="false">IF(AND($G443&lt;=I$1,$H443&gt;I$1),$C443,0)</f>
        <v>0</v>
      </c>
      <c r="J443" s="64" t="n">
        <f aca="false">IF(AND($G443&lt;=J$1,$H443&gt;J$1),$C443,0)</f>
        <v>0</v>
      </c>
      <c r="K443" s="64" t="n">
        <f aca="false">IF(AND($G443&lt;=K$1,$H443&gt;K$1),$C443,0)</f>
        <v>0</v>
      </c>
      <c r="L443" s="64" t="n">
        <f aca="false">IF(AND($G443&lt;=L$1,$H443&gt;L$1),$C443,0)</f>
        <v>0</v>
      </c>
      <c r="M443" s="64" t="n">
        <f aca="false">IF(AND($G443&lt;=M$1,$H443&gt;M$1),$C443,0)</f>
        <v>0</v>
      </c>
      <c r="N443" s="64" t="n">
        <f aca="false">IF(AND($G443&lt;=N$1,$H443&gt;N$1),$C443,0)</f>
        <v>0</v>
      </c>
      <c r="O443" s="64" t="n">
        <f aca="false">IF(AND($G443&lt;=O$1,$H443&gt;O$1),$C443,0)</f>
        <v>0</v>
      </c>
      <c r="P443" s="64" t="n">
        <f aca="false">IF(AND($G443&lt;=P$1,$H443&gt;P$1),$C443,0)</f>
        <v>0</v>
      </c>
      <c r="Q443" s="64" t="n">
        <f aca="false">IF(AND($G443&lt;=Q$1,$H443&gt;Q$1),$C443,0)</f>
        <v>0</v>
      </c>
      <c r="R443" s="64" t="n">
        <f aca="false">IF(AND($G443&lt;=R$1,$H443&gt;R$1),$C443,0)</f>
        <v>0</v>
      </c>
      <c r="S443" s="64" t="n">
        <f aca="false">IF(AND($G443&lt;=S$1,$H443&gt;S$1),$C443,0)</f>
        <v>0</v>
      </c>
      <c r="T443" s="64" t="n">
        <f aca="false">IF(AND($G443&lt;=T$1,$H443&gt;T$1),$C443,0)</f>
        <v>0</v>
      </c>
      <c r="U443" s="65" t="n">
        <f aca="false">SUM(I443:T443)</f>
        <v>0</v>
      </c>
      <c r="V443" s="65"/>
      <c r="W443" s="67"/>
      <c r="X443" s="67"/>
      <c r="Y443" s="67"/>
      <c r="Z443" s="67"/>
      <c r="AA443" s="67"/>
      <c r="AB443" s="67"/>
      <c r="AC443" s="67"/>
    </row>
    <row r="444" customFormat="false" ht="15.75" hidden="true" customHeight="false" outlineLevel="0" collapsed="false">
      <c r="A444" s="54" t="n">
        <f aca="false">+'Personnel Input Worksheet'!B464</f>
        <v>0</v>
      </c>
      <c r="B444" s="54" t="n">
        <f aca="false">+'Personnel Input Worksheet'!D464</f>
        <v>0</v>
      </c>
      <c r="C444" s="54" t="n">
        <f aca="false">IF(B444&lt;&gt;0,1,0)</f>
        <v>0</v>
      </c>
      <c r="D444" s="54" t="n">
        <f aca="false">+'Personnel Input Worksheet'!G464</f>
        <v>0</v>
      </c>
      <c r="E444" s="61" t="n">
        <f aca="false">+D444*30</f>
        <v>0</v>
      </c>
      <c r="F444" s="62" t="n">
        <v>36526</v>
      </c>
      <c r="G444" s="63" t="n">
        <f aca="false">IF(A444&lt;&gt;"FTE",DATE(99,12,31),+F444+(360-E444))</f>
        <v>36525</v>
      </c>
      <c r="H444" s="63" t="n">
        <f aca="false">IF(A444&lt;&gt;"FTE",F444+E444,DATE(2001,1,1))</f>
        <v>36526</v>
      </c>
      <c r="I444" s="64" t="n">
        <f aca="false">IF(AND($G444&lt;=I$1,$H444&gt;I$1),$C444,0)</f>
        <v>0</v>
      </c>
      <c r="J444" s="64" t="n">
        <f aca="false">IF(AND($G444&lt;=J$1,$H444&gt;J$1),$C444,0)</f>
        <v>0</v>
      </c>
      <c r="K444" s="64" t="n">
        <f aca="false">IF(AND($G444&lt;=K$1,$H444&gt;K$1),$C444,0)</f>
        <v>0</v>
      </c>
      <c r="L444" s="64" t="n">
        <f aca="false">IF(AND($G444&lt;=L$1,$H444&gt;L$1),$C444,0)</f>
        <v>0</v>
      </c>
      <c r="M444" s="64" t="n">
        <f aca="false">IF(AND($G444&lt;=M$1,$H444&gt;M$1),$C444,0)</f>
        <v>0</v>
      </c>
      <c r="N444" s="64" t="n">
        <f aca="false">IF(AND($G444&lt;=N$1,$H444&gt;N$1),$C444,0)</f>
        <v>0</v>
      </c>
      <c r="O444" s="64" t="n">
        <f aca="false">IF(AND($G444&lt;=O$1,$H444&gt;O$1),$C444,0)</f>
        <v>0</v>
      </c>
      <c r="P444" s="64" t="n">
        <f aca="false">IF(AND($G444&lt;=P$1,$H444&gt;P$1),$C444,0)</f>
        <v>0</v>
      </c>
      <c r="Q444" s="64" t="n">
        <f aca="false">IF(AND($G444&lt;=Q$1,$H444&gt;Q$1),$C444,0)</f>
        <v>0</v>
      </c>
      <c r="R444" s="64" t="n">
        <f aca="false">IF(AND($G444&lt;=R$1,$H444&gt;R$1),$C444,0)</f>
        <v>0</v>
      </c>
      <c r="S444" s="64" t="n">
        <f aca="false">IF(AND($G444&lt;=S$1,$H444&gt;S$1),$C444,0)</f>
        <v>0</v>
      </c>
      <c r="T444" s="64" t="n">
        <f aca="false">IF(AND($G444&lt;=T$1,$H444&gt;T$1),$C444,0)</f>
        <v>0</v>
      </c>
      <c r="U444" s="65" t="n">
        <f aca="false">SUM(I444:T444)</f>
        <v>0</v>
      </c>
      <c r="V444" s="65"/>
      <c r="W444" s="67"/>
      <c r="X444" s="67"/>
      <c r="Y444" s="67"/>
      <c r="Z444" s="67"/>
      <c r="AA444" s="67"/>
      <c r="AB444" s="67"/>
      <c r="AC444" s="67"/>
    </row>
    <row r="445" customFormat="false" ht="15.75" hidden="true" customHeight="false" outlineLevel="0" collapsed="false">
      <c r="A445" s="54" t="n">
        <f aca="false">+'Personnel Input Worksheet'!B465</f>
        <v>0</v>
      </c>
      <c r="B445" s="54" t="n">
        <f aca="false">+'Personnel Input Worksheet'!D465</f>
        <v>0</v>
      </c>
      <c r="C445" s="54" t="n">
        <f aca="false">IF(B445&lt;&gt;0,1,0)</f>
        <v>0</v>
      </c>
      <c r="D445" s="54" t="n">
        <f aca="false">+'Personnel Input Worksheet'!G465</f>
        <v>0</v>
      </c>
      <c r="E445" s="61" t="n">
        <f aca="false">+D445*30</f>
        <v>0</v>
      </c>
      <c r="F445" s="62" t="n">
        <v>36526</v>
      </c>
      <c r="G445" s="63" t="n">
        <f aca="false">IF(A445&lt;&gt;"FTE",DATE(99,12,31),+F445+(360-E445))</f>
        <v>36525</v>
      </c>
      <c r="H445" s="63" t="n">
        <f aca="false">IF(A445&lt;&gt;"FTE",F445+E445,DATE(2001,1,1))</f>
        <v>36526</v>
      </c>
      <c r="I445" s="64" t="n">
        <f aca="false">IF(AND($G445&lt;=I$1,$H445&gt;I$1),$C445,0)</f>
        <v>0</v>
      </c>
      <c r="J445" s="64" t="n">
        <f aca="false">IF(AND($G445&lt;=J$1,$H445&gt;J$1),$C445,0)</f>
        <v>0</v>
      </c>
      <c r="K445" s="64" t="n">
        <f aca="false">IF(AND($G445&lt;=K$1,$H445&gt;K$1),$C445,0)</f>
        <v>0</v>
      </c>
      <c r="L445" s="64" t="n">
        <f aca="false">IF(AND($G445&lt;=L$1,$H445&gt;L$1),$C445,0)</f>
        <v>0</v>
      </c>
      <c r="M445" s="64" t="n">
        <f aca="false">IF(AND($G445&lt;=M$1,$H445&gt;M$1),$C445,0)</f>
        <v>0</v>
      </c>
      <c r="N445" s="64" t="n">
        <f aca="false">IF(AND($G445&lt;=N$1,$H445&gt;N$1),$C445,0)</f>
        <v>0</v>
      </c>
      <c r="O445" s="64" t="n">
        <f aca="false">IF(AND($G445&lt;=O$1,$H445&gt;O$1),$C445,0)</f>
        <v>0</v>
      </c>
      <c r="P445" s="64" t="n">
        <f aca="false">IF(AND($G445&lt;=P$1,$H445&gt;P$1),$C445,0)</f>
        <v>0</v>
      </c>
      <c r="Q445" s="64" t="n">
        <f aca="false">IF(AND($G445&lt;=Q$1,$H445&gt;Q$1),$C445,0)</f>
        <v>0</v>
      </c>
      <c r="R445" s="64" t="n">
        <f aca="false">IF(AND($G445&lt;=R$1,$H445&gt;R$1),$C445,0)</f>
        <v>0</v>
      </c>
      <c r="S445" s="64" t="n">
        <f aca="false">IF(AND($G445&lt;=S$1,$H445&gt;S$1),$C445,0)</f>
        <v>0</v>
      </c>
      <c r="T445" s="64" t="n">
        <f aca="false">IF(AND($G445&lt;=T$1,$H445&gt;T$1),$C445,0)</f>
        <v>0</v>
      </c>
      <c r="U445" s="65" t="n">
        <f aca="false">SUM(I445:T445)</f>
        <v>0</v>
      </c>
      <c r="V445" s="65"/>
      <c r="W445" s="67"/>
      <c r="X445" s="67"/>
      <c r="Y445" s="67"/>
      <c r="Z445" s="67"/>
      <c r="AA445" s="67"/>
      <c r="AB445" s="67"/>
      <c r="AC445" s="67"/>
    </row>
    <row r="446" customFormat="false" ht="15.75" hidden="true" customHeight="false" outlineLevel="0" collapsed="false">
      <c r="A446" s="54" t="n">
        <f aca="false">+'Personnel Input Worksheet'!B466</f>
        <v>0</v>
      </c>
      <c r="B446" s="54" t="n">
        <f aca="false">+'Personnel Input Worksheet'!D466</f>
        <v>0</v>
      </c>
      <c r="C446" s="54" t="n">
        <f aca="false">IF(B446&lt;&gt;0,1,0)</f>
        <v>0</v>
      </c>
      <c r="D446" s="54" t="n">
        <f aca="false">+'Personnel Input Worksheet'!G466</f>
        <v>0</v>
      </c>
      <c r="E446" s="61" t="n">
        <f aca="false">+D446*30</f>
        <v>0</v>
      </c>
      <c r="F446" s="62" t="n">
        <v>36526</v>
      </c>
      <c r="G446" s="63" t="n">
        <f aca="false">IF(A446&lt;&gt;"FTE",DATE(99,12,31),+F446+(360-E446))</f>
        <v>36525</v>
      </c>
      <c r="H446" s="63" t="n">
        <f aca="false">IF(A446&lt;&gt;"FTE",F446+E446,DATE(2001,1,1))</f>
        <v>36526</v>
      </c>
      <c r="I446" s="64" t="n">
        <f aca="false">IF(AND($G446&lt;=I$1,$H446&gt;I$1),$C446,0)</f>
        <v>0</v>
      </c>
      <c r="J446" s="64" t="n">
        <f aca="false">IF(AND($G446&lt;=J$1,$H446&gt;J$1),$C446,0)</f>
        <v>0</v>
      </c>
      <c r="K446" s="64" t="n">
        <f aca="false">IF(AND($G446&lt;=K$1,$H446&gt;K$1),$C446,0)</f>
        <v>0</v>
      </c>
      <c r="L446" s="64" t="n">
        <f aca="false">IF(AND($G446&lt;=L$1,$H446&gt;L$1),$C446,0)</f>
        <v>0</v>
      </c>
      <c r="M446" s="64" t="n">
        <f aca="false">IF(AND($G446&lt;=M$1,$H446&gt;M$1),$C446,0)</f>
        <v>0</v>
      </c>
      <c r="N446" s="64" t="n">
        <f aca="false">IF(AND($G446&lt;=N$1,$H446&gt;N$1),$C446,0)</f>
        <v>0</v>
      </c>
      <c r="O446" s="64" t="n">
        <f aca="false">IF(AND($G446&lt;=O$1,$H446&gt;O$1),$C446,0)</f>
        <v>0</v>
      </c>
      <c r="P446" s="64" t="n">
        <f aca="false">IF(AND($G446&lt;=P$1,$H446&gt;P$1),$C446,0)</f>
        <v>0</v>
      </c>
      <c r="Q446" s="64" t="n">
        <f aca="false">IF(AND($G446&lt;=Q$1,$H446&gt;Q$1),$C446,0)</f>
        <v>0</v>
      </c>
      <c r="R446" s="64" t="n">
        <f aca="false">IF(AND($G446&lt;=R$1,$H446&gt;R$1),$C446,0)</f>
        <v>0</v>
      </c>
      <c r="S446" s="64" t="n">
        <f aca="false">IF(AND($G446&lt;=S$1,$H446&gt;S$1),$C446,0)</f>
        <v>0</v>
      </c>
      <c r="T446" s="64" t="n">
        <f aca="false">IF(AND($G446&lt;=T$1,$H446&gt;T$1),$C446,0)</f>
        <v>0</v>
      </c>
      <c r="U446" s="65" t="n">
        <f aca="false">SUM(I446:T446)</f>
        <v>0</v>
      </c>
      <c r="V446" s="65"/>
      <c r="W446" s="67"/>
      <c r="X446" s="67"/>
      <c r="Y446" s="67"/>
      <c r="Z446" s="67"/>
      <c r="AA446" s="67"/>
      <c r="AB446" s="67"/>
      <c r="AC446" s="67"/>
    </row>
    <row r="447" customFormat="false" ht="15.75" hidden="true" customHeight="false" outlineLevel="0" collapsed="false">
      <c r="A447" s="54" t="n">
        <f aca="false">+'Personnel Input Worksheet'!B467</f>
        <v>0</v>
      </c>
      <c r="B447" s="54" t="n">
        <f aca="false">+'Personnel Input Worksheet'!D467</f>
        <v>0</v>
      </c>
      <c r="C447" s="54" t="n">
        <f aca="false">IF(B447&lt;&gt;0,1,0)</f>
        <v>0</v>
      </c>
      <c r="D447" s="54" t="n">
        <f aca="false">+'Personnel Input Worksheet'!G467</f>
        <v>0</v>
      </c>
      <c r="E447" s="61" t="n">
        <f aca="false">+D447*30</f>
        <v>0</v>
      </c>
      <c r="F447" s="62" t="n">
        <v>36526</v>
      </c>
      <c r="G447" s="63" t="n">
        <f aca="false">IF(A447&lt;&gt;"FTE",DATE(99,12,31),+F447+(360-E447))</f>
        <v>36525</v>
      </c>
      <c r="H447" s="63" t="n">
        <f aca="false">IF(A447&lt;&gt;"FTE",F447+E447,DATE(2001,1,1))</f>
        <v>36526</v>
      </c>
      <c r="I447" s="64" t="n">
        <f aca="false">IF(AND($G447&lt;=I$1,$H447&gt;I$1),$C447,0)</f>
        <v>0</v>
      </c>
      <c r="J447" s="64" t="n">
        <f aca="false">IF(AND($G447&lt;=J$1,$H447&gt;J$1),$C447,0)</f>
        <v>0</v>
      </c>
      <c r="K447" s="64" t="n">
        <f aca="false">IF(AND($G447&lt;=K$1,$H447&gt;K$1),$C447,0)</f>
        <v>0</v>
      </c>
      <c r="L447" s="64" t="n">
        <f aca="false">IF(AND($G447&lt;=L$1,$H447&gt;L$1),$C447,0)</f>
        <v>0</v>
      </c>
      <c r="M447" s="64" t="n">
        <f aca="false">IF(AND($G447&lt;=M$1,$H447&gt;M$1),$C447,0)</f>
        <v>0</v>
      </c>
      <c r="N447" s="64" t="n">
        <f aca="false">IF(AND($G447&lt;=N$1,$H447&gt;N$1),$C447,0)</f>
        <v>0</v>
      </c>
      <c r="O447" s="64" t="n">
        <f aca="false">IF(AND($G447&lt;=O$1,$H447&gt;O$1),$C447,0)</f>
        <v>0</v>
      </c>
      <c r="P447" s="64" t="n">
        <f aca="false">IF(AND($G447&lt;=P$1,$H447&gt;P$1),$C447,0)</f>
        <v>0</v>
      </c>
      <c r="Q447" s="64" t="n">
        <f aca="false">IF(AND($G447&lt;=Q$1,$H447&gt;Q$1),$C447,0)</f>
        <v>0</v>
      </c>
      <c r="R447" s="64" t="n">
        <f aca="false">IF(AND($G447&lt;=R$1,$H447&gt;R$1),$C447,0)</f>
        <v>0</v>
      </c>
      <c r="S447" s="64" t="n">
        <f aca="false">IF(AND($G447&lt;=S$1,$H447&gt;S$1),$C447,0)</f>
        <v>0</v>
      </c>
      <c r="T447" s="64" t="n">
        <f aca="false">IF(AND($G447&lt;=T$1,$H447&gt;T$1),$C447,0)</f>
        <v>0</v>
      </c>
      <c r="U447" s="65" t="n">
        <f aca="false">SUM(I447:T447)</f>
        <v>0</v>
      </c>
      <c r="V447" s="65"/>
      <c r="W447" s="67"/>
      <c r="X447" s="67"/>
      <c r="Y447" s="67"/>
      <c r="Z447" s="67"/>
      <c r="AA447" s="67"/>
      <c r="AB447" s="67"/>
      <c r="AC447" s="67"/>
    </row>
    <row r="448" customFormat="false" ht="15.75" hidden="true" customHeight="false" outlineLevel="0" collapsed="false">
      <c r="A448" s="54" t="n">
        <f aca="false">+'Personnel Input Worksheet'!B468</f>
        <v>0</v>
      </c>
      <c r="B448" s="54" t="n">
        <f aca="false">+'Personnel Input Worksheet'!D468</f>
        <v>0</v>
      </c>
      <c r="C448" s="54" t="n">
        <f aca="false">IF(B448&lt;&gt;0,1,0)</f>
        <v>0</v>
      </c>
      <c r="D448" s="54" t="n">
        <f aca="false">+'Personnel Input Worksheet'!G468</f>
        <v>0</v>
      </c>
      <c r="E448" s="61" t="n">
        <f aca="false">+D448*30</f>
        <v>0</v>
      </c>
      <c r="F448" s="62" t="n">
        <v>36526</v>
      </c>
      <c r="G448" s="63" t="n">
        <f aca="false">IF(A448&lt;&gt;"FTE",DATE(99,12,31),+F448+(360-E448))</f>
        <v>36525</v>
      </c>
      <c r="H448" s="63" t="n">
        <f aca="false">IF(A448&lt;&gt;"FTE",F448+E448,DATE(2001,1,1))</f>
        <v>36526</v>
      </c>
      <c r="I448" s="64" t="n">
        <f aca="false">IF(AND($G448&lt;=I$1,$H448&gt;I$1),$C448,0)</f>
        <v>0</v>
      </c>
      <c r="J448" s="64" t="n">
        <f aca="false">IF(AND($G448&lt;=J$1,$H448&gt;J$1),$C448,0)</f>
        <v>0</v>
      </c>
      <c r="K448" s="64" t="n">
        <f aca="false">IF(AND($G448&lt;=K$1,$H448&gt;K$1),$C448,0)</f>
        <v>0</v>
      </c>
      <c r="L448" s="64" t="n">
        <f aca="false">IF(AND($G448&lt;=L$1,$H448&gt;L$1),$C448,0)</f>
        <v>0</v>
      </c>
      <c r="M448" s="64" t="n">
        <f aca="false">IF(AND($G448&lt;=M$1,$H448&gt;M$1),$C448,0)</f>
        <v>0</v>
      </c>
      <c r="N448" s="64" t="n">
        <f aca="false">IF(AND($G448&lt;=N$1,$H448&gt;N$1),$C448,0)</f>
        <v>0</v>
      </c>
      <c r="O448" s="64" t="n">
        <f aca="false">IF(AND($G448&lt;=O$1,$H448&gt;O$1),$C448,0)</f>
        <v>0</v>
      </c>
      <c r="P448" s="64" t="n">
        <f aca="false">IF(AND($G448&lt;=P$1,$H448&gt;P$1),$C448,0)</f>
        <v>0</v>
      </c>
      <c r="Q448" s="64" t="n">
        <f aca="false">IF(AND($G448&lt;=Q$1,$H448&gt;Q$1),$C448,0)</f>
        <v>0</v>
      </c>
      <c r="R448" s="64" t="n">
        <f aca="false">IF(AND($G448&lt;=R$1,$H448&gt;R$1),$C448,0)</f>
        <v>0</v>
      </c>
      <c r="S448" s="64" t="n">
        <f aca="false">IF(AND($G448&lt;=S$1,$H448&gt;S$1),$C448,0)</f>
        <v>0</v>
      </c>
      <c r="T448" s="64" t="n">
        <f aca="false">IF(AND($G448&lt;=T$1,$H448&gt;T$1),$C448,0)</f>
        <v>0</v>
      </c>
      <c r="U448" s="65" t="n">
        <f aca="false">SUM(I448:T448)</f>
        <v>0</v>
      </c>
      <c r="V448" s="65"/>
      <c r="W448" s="67"/>
      <c r="X448" s="67"/>
      <c r="Y448" s="67"/>
      <c r="Z448" s="67"/>
      <c r="AA448" s="67"/>
      <c r="AB448" s="67"/>
      <c r="AC448" s="67"/>
    </row>
    <row r="449" customFormat="false" ht="15.75" hidden="true" customHeight="false" outlineLevel="0" collapsed="false">
      <c r="A449" s="54" t="n">
        <f aca="false">+'Personnel Input Worksheet'!B469</f>
        <v>0</v>
      </c>
      <c r="B449" s="54" t="n">
        <f aca="false">+'Personnel Input Worksheet'!D469</f>
        <v>0</v>
      </c>
      <c r="C449" s="54" t="n">
        <f aca="false">IF(B449&lt;&gt;0,1,0)</f>
        <v>0</v>
      </c>
      <c r="D449" s="54" t="n">
        <f aca="false">+'Personnel Input Worksheet'!G469</f>
        <v>0</v>
      </c>
      <c r="E449" s="61" t="n">
        <f aca="false">+D449*30</f>
        <v>0</v>
      </c>
      <c r="F449" s="62" t="n">
        <v>36526</v>
      </c>
      <c r="G449" s="63" t="n">
        <f aca="false">IF(A449&lt;&gt;"FTE",DATE(99,12,31),+F449+(360-E449))</f>
        <v>36525</v>
      </c>
      <c r="H449" s="63" t="n">
        <f aca="false">IF(A449&lt;&gt;"FTE",F449+E449,DATE(2001,1,1))</f>
        <v>36526</v>
      </c>
      <c r="I449" s="64" t="n">
        <f aca="false">IF(AND($G449&lt;=I$1,$H449&gt;I$1),$C449,0)</f>
        <v>0</v>
      </c>
      <c r="J449" s="64" t="n">
        <f aca="false">IF(AND($G449&lt;=J$1,$H449&gt;J$1),$C449,0)</f>
        <v>0</v>
      </c>
      <c r="K449" s="64" t="n">
        <f aca="false">IF(AND($G449&lt;=K$1,$H449&gt;K$1),$C449,0)</f>
        <v>0</v>
      </c>
      <c r="L449" s="64" t="n">
        <f aca="false">IF(AND($G449&lt;=L$1,$H449&gt;L$1),$C449,0)</f>
        <v>0</v>
      </c>
      <c r="M449" s="64" t="n">
        <f aca="false">IF(AND($G449&lt;=M$1,$H449&gt;M$1),$C449,0)</f>
        <v>0</v>
      </c>
      <c r="N449" s="64" t="n">
        <f aca="false">IF(AND($G449&lt;=N$1,$H449&gt;N$1),$C449,0)</f>
        <v>0</v>
      </c>
      <c r="O449" s="64" t="n">
        <f aca="false">IF(AND($G449&lt;=O$1,$H449&gt;O$1),$C449,0)</f>
        <v>0</v>
      </c>
      <c r="P449" s="64" t="n">
        <f aca="false">IF(AND($G449&lt;=P$1,$H449&gt;P$1),$C449,0)</f>
        <v>0</v>
      </c>
      <c r="Q449" s="64" t="n">
        <f aca="false">IF(AND($G449&lt;=Q$1,$H449&gt;Q$1),$C449,0)</f>
        <v>0</v>
      </c>
      <c r="R449" s="64" t="n">
        <f aca="false">IF(AND($G449&lt;=R$1,$H449&gt;R$1),$C449,0)</f>
        <v>0</v>
      </c>
      <c r="S449" s="64" t="n">
        <f aca="false">IF(AND($G449&lt;=S$1,$H449&gt;S$1),$C449,0)</f>
        <v>0</v>
      </c>
      <c r="T449" s="64" t="n">
        <f aca="false">IF(AND($G449&lt;=T$1,$H449&gt;T$1),$C449,0)</f>
        <v>0</v>
      </c>
      <c r="U449" s="65" t="n">
        <f aca="false">SUM(I449:T449)</f>
        <v>0</v>
      </c>
      <c r="V449" s="65"/>
      <c r="W449" s="67"/>
      <c r="X449" s="67"/>
      <c r="Y449" s="67"/>
      <c r="Z449" s="67"/>
      <c r="AA449" s="67"/>
      <c r="AB449" s="67"/>
      <c r="AC449" s="67"/>
    </row>
    <row r="450" customFormat="false" ht="15.75" hidden="true" customHeight="false" outlineLevel="0" collapsed="false">
      <c r="A450" s="54" t="n">
        <f aca="false">+'Personnel Input Worksheet'!B470</f>
        <v>0</v>
      </c>
      <c r="B450" s="54" t="n">
        <f aca="false">+'Personnel Input Worksheet'!D470</f>
        <v>0</v>
      </c>
      <c r="C450" s="54" t="n">
        <f aca="false">IF(B450&lt;&gt;0,1,0)</f>
        <v>0</v>
      </c>
      <c r="D450" s="54" t="n">
        <f aca="false">+'Personnel Input Worksheet'!G470</f>
        <v>0</v>
      </c>
      <c r="E450" s="61" t="n">
        <f aca="false">+D450*30</f>
        <v>0</v>
      </c>
      <c r="F450" s="62" t="n">
        <v>36526</v>
      </c>
      <c r="G450" s="63" t="n">
        <f aca="false">IF(A450&lt;&gt;"FTE",DATE(99,12,31),+F450+(360-E450))</f>
        <v>36525</v>
      </c>
      <c r="H450" s="63" t="n">
        <f aca="false">IF(A450&lt;&gt;"FTE",F450+E450,DATE(2001,1,1))</f>
        <v>36526</v>
      </c>
      <c r="I450" s="64" t="n">
        <f aca="false">IF(AND($G450&lt;=I$1,$H450&gt;I$1),$C450,0)</f>
        <v>0</v>
      </c>
      <c r="J450" s="64" t="n">
        <f aca="false">IF(AND($G450&lt;=J$1,$H450&gt;J$1),$C450,0)</f>
        <v>0</v>
      </c>
      <c r="K450" s="64" t="n">
        <f aca="false">IF(AND($G450&lt;=K$1,$H450&gt;K$1),$C450,0)</f>
        <v>0</v>
      </c>
      <c r="L450" s="64" t="n">
        <f aca="false">IF(AND($G450&lt;=L$1,$H450&gt;L$1),$C450,0)</f>
        <v>0</v>
      </c>
      <c r="M450" s="64" t="n">
        <f aca="false">IF(AND($G450&lt;=M$1,$H450&gt;M$1),$C450,0)</f>
        <v>0</v>
      </c>
      <c r="N450" s="64" t="n">
        <f aca="false">IF(AND($G450&lt;=N$1,$H450&gt;N$1),$C450,0)</f>
        <v>0</v>
      </c>
      <c r="O450" s="64" t="n">
        <f aca="false">IF(AND($G450&lt;=O$1,$H450&gt;O$1),$C450,0)</f>
        <v>0</v>
      </c>
      <c r="P450" s="64" t="n">
        <f aca="false">IF(AND($G450&lt;=P$1,$H450&gt;P$1),$C450,0)</f>
        <v>0</v>
      </c>
      <c r="Q450" s="64" t="n">
        <f aca="false">IF(AND($G450&lt;=Q$1,$H450&gt;Q$1),$C450,0)</f>
        <v>0</v>
      </c>
      <c r="R450" s="64" t="n">
        <f aca="false">IF(AND($G450&lt;=R$1,$H450&gt;R$1),$C450,0)</f>
        <v>0</v>
      </c>
      <c r="S450" s="64" t="n">
        <f aca="false">IF(AND($G450&lt;=S$1,$H450&gt;S$1),$C450,0)</f>
        <v>0</v>
      </c>
      <c r="T450" s="64" t="n">
        <f aca="false">IF(AND($G450&lt;=T$1,$H450&gt;T$1),$C450,0)</f>
        <v>0</v>
      </c>
      <c r="U450" s="65" t="n">
        <f aca="false">SUM(I450:T450)</f>
        <v>0</v>
      </c>
      <c r="V450" s="65"/>
      <c r="W450" s="67"/>
      <c r="X450" s="67"/>
      <c r="Y450" s="67"/>
      <c r="Z450" s="67"/>
      <c r="AA450" s="67"/>
      <c r="AB450" s="67"/>
      <c r="AC450" s="67"/>
    </row>
    <row r="451" customFormat="false" ht="15.75" hidden="true" customHeight="false" outlineLevel="0" collapsed="false">
      <c r="A451" s="54" t="n">
        <f aca="false">+'Personnel Input Worksheet'!B471</f>
        <v>0</v>
      </c>
      <c r="B451" s="54" t="n">
        <f aca="false">+'Personnel Input Worksheet'!D471</f>
        <v>0</v>
      </c>
      <c r="C451" s="54" t="n">
        <f aca="false">IF(B451&lt;&gt;0,1,0)</f>
        <v>0</v>
      </c>
      <c r="D451" s="54" t="n">
        <f aca="false">+'Personnel Input Worksheet'!G471</f>
        <v>0</v>
      </c>
      <c r="E451" s="61" t="n">
        <f aca="false">+D451*30</f>
        <v>0</v>
      </c>
      <c r="F451" s="62" t="n">
        <v>36526</v>
      </c>
      <c r="G451" s="63" t="n">
        <f aca="false">IF(A451&lt;&gt;"FTE",DATE(99,12,31),+F451+(360-E451))</f>
        <v>36525</v>
      </c>
      <c r="H451" s="63" t="n">
        <f aca="false">IF(A451&lt;&gt;"FTE",F451+E451,DATE(2001,1,1))</f>
        <v>36526</v>
      </c>
      <c r="I451" s="64" t="n">
        <f aca="false">IF(AND($G451&lt;=I$1,$H451&gt;I$1),$C451,0)</f>
        <v>0</v>
      </c>
      <c r="J451" s="64" t="n">
        <f aca="false">IF(AND($G451&lt;=J$1,$H451&gt;J$1),$C451,0)</f>
        <v>0</v>
      </c>
      <c r="K451" s="64" t="n">
        <f aca="false">IF(AND($G451&lt;=K$1,$H451&gt;K$1),$C451,0)</f>
        <v>0</v>
      </c>
      <c r="L451" s="64" t="n">
        <f aca="false">IF(AND($G451&lt;=L$1,$H451&gt;L$1),$C451,0)</f>
        <v>0</v>
      </c>
      <c r="M451" s="64" t="n">
        <f aca="false">IF(AND($G451&lt;=M$1,$H451&gt;M$1),$C451,0)</f>
        <v>0</v>
      </c>
      <c r="N451" s="64" t="n">
        <f aca="false">IF(AND($G451&lt;=N$1,$H451&gt;N$1),$C451,0)</f>
        <v>0</v>
      </c>
      <c r="O451" s="64" t="n">
        <f aca="false">IF(AND($G451&lt;=O$1,$H451&gt;O$1),$C451,0)</f>
        <v>0</v>
      </c>
      <c r="P451" s="64" t="n">
        <f aca="false">IF(AND($G451&lt;=P$1,$H451&gt;P$1),$C451,0)</f>
        <v>0</v>
      </c>
      <c r="Q451" s="64" t="n">
        <f aca="false">IF(AND($G451&lt;=Q$1,$H451&gt;Q$1),$C451,0)</f>
        <v>0</v>
      </c>
      <c r="R451" s="64" t="n">
        <f aca="false">IF(AND($G451&lt;=R$1,$H451&gt;R$1),$C451,0)</f>
        <v>0</v>
      </c>
      <c r="S451" s="64" t="n">
        <f aca="false">IF(AND($G451&lt;=S$1,$H451&gt;S$1),$C451,0)</f>
        <v>0</v>
      </c>
      <c r="T451" s="64" t="n">
        <f aca="false">IF(AND($G451&lt;=T$1,$H451&gt;T$1),$C451,0)</f>
        <v>0</v>
      </c>
      <c r="U451" s="65" t="n">
        <f aca="false">SUM(I451:T451)</f>
        <v>0</v>
      </c>
      <c r="V451" s="65"/>
      <c r="W451" s="67"/>
      <c r="X451" s="67"/>
      <c r="Y451" s="67"/>
      <c r="Z451" s="67"/>
      <c r="AA451" s="67"/>
      <c r="AB451" s="67"/>
      <c r="AC451" s="67"/>
    </row>
    <row r="452" customFormat="false" ht="15.75" hidden="true" customHeight="false" outlineLevel="0" collapsed="false">
      <c r="A452" s="54" t="n">
        <f aca="false">+'Personnel Input Worksheet'!B472</f>
        <v>0</v>
      </c>
      <c r="B452" s="54" t="n">
        <f aca="false">+'Personnel Input Worksheet'!D472</f>
        <v>0</v>
      </c>
      <c r="C452" s="54" t="n">
        <f aca="false">IF(B452&lt;&gt;0,1,0)</f>
        <v>0</v>
      </c>
      <c r="D452" s="54" t="n">
        <f aca="false">+'Personnel Input Worksheet'!G472</f>
        <v>0</v>
      </c>
      <c r="E452" s="61" t="n">
        <f aca="false">+D452*30</f>
        <v>0</v>
      </c>
      <c r="F452" s="62" t="n">
        <v>36526</v>
      </c>
      <c r="G452" s="63" t="n">
        <f aca="false">IF(A452&lt;&gt;"FTE",DATE(99,12,31),+F452+(360-E452))</f>
        <v>36525</v>
      </c>
      <c r="H452" s="63" t="n">
        <f aca="false">IF(A452&lt;&gt;"FTE",F452+E452,DATE(2001,1,1))</f>
        <v>36526</v>
      </c>
      <c r="I452" s="64" t="n">
        <f aca="false">IF(AND($G452&lt;=I$1,$H452&gt;I$1),$C452,0)</f>
        <v>0</v>
      </c>
      <c r="J452" s="64" t="n">
        <f aca="false">IF(AND($G452&lt;=J$1,$H452&gt;J$1),$C452,0)</f>
        <v>0</v>
      </c>
      <c r="K452" s="64" t="n">
        <f aca="false">IF(AND($G452&lt;=K$1,$H452&gt;K$1),$C452,0)</f>
        <v>0</v>
      </c>
      <c r="L452" s="64" t="n">
        <f aca="false">IF(AND($G452&lt;=L$1,$H452&gt;L$1),$C452,0)</f>
        <v>0</v>
      </c>
      <c r="M452" s="64" t="n">
        <f aca="false">IF(AND($G452&lt;=M$1,$H452&gt;M$1),$C452,0)</f>
        <v>0</v>
      </c>
      <c r="N452" s="64" t="n">
        <f aca="false">IF(AND($G452&lt;=N$1,$H452&gt;N$1),$C452,0)</f>
        <v>0</v>
      </c>
      <c r="O452" s="64" t="n">
        <f aca="false">IF(AND($G452&lt;=O$1,$H452&gt;O$1),$C452,0)</f>
        <v>0</v>
      </c>
      <c r="P452" s="64" t="n">
        <f aca="false">IF(AND($G452&lt;=P$1,$H452&gt;P$1),$C452,0)</f>
        <v>0</v>
      </c>
      <c r="Q452" s="64" t="n">
        <f aca="false">IF(AND($G452&lt;=Q$1,$H452&gt;Q$1),$C452,0)</f>
        <v>0</v>
      </c>
      <c r="R452" s="64" t="n">
        <f aca="false">IF(AND($G452&lt;=R$1,$H452&gt;R$1),$C452,0)</f>
        <v>0</v>
      </c>
      <c r="S452" s="64" t="n">
        <f aca="false">IF(AND($G452&lt;=S$1,$H452&gt;S$1),$C452,0)</f>
        <v>0</v>
      </c>
      <c r="T452" s="64" t="n">
        <f aca="false">IF(AND($G452&lt;=T$1,$H452&gt;T$1),$C452,0)</f>
        <v>0</v>
      </c>
      <c r="U452" s="65" t="n">
        <f aca="false">SUM(I452:T452)</f>
        <v>0</v>
      </c>
      <c r="V452" s="65"/>
      <c r="W452" s="67"/>
      <c r="X452" s="67"/>
      <c r="Y452" s="67"/>
      <c r="Z452" s="67"/>
      <c r="AA452" s="67"/>
      <c r="AB452" s="67"/>
      <c r="AC452" s="67"/>
    </row>
    <row r="453" customFormat="false" ht="15.75" hidden="true" customHeight="false" outlineLevel="0" collapsed="false">
      <c r="A453" s="54" t="n">
        <f aca="false">+'Personnel Input Worksheet'!B473</f>
        <v>0</v>
      </c>
      <c r="B453" s="54" t="n">
        <f aca="false">+'Personnel Input Worksheet'!D473</f>
        <v>0</v>
      </c>
      <c r="C453" s="54" t="n">
        <f aca="false">IF(B453&lt;&gt;0,1,0)</f>
        <v>0</v>
      </c>
      <c r="D453" s="54" t="n">
        <f aca="false">+'Personnel Input Worksheet'!G473</f>
        <v>0</v>
      </c>
      <c r="E453" s="61" t="n">
        <f aca="false">+D453*30</f>
        <v>0</v>
      </c>
      <c r="F453" s="62" t="n">
        <v>36526</v>
      </c>
      <c r="G453" s="63" t="n">
        <f aca="false">IF(A453&lt;&gt;"FTE",DATE(99,12,31),+F453+(360-E453))</f>
        <v>36525</v>
      </c>
      <c r="H453" s="63" t="n">
        <f aca="false">IF(A453&lt;&gt;"FTE",F453+E453,DATE(2001,1,1))</f>
        <v>36526</v>
      </c>
      <c r="I453" s="64" t="n">
        <f aca="false">IF(AND($G453&lt;=I$1,$H453&gt;I$1),$C453,0)</f>
        <v>0</v>
      </c>
      <c r="J453" s="64" t="n">
        <f aca="false">IF(AND($G453&lt;=J$1,$H453&gt;J$1),$C453,0)</f>
        <v>0</v>
      </c>
      <c r="K453" s="64" t="n">
        <f aca="false">IF(AND($G453&lt;=K$1,$H453&gt;K$1),$C453,0)</f>
        <v>0</v>
      </c>
      <c r="L453" s="64" t="n">
        <f aca="false">IF(AND($G453&lt;=L$1,$H453&gt;L$1),$C453,0)</f>
        <v>0</v>
      </c>
      <c r="M453" s="64" t="n">
        <f aca="false">IF(AND($G453&lt;=M$1,$H453&gt;M$1),$C453,0)</f>
        <v>0</v>
      </c>
      <c r="N453" s="64" t="n">
        <f aca="false">IF(AND($G453&lt;=N$1,$H453&gt;N$1),$C453,0)</f>
        <v>0</v>
      </c>
      <c r="O453" s="64" t="n">
        <f aca="false">IF(AND($G453&lt;=O$1,$H453&gt;O$1),$C453,0)</f>
        <v>0</v>
      </c>
      <c r="P453" s="64" t="n">
        <f aca="false">IF(AND($G453&lt;=P$1,$H453&gt;P$1),$C453,0)</f>
        <v>0</v>
      </c>
      <c r="Q453" s="64" t="n">
        <f aca="false">IF(AND($G453&lt;=Q$1,$H453&gt;Q$1),$C453,0)</f>
        <v>0</v>
      </c>
      <c r="R453" s="64" t="n">
        <f aca="false">IF(AND($G453&lt;=R$1,$H453&gt;R$1),$C453,0)</f>
        <v>0</v>
      </c>
      <c r="S453" s="64" t="n">
        <f aca="false">IF(AND($G453&lt;=S$1,$H453&gt;S$1),$C453,0)</f>
        <v>0</v>
      </c>
      <c r="T453" s="64" t="n">
        <f aca="false">IF(AND($G453&lt;=T$1,$H453&gt;T$1),$C453,0)</f>
        <v>0</v>
      </c>
      <c r="U453" s="65" t="n">
        <f aca="false">SUM(I453:T453)</f>
        <v>0</v>
      </c>
      <c r="V453" s="65"/>
      <c r="W453" s="67"/>
      <c r="X453" s="67"/>
      <c r="Y453" s="67"/>
      <c r="Z453" s="67"/>
      <c r="AA453" s="67"/>
      <c r="AB453" s="67"/>
      <c r="AC453" s="67"/>
    </row>
    <row r="454" customFormat="false" ht="15.75" hidden="true" customHeight="false" outlineLevel="0" collapsed="false">
      <c r="A454" s="54" t="n">
        <f aca="false">+'Personnel Input Worksheet'!B474</f>
        <v>0</v>
      </c>
      <c r="B454" s="54" t="n">
        <f aca="false">+'Personnel Input Worksheet'!D474</f>
        <v>0</v>
      </c>
      <c r="C454" s="54" t="n">
        <f aca="false">IF(B454&lt;&gt;0,1,0)</f>
        <v>0</v>
      </c>
      <c r="D454" s="54" t="n">
        <f aca="false">+'Personnel Input Worksheet'!G474</f>
        <v>0</v>
      </c>
      <c r="E454" s="61" t="n">
        <f aca="false">+D454*30</f>
        <v>0</v>
      </c>
      <c r="F454" s="62" t="n">
        <v>36526</v>
      </c>
      <c r="G454" s="63" t="n">
        <f aca="false">IF(A454&lt;&gt;"FTE",DATE(99,12,31),+F454+(360-E454))</f>
        <v>36525</v>
      </c>
      <c r="H454" s="63" t="n">
        <f aca="false">IF(A454&lt;&gt;"FTE",F454+E454,DATE(2001,1,1))</f>
        <v>36526</v>
      </c>
      <c r="I454" s="64" t="n">
        <f aca="false">IF(AND($G454&lt;=I$1,$H454&gt;I$1),$C454,0)</f>
        <v>0</v>
      </c>
      <c r="J454" s="64" t="n">
        <f aca="false">IF(AND($G454&lt;=J$1,$H454&gt;J$1),$C454,0)</f>
        <v>0</v>
      </c>
      <c r="K454" s="64" t="n">
        <f aca="false">IF(AND($G454&lt;=K$1,$H454&gt;K$1),$C454,0)</f>
        <v>0</v>
      </c>
      <c r="L454" s="64" t="n">
        <f aca="false">IF(AND($G454&lt;=L$1,$H454&gt;L$1),$C454,0)</f>
        <v>0</v>
      </c>
      <c r="M454" s="64" t="n">
        <f aca="false">IF(AND($G454&lt;=M$1,$H454&gt;M$1),$C454,0)</f>
        <v>0</v>
      </c>
      <c r="N454" s="64" t="n">
        <f aca="false">IF(AND($G454&lt;=N$1,$H454&gt;N$1),$C454,0)</f>
        <v>0</v>
      </c>
      <c r="O454" s="64" t="n">
        <f aca="false">IF(AND($G454&lt;=O$1,$H454&gt;O$1),$C454,0)</f>
        <v>0</v>
      </c>
      <c r="P454" s="64" t="n">
        <f aca="false">IF(AND($G454&lt;=P$1,$H454&gt;P$1),$C454,0)</f>
        <v>0</v>
      </c>
      <c r="Q454" s="64" t="n">
        <f aca="false">IF(AND($G454&lt;=Q$1,$H454&gt;Q$1),$C454,0)</f>
        <v>0</v>
      </c>
      <c r="R454" s="64" t="n">
        <f aca="false">IF(AND($G454&lt;=R$1,$H454&gt;R$1),$C454,0)</f>
        <v>0</v>
      </c>
      <c r="S454" s="64" t="n">
        <f aca="false">IF(AND($G454&lt;=S$1,$H454&gt;S$1),$C454,0)</f>
        <v>0</v>
      </c>
      <c r="T454" s="64" t="n">
        <f aca="false">IF(AND($G454&lt;=T$1,$H454&gt;T$1),$C454,0)</f>
        <v>0</v>
      </c>
      <c r="U454" s="65" t="n">
        <f aca="false">SUM(I454:T454)</f>
        <v>0</v>
      </c>
      <c r="V454" s="65"/>
      <c r="W454" s="67"/>
      <c r="X454" s="67"/>
      <c r="Y454" s="67"/>
      <c r="Z454" s="67"/>
      <c r="AA454" s="67"/>
      <c r="AB454" s="67"/>
      <c r="AC454" s="67"/>
    </row>
    <row r="455" customFormat="false" ht="15.75" hidden="true" customHeight="false" outlineLevel="0" collapsed="false">
      <c r="A455" s="54" t="n">
        <f aca="false">+'Personnel Input Worksheet'!B475</f>
        <v>0</v>
      </c>
      <c r="B455" s="54" t="n">
        <f aca="false">+'Personnel Input Worksheet'!D475</f>
        <v>0</v>
      </c>
      <c r="C455" s="54" t="n">
        <f aca="false">IF(B455&lt;&gt;0,1,0)</f>
        <v>0</v>
      </c>
      <c r="D455" s="54" t="n">
        <f aca="false">+'Personnel Input Worksheet'!G475</f>
        <v>0</v>
      </c>
      <c r="E455" s="61" t="n">
        <f aca="false">+D455*30</f>
        <v>0</v>
      </c>
      <c r="F455" s="62" t="n">
        <v>36526</v>
      </c>
      <c r="G455" s="63" t="n">
        <f aca="false">IF(A455&lt;&gt;"FTE",DATE(99,12,31),+F455+(360-E455))</f>
        <v>36525</v>
      </c>
      <c r="H455" s="63" t="n">
        <f aca="false">IF(A455&lt;&gt;"FTE",F455+E455,DATE(2001,1,1))</f>
        <v>36526</v>
      </c>
      <c r="I455" s="64" t="n">
        <f aca="false">IF(AND($G455&lt;=I$1,$H455&gt;I$1),$C455,0)</f>
        <v>0</v>
      </c>
      <c r="J455" s="64" t="n">
        <f aca="false">IF(AND($G455&lt;=J$1,$H455&gt;J$1),$C455,0)</f>
        <v>0</v>
      </c>
      <c r="K455" s="64" t="n">
        <f aca="false">IF(AND($G455&lt;=K$1,$H455&gt;K$1),$C455,0)</f>
        <v>0</v>
      </c>
      <c r="L455" s="64" t="n">
        <f aca="false">IF(AND($G455&lt;=L$1,$H455&gt;L$1),$C455,0)</f>
        <v>0</v>
      </c>
      <c r="M455" s="64" t="n">
        <f aca="false">IF(AND($G455&lt;=M$1,$H455&gt;M$1),$C455,0)</f>
        <v>0</v>
      </c>
      <c r="N455" s="64" t="n">
        <f aca="false">IF(AND($G455&lt;=N$1,$H455&gt;N$1),$C455,0)</f>
        <v>0</v>
      </c>
      <c r="O455" s="64" t="n">
        <f aca="false">IF(AND($G455&lt;=O$1,$H455&gt;O$1),$C455,0)</f>
        <v>0</v>
      </c>
      <c r="P455" s="64" t="n">
        <f aca="false">IF(AND($G455&lt;=P$1,$H455&gt;P$1),$C455,0)</f>
        <v>0</v>
      </c>
      <c r="Q455" s="64" t="n">
        <f aca="false">IF(AND($G455&lt;=Q$1,$H455&gt;Q$1),$C455,0)</f>
        <v>0</v>
      </c>
      <c r="R455" s="64" t="n">
        <f aca="false">IF(AND($G455&lt;=R$1,$H455&gt;R$1),$C455,0)</f>
        <v>0</v>
      </c>
      <c r="S455" s="64" t="n">
        <f aca="false">IF(AND($G455&lt;=S$1,$H455&gt;S$1),$C455,0)</f>
        <v>0</v>
      </c>
      <c r="T455" s="64" t="n">
        <f aca="false">IF(AND($G455&lt;=T$1,$H455&gt;T$1),$C455,0)</f>
        <v>0</v>
      </c>
      <c r="U455" s="65" t="n">
        <f aca="false">SUM(I455:T455)</f>
        <v>0</v>
      </c>
      <c r="V455" s="65"/>
      <c r="W455" s="67"/>
      <c r="X455" s="67"/>
      <c r="Y455" s="67"/>
      <c r="Z455" s="67"/>
      <c r="AA455" s="67"/>
      <c r="AB455" s="67"/>
      <c r="AC455" s="67"/>
    </row>
    <row r="456" customFormat="false" ht="15.75" hidden="true" customHeight="false" outlineLevel="0" collapsed="false">
      <c r="A456" s="54" t="n">
        <f aca="false">+'Personnel Input Worksheet'!B476</f>
        <v>0</v>
      </c>
      <c r="B456" s="54" t="n">
        <f aca="false">+'Personnel Input Worksheet'!D476</f>
        <v>0</v>
      </c>
      <c r="C456" s="54" t="n">
        <f aca="false">IF(B456&lt;&gt;0,1,0)</f>
        <v>0</v>
      </c>
      <c r="D456" s="54" t="n">
        <f aca="false">+'Personnel Input Worksheet'!G476</f>
        <v>0</v>
      </c>
      <c r="E456" s="61" t="n">
        <f aca="false">+D456*30</f>
        <v>0</v>
      </c>
      <c r="F456" s="62" t="n">
        <v>36526</v>
      </c>
      <c r="G456" s="63" t="n">
        <f aca="false">IF(A456&lt;&gt;"FTE",DATE(99,12,31),+F456+(360-E456))</f>
        <v>36525</v>
      </c>
      <c r="H456" s="63" t="n">
        <f aca="false">IF(A456&lt;&gt;"FTE",F456+E456,DATE(2001,1,1))</f>
        <v>36526</v>
      </c>
      <c r="I456" s="64" t="n">
        <f aca="false">IF(AND($G456&lt;=I$1,$H456&gt;I$1),$C456,0)</f>
        <v>0</v>
      </c>
      <c r="J456" s="64" t="n">
        <f aca="false">IF(AND($G456&lt;=J$1,$H456&gt;J$1),$C456,0)</f>
        <v>0</v>
      </c>
      <c r="K456" s="64" t="n">
        <f aca="false">IF(AND($G456&lt;=K$1,$H456&gt;K$1),$C456,0)</f>
        <v>0</v>
      </c>
      <c r="L456" s="64" t="n">
        <f aca="false">IF(AND($G456&lt;=L$1,$H456&gt;L$1),$C456,0)</f>
        <v>0</v>
      </c>
      <c r="M456" s="64" t="n">
        <f aca="false">IF(AND($G456&lt;=M$1,$H456&gt;M$1),$C456,0)</f>
        <v>0</v>
      </c>
      <c r="N456" s="64" t="n">
        <f aca="false">IF(AND($G456&lt;=N$1,$H456&gt;N$1),$C456,0)</f>
        <v>0</v>
      </c>
      <c r="O456" s="64" t="n">
        <f aca="false">IF(AND($G456&lt;=O$1,$H456&gt;O$1),$C456,0)</f>
        <v>0</v>
      </c>
      <c r="P456" s="64" t="n">
        <f aca="false">IF(AND($G456&lt;=P$1,$H456&gt;P$1),$C456,0)</f>
        <v>0</v>
      </c>
      <c r="Q456" s="64" t="n">
        <f aca="false">IF(AND($G456&lt;=Q$1,$H456&gt;Q$1),$C456,0)</f>
        <v>0</v>
      </c>
      <c r="R456" s="64" t="n">
        <f aca="false">IF(AND($G456&lt;=R$1,$H456&gt;R$1),$C456,0)</f>
        <v>0</v>
      </c>
      <c r="S456" s="64" t="n">
        <f aca="false">IF(AND($G456&lt;=S$1,$H456&gt;S$1),$C456,0)</f>
        <v>0</v>
      </c>
      <c r="T456" s="64" t="n">
        <f aca="false">IF(AND($G456&lt;=T$1,$H456&gt;T$1),$C456,0)</f>
        <v>0</v>
      </c>
      <c r="U456" s="65" t="n">
        <f aca="false">SUM(I456:T456)</f>
        <v>0</v>
      </c>
      <c r="V456" s="65"/>
      <c r="W456" s="67"/>
      <c r="X456" s="67"/>
      <c r="Y456" s="67"/>
      <c r="Z456" s="67"/>
      <c r="AA456" s="67"/>
      <c r="AB456" s="67"/>
      <c r="AC456" s="67"/>
    </row>
    <row r="457" customFormat="false" ht="15.75" hidden="true" customHeight="false" outlineLevel="0" collapsed="false">
      <c r="A457" s="54" t="n">
        <f aca="false">+'Personnel Input Worksheet'!B477</f>
        <v>0</v>
      </c>
      <c r="B457" s="54" t="n">
        <f aca="false">+'Personnel Input Worksheet'!D477</f>
        <v>0</v>
      </c>
      <c r="C457" s="54" t="n">
        <f aca="false">IF(B457&lt;&gt;0,1,0)</f>
        <v>0</v>
      </c>
      <c r="D457" s="54" t="n">
        <f aca="false">+'Personnel Input Worksheet'!G477</f>
        <v>0</v>
      </c>
      <c r="E457" s="61" t="n">
        <f aca="false">+D457*30</f>
        <v>0</v>
      </c>
      <c r="F457" s="62" t="n">
        <v>36526</v>
      </c>
      <c r="G457" s="63" t="n">
        <f aca="false">IF(A457&lt;&gt;"FTE",DATE(99,12,31),+F457+(360-E457))</f>
        <v>36525</v>
      </c>
      <c r="H457" s="63" t="n">
        <f aca="false">IF(A457&lt;&gt;"FTE",F457+E457,DATE(2001,1,1))</f>
        <v>36526</v>
      </c>
      <c r="I457" s="64" t="n">
        <f aca="false">IF(AND($G457&lt;=I$1,$H457&gt;I$1),$C457,0)</f>
        <v>0</v>
      </c>
      <c r="J457" s="64" t="n">
        <f aca="false">IF(AND($G457&lt;=J$1,$H457&gt;J$1),$C457,0)</f>
        <v>0</v>
      </c>
      <c r="K457" s="64" t="n">
        <f aca="false">IF(AND($G457&lt;=K$1,$H457&gt;K$1),$C457,0)</f>
        <v>0</v>
      </c>
      <c r="L457" s="64" t="n">
        <f aca="false">IF(AND($G457&lt;=L$1,$H457&gt;L$1),$C457,0)</f>
        <v>0</v>
      </c>
      <c r="M457" s="64" t="n">
        <f aca="false">IF(AND($G457&lt;=M$1,$H457&gt;M$1),$C457,0)</f>
        <v>0</v>
      </c>
      <c r="N457" s="64" t="n">
        <f aca="false">IF(AND($G457&lt;=N$1,$H457&gt;N$1),$C457,0)</f>
        <v>0</v>
      </c>
      <c r="O457" s="64" t="n">
        <f aca="false">IF(AND($G457&lt;=O$1,$H457&gt;O$1),$C457,0)</f>
        <v>0</v>
      </c>
      <c r="P457" s="64" t="n">
        <f aca="false">IF(AND($G457&lt;=P$1,$H457&gt;P$1),$C457,0)</f>
        <v>0</v>
      </c>
      <c r="Q457" s="64" t="n">
        <f aca="false">IF(AND($G457&lt;=Q$1,$H457&gt;Q$1),$C457,0)</f>
        <v>0</v>
      </c>
      <c r="R457" s="64" t="n">
        <f aca="false">IF(AND($G457&lt;=R$1,$H457&gt;R$1),$C457,0)</f>
        <v>0</v>
      </c>
      <c r="S457" s="64" t="n">
        <f aca="false">IF(AND($G457&lt;=S$1,$H457&gt;S$1),$C457,0)</f>
        <v>0</v>
      </c>
      <c r="T457" s="64" t="n">
        <f aca="false">IF(AND($G457&lt;=T$1,$H457&gt;T$1),$C457,0)</f>
        <v>0</v>
      </c>
      <c r="U457" s="65" t="n">
        <f aca="false">SUM(I457:T457)</f>
        <v>0</v>
      </c>
      <c r="V457" s="65"/>
      <c r="W457" s="67"/>
      <c r="X457" s="67"/>
      <c r="Y457" s="67"/>
      <c r="Z457" s="67"/>
      <c r="AA457" s="67"/>
      <c r="AB457" s="67"/>
      <c r="AC457" s="67"/>
    </row>
    <row r="458" customFormat="false" ht="15.75" hidden="true" customHeight="false" outlineLevel="0" collapsed="false">
      <c r="A458" s="54" t="n">
        <f aca="false">+'Personnel Input Worksheet'!B478</f>
        <v>0</v>
      </c>
      <c r="B458" s="54" t="n">
        <f aca="false">+'Personnel Input Worksheet'!D478</f>
        <v>0</v>
      </c>
      <c r="C458" s="54" t="n">
        <f aca="false">IF(B458&lt;&gt;0,1,0)</f>
        <v>0</v>
      </c>
      <c r="D458" s="54" t="n">
        <f aca="false">+'Personnel Input Worksheet'!G478</f>
        <v>0</v>
      </c>
      <c r="E458" s="61" t="n">
        <f aca="false">+D458*30</f>
        <v>0</v>
      </c>
      <c r="F458" s="62" t="n">
        <v>36526</v>
      </c>
      <c r="G458" s="63" t="n">
        <f aca="false">IF(A458&lt;&gt;"FTE",DATE(99,12,31),+F458+(360-E458))</f>
        <v>36525</v>
      </c>
      <c r="H458" s="63" t="n">
        <f aca="false">IF(A458&lt;&gt;"FTE",F458+E458,DATE(2001,1,1))</f>
        <v>36526</v>
      </c>
      <c r="I458" s="64" t="n">
        <f aca="false">IF(AND($G458&lt;=I$1,$H458&gt;I$1),$C458,0)</f>
        <v>0</v>
      </c>
      <c r="J458" s="64" t="n">
        <f aca="false">IF(AND($G458&lt;=J$1,$H458&gt;J$1),$C458,0)</f>
        <v>0</v>
      </c>
      <c r="K458" s="64" t="n">
        <f aca="false">IF(AND($G458&lt;=K$1,$H458&gt;K$1),$C458,0)</f>
        <v>0</v>
      </c>
      <c r="L458" s="64" t="n">
        <f aca="false">IF(AND($G458&lt;=L$1,$H458&gt;L$1),$C458,0)</f>
        <v>0</v>
      </c>
      <c r="M458" s="64" t="n">
        <f aca="false">IF(AND($G458&lt;=M$1,$H458&gt;M$1),$C458,0)</f>
        <v>0</v>
      </c>
      <c r="N458" s="64" t="n">
        <f aca="false">IF(AND($G458&lt;=N$1,$H458&gt;N$1),$C458,0)</f>
        <v>0</v>
      </c>
      <c r="O458" s="64" t="n">
        <f aca="false">IF(AND($G458&lt;=O$1,$H458&gt;O$1),$C458,0)</f>
        <v>0</v>
      </c>
      <c r="P458" s="64" t="n">
        <f aca="false">IF(AND($G458&lt;=P$1,$H458&gt;P$1),$C458,0)</f>
        <v>0</v>
      </c>
      <c r="Q458" s="64" t="n">
        <f aca="false">IF(AND($G458&lt;=Q$1,$H458&gt;Q$1),$C458,0)</f>
        <v>0</v>
      </c>
      <c r="R458" s="64" t="n">
        <f aca="false">IF(AND($G458&lt;=R$1,$H458&gt;R$1),$C458,0)</f>
        <v>0</v>
      </c>
      <c r="S458" s="64" t="n">
        <f aca="false">IF(AND($G458&lt;=S$1,$H458&gt;S$1),$C458,0)</f>
        <v>0</v>
      </c>
      <c r="T458" s="64" t="n">
        <f aca="false">IF(AND($G458&lt;=T$1,$H458&gt;T$1),$C458,0)</f>
        <v>0</v>
      </c>
      <c r="U458" s="65" t="n">
        <f aca="false">SUM(I458:T458)</f>
        <v>0</v>
      </c>
      <c r="V458" s="65"/>
      <c r="W458" s="67"/>
      <c r="X458" s="67"/>
      <c r="Y458" s="67"/>
      <c r="Z458" s="67"/>
      <c r="AA458" s="67"/>
      <c r="AB458" s="67"/>
      <c r="AC458" s="67"/>
    </row>
    <row r="459" customFormat="false" ht="15.75" hidden="true" customHeight="false" outlineLevel="0" collapsed="false">
      <c r="A459" s="54" t="n">
        <f aca="false">+'Personnel Input Worksheet'!B479</f>
        <v>0</v>
      </c>
      <c r="B459" s="54" t="n">
        <f aca="false">+'Personnel Input Worksheet'!D479</f>
        <v>0</v>
      </c>
      <c r="C459" s="54" t="n">
        <f aca="false">IF(B459&lt;&gt;0,1,0)</f>
        <v>0</v>
      </c>
      <c r="D459" s="54" t="n">
        <f aca="false">+'Personnel Input Worksheet'!G479</f>
        <v>0</v>
      </c>
      <c r="E459" s="61" t="n">
        <f aca="false">+D459*30</f>
        <v>0</v>
      </c>
      <c r="F459" s="62" t="n">
        <v>36526</v>
      </c>
      <c r="G459" s="63" t="n">
        <f aca="false">IF(A459&lt;&gt;"FTE",DATE(99,12,31),+F459+(360-E459))</f>
        <v>36525</v>
      </c>
      <c r="H459" s="63" t="n">
        <f aca="false">IF(A459&lt;&gt;"FTE",F459+E459,DATE(2001,1,1))</f>
        <v>36526</v>
      </c>
      <c r="I459" s="64" t="n">
        <f aca="false">IF(AND($G459&lt;=I$1,$H459&gt;I$1),$C459,0)</f>
        <v>0</v>
      </c>
      <c r="J459" s="64" t="n">
        <f aca="false">IF(AND($G459&lt;=J$1,$H459&gt;J$1),$C459,0)</f>
        <v>0</v>
      </c>
      <c r="K459" s="64" t="n">
        <f aca="false">IF(AND($G459&lt;=K$1,$H459&gt;K$1),$C459,0)</f>
        <v>0</v>
      </c>
      <c r="L459" s="64" t="n">
        <f aca="false">IF(AND($G459&lt;=L$1,$H459&gt;L$1),$C459,0)</f>
        <v>0</v>
      </c>
      <c r="M459" s="64" t="n">
        <f aca="false">IF(AND($G459&lt;=M$1,$H459&gt;M$1),$C459,0)</f>
        <v>0</v>
      </c>
      <c r="N459" s="64" t="n">
        <f aca="false">IF(AND($G459&lt;=N$1,$H459&gt;N$1),$C459,0)</f>
        <v>0</v>
      </c>
      <c r="O459" s="64" t="n">
        <f aca="false">IF(AND($G459&lt;=O$1,$H459&gt;O$1),$C459,0)</f>
        <v>0</v>
      </c>
      <c r="P459" s="64" t="n">
        <f aca="false">IF(AND($G459&lt;=P$1,$H459&gt;P$1),$C459,0)</f>
        <v>0</v>
      </c>
      <c r="Q459" s="64" t="n">
        <f aca="false">IF(AND($G459&lt;=Q$1,$H459&gt;Q$1),$C459,0)</f>
        <v>0</v>
      </c>
      <c r="R459" s="64" t="n">
        <f aca="false">IF(AND($G459&lt;=R$1,$H459&gt;R$1),$C459,0)</f>
        <v>0</v>
      </c>
      <c r="S459" s="64" t="n">
        <f aca="false">IF(AND($G459&lt;=S$1,$H459&gt;S$1),$C459,0)</f>
        <v>0</v>
      </c>
      <c r="T459" s="64" t="n">
        <f aca="false">IF(AND($G459&lt;=T$1,$H459&gt;T$1),$C459,0)</f>
        <v>0</v>
      </c>
      <c r="U459" s="65" t="n">
        <f aca="false">SUM(I459:T459)</f>
        <v>0</v>
      </c>
      <c r="V459" s="65"/>
      <c r="W459" s="67"/>
      <c r="X459" s="67"/>
      <c r="Y459" s="67"/>
      <c r="Z459" s="67"/>
      <c r="AA459" s="67"/>
      <c r="AB459" s="67"/>
      <c r="AC459" s="67"/>
    </row>
    <row r="460" customFormat="false" ht="15.75" hidden="true" customHeight="false" outlineLevel="0" collapsed="false">
      <c r="A460" s="54" t="n">
        <f aca="false">+'Personnel Input Worksheet'!B480</f>
        <v>0</v>
      </c>
      <c r="B460" s="54" t="n">
        <f aca="false">+'Personnel Input Worksheet'!D480</f>
        <v>0</v>
      </c>
      <c r="C460" s="54" t="n">
        <f aca="false">IF(B460&lt;&gt;0,1,0)</f>
        <v>0</v>
      </c>
      <c r="D460" s="54" t="n">
        <f aca="false">+'Personnel Input Worksheet'!G480</f>
        <v>0</v>
      </c>
      <c r="E460" s="61" t="n">
        <f aca="false">+D460*30</f>
        <v>0</v>
      </c>
      <c r="F460" s="62" t="n">
        <v>36526</v>
      </c>
      <c r="G460" s="63" t="n">
        <f aca="false">IF(A460&lt;&gt;"FTE",DATE(99,12,31),+F460+(360-E460))</f>
        <v>36525</v>
      </c>
      <c r="H460" s="63" t="n">
        <f aca="false">IF(A460&lt;&gt;"FTE",F460+E460,DATE(2001,1,1))</f>
        <v>36526</v>
      </c>
      <c r="I460" s="64" t="n">
        <f aca="false">IF(AND($G460&lt;=I$1,$H460&gt;I$1),$C460,0)</f>
        <v>0</v>
      </c>
      <c r="J460" s="64" t="n">
        <f aca="false">IF(AND($G460&lt;=J$1,$H460&gt;J$1),$C460,0)</f>
        <v>0</v>
      </c>
      <c r="K460" s="64" t="n">
        <f aca="false">IF(AND($G460&lt;=K$1,$H460&gt;K$1),$C460,0)</f>
        <v>0</v>
      </c>
      <c r="L460" s="64" t="n">
        <f aca="false">IF(AND($G460&lt;=L$1,$H460&gt;L$1),$C460,0)</f>
        <v>0</v>
      </c>
      <c r="M460" s="64" t="n">
        <f aca="false">IF(AND($G460&lt;=M$1,$H460&gt;M$1),$C460,0)</f>
        <v>0</v>
      </c>
      <c r="N460" s="64" t="n">
        <f aca="false">IF(AND($G460&lt;=N$1,$H460&gt;N$1),$C460,0)</f>
        <v>0</v>
      </c>
      <c r="O460" s="64" t="n">
        <f aca="false">IF(AND($G460&lt;=O$1,$H460&gt;O$1),$C460,0)</f>
        <v>0</v>
      </c>
      <c r="P460" s="64" t="n">
        <f aca="false">IF(AND($G460&lt;=P$1,$H460&gt;P$1),$C460,0)</f>
        <v>0</v>
      </c>
      <c r="Q460" s="64" t="n">
        <f aca="false">IF(AND($G460&lt;=Q$1,$H460&gt;Q$1),$C460,0)</f>
        <v>0</v>
      </c>
      <c r="R460" s="64" t="n">
        <f aca="false">IF(AND($G460&lt;=R$1,$H460&gt;R$1),$C460,0)</f>
        <v>0</v>
      </c>
      <c r="S460" s="64" t="n">
        <f aca="false">IF(AND($G460&lt;=S$1,$H460&gt;S$1),$C460,0)</f>
        <v>0</v>
      </c>
      <c r="T460" s="64" t="n">
        <f aca="false">IF(AND($G460&lt;=T$1,$H460&gt;T$1),$C460,0)</f>
        <v>0</v>
      </c>
      <c r="U460" s="65" t="n">
        <f aca="false">SUM(I460:T460)</f>
        <v>0</v>
      </c>
      <c r="V460" s="65"/>
      <c r="W460" s="67"/>
      <c r="X460" s="67"/>
      <c r="Y460" s="67"/>
      <c r="Z460" s="67"/>
      <c r="AA460" s="67"/>
      <c r="AB460" s="67"/>
      <c r="AC460" s="67"/>
    </row>
    <row r="461" customFormat="false" ht="15.75" hidden="true" customHeight="false" outlineLevel="0" collapsed="false">
      <c r="A461" s="54" t="n">
        <f aca="false">+'Personnel Input Worksheet'!B481</f>
        <v>0</v>
      </c>
      <c r="B461" s="54" t="n">
        <f aca="false">+'Personnel Input Worksheet'!D481</f>
        <v>0</v>
      </c>
      <c r="C461" s="54" t="n">
        <f aca="false">IF(B461&lt;&gt;0,1,0)</f>
        <v>0</v>
      </c>
      <c r="D461" s="54" t="n">
        <f aca="false">+'Personnel Input Worksheet'!G481</f>
        <v>0</v>
      </c>
      <c r="E461" s="61" t="n">
        <f aca="false">+D461*30</f>
        <v>0</v>
      </c>
      <c r="F461" s="62" t="n">
        <v>36526</v>
      </c>
      <c r="G461" s="63" t="n">
        <f aca="false">IF(A461&lt;&gt;"FTE",DATE(99,12,31),+F461+(360-E461))</f>
        <v>36525</v>
      </c>
      <c r="H461" s="63" t="n">
        <f aca="false">IF(A461&lt;&gt;"FTE",F461+E461,DATE(2001,1,1))</f>
        <v>36526</v>
      </c>
      <c r="I461" s="64" t="n">
        <f aca="false">IF(AND($G461&lt;=I$1,$H461&gt;I$1),$C461,0)</f>
        <v>0</v>
      </c>
      <c r="J461" s="64" t="n">
        <f aca="false">IF(AND($G461&lt;=J$1,$H461&gt;J$1),$C461,0)</f>
        <v>0</v>
      </c>
      <c r="K461" s="64" t="n">
        <f aca="false">IF(AND($G461&lt;=K$1,$H461&gt;K$1),$C461,0)</f>
        <v>0</v>
      </c>
      <c r="L461" s="64" t="n">
        <f aca="false">IF(AND($G461&lt;=L$1,$H461&gt;L$1),$C461,0)</f>
        <v>0</v>
      </c>
      <c r="M461" s="64" t="n">
        <f aca="false">IF(AND($G461&lt;=M$1,$H461&gt;M$1),$C461,0)</f>
        <v>0</v>
      </c>
      <c r="N461" s="64" t="n">
        <f aca="false">IF(AND($G461&lt;=N$1,$H461&gt;N$1),$C461,0)</f>
        <v>0</v>
      </c>
      <c r="O461" s="64" t="n">
        <f aca="false">IF(AND($G461&lt;=O$1,$H461&gt;O$1),$C461,0)</f>
        <v>0</v>
      </c>
      <c r="P461" s="64" t="n">
        <f aca="false">IF(AND($G461&lt;=P$1,$H461&gt;P$1),$C461,0)</f>
        <v>0</v>
      </c>
      <c r="Q461" s="64" t="n">
        <f aca="false">IF(AND($G461&lt;=Q$1,$H461&gt;Q$1),$C461,0)</f>
        <v>0</v>
      </c>
      <c r="R461" s="64" t="n">
        <f aca="false">IF(AND($G461&lt;=R$1,$H461&gt;R$1),$C461,0)</f>
        <v>0</v>
      </c>
      <c r="S461" s="64" t="n">
        <f aca="false">IF(AND($G461&lt;=S$1,$H461&gt;S$1),$C461,0)</f>
        <v>0</v>
      </c>
      <c r="T461" s="64" t="n">
        <f aca="false">IF(AND($G461&lt;=T$1,$H461&gt;T$1),$C461,0)</f>
        <v>0</v>
      </c>
      <c r="U461" s="65" t="n">
        <f aca="false">SUM(I461:T461)</f>
        <v>0</v>
      </c>
      <c r="V461" s="65"/>
      <c r="W461" s="67"/>
      <c r="X461" s="67"/>
      <c r="Y461" s="67"/>
      <c r="Z461" s="67"/>
      <c r="AA461" s="67"/>
      <c r="AB461" s="67"/>
      <c r="AC461" s="67"/>
    </row>
    <row r="462" customFormat="false" ht="15.75" hidden="true" customHeight="false" outlineLevel="0" collapsed="false">
      <c r="A462" s="54" t="n">
        <f aca="false">+'Personnel Input Worksheet'!B482</f>
        <v>0</v>
      </c>
      <c r="B462" s="54" t="n">
        <f aca="false">+'Personnel Input Worksheet'!D482</f>
        <v>0</v>
      </c>
      <c r="C462" s="54" t="n">
        <f aca="false">IF(B462&lt;&gt;0,1,0)</f>
        <v>0</v>
      </c>
      <c r="D462" s="54" t="n">
        <f aca="false">+'Personnel Input Worksheet'!G482</f>
        <v>0</v>
      </c>
      <c r="E462" s="61" t="n">
        <f aca="false">+D462*30</f>
        <v>0</v>
      </c>
      <c r="F462" s="62" t="n">
        <v>36526</v>
      </c>
      <c r="G462" s="63" t="n">
        <f aca="false">IF(A462&lt;&gt;"FTE",DATE(99,12,31),+F462+(360-E462))</f>
        <v>36525</v>
      </c>
      <c r="H462" s="63" t="n">
        <f aca="false">IF(A462&lt;&gt;"FTE",F462+E462,DATE(2001,1,1))</f>
        <v>36526</v>
      </c>
      <c r="I462" s="64" t="n">
        <f aca="false">IF(AND($G462&lt;=I$1,$H462&gt;I$1),$C462,0)</f>
        <v>0</v>
      </c>
      <c r="J462" s="64" t="n">
        <f aca="false">IF(AND($G462&lt;=J$1,$H462&gt;J$1),$C462,0)</f>
        <v>0</v>
      </c>
      <c r="K462" s="64" t="n">
        <f aca="false">IF(AND($G462&lt;=K$1,$H462&gt;K$1),$C462,0)</f>
        <v>0</v>
      </c>
      <c r="L462" s="64" t="n">
        <f aca="false">IF(AND($G462&lt;=L$1,$H462&gt;L$1),$C462,0)</f>
        <v>0</v>
      </c>
      <c r="M462" s="64" t="n">
        <f aca="false">IF(AND($G462&lt;=M$1,$H462&gt;M$1),$C462,0)</f>
        <v>0</v>
      </c>
      <c r="N462" s="64" t="n">
        <f aca="false">IF(AND($G462&lt;=N$1,$H462&gt;N$1),$C462,0)</f>
        <v>0</v>
      </c>
      <c r="O462" s="64" t="n">
        <f aca="false">IF(AND($G462&lt;=O$1,$H462&gt;O$1),$C462,0)</f>
        <v>0</v>
      </c>
      <c r="P462" s="64" t="n">
        <f aca="false">IF(AND($G462&lt;=P$1,$H462&gt;P$1),$C462,0)</f>
        <v>0</v>
      </c>
      <c r="Q462" s="64" t="n">
        <f aca="false">IF(AND($G462&lt;=Q$1,$H462&gt;Q$1),$C462,0)</f>
        <v>0</v>
      </c>
      <c r="R462" s="64" t="n">
        <f aca="false">IF(AND($G462&lt;=R$1,$H462&gt;R$1),$C462,0)</f>
        <v>0</v>
      </c>
      <c r="S462" s="64" t="n">
        <f aca="false">IF(AND($G462&lt;=S$1,$H462&gt;S$1),$C462,0)</f>
        <v>0</v>
      </c>
      <c r="T462" s="64" t="n">
        <f aca="false">IF(AND($G462&lt;=T$1,$H462&gt;T$1),$C462,0)</f>
        <v>0</v>
      </c>
      <c r="U462" s="65" t="n">
        <f aca="false">SUM(I462:T462)</f>
        <v>0</v>
      </c>
      <c r="V462" s="65"/>
      <c r="W462" s="67"/>
      <c r="X462" s="67"/>
      <c r="Y462" s="67"/>
      <c r="Z462" s="67"/>
      <c r="AA462" s="67"/>
      <c r="AB462" s="67"/>
      <c r="AC462" s="67"/>
    </row>
    <row r="463" customFormat="false" ht="15.75" hidden="true" customHeight="false" outlineLevel="0" collapsed="false">
      <c r="A463" s="54" t="n">
        <f aca="false">+'Personnel Input Worksheet'!B483</f>
        <v>0</v>
      </c>
      <c r="B463" s="54" t="n">
        <f aca="false">+'Personnel Input Worksheet'!D483</f>
        <v>0</v>
      </c>
      <c r="C463" s="54" t="n">
        <f aca="false">IF(B463&lt;&gt;0,1,0)</f>
        <v>0</v>
      </c>
      <c r="D463" s="54" t="n">
        <f aca="false">+'Personnel Input Worksheet'!G483</f>
        <v>0</v>
      </c>
      <c r="E463" s="61" t="n">
        <f aca="false">+D463*30</f>
        <v>0</v>
      </c>
      <c r="F463" s="62" t="n">
        <v>36526</v>
      </c>
      <c r="G463" s="63" t="n">
        <f aca="false">IF(A463&lt;&gt;"FTE",DATE(99,12,31),+F463+(360-E463))</f>
        <v>36525</v>
      </c>
      <c r="H463" s="63" t="n">
        <f aca="false">IF(A463&lt;&gt;"FTE",F463+E463,DATE(2001,1,1))</f>
        <v>36526</v>
      </c>
      <c r="I463" s="64" t="n">
        <f aca="false">IF(AND($G463&lt;=I$1,$H463&gt;I$1),$C463,0)</f>
        <v>0</v>
      </c>
      <c r="J463" s="64" t="n">
        <f aca="false">IF(AND($G463&lt;=J$1,$H463&gt;J$1),$C463,0)</f>
        <v>0</v>
      </c>
      <c r="K463" s="64" t="n">
        <f aca="false">IF(AND($G463&lt;=K$1,$H463&gt;K$1),$C463,0)</f>
        <v>0</v>
      </c>
      <c r="L463" s="64" t="n">
        <f aca="false">IF(AND($G463&lt;=L$1,$H463&gt;L$1),$C463,0)</f>
        <v>0</v>
      </c>
      <c r="M463" s="64" t="n">
        <f aca="false">IF(AND($G463&lt;=M$1,$H463&gt;M$1),$C463,0)</f>
        <v>0</v>
      </c>
      <c r="N463" s="64" t="n">
        <f aca="false">IF(AND($G463&lt;=N$1,$H463&gt;N$1),$C463,0)</f>
        <v>0</v>
      </c>
      <c r="O463" s="64" t="n">
        <f aca="false">IF(AND($G463&lt;=O$1,$H463&gt;O$1),$C463,0)</f>
        <v>0</v>
      </c>
      <c r="P463" s="64" t="n">
        <f aca="false">IF(AND($G463&lt;=P$1,$H463&gt;P$1),$C463,0)</f>
        <v>0</v>
      </c>
      <c r="Q463" s="64" t="n">
        <f aca="false">IF(AND($G463&lt;=Q$1,$H463&gt;Q$1),$C463,0)</f>
        <v>0</v>
      </c>
      <c r="R463" s="64" t="n">
        <f aca="false">IF(AND($G463&lt;=R$1,$H463&gt;R$1),$C463,0)</f>
        <v>0</v>
      </c>
      <c r="S463" s="64" t="n">
        <f aca="false">IF(AND($G463&lt;=S$1,$H463&gt;S$1),$C463,0)</f>
        <v>0</v>
      </c>
      <c r="T463" s="64" t="n">
        <f aca="false">IF(AND($G463&lt;=T$1,$H463&gt;T$1),$C463,0)</f>
        <v>0</v>
      </c>
      <c r="U463" s="65" t="n">
        <f aca="false">SUM(I463:T463)</f>
        <v>0</v>
      </c>
      <c r="V463" s="65"/>
      <c r="W463" s="67"/>
      <c r="X463" s="67"/>
      <c r="Y463" s="67"/>
      <c r="Z463" s="67"/>
      <c r="AA463" s="67"/>
      <c r="AB463" s="67"/>
      <c r="AC463" s="67"/>
    </row>
    <row r="464" customFormat="false" ht="15.75" hidden="true" customHeight="false" outlineLevel="0" collapsed="false">
      <c r="A464" s="54" t="n">
        <f aca="false">+'Personnel Input Worksheet'!B484</f>
        <v>0</v>
      </c>
      <c r="B464" s="54" t="n">
        <f aca="false">+'Personnel Input Worksheet'!D484</f>
        <v>0</v>
      </c>
      <c r="C464" s="54" t="n">
        <f aca="false">IF(B464&lt;&gt;0,1,0)</f>
        <v>0</v>
      </c>
      <c r="D464" s="54" t="n">
        <f aca="false">+'Personnel Input Worksheet'!G484</f>
        <v>0</v>
      </c>
      <c r="E464" s="61" t="n">
        <f aca="false">+D464*30</f>
        <v>0</v>
      </c>
      <c r="F464" s="62" t="n">
        <v>36526</v>
      </c>
      <c r="G464" s="63" t="n">
        <f aca="false">IF(A464&lt;&gt;"FTE",DATE(99,12,31),+F464+(360-E464))</f>
        <v>36525</v>
      </c>
      <c r="H464" s="63" t="n">
        <f aca="false">IF(A464&lt;&gt;"FTE",F464+E464,DATE(2001,1,1))</f>
        <v>36526</v>
      </c>
      <c r="I464" s="64" t="n">
        <f aca="false">IF(AND($G464&lt;=I$1,$H464&gt;I$1),$C464,0)</f>
        <v>0</v>
      </c>
      <c r="J464" s="64" t="n">
        <f aca="false">IF(AND($G464&lt;=J$1,$H464&gt;J$1),$C464,0)</f>
        <v>0</v>
      </c>
      <c r="K464" s="64" t="n">
        <f aca="false">IF(AND($G464&lt;=K$1,$H464&gt;K$1),$C464,0)</f>
        <v>0</v>
      </c>
      <c r="L464" s="64" t="n">
        <f aca="false">IF(AND($G464&lt;=L$1,$H464&gt;L$1),$C464,0)</f>
        <v>0</v>
      </c>
      <c r="M464" s="64" t="n">
        <f aca="false">IF(AND($G464&lt;=M$1,$H464&gt;M$1),$C464,0)</f>
        <v>0</v>
      </c>
      <c r="N464" s="64" t="n">
        <f aca="false">IF(AND($G464&lt;=N$1,$H464&gt;N$1),$C464,0)</f>
        <v>0</v>
      </c>
      <c r="O464" s="64" t="n">
        <f aca="false">IF(AND($G464&lt;=O$1,$H464&gt;O$1),$C464,0)</f>
        <v>0</v>
      </c>
      <c r="P464" s="64" t="n">
        <f aca="false">IF(AND($G464&lt;=P$1,$H464&gt;P$1),$C464,0)</f>
        <v>0</v>
      </c>
      <c r="Q464" s="64" t="n">
        <f aca="false">IF(AND($G464&lt;=Q$1,$H464&gt;Q$1),$C464,0)</f>
        <v>0</v>
      </c>
      <c r="R464" s="64" t="n">
        <f aca="false">IF(AND($G464&lt;=R$1,$H464&gt;R$1),$C464,0)</f>
        <v>0</v>
      </c>
      <c r="S464" s="64" t="n">
        <f aca="false">IF(AND($G464&lt;=S$1,$H464&gt;S$1),$C464,0)</f>
        <v>0</v>
      </c>
      <c r="T464" s="64" t="n">
        <f aca="false">IF(AND($G464&lt;=T$1,$H464&gt;T$1),$C464,0)</f>
        <v>0</v>
      </c>
      <c r="U464" s="65" t="n">
        <f aca="false">SUM(I464:T464)</f>
        <v>0</v>
      </c>
      <c r="V464" s="65"/>
      <c r="W464" s="67"/>
      <c r="X464" s="67"/>
      <c r="Y464" s="67"/>
      <c r="Z464" s="67"/>
      <c r="AA464" s="67"/>
      <c r="AB464" s="67"/>
      <c r="AC464" s="67"/>
    </row>
    <row r="465" customFormat="false" ht="15.75" hidden="true" customHeight="false" outlineLevel="0" collapsed="false">
      <c r="A465" s="54" t="n">
        <f aca="false">+'Personnel Input Worksheet'!B485</f>
        <v>0</v>
      </c>
      <c r="B465" s="54" t="n">
        <f aca="false">+'Personnel Input Worksheet'!D485</f>
        <v>0</v>
      </c>
      <c r="C465" s="54" t="n">
        <f aca="false">IF(B465&lt;&gt;0,1,0)</f>
        <v>0</v>
      </c>
      <c r="D465" s="54" t="n">
        <f aca="false">+'Personnel Input Worksheet'!G485</f>
        <v>0</v>
      </c>
      <c r="E465" s="61" t="n">
        <f aca="false">+D465*30</f>
        <v>0</v>
      </c>
      <c r="F465" s="62" t="n">
        <v>36526</v>
      </c>
      <c r="G465" s="63" t="n">
        <f aca="false">IF(A465&lt;&gt;"FTE",DATE(99,12,31),+F465+(360-E465))</f>
        <v>36525</v>
      </c>
      <c r="H465" s="63" t="n">
        <f aca="false">IF(A465&lt;&gt;"FTE",F465+E465,DATE(2001,1,1))</f>
        <v>36526</v>
      </c>
      <c r="I465" s="64" t="n">
        <f aca="false">IF(AND($G465&lt;=I$1,$H465&gt;I$1),$C465,0)</f>
        <v>0</v>
      </c>
      <c r="J465" s="64" t="n">
        <f aca="false">IF(AND($G465&lt;=J$1,$H465&gt;J$1),$C465,0)</f>
        <v>0</v>
      </c>
      <c r="K465" s="64" t="n">
        <f aca="false">IF(AND($G465&lt;=K$1,$H465&gt;K$1),$C465,0)</f>
        <v>0</v>
      </c>
      <c r="L465" s="64" t="n">
        <f aca="false">IF(AND($G465&lt;=L$1,$H465&gt;L$1),$C465,0)</f>
        <v>0</v>
      </c>
      <c r="M465" s="64" t="n">
        <f aca="false">IF(AND($G465&lt;=M$1,$H465&gt;M$1),$C465,0)</f>
        <v>0</v>
      </c>
      <c r="N465" s="64" t="n">
        <f aca="false">IF(AND($G465&lt;=N$1,$H465&gt;N$1),$C465,0)</f>
        <v>0</v>
      </c>
      <c r="O465" s="64" t="n">
        <f aca="false">IF(AND($G465&lt;=O$1,$H465&gt;O$1),$C465,0)</f>
        <v>0</v>
      </c>
      <c r="P465" s="64" t="n">
        <f aca="false">IF(AND($G465&lt;=P$1,$H465&gt;P$1),$C465,0)</f>
        <v>0</v>
      </c>
      <c r="Q465" s="64" t="n">
        <f aca="false">IF(AND($G465&lt;=Q$1,$H465&gt;Q$1),$C465,0)</f>
        <v>0</v>
      </c>
      <c r="R465" s="64" t="n">
        <f aca="false">IF(AND($G465&lt;=R$1,$H465&gt;R$1),$C465,0)</f>
        <v>0</v>
      </c>
      <c r="S465" s="64" t="n">
        <f aca="false">IF(AND($G465&lt;=S$1,$H465&gt;S$1),$C465,0)</f>
        <v>0</v>
      </c>
      <c r="T465" s="64" t="n">
        <f aca="false">IF(AND($G465&lt;=T$1,$H465&gt;T$1),$C465,0)</f>
        <v>0</v>
      </c>
      <c r="U465" s="65" t="n">
        <f aca="false">SUM(I465:T465)</f>
        <v>0</v>
      </c>
      <c r="V465" s="65"/>
      <c r="W465" s="67"/>
      <c r="X465" s="67"/>
      <c r="Y465" s="67"/>
      <c r="Z465" s="67"/>
      <c r="AA465" s="67"/>
      <c r="AB465" s="67"/>
      <c r="AC465" s="67"/>
    </row>
    <row r="466" customFormat="false" ht="15.75" hidden="true" customHeight="false" outlineLevel="0" collapsed="false">
      <c r="A466" s="54" t="n">
        <f aca="false">+'Personnel Input Worksheet'!B486</f>
        <v>0</v>
      </c>
      <c r="B466" s="54" t="n">
        <f aca="false">+'Personnel Input Worksheet'!D486</f>
        <v>0</v>
      </c>
      <c r="C466" s="54" t="n">
        <f aca="false">IF(B466&lt;&gt;0,1,0)</f>
        <v>0</v>
      </c>
      <c r="D466" s="54" t="n">
        <f aca="false">+'Personnel Input Worksheet'!G486</f>
        <v>0</v>
      </c>
      <c r="E466" s="61" t="n">
        <f aca="false">+D466*30</f>
        <v>0</v>
      </c>
      <c r="F466" s="62" t="n">
        <v>36526</v>
      </c>
      <c r="G466" s="63" t="n">
        <f aca="false">IF(A466&lt;&gt;"FTE",DATE(99,12,31),+F466+(360-E466))</f>
        <v>36525</v>
      </c>
      <c r="H466" s="63" t="n">
        <f aca="false">IF(A466&lt;&gt;"FTE",F466+E466,DATE(2001,1,1))</f>
        <v>36526</v>
      </c>
      <c r="I466" s="64" t="n">
        <f aca="false">IF(AND($G466&lt;=I$1,$H466&gt;I$1),$C466,0)</f>
        <v>0</v>
      </c>
      <c r="J466" s="64" t="n">
        <f aca="false">IF(AND($G466&lt;=J$1,$H466&gt;J$1),$C466,0)</f>
        <v>0</v>
      </c>
      <c r="K466" s="64" t="n">
        <f aca="false">IF(AND($G466&lt;=K$1,$H466&gt;K$1),$C466,0)</f>
        <v>0</v>
      </c>
      <c r="L466" s="64" t="n">
        <f aca="false">IF(AND($G466&lt;=L$1,$H466&gt;L$1),$C466,0)</f>
        <v>0</v>
      </c>
      <c r="M466" s="64" t="n">
        <f aca="false">IF(AND($G466&lt;=M$1,$H466&gt;M$1),$C466,0)</f>
        <v>0</v>
      </c>
      <c r="N466" s="64" t="n">
        <f aca="false">IF(AND($G466&lt;=N$1,$H466&gt;N$1),$C466,0)</f>
        <v>0</v>
      </c>
      <c r="O466" s="64" t="n">
        <f aca="false">IF(AND($G466&lt;=O$1,$H466&gt;O$1),$C466,0)</f>
        <v>0</v>
      </c>
      <c r="P466" s="64" t="n">
        <f aca="false">IF(AND($G466&lt;=P$1,$H466&gt;P$1),$C466,0)</f>
        <v>0</v>
      </c>
      <c r="Q466" s="64" t="n">
        <f aca="false">IF(AND($G466&lt;=Q$1,$H466&gt;Q$1),$C466,0)</f>
        <v>0</v>
      </c>
      <c r="R466" s="64" t="n">
        <f aca="false">IF(AND($G466&lt;=R$1,$H466&gt;R$1),$C466,0)</f>
        <v>0</v>
      </c>
      <c r="S466" s="64" t="n">
        <f aca="false">IF(AND($G466&lt;=S$1,$H466&gt;S$1),$C466,0)</f>
        <v>0</v>
      </c>
      <c r="T466" s="64" t="n">
        <f aca="false">IF(AND($G466&lt;=T$1,$H466&gt;T$1),$C466,0)</f>
        <v>0</v>
      </c>
      <c r="U466" s="65" t="n">
        <f aca="false">SUM(I466:T466)</f>
        <v>0</v>
      </c>
      <c r="V466" s="65"/>
      <c r="W466" s="67"/>
      <c r="X466" s="67"/>
      <c r="Y466" s="67"/>
      <c r="Z466" s="67"/>
      <c r="AA466" s="67"/>
      <c r="AB466" s="67"/>
      <c r="AC466" s="67"/>
    </row>
    <row r="467" customFormat="false" ht="15.75" hidden="true" customHeight="false" outlineLevel="0" collapsed="false">
      <c r="A467" s="54" t="n">
        <f aca="false">+'Personnel Input Worksheet'!B487</f>
        <v>0</v>
      </c>
      <c r="B467" s="54" t="n">
        <f aca="false">+'Personnel Input Worksheet'!D487</f>
        <v>0</v>
      </c>
      <c r="C467" s="54" t="n">
        <f aca="false">IF(B467&lt;&gt;0,1,0)</f>
        <v>0</v>
      </c>
      <c r="D467" s="54" t="n">
        <f aca="false">+'Personnel Input Worksheet'!G487</f>
        <v>0</v>
      </c>
      <c r="E467" s="61" t="n">
        <f aca="false">+D467*30</f>
        <v>0</v>
      </c>
      <c r="F467" s="62" t="n">
        <v>36526</v>
      </c>
      <c r="G467" s="63" t="n">
        <f aca="false">IF(A467&lt;&gt;"FTE",DATE(99,12,31),+F467+(360-E467))</f>
        <v>36525</v>
      </c>
      <c r="H467" s="63" t="n">
        <f aca="false">IF(A467&lt;&gt;"FTE",F467+E467,DATE(2001,1,1))</f>
        <v>36526</v>
      </c>
      <c r="I467" s="64" t="n">
        <f aca="false">IF(AND($G467&lt;=I$1,$H467&gt;I$1),$C467,0)</f>
        <v>0</v>
      </c>
      <c r="J467" s="64" t="n">
        <f aca="false">IF(AND($G467&lt;=J$1,$H467&gt;J$1),$C467,0)</f>
        <v>0</v>
      </c>
      <c r="K467" s="64" t="n">
        <f aca="false">IF(AND($G467&lt;=K$1,$H467&gt;K$1),$C467,0)</f>
        <v>0</v>
      </c>
      <c r="L467" s="64" t="n">
        <f aca="false">IF(AND($G467&lt;=L$1,$H467&gt;L$1),$C467,0)</f>
        <v>0</v>
      </c>
      <c r="M467" s="64" t="n">
        <f aca="false">IF(AND($G467&lt;=M$1,$H467&gt;M$1),$C467,0)</f>
        <v>0</v>
      </c>
      <c r="N467" s="64" t="n">
        <f aca="false">IF(AND($G467&lt;=N$1,$H467&gt;N$1),$C467,0)</f>
        <v>0</v>
      </c>
      <c r="O467" s="64" t="n">
        <f aca="false">IF(AND($G467&lt;=O$1,$H467&gt;O$1),$C467,0)</f>
        <v>0</v>
      </c>
      <c r="P467" s="64" t="n">
        <f aca="false">IF(AND($G467&lt;=P$1,$H467&gt;P$1),$C467,0)</f>
        <v>0</v>
      </c>
      <c r="Q467" s="64" t="n">
        <f aca="false">IF(AND($G467&lt;=Q$1,$H467&gt;Q$1),$C467,0)</f>
        <v>0</v>
      </c>
      <c r="R467" s="64" t="n">
        <f aca="false">IF(AND($G467&lt;=R$1,$H467&gt;R$1),$C467,0)</f>
        <v>0</v>
      </c>
      <c r="S467" s="64" t="n">
        <f aca="false">IF(AND($G467&lt;=S$1,$H467&gt;S$1),$C467,0)</f>
        <v>0</v>
      </c>
      <c r="T467" s="64" t="n">
        <f aca="false">IF(AND($G467&lt;=T$1,$H467&gt;T$1),$C467,0)</f>
        <v>0</v>
      </c>
      <c r="U467" s="65" t="n">
        <f aca="false">SUM(I467:T467)</f>
        <v>0</v>
      </c>
      <c r="V467" s="65"/>
      <c r="W467" s="67"/>
      <c r="X467" s="67"/>
      <c r="Y467" s="67"/>
      <c r="Z467" s="67"/>
      <c r="AA467" s="67"/>
      <c r="AB467" s="67"/>
      <c r="AC467" s="67"/>
    </row>
    <row r="468" customFormat="false" ht="15.75" hidden="true" customHeight="false" outlineLevel="0" collapsed="false">
      <c r="A468" s="54" t="n">
        <f aca="false">+'Personnel Input Worksheet'!B488</f>
        <v>0</v>
      </c>
      <c r="B468" s="54" t="n">
        <f aca="false">+'Personnel Input Worksheet'!D488</f>
        <v>0</v>
      </c>
      <c r="C468" s="54" t="n">
        <f aca="false">IF(B468&lt;&gt;0,1,0)</f>
        <v>0</v>
      </c>
      <c r="D468" s="54" t="n">
        <f aca="false">+'Personnel Input Worksheet'!G488</f>
        <v>0</v>
      </c>
      <c r="E468" s="61" t="n">
        <f aca="false">+D468*30</f>
        <v>0</v>
      </c>
      <c r="F468" s="62" t="n">
        <v>36526</v>
      </c>
      <c r="G468" s="63" t="n">
        <f aca="false">IF(A468&lt;&gt;"FTE",DATE(99,12,31),+F468+(360-E468))</f>
        <v>36525</v>
      </c>
      <c r="H468" s="63" t="n">
        <f aca="false">IF(A468&lt;&gt;"FTE",F468+E468,DATE(2001,1,1))</f>
        <v>36526</v>
      </c>
      <c r="I468" s="64" t="n">
        <f aca="false">IF(AND($G468&lt;=I$1,$H468&gt;I$1),$C468,0)</f>
        <v>0</v>
      </c>
      <c r="J468" s="64" t="n">
        <f aca="false">IF(AND($G468&lt;=J$1,$H468&gt;J$1),$C468,0)</f>
        <v>0</v>
      </c>
      <c r="K468" s="64" t="n">
        <f aca="false">IF(AND($G468&lt;=K$1,$H468&gt;K$1),$C468,0)</f>
        <v>0</v>
      </c>
      <c r="L468" s="64" t="n">
        <f aca="false">IF(AND($G468&lt;=L$1,$H468&gt;L$1),$C468,0)</f>
        <v>0</v>
      </c>
      <c r="M468" s="64" t="n">
        <f aca="false">IF(AND($G468&lt;=M$1,$H468&gt;M$1),$C468,0)</f>
        <v>0</v>
      </c>
      <c r="N468" s="64" t="n">
        <f aca="false">IF(AND($G468&lt;=N$1,$H468&gt;N$1),$C468,0)</f>
        <v>0</v>
      </c>
      <c r="O468" s="64" t="n">
        <f aca="false">IF(AND($G468&lt;=O$1,$H468&gt;O$1),$C468,0)</f>
        <v>0</v>
      </c>
      <c r="P468" s="64" t="n">
        <f aca="false">IF(AND($G468&lt;=P$1,$H468&gt;P$1),$C468,0)</f>
        <v>0</v>
      </c>
      <c r="Q468" s="64" t="n">
        <f aca="false">IF(AND($G468&lt;=Q$1,$H468&gt;Q$1),$C468,0)</f>
        <v>0</v>
      </c>
      <c r="R468" s="64" t="n">
        <f aca="false">IF(AND($G468&lt;=R$1,$H468&gt;R$1),$C468,0)</f>
        <v>0</v>
      </c>
      <c r="S468" s="64" t="n">
        <f aca="false">IF(AND($G468&lt;=S$1,$H468&gt;S$1),$C468,0)</f>
        <v>0</v>
      </c>
      <c r="T468" s="64" t="n">
        <f aca="false">IF(AND($G468&lt;=T$1,$H468&gt;T$1),$C468,0)</f>
        <v>0</v>
      </c>
      <c r="U468" s="65" t="n">
        <f aca="false">SUM(I468:T468)</f>
        <v>0</v>
      </c>
      <c r="V468" s="65"/>
      <c r="W468" s="67"/>
      <c r="X468" s="67"/>
      <c r="Y468" s="67"/>
      <c r="Z468" s="67"/>
      <c r="AA468" s="67"/>
      <c r="AB468" s="67"/>
      <c r="AC468" s="67"/>
    </row>
    <row r="469" customFormat="false" ht="15.75" hidden="true" customHeight="false" outlineLevel="0" collapsed="false">
      <c r="A469" s="54" t="n">
        <f aca="false">+'Personnel Input Worksheet'!B489</f>
        <v>0</v>
      </c>
      <c r="B469" s="54" t="n">
        <f aca="false">+'Personnel Input Worksheet'!D489</f>
        <v>0</v>
      </c>
      <c r="C469" s="54" t="n">
        <f aca="false">IF(B469&lt;&gt;0,1,0)</f>
        <v>0</v>
      </c>
      <c r="D469" s="54" t="n">
        <f aca="false">+'Personnel Input Worksheet'!G489</f>
        <v>0</v>
      </c>
      <c r="E469" s="61" t="n">
        <f aca="false">+D469*30</f>
        <v>0</v>
      </c>
      <c r="F469" s="62" t="n">
        <v>36526</v>
      </c>
      <c r="G469" s="63" t="n">
        <f aca="false">IF(A469&lt;&gt;"FTE",DATE(99,12,31),+F469+(360-E469))</f>
        <v>36525</v>
      </c>
      <c r="H469" s="63" t="n">
        <f aca="false">IF(A469&lt;&gt;"FTE",F469+E469,DATE(2001,1,1))</f>
        <v>36526</v>
      </c>
      <c r="I469" s="64" t="n">
        <f aca="false">IF(AND($G469&lt;=I$1,$H469&gt;I$1),$C469,0)</f>
        <v>0</v>
      </c>
      <c r="J469" s="64" t="n">
        <f aca="false">IF(AND($G469&lt;=J$1,$H469&gt;J$1),$C469,0)</f>
        <v>0</v>
      </c>
      <c r="K469" s="64" t="n">
        <f aca="false">IF(AND($G469&lt;=K$1,$H469&gt;K$1),$C469,0)</f>
        <v>0</v>
      </c>
      <c r="L469" s="64" t="n">
        <f aca="false">IF(AND($G469&lt;=L$1,$H469&gt;L$1),$C469,0)</f>
        <v>0</v>
      </c>
      <c r="M469" s="64" t="n">
        <f aca="false">IF(AND($G469&lt;=M$1,$H469&gt;M$1),$C469,0)</f>
        <v>0</v>
      </c>
      <c r="N469" s="64" t="n">
        <f aca="false">IF(AND($G469&lt;=N$1,$H469&gt;N$1),$C469,0)</f>
        <v>0</v>
      </c>
      <c r="O469" s="64" t="n">
        <f aca="false">IF(AND($G469&lt;=O$1,$H469&gt;O$1),$C469,0)</f>
        <v>0</v>
      </c>
      <c r="P469" s="64" t="n">
        <f aca="false">IF(AND($G469&lt;=P$1,$H469&gt;P$1),$C469,0)</f>
        <v>0</v>
      </c>
      <c r="Q469" s="64" t="n">
        <f aca="false">IF(AND($G469&lt;=Q$1,$H469&gt;Q$1),$C469,0)</f>
        <v>0</v>
      </c>
      <c r="R469" s="64" t="n">
        <f aca="false">IF(AND($G469&lt;=R$1,$H469&gt;R$1),$C469,0)</f>
        <v>0</v>
      </c>
      <c r="S469" s="64" t="n">
        <f aca="false">IF(AND($G469&lt;=S$1,$H469&gt;S$1),$C469,0)</f>
        <v>0</v>
      </c>
      <c r="T469" s="64" t="n">
        <f aca="false">IF(AND($G469&lt;=T$1,$H469&gt;T$1),$C469,0)</f>
        <v>0</v>
      </c>
      <c r="U469" s="65" t="n">
        <f aca="false">SUM(I469:T469)</f>
        <v>0</v>
      </c>
      <c r="V469" s="65"/>
      <c r="W469" s="67"/>
      <c r="X469" s="67"/>
      <c r="Y469" s="67"/>
      <c r="Z469" s="67"/>
      <c r="AA469" s="67"/>
      <c r="AB469" s="67"/>
      <c r="AC469" s="67"/>
    </row>
    <row r="470" customFormat="false" ht="15.75" hidden="true" customHeight="false" outlineLevel="0" collapsed="false">
      <c r="A470" s="54" t="n">
        <f aca="false">+'Personnel Input Worksheet'!B490</f>
        <v>0</v>
      </c>
      <c r="B470" s="54" t="n">
        <f aca="false">+'Personnel Input Worksheet'!D490</f>
        <v>0</v>
      </c>
      <c r="C470" s="54" t="n">
        <f aca="false">IF(B470&lt;&gt;0,1,0)</f>
        <v>0</v>
      </c>
      <c r="D470" s="54" t="n">
        <f aca="false">+'Personnel Input Worksheet'!G490</f>
        <v>0</v>
      </c>
      <c r="E470" s="61" t="n">
        <f aca="false">+D470*30</f>
        <v>0</v>
      </c>
      <c r="F470" s="62" t="n">
        <v>36526</v>
      </c>
      <c r="G470" s="63" t="n">
        <f aca="false">IF(A470&lt;&gt;"FTE",DATE(99,12,31),+F470+(360-E470))</f>
        <v>36525</v>
      </c>
      <c r="H470" s="63" t="n">
        <f aca="false">IF(A470&lt;&gt;"FTE",F470+E470,DATE(2001,1,1))</f>
        <v>36526</v>
      </c>
      <c r="I470" s="64" t="n">
        <f aca="false">IF(AND($G470&lt;=I$1,$H470&gt;I$1),$C470,0)</f>
        <v>0</v>
      </c>
      <c r="J470" s="64" t="n">
        <f aca="false">IF(AND($G470&lt;=J$1,$H470&gt;J$1),$C470,0)</f>
        <v>0</v>
      </c>
      <c r="K470" s="64" t="n">
        <f aca="false">IF(AND($G470&lt;=K$1,$H470&gt;K$1),$C470,0)</f>
        <v>0</v>
      </c>
      <c r="L470" s="64" t="n">
        <f aca="false">IF(AND($G470&lt;=L$1,$H470&gt;L$1),$C470,0)</f>
        <v>0</v>
      </c>
      <c r="M470" s="64" t="n">
        <f aca="false">IF(AND($G470&lt;=M$1,$H470&gt;M$1),$C470,0)</f>
        <v>0</v>
      </c>
      <c r="N470" s="64" t="n">
        <f aca="false">IF(AND($G470&lt;=N$1,$H470&gt;N$1),$C470,0)</f>
        <v>0</v>
      </c>
      <c r="O470" s="64" t="n">
        <f aca="false">IF(AND($G470&lt;=O$1,$H470&gt;O$1),$C470,0)</f>
        <v>0</v>
      </c>
      <c r="P470" s="64" t="n">
        <f aca="false">IF(AND($G470&lt;=P$1,$H470&gt;P$1),$C470,0)</f>
        <v>0</v>
      </c>
      <c r="Q470" s="64" t="n">
        <f aca="false">IF(AND($G470&lt;=Q$1,$H470&gt;Q$1),$C470,0)</f>
        <v>0</v>
      </c>
      <c r="R470" s="64" t="n">
        <f aca="false">IF(AND($G470&lt;=R$1,$H470&gt;R$1),$C470,0)</f>
        <v>0</v>
      </c>
      <c r="S470" s="64" t="n">
        <f aca="false">IF(AND($G470&lt;=S$1,$H470&gt;S$1),$C470,0)</f>
        <v>0</v>
      </c>
      <c r="T470" s="64" t="n">
        <f aca="false">IF(AND($G470&lt;=T$1,$H470&gt;T$1),$C470,0)</f>
        <v>0</v>
      </c>
      <c r="U470" s="65" t="n">
        <f aca="false">SUM(I470:T470)</f>
        <v>0</v>
      </c>
      <c r="V470" s="65"/>
      <c r="W470" s="67"/>
      <c r="X470" s="67"/>
      <c r="Y470" s="67"/>
      <c r="Z470" s="67"/>
      <c r="AA470" s="67"/>
      <c r="AB470" s="67"/>
      <c r="AC470" s="67"/>
    </row>
    <row r="471" customFormat="false" ht="15.75" hidden="true" customHeight="false" outlineLevel="0" collapsed="false">
      <c r="A471" s="54" t="n">
        <f aca="false">+'Personnel Input Worksheet'!B491</f>
        <v>0</v>
      </c>
      <c r="B471" s="54" t="n">
        <f aca="false">+'Personnel Input Worksheet'!D491</f>
        <v>0</v>
      </c>
      <c r="C471" s="54" t="n">
        <f aca="false">IF(B471&lt;&gt;0,1,0)</f>
        <v>0</v>
      </c>
      <c r="D471" s="54" t="n">
        <f aca="false">+'Personnel Input Worksheet'!G491</f>
        <v>0</v>
      </c>
      <c r="E471" s="61" t="n">
        <f aca="false">+D471*30</f>
        <v>0</v>
      </c>
      <c r="F471" s="62" t="n">
        <v>36526</v>
      </c>
      <c r="G471" s="63" t="n">
        <f aca="false">IF(A471&lt;&gt;"FTE",DATE(99,12,31),+F471+(360-E471))</f>
        <v>36525</v>
      </c>
      <c r="H471" s="63" t="n">
        <f aca="false">IF(A471&lt;&gt;"FTE",F471+E471,DATE(2001,1,1))</f>
        <v>36526</v>
      </c>
      <c r="I471" s="64" t="n">
        <f aca="false">IF(AND($G471&lt;=I$1,$H471&gt;I$1),$C471,0)</f>
        <v>0</v>
      </c>
      <c r="J471" s="64" t="n">
        <f aca="false">IF(AND($G471&lt;=J$1,$H471&gt;J$1),$C471,0)</f>
        <v>0</v>
      </c>
      <c r="K471" s="64" t="n">
        <f aca="false">IF(AND($G471&lt;=K$1,$H471&gt;K$1),$C471,0)</f>
        <v>0</v>
      </c>
      <c r="L471" s="64" t="n">
        <f aca="false">IF(AND($G471&lt;=L$1,$H471&gt;L$1),$C471,0)</f>
        <v>0</v>
      </c>
      <c r="M471" s="64" t="n">
        <f aca="false">IF(AND($G471&lt;=M$1,$H471&gt;M$1),$C471,0)</f>
        <v>0</v>
      </c>
      <c r="N471" s="64" t="n">
        <f aca="false">IF(AND($G471&lt;=N$1,$H471&gt;N$1),$C471,0)</f>
        <v>0</v>
      </c>
      <c r="O471" s="64" t="n">
        <f aca="false">IF(AND($G471&lt;=O$1,$H471&gt;O$1),$C471,0)</f>
        <v>0</v>
      </c>
      <c r="P471" s="64" t="n">
        <f aca="false">IF(AND($G471&lt;=P$1,$H471&gt;P$1),$C471,0)</f>
        <v>0</v>
      </c>
      <c r="Q471" s="64" t="n">
        <f aca="false">IF(AND($G471&lt;=Q$1,$H471&gt;Q$1),$C471,0)</f>
        <v>0</v>
      </c>
      <c r="R471" s="64" t="n">
        <f aca="false">IF(AND($G471&lt;=R$1,$H471&gt;R$1),$C471,0)</f>
        <v>0</v>
      </c>
      <c r="S471" s="64" t="n">
        <f aca="false">IF(AND($G471&lt;=S$1,$H471&gt;S$1),$C471,0)</f>
        <v>0</v>
      </c>
      <c r="T471" s="64" t="n">
        <f aca="false">IF(AND($G471&lt;=T$1,$H471&gt;T$1),$C471,0)</f>
        <v>0</v>
      </c>
      <c r="U471" s="65" t="n">
        <f aca="false">SUM(I471:T471)</f>
        <v>0</v>
      </c>
      <c r="V471" s="65"/>
      <c r="W471" s="67"/>
      <c r="X471" s="67"/>
      <c r="Y471" s="67"/>
      <c r="Z471" s="67"/>
      <c r="AA471" s="67"/>
      <c r="AB471" s="67"/>
      <c r="AC471" s="67"/>
    </row>
    <row r="472" customFormat="false" ht="15.75" hidden="true" customHeight="false" outlineLevel="0" collapsed="false">
      <c r="A472" s="54" t="n">
        <f aca="false">+'Personnel Input Worksheet'!B492</f>
        <v>0</v>
      </c>
      <c r="B472" s="54" t="n">
        <f aca="false">+'Personnel Input Worksheet'!D492</f>
        <v>0</v>
      </c>
      <c r="C472" s="54" t="n">
        <f aca="false">IF(B472&lt;&gt;0,1,0)</f>
        <v>0</v>
      </c>
      <c r="D472" s="54" t="n">
        <f aca="false">+'Personnel Input Worksheet'!G492</f>
        <v>0</v>
      </c>
      <c r="E472" s="61" t="n">
        <f aca="false">+D472*30</f>
        <v>0</v>
      </c>
      <c r="F472" s="62" t="n">
        <v>36526</v>
      </c>
      <c r="G472" s="63" t="n">
        <f aca="false">IF(A472&lt;&gt;"FTE",DATE(99,12,31),+F472+(360-E472))</f>
        <v>36525</v>
      </c>
      <c r="H472" s="63" t="n">
        <f aca="false">IF(A472&lt;&gt;"FTE",F472+E472,DATE(2001,1,1))</f>
        <v>36526</v>
      </c>
      <c r="I472" s="64" t="n">
        <f aca="false">IF(AND($G472&lt;=I$1,$H472&gt;I$1),$C472,0)</f>
        <v>0</v>
      </c>
      <c r="J472" s="64" t="n">
        <f aca="false">IF(AND($G472&lt;=J$1,$H472&gt;J$1),$C472,0)</f>
        <v>0</v>
      </c>
      <c r="K472" s="64" t="n">
        <f aca="false">IF(AND($G472&lt;=K$1,$H472&gt;K$1),$C472,0)</f>
        <v>0</v>
      </c>
      <c r="L472" s="64" t="n">
        <f aca="false">IF(AND($G472&lt;=L$1,$H472&gt;L$1),$C472,0)</f>
        <v>0</v>
      </c>
      <c r="M472" s="64" t="n">
        <f aca="false">IF(AND($G472&lt;=M$1,$H472&gt;M$1),$C472,0)</f>
        <v>0</v>
      </c>
      <c r="N472" s="64" t="n">
        <f aca="false">IF(AND($G472&lt;=N$1,$H472&gt;N$1),$C472,0)</f>
        <v>0</v>
      </c>
      <c r="O472" s="64" t="n">
        <f aca="false">IF(AND($G472&lt;=O$1,$H472&gt;O$1),$C472,0)</f>
        <v>0</v>
      </c>
      <c r="P472" s="64" t="n">
        <f aca="false">IF(AND($G472&lt;=P$1,$H472&gt;P$1),$C472,0)</f>
        <v>0</v>
      </c>
      <c r="Q472" s="64" t="n">
        <f aca="false">IF(AND($G472&lt;=Q$1,$H472&gt;Q$1),$C472,0)</f>
        <v>0</v>
      </c>
      <c r="R472" s="64" t="n">
        <f aca="false">IF(AND($G472&lt;=R$1,$H472&gt;R$1),$C472,0)</f>
        <v>0</v>
      </c>
      <c r="S472" s="64" t="n">
        <f aca="false">IF(AND($G472&lt;=S$1,$H472&gt;S$1),$C472,0)</f>
        <v>0</v>
      </c>
      <c r="T472" s="64" t="n">
        <f aca="false">IF(AND($G472&lt;=T$1,$H472&gt;T$1),$C472,0)</f>
        <v>0</v>
      </c>
      <c r="U472" s="65" t="n">
        <f aca="false">SUM(I472:T472)</f>
        <v>0</v>
      </c>
      <c r="V472" s="65"/>
      <c r="W472" s="67"/>
      <c r="X472" s="67"/>
      <c r="Y472" s="67"/>
      <c r="Z472" s="67"/>
      <c r="AA472" s="67"/>
      <c r="AB472" s="67"/>
      <c r="AC472" s="67"/>
    </row>
    <row r="473" customFormat="false" ht="15.75" hidden="true" customHeight="false" outlineLevel="0" collapsed="false">
      <c r="A473" s="54" t="n">
        <f aca="false">+'Personnel Input Worksheet'!B493</f>
        <v>0</v>
      </c>
      <c r="B473" s="54" t="n">
        <f aca="false">+'Personnel Input Worksheet'!D493</f>
        <v>0</v>
      </c>
      <c r="C473" s="54" t="n">
        <f aca="false">IF(B473&lt;&gt;0,1,0)</f>
        <v>0</v>
      </c>
      <c r="D473" s="54" t="n">
        <f aca="false">+'Personnel Input Worksheet'!G493</f>
        <v>0</v>
      </c>
      <c r="E473" s="61" t="n">
        <f aca="false">+D473*30</f>
        <v>0</v>
      </c>
      <c r="F473" s="62" t="n">
        <v>36526</v>
      </c>
      <c r="G473" s="63" t="n">
        <f aca="false">IF(A473&lt;&gt;"FTE",DATE(99,12,31),+F473+(360-E473))</f>
        <v>36525</v>
      </c>
      <c r="H473" s="63" t="n">
        <f aca="false">IF(A473&lt;&gt;"FTE",F473+E473,DATE(2001,1,1))</f>
        <v>36526</v>
      </c>
      <c r="I473" s="64" t="n">
        <f aca="false">IF(AND($G473&lt;=I$1,$H473&gt;I$1),$C473,0)</f>
        <v>0</v>
      </c>
      <c r="J473" s="64" t="n">
        <f aca="false">IF(AND($G473&lt;=J$1,$H473&gt;J$1),$C473,0)</f>
        <v>0</v>
      </c>
      <c r="K473" s="64" t="n">
        <f aca="false">IF(AND($G473&lt;=K$1,$H473&gt;K$1),$C473,0)</f>
        <v>0</v>
      </c>
      <c r="L473" s="64" t="n">
        <f aca="false">IF(AND($G473&lt;=L$1,$H473&gt;L$1),$C473,0)</f>
        <v>0</v>
      </c>
      <c r="M473" s="64" t="n">
        <f aca="false">IF(AND($G473&lt;=M$1,$H473&gt;M$1),$C473,0)</f>
        <v>0</v>
      </c>
      <c r="N473" s="64" t="n">
        <f aca="false">IF(AND($G473&lt;=N$1,$H473&gt;N$1),$C473,0)</f>
        <v>0</v>
      </c>
      <c r="O473" s="64" t="n">
        <f aca="false">IF(AND($G473&lt;=O$1,$H473&gt;O$1),$C473,0)</f>
        <v>0</v>
      </c>
      <c r="P473" s="64" t="n">
        <f aca="false">IF(AND($G473&lt;=P$1,$H473&gt;P$1),$C473,0)</f>
        <v>0</v>
      </c>
      <c r="Q473" s="64" t="n">
        <f aca="false">IF(AND($G473&lt;=Q$1,$H473&gt;Q$1),$C473,0)</f>
        <v>0</v>
      </c>
      <c r="R473" s="64" t="n">
        <f aca="false">IF(AND($G473&lt;=R$1,$H473&gt;R$1),$C473,0)</f>
        <v>0</v>
      </c>
      <c r="S473" s="64" t="n">
        <f aca="false">IF(AND($G473&lt;=S$1,$H473&gt;S$1),$C473,0)</f>
        <v>0</v>
      </c>
      <c r="T473" s="64" t="n">
        <f aca="false">IF(AND($G473&lt;=T$1,$H473&gt;T$1),$C473,0)</f>
        <v>0</v>
      </c>
      <c r="U473" s="65" t="n">
        <f aca="false">SUM(I473:T473)</f>
        <v>0</v>
      </c>
      <c r="V473" s="65"/>
      <c r="W473" s="67"/>
      <c r="X473" s="67"/>
      <c r="Y473" s="67"/>
      <c r="Z473" s="67"/>
      <c r="AA473" s="67"/>
      <c r="AB473" s="67"/>
      <c r="AC473" s="67"/>
    </row>
    <row r="474" customFormat="false" ht="15.75" hidden="true" customHeight="false" outlineLevel="0" collapsed="false">
      <c r="A474" s="54" t="n">
        <f aca="false">+'Personnel Input Worksheet'!B494</f>
        <v>0</v>
      </c>
      <c r="B474" s="54" t="n">
        <f aca="false">+'Personnel Input Worksheet'!D494</f>
        <v>0</v>
      </c>
      <c r="C474" s="54" t="n">
        <f aca="false">IF(B474&lt;&gt;0,1,0)</f>
        <v>0</v>
      </c>
      <c r="D474" s="54" t="n">
        <f aca="false">+'Personnel Input Worksheet'!G494</f>
        <v>0</v>
      </c>
      <c r="E474" s="61" t="n">
        <f aca="false">+D474*30</f>
        <v>0</v>
      </c>
      <c r="F474" s="62" t="n">
        <v>36526</v>
      </c>
      <c r="G474" s="63" t="n">
        <f aca="false">IF(A474&lt;&gt;"FTE",DATE(99,12,31),+F474+(360-E474))</f>
        <v>36525</v>
      </c>
      <c r="H474" s="63" t="n">
        <f aca="false">IF(A474&lt;&gt;"FTE",F474+E474,DATE(2001,1,1))</f>
        <v>36526</v>
      </c>
      <c r="I474" s="64" t="n">
        <f aca="false">IF(AND($G474&lt;=I$1,$H474&gt;I$1),$C474,0)</f>
        <v>0</v>
      </c>
      <c r="J474" s="64" t="n">
        <f aca="false">IF(AND($G474&lt;=J$1,$H474&gt;J$1),$C474,0)</f>
        <v>0</v>
      </c>
      <c r="K474" s="64" t="n">
        <f aca="false">IF(AND($G474&lt;=K$1,$H474&gt;K$1),$C474,0)</f>
        <v>0</v>
      </c>
      <c r="L474" s="64" t="n">
        <f aca="false">IF(AND($G474&lt;=L$1,$H474&gt;L$1),$C474,0)</f>
        <v>0</v>
      </c>
      <c r="M474" s="64" t="n">
        <f aca="false">IF(AND($G474&lt;=M$1,$H474&gt;M$1),$C474,0)</f>
        <v>0</v>
      </c>
      <c r="N474" s="64" t="n">
        <f aca="false">IF(AND($G474&lt;=N$1,$H474&gt;N$1),$C474,0)</f>
        <v>0</v>
      </c>
      <c r="O474" s="64" t="n">
        <f aca="false">IF(AND($G474&lt;=O$1,$H474&gt;O$1),$C474,0)</f>
        <v>0</v>
      </c>
      <c r="P474" s="64" t="n">
        <f aca="false">IF(AND($G474&lt;=P$1,$H474&gt;P$1),$C474,0)</f>
        <v>0</v>
      </c>
      <c r="Q474" s="64" t="n">
        <f aca="false">IF(AND($G474&lt;=Q$1,$H474&gt;Q$1),$C474,0)</f>
        <v>0</v>
      </c>
      <c r="R474" s="64" t="n">
        <f aca="false">IF(AND($G474&lt;=R$1,$H474&gt;R$1),$C474,0)</f>
        <v>0</v>
      </c>
      <c r="S474" s="64" t="n">
        <f aca="false">IF(AND($G474&lt;=S$1,$H474&gt;S$1),$C474,0)</f>
        <v>0</v>
      </c>
      <c r="T474" s="64" t="n">
        <f aca="false">IF(AND($G474&lt;=T$1,$H474&gt;T$1),$C474,0)</f>
        <v>0</v>
      </c>
      <c r="U474" s="65" t="n">
        <f aca="false">SUM(I474:T474)</f>
        <v>0</v>
      </c>
      <c r="V474" s="65"/>
      <c r="W474" s="67"/>
      <c r="X474" s="67"/>
      <c r="Y474" s="67"/>
      <c r="Z474" s="67"/>
      <c r="AA474" s="67"/>
      <c r="AB474" s="67"/>
      <c r="AC474" s="67"/>
    </row>
    <row r="475" customFormat="false" ht="15.75" hidden="true" customHeight="false" outlineLevel="0" collapsed="false">
      <c r="A475" s="54" t="n">
        <f aca="false">+'Personnel Input Worksheet'!B495</f>
        <v>0</v>
      </c>
      <c r="B475" s="54" t="n">
        <f aca="false">+'Personnel Input Worksheet'!D495</f>
        <v>0</v>
      </c>
      <c r="C475" s="54" t="n">
        <f aca="false">IF(B475&lt;&gt;0,1,0)</f>
        <v>0</v>
      </c>
      <c r="D475" s="54" t="n">
        <f aca="false">+'Personnel Input Worksheet'!G495</f>
        <v>0</v>
      </c>
      <c r="E475" s="61" t="n">
        <f aca="false">+D475*30</f>
        <v>0</v>
      </c>
      <c r="F475" s="62" t="n">
        <v>36526</v>
      </c>
      <c r="G475" s="63" t="n">
        <f aca="false">IF(A475&lt;&gt;"FTE",DATE(99,12,31),+F475+(360-E475))</f>
        <v>36525</v>
      </c>
      <c r="H475" s="63" t="n">
        <f aca="false">IF(A475&lt;&gt;"FTE",F475+E475,DATE(2001,1,1))</f>
        <v>36526</v>
      </c>
      <c r="I475" s="64" t="n">
        <f aca="false">IF(AND($G475&lt;=I$1,$H475&gt;I$1),$C475,0)</f>
        <v>0</v>
      </c>
      <c r="J475" s="64" t="n">
        <f aca="false">IF(AND($G475&lt;=J$1,$H475&gt;J$1),$C475,0)</f>
        <v>0</v>
      </c>
      <c r="K475" s="64" t="n">
        <f aca="false">IF(AND($G475&lt;=K$1,$H475&gt;K$1),$C475,0)</f>
        <v>0</v>
      </c>
      <c r="L475" s="64" t="n">
        <f aca="false">IF(AND($G475&lt;=L$1,$H475&gt;L$1),$C475,0)</f>
        <v>0</v>
      </c>
      <c r="M475" s="64" t="n">
        <f aca="false">IF(AND($G475&lt;=M$1,$H475&gt;M$1),$C475,0)</f>
        <v>0</v>
      </c>
      <c r="N475" s="64" t="n">
        <f aca="false">IF(AND($G475&lt;=N$1,$H475&gt;N$1),$C475,0)</f>
        <v>0</v>
      </c>
      <c r="O475" s="64" t="n">
        <f aca="false">IF(AND($G475&lt;=O$1,$H475&gt;O$1),$C475,0)</f>
        <v>0</v>
      </c>
      <c r="P475" s="64" t="n">
        <f aca="false">IF(AND($G475&lt;=P$1,$H475&gt;P$1),$C475,0)</f>
        <v>0</v>
      </c>
      <c r="Q475" s="64" t="n">
        <f aca="false">IF(AND($G475&lt;=Q$1,$H475&gt;Q$1),$C475,0)</f>
        <v>0</v>
      </c>
      <c r="R475" s="64" t="n">
        <f aca="false">IF(AND($G475&lt;=R$1,$H475&gt;R$1),$C475,0)</f>
        <v>0</v>
      </c>
      <c r="S475" s="64" t="n">
        <f aca="false">IF(AND($G475&lt;=S$1,$H475&gt;S$1),$C475,0)</f>
        <v>0</v>
      </c>
      <c r="T475" s="64" t="n">
        <f aca="false">IF(AND($G475&lt;=T$1,$H475&gt;T$1),$C475,0)</f>
        <v>0</v>
      </c>
      <c r="U475" s="65" t="n">
        <f aca="false">SUM(I475:T475)</f>
        <v>0</v>
      </c>
      <c r="V475" s="65"/>
      <c r="W475" s="67"/>
      <c r="X475" s="67"/>
      <c r="Y475" s="67"/>
      <c r="Z475" s="67"/>
      <c r="AA475" s="67"/>
      <c r="AB475" s="67"/>
      <c r="AC475" s="67"/>
    </row>
    <row r="476" customFormat="false" ht="15.75" hidden="true" customHeight="false" outlineLevel="0" collapsed="false">
      <c r="A476" s="54" t="n">
        <f aca="false">+'Personnel Input Worksheet'!B496</f>
        <v>0</v>
      </c>
      <c r="B476" s="54" t="n">
        <f aca="false">+'Personnel Input Worksheet'!D496</f>
        <v>0</v>
      </c>
      <c r="C476" s="54" t="n">
        <f aca="false">IF(B476&lt;&gt;0,1,0)</f>
        <v>0</v>
      </c>
      <c r="D476" s="54" t="n">
        <f aca="false">+'Personnel Input Worksheet'!G496</f>
        <v>0</v>
      </c>
      <c r="E476" s="61" t="n">
        <f aca="false">+D476*30</f>
        <v>0</v>
      </c>
      <c r="F476" s="62" t="n">
        <v>36526</v>
      </c>
      <c r="G476" s="63" t="n">
        <f aca="false">IF(A476&lt;&gt;"FTE",DATE(99,12,31),+F476+(360-E476))</f>
        <v>36525</v>
      </c>
      <c r="H476" s="63" t="n">
        <f aca="false">IF(A476&lt;&gt;"FTE",F476+E476,DATE(2001,1,1))</f>
        <v>36526</v>
      </c>
      <c r="I476" s="64" t="n">
        <f aca="false">IF(AND($G476&lt;=I$1,$H476&gt;I$1),$C476,0)</f>
        <v>0</v>
      </c>
      <c r="J476" s="64" t="n">
        <f aca="false">IF(AND($G476&lt;=J$1,$H476&gt;J$1),$C476,0)</f>
        <v>0</v>
      </c>
      <c r="K476" s="64" t="n">
        <f aca="false">IF(AND($G476&lt;=K$1,$H476&gt;K$1),$C476,0)</f>
        <v>0</v>
      </c>
      <c r="L476" s="64" t="n">
        <f aca="false">IF(AND($G476&lt;=L$1,$H476&gt;L$1),$C476,0)</f>
        <v>0</v>
      </c>
      <c r="M476" s="64" t="n">
        <f aca="false">IF(AND($G476&lt;=M$1,$H476&gt;M$1),$C476,0)</f>
        <v>0</v>
      </c>
      <c r="N476" s="64" t="n">
        <f aca="false">IF(AND($G476&lt;=N$1,$H476&gt;N$1),$C476,0)</f>
        <v>0</v>
      </c>
      <c r="O476" s="64" t="n">
        <f aca="false">IF(AND($G476&lt;=O$1,$H476&gt;O$1),$C476,0)</f>
        <v>0</v>
      </c>
      <c r="P476" s="64" t="n">
        <f aca="false">IF(AND($G476&lt;=P$1,$H476&gt;P$1),$C476,0)</f>
        <v>0</v>
      </c>
      <c r="Q476" s="64" t="n">
        <f aca="false">IF(AND($G476&lt;=Q$1,$H476&gt;Q$1),$C476,0)</f>
        <v>0</v>
      </c>
      <c r="R476" s="64" t="n">
        <f aca="false">IF(AND($G476&lt;=R$1,$H476&gt;R$1),$C476,0)</f>
        <v>0</v>
      </c>
      <c r="S476" s="64" t="n">
        <f aca="false">IF(AND($G476&lt;=S$1,$H476&gt;S$1),$C476,0)</f>
        <v>0</v>
      </c>
      <c r="T476" s="64" t="n">
        <f aca="false">IF(AND($G476&lt;=T$1,$H476&gt;T$1),$C476,0)</f>
        <v>0</v>
      </c>
      <c r="U476" s="65" t="n">
        <f aca="false">SUM(I476:T476)</f>
        <v>0</v>
      </c>
      <c r="V476" s="65"/>
      <c r="W476" s="67"/>
      <c r="X476" s="67"/>
      <c r="Y476" s="67"/>
      <c r="Z476" s="67"/>
      <c r="AA476" s="67"/>
      <c r="AB476" s="67"/>
      <c r="AC476" s="67"/>
    </row>
    <row r="477" customFormat="false" ht="15.75" hidden="true" customHeight="false" outlineLevel="0" collapsed="false">
      <c r="A477" s="54" t="n">
        <f aca="false">+'Personnel Input Worksheet'!B497</f>
        <v>0</v>
      </c>
      <c r="B477" s="54" t="n">
        <f aca="false">+'Personnel Input Worksheet'!D497</f>
        <v>0</v>
      </c>
      <c r="C477" s="54" t="n">
        <f aca="false">IF(B477&lt;&gt;0,1,0)</f>
        <v>0</v>
      </c>
      <c r="D477" s="54" t="n">
        <f aca="false">+'Personnel Input Worksheet'!G497</f>
        <v>0</v>
      </c>
      <c r="E477" s="61" t="n">
        <f aca="false">+D477*30</f>
        <v>0</v>
      </c>
      <c r="F477" s="62" t="n">
        <v>36526</v>
      </c>
      <c r="G477" s="63" t="n">
        <f aca="false">IF(A477&lt;&gt;"FTE",DATE(99,12,31),+F477+(360-E477))</f>
        <v>36525</v>
      </c>
      <c r="H477" s="63" t="n">
        <f aca="false">IF(A477&lt;&gt;"FTE",F477+E477,DATE(2001,1,1))</f>
        <v>36526</v>
      </c>
      <c r="I477" s="64" t="n">
        <f aca="false">IF(AND($G477&lt;=I$1,$H477&gt;I$1),$C477,0)</f>
        <v>0</v>
      </c>
      <c r="J477" s="64" t="n">
        <f aca="false">IF(AND($G477&lt;=J$1,$H477&gt;J$1),$C477,0)</f>
        <v>0</v>
      </c>
      <c r="K477" s="64" t="n">
        <f aca="false">IF(AND($G477&lt;=K$1,$H477&gt;K$1),$C477,0)</f>
        <v>0</v>
      </c>
      <c r="L477" s="64" t="n">
        <f aca="false">IF(AND($G477&lt;=L$1,$H477&gt;L$1),$C477,0)</f>
        <v>0</v>
      </c>
      <c r="M477" s="64" t="n">
        <f aca="false">IF(AND($G477&lt;=M$1,$H477&gt;M$1),$C477,0)</f>
        <v>0</v>
      </c>
      <c r="N477" s="64" t="n">
        <f aca="false">IF(AND($G477&lt;=N$1,$H477&gt;N$1),$C477,0)</f>
        <v>0</v>
      </c>
      <c r="O477" s="64" t="n">
        <f aca="false">IF(AND($G477&lt;=O$1,$H477&gt;O$1),$C477,0)</f>
        <v>0</v>
      </c>
      <c r="P477" s="64" t="n">
        <f aca="false">IF(AND($G477&lt;=P$1,$H477&gt;P$1),$C477,0)</f>
        <v>0</v>
      </c>
      <c r="Q477" s="64" t="n">
        <f aca="false">IF(AND($G477&lt;=Q$1,$H477&gt;Q$1),$C477,0)</f>
        <v>0</v>
      </c>
      <c r="R477" s="64" t="n">
        <f aca="false">IF(AND($G477&lt;=R$1,$H477&gt;R$1),$C477,0)</f>
        <v>0</v>
      </c>
      <c r="S477" s="64" t="n">
        <f aca="false">IF(AND($G477&lt;=S$1,$H477&gt;S$1),$C477,0)</f>
        <v>0</v>
      </c>
      <c r="T477" s="64" t="n">
        <f aca="false">IF(AND($G477&lt;=T$1,$H477&gt;T$1),$C477,0)</f>
        <v>0</v>
      </c>
      <c r="U477" s="65" t="n">
        <f aca="false">SUM(I477:T477)</f>
        <v>0</v>
      </c>
      <c r="V477" s="65"/>
      <c r="W477" s="67"/>
      <c r="X477" s="67"/>
      <c r="Y477" s="67"/>
      <c r="Z477" s="67"/>
      <c r="AA477" s="67"/>
      <c r="AB477" s="67"/>
      <c r="AC477" s="67"/>
    </row>
    <row r="478" customFormat="false" ht="15.75" hidden="true" customHeight="false" outlineLevel="0" collapsed="false">
      <c r="A478" s="54" t="n">
        <f aca="false">+'Personnel Input Worksheet'!B498</f>
        <v>0</v>
      </c>
      <c r="B478" s="54" t="n">
        <f aca="false">+'Personnel Input Worksheet'!D498</f>
        <v>0</v>
      </c>
      <c r="C478" s="54" t="n">
        <f aca="false">IF(B478&lt;&gt;0,1,0)</f>
        <v>0</v>
      </c>
      <c r="D478" s="54" t="n">
        <f aca="false">+'Personnel Input Worksheet'!G498</f>
        <v>0</v>
      </c>
      <c r="E478" s="61" t="n">
        <f aca="false">+D478*30</f>
        <v>0</v>
      </c>
      <c r="F478" s="62" t="n">
        <v>36526</v>
      </c>
      <c r="G478" s="63" t="n">
        <f aca="false">IF(A478&lt;&gt;"FTE",DATE(99,12,31),+F478+(360-E478))</f>
        <v>36525</v>
      </c>
      <c r="H478" s="63" t="n">
        <f aca="false">IF(A478&lt;&gt;"FTE",F478+E478,DATE(2001,1,1))</f>
        <v>36526</v>
      </c>
      <c r="I478" s="64" t="n">
        <f aca="false">IF(AND($G478&lt;=I$1,$H478&gt;I$1),$C478,0)</f>
        <v>0</v>
      </c>
      <c r="J478" s="64" t="n">
        <f aca="false">IF(AND($G478&lt;=J$1,$H478&gt;J$1),$C478,0)</f>
        <v>0</v>
      </c>
      <c r="K478" s="64" t="n">
        <f aca="false">IF(AND($G478&lt;=K$1,$H478&gt;K$1),$C478,0)</f>
        <v>0</v>
      </c>
      <c r="L478" s="64" t="n">
        <f aca="false">IF(AND($G478&lt;=L$1,$H478&gt;L$1),$C478,0)</f>
        <v>0</v>
      </c>
      <c r="M478" s="64" t="n">
        <f aca="false">IF(AND($G478&lt;=M$1,$H478&gt;M$1),$C478,0)</f>
        <v>0</v>
      </c>
      <c r="N478" s="64" t="n">
        <f aca="false">IF(AND($G478&lt;=N$1,$H478&gt;N$1),$C478,0)</f>
        <v>0</v>
      </c>
      <c r="O478" s="64" t="n">
        <f aca="false">IF(AND($G478&lt;=O$1,$H478&gt;O$1),$C478,0)</f>
        <v>0</v>
      </c>
      <c r="P478" s="64" t="n">
        <f aca="false">IF(AND($G478&lt;=P$1,$H478&gt;P$1),$C478,0)</f>
        <v>0</v>
      </c>
      <c r="Q478" s="64" t="n">
        <f aca="false">IF(AND($G478&lt;=Q$1,$H478&gt;Q$1),$C478,0)</f>
        <v>0</v>
      </c>
      <c r="R478" s="64" t="n">
        <f aca="false">IF(AND($G478&lt;=R$1,$H478&gt;R$1),$C478,0)</f>
        <v>0</v>
      </c>
      <c r="S478" s="64" t="n">
        <f aca="false">IF(AND($G478&lt;=S$1,$H478&gt;S$1),$C478,0)</f>
        <v>0</v>
      </c>
      <c r="T478" s="64" t="n">
        <f aca="false">IF(AND($G478&lt;=T$1,$H478&gt;T$1),$C478,0)</f>
        <v>0</v>
      </c>
      <c r="U478" s="65" t="n">
        <f aca="false">SUM(I478:T478)</f>
        <v>0</v>
      </c>
      <c r="V478" s="65"/>
      <c r="W478" s="67"/>
      <c r="X478" s="67"/>
      <c r="Y478" s="67"/>
      <c r="Z478" s="67"/>
      <c r="AA478" s="67"/>
      <c r="AB478" s="67"/>
      <c r="AC478" s="67"/>
    </row>
    <row r="479" customFormat="false" ht="15.75" hidden="true" customHeight="false" outlineLevel="0" collapsed="false">
      <c r="A479" s="54" t="n">
        <f aca="false">+'Personnel Input Worksheet'!B499</f>
        <v>0</v>
      </c>
      <c r="B479" s="54" t="n">
        <f aca="false">+'Personnel Input Worksheet'!D499</f>
        <v>0</v>
      </c>
      <c r="C479" s="54" t="n">
        <f aca="false">IF(B479&lt;&gt;0,1,0)</f>
        <v>0</v>
      </c>
      <c r="D479" s="54" t="n">
        <f aca="false">+'Personnel Input Worksheet'!G499</f>
        <v>0</v>
      </c>
      <c r="E479" s="61" t="n">
        <f aca="false">+D479*30</f>
        <v>0</v>
      </c>
      <c r="F479" s="62" t="n">
        <v>36526</v>
      </c>
      <c r="G479" s="63" t="n">
        <f aca="false">IF(A479&lt;&gt;"FTE",DATE(99,12,31),+F479+(360-E479))</f>
        <v>36525</v>
      </c>
      <c r="H479" s="63" t="n">
        <f aca="false">IF(A479&lt;&gt;"FTE",F479+E479,DATE(2001,1,1))</f>
        <v>36526</v>
      </c>
      <c r="I479" s="64" t="n">
        <f aca="false">IF(AND($G479&lt;=I$1,$H479&gt;I$1),$C479,0)</f>
        <v>0</v>
      </c>
      <c r="J479" s="64" t="n">
        <f aca="false">IF(AND($G479&lt;=J$1,$H479&gt;J$1),$C479,0)</f>
        <v>0</v>
      </c>
      <c r="K479" s="64" t="n">
        <f aca="false">IF(AND($G479&lt;=K$1,$H479&gt;K$1),$C479,0)</f>
        <v>0</v>
      </c>
      <c r="L479" s="64" t="n">
        <f aca="false">IF(AND($G479&lt;=L$1,$H479&gt;L$1),$C479,0)</f>
        <v>0</v>
      </c>
      <c r="M479" s="64" t="n">
        <f aca="false">IF(AND($G479&lt;=M$1,$H479&gt;M$1),$C479,0)</f>
        <v>0</v>
      </c>
      <c r="N479" s="64" t="n">
        <f aca="false">IF(AND($G479&lt;=N$1,$H479&gt;N$1),$C479,0)</f>
        <v>0</v>
      </c>
      <c r="O479" s="64" t="n">
        <f aca="false">IF(AND($G479&lt;=O$1,$H479&gt;O$1),$C479,0)</f>
        <v>0</v>
      </c>
      <c r="P479" s="64" t="n">
        <f aca="false">IF(AND($G479&lt;=P$1,$H479&gt;P$1),$C479,0)</f>
        <v>0</v>
      </c>
      <c r="Q479" s="64" t="n">
        <f aca="false">IF(AND($G479&lt;=Q$1,$H479&gt;Q$1),$C479,0)</f>
        <v>0</v>
      </c>
      <c r="R479" s="64" t="n">
        <f aca="false">IF(AND($G479&lt;=R$1,$H479&gt;R$1),$C479,0)</f>
        <v>0</v>
      </c>
      <c r="S479" s="64" t="n">
        <f aca="false">IF(AND($G479&lt;=S$1,$H479&gt;S$1),$C479,0)</f>
        <v>0</v>
      </c>
      <c r="T479" s="64" t="n">
        <f aca="false">IF(AND($G479&lt;=T$1,$H479&gt;T$1),$C479,0)</f>
        <v>0</v>
      </c>
      <c r="U479" s="65" t="n">
        <f aca="false">SUM(I479:T479)</f>
        <v>0</v>
      </c>
      <c r="V479" s="65"/>
      <c r="W479" s="67"/>
      <c r="X479" s="67"/>
      <c r="Y479" s="67"/>
      <c r="Z479" s="67"/>
      <c r="AA479" s="67"/>
      <c r="AB479" s="67"/>
      <c r="AC479" s="67"/>
    </row>
    <row r="480" customFormat="false" ht="15.75" hidden="true" customHeight="false" outlineLevel="0" collapsed="false">
      <c r="A480" s="54" t="n">
        <f aca="false">+'Personnel Input Worksheet'!B500</f>
        <v>0</v>
      </c>
      <c r="B480" s="54" t="n">
        <f aca="false">+'Personnel Input Worksheet'!D500</f>
        <v>0</v>
      </c>
      <c r="C480" s="54" t="n">
        <f aca="false">IF(B480&lt;&gt;0,1,0)</f>
        <v>0</v>
      </c>
      <c r="D480" s="54" t="n">
        <f aca="false">+'Personnel Input Worksheet'!G500</f>
        <v>0</v>
      </c>
      <c r="E480" s="61" t="n">
        <f aca="false">+D480*30</f>
        <v>0</v>
      </c>
      <c r="F480" s="62" t="n">
        <v>36526</v>
      </c>
      <c r="G480" s="63" t="n">
        <f aca="false">IF(A480&lt;&gt;"FTE",DATE(99,12,31),+F480+(360-E480))</f>
        <v>36525</v>
      </c>
      <c r="H480" s="63" t="n">
        <f aca="false">IF(A480&lt;&gt;"FTE",F480+E480,DATE(2001,1,1))</f>
        <v>36526</v>
      </c>
      <c r="I480" s="64" t="n">
        <f aca="false">IF(AND($G480&lt;=I$1,$H480&gt;I$1),$C480,0)</f>
        <v>0</v>
      </c>
      <c r="J480" s="64" t="n">
        <f aca="false">IF(AND($G480&lt;=J$1,$H480&gt;J$1),$C480,0)</f>
        <v>0</v>
      </c>
      <c r="K480" s="64" t="n">
        <f aca="false">IF(AND($G480&lt;=K$1,$H480&gt;K$1),$C480,0)</f>
        <v>0</v>
      </c>
      <c r="L480" s="64" t="n">
        <f aca="false">IF(AND($G480&lt;=L$1,$H480&gt;L$1),$C480,0)</f>
        <v>0</v>
      </c>
      <c r="M480" s="64" t="n">
        <f aca="false">IF(AND($G480&lt;=M$1,$H480&gt;M$1),$C480,0)</f>
        <v>0</v>
      </c>
      <c r="N480" s="64" t="n">
        <f aca="false">IF(AND($G480&lt;=N$1,$H480&gt;N$1),$C480,0)</f>
        <v>0</v>
      </c>
      <c r="O480" s="64" t="n">
        <f aca="false">IF(AND($G480&lt;=O$1,$H480&gt;O$1),$C480,0)</f>
        <v>0</v>
      </c>
      <c r="P480" s="64" t="n">
        <f aca="false">IF(AND($G480&lt;=P$1,$H480&gt;P$1),$C480,0)</f>
        <v>0</v>
      </c>
      <c r="Q480" s="64" t="n">
        <f aca="false">IF(AND($G480&lt;=Q$1,$H480&gt;Q$1),$C480,0)</f>
        <v>0</v>
      </c>
      <c r="R480" s="64" t="n">
        <f aca="false">IF(AND($G480&lt;=R$1,$H480&gt;R$1),$C480,0)</f>
        <v>0</v>
      </c>
      <c r="S480" s="64" t="n">
        <f aca="false">IF(AND($G480&lt;=S$1,$H480&gt;S$1),$C480,0)</f>
        <v>0</v>
      </c>
      <c r="T480" s="64" t="n">
        <f aca="false">IF(AND($G480&lt;=T$1,$H480&gt;T$1),$C480,0)</f>
        <v>0</v>
      </c>
      <c r="U480" s="65" t="n">
        <f aca="false">SUM(I480:T480)</f>
        <v>0</v>
      </c>
      <c r="V480" s="65"/>
      <c r="W480" s="67"/>
      <c r="X480" s="67"/>
      <c r="Y480" s="67"/>
      <c r="Z480" s="67"/>
      <c r="AA480" s="67"/>
      <c r="AB480" s="67"/>
      <c r="AC480" s="67"/>
    </row>
    <row r="481" customFormat="false" ht="15.75" hidden="true" customHeight="false" outlineLevel="0" collapsed="false">
      <c r="A481" s="54" t="n">
        <f aca="false">+'Personnel Input Worksheet'!B501</f>
        <v>0</v>
      </c>
      <c r="B481" s="54" t="n">
        <f aca="false">+'Personnel Input Worksheet'!D501</f>
        <v>0</v>
      </c>
      <c r="C481" s="54" t="n">
        <f aca="false">IF(B481&lt;&gt;0,1,0)</f>
        <v>0</v>
      </c>
      <c r="D481" s="54" t="n">
        <f aca="false">+'Personnel Input Worksheet'!G501</f>
        <v>0</v>
      </c>
      <c r="E481" s="61" t="n">
        <f aca="false">+D481*30</f>
        <v>0</v>
      </c>
      <c r="F481" s="62" t="n">
        <v>36526</v>
      </c>
      <c r="G481" s="63" t="n">
        <f aca="false">IF(A481&lt;&gt;"FTE",DATE(99,12,31),+F481+(360-E481))</f>
        <v>36525</v>
      </c>
      <c r="H481" s="63" t="n">
        <f aca="false">IF(A481&lt;&gt;"FTE",F481+E481,DATE(2001,1,1))</f>
        <v>36526</v>
      </c>
      <c r="I481" s="64" t="n">
        <f aca="false">IF(AND($G481&lt;=I$1,$H481&gt;I$1),$C481,0)</f>
        <v>0</v>
      </c>
      <c r="J481" s="64" t="n">
        <f aca="false">IF(AND($G481&lt;=J$1,$H481&gt;J$1),$C481,0)</f>
        <v>0</v>
      </c>
      <c r="K481" s="64" t="n">
        <f aca="false">IF(AND($G481&lt;=K$1,$H481&gt;K$1),$C481,0)</f>
        <v>0</v>
      </c>
      <c r="L481" s="64" t="n">
        <f aca="false">IF(AND($G481&lt;=L$1,$H481&gt;L$1),$C481,0)</f>
        <v>0</v>
      </c>
      <c r="M481" s="64" t="n">
        <f aca="false">IF(AND($G481&lt;=M$1,$H481&gt;M$1),$C481,0)</f>
        <v>0</v>
      </c>
      <c r="N481" s="64" t="n">
        <f aca="false">IF(AND($G481&lt;=N$1,$H481&gt;N$1),$C481,0)</f>
        <v>0</v>
      </c>
      <c r="O481" s="64" t="n">
        <f aca="false">IF(AND($G481&lt;=O$1,$H481&gt;O$1),$C481,0)</f>
        <v>0</v>
      </c>
      <c r="P481" s="64" t="n">
        <f aca="false">IF(AND($G481&lt;=P$1,$H481&gt;P$1),$C481,0)</f>
        <v>0</v>
      </c>
      <c r="Q481" s="64" t="n">
        <f aca="false">IF(AND($G481&lt;=Q$1,$H481&gt;Q$1),$C481,0)</f>
        <v>0</v>
      </c>
      <c r="R481" s="64" t="n">
        <f aca="false">IF(AND($G481&lt;=R$1,$H481&gt;R$1),$C481,0)</f>
        <v>0</v>
      </c>
      <c r="S481" s="64" t="n">
        <f aca="false">IF(AND($G481&lt;=S$1,$H481&gt;S$1),$C481,0)</f>
        <v>0</v>
      </c>
      <c r="T481" s="64" t="n">
        <f aca="false">IF(AND($G481&lt;=T$1,$H481&gt;T$1),$C481,0)</f>
        <v>0</v>
      </c>
      <c r="U481" s="65" t="n">
        <f aca="false">SUM(I481:T481)</f>
        <v>0</v>
      </c>
      <c r="V481" s="65"/>
      <c r="W481" s="67"/>
      <c r="X481" s="67"/>
      <c r="Y481" s="67"/>
      <c r="Z481" s="67"/>
      <c r="AA481" s="67"/>
      <c r="AB481" s="67"/>
      <c r="AC481" s="67"/>
    </row>
    <row r="482" customFormat="false" ht="15.75" hidden="true" customHeight="false" outlineLevel="0" collapsed="false">
      <c r="A482" s="54" t="n">
        <f aca="false">+'Personnel Input Worksheet'!B502</f>
        <v>0</v>
      </c>
      <c r="B482" s="54" t="n">
        <f aca="false">+'Personnel Input Worksheet'!D502</f>
        <v>0</v>
      </c>
      <c r="C482" s="54" t="n">
        <f aca="false">IF(B482&lt;&gt;0,1,0)</f>
        <v>0</v>
      </c>
      <c r="D482" s="54" t="n">
        <f aca="false">+'Personnel Input Worksheet'!G502</f>
        <v>0</v>
      </c>
      <c r="E482" s="61" t="n">
        <f aca="false">+D482*30</f>
        <v>0</v>
      </c>
      <c r="F482" s="62" t="n">
        <v>36526</v>
      </c>
      <c r="G482" s="63" t="n">
        <f aca="false">IF(A482&lt;&gt;"FTE",DATE(99,12,31),+F482+(360-E482))</f>
        <v>36525</v>
      </c>
      <c r="H482" s="63" t="n">
        <f aca="false">IF(A482&lt;&gt;"FTE",F482+E482,DATE(2001,1,1))</f>
        <v>36526</v>
      </c>
      <c r="I482" s="64" t="n">
        <f aca="false">IF(AND($G482&lt;=I$1,$H482&gt;I$1),$C482,0)</f>
        <v>0</v>
      </c>
      <c r="J482" s="64" t="n">
        <f aca="false">IF(AND($G482&lt;=J$1,$H482&gt;J$1),$C482,0)</f>
        <v>0</v>
      </c>
      <c r="K482" s="64" t="n">
        <f aca="false">IF(AND($G482&lt;=K$1,$H482&gt;K$1),$C482,0)</f>
        <v>0</v>
      </c>
      <c r="L482" s="64" t="n">
        <f aca="false">IF(AND($G482&lt;=L$1,$H482&gt;L$1),$C482,0)</f>
        <v>0</v>
      </c>
      <c r="M482" s="64" t="n">
        <f aca="false">IF(AND($G482&lt;=M$1,$H482&gt;M$1),$C482,0)</f>
        <v>0</v>
      </c>
      <c r="N482" s="64" t="n">
        <f aca="false">IF(AND($G482&lt;=N$1,$H482&gt;N$1),$C482,0)</f>
        <v>0</v>
      </c>
      <c r="O482" s="64" t="n">
        <f aca="false">IF(AND($G482&lt;=O$1,$H482&gt;O$1),$C482,0)</f>
        <v>0</v>
      </c>
      <c r="P482" s="64" t="n">
        <f aca="false">IF(AND($G482&lt;=P$1,$H482&gt;P$1),$C482,0)</f>
        <v>0</v>
      </c>
      <c r="Q482" s="64" t="n">
        <f aca="false">IF(AND($G482&lt;=Q$1,$H482&gt;Q$1),$C482,0)</f>
        <v>0</v>
      </c>
      <c r="R482" s="64" t="n">
        <f aca="false">IF(AND($G482&lt;=R$1,$H482&gt;R$1),$C482,0)</f>
        <v>0</v>
      </c>
      <c r="S482" s="64" t="n">
        <f aca="false">IF(AND($G482&lt;=S$1,$H482&gt;S$1),$C482,0)</f>
        <v>0</v>
      </c>
      <c r="T482" s="64" t="n">
        <f aca="false">IF(AND($G482&lt;=T$1,$H482&gt;T$1),$C482,0)</f>
        <v>0</v>
      </c>
      <c r="U482" s="65" t="n">
        <f aca="false">SUM(I482:T482)</f>
        <v>0</v>
      </c>
      <c r="V482" s="65"/>
      <c r="W482" s="67"/>
      <c r="X482" s="67"/>
      <c r="Y482" s="67"/>
      <c r="Z482" s="67"/>
      <c r="AA482" s="67"/>
      <c r="AB482" s="67"/>
      <c r="AC482" s="67"/>
    </row>
    <row r="483" customFormat="false" ht="15.75" hidden="true" customHeight="false" outlineLevel="0" collapsed="false">
      <c r="A483" s="54" t="n">
        <f aca="false">+'Personnel Input Worksheet'!B503</f>
        <v>0</v>
      </c>
      <c r="B483" s="54" t="n">
        <f aca="false">+'Personnel Input Worksheet'!D503</f>
        <v>0</v>
      </c>
      <c r="C483" s="54" t="n">
        <f aca="false">IF(B483&lt;&gt;0,1,0)</f>
        <v>0</v>
      </c>
      <c r="D483" s="54" t="n">
        <f aca="false">+'Personnel Input Worksheet'!G503</f>
        <v>0</v>
      </c>
      <c r="E483" s="61" t="n">
        <f aca="false">+D483*30</f>
        <v>0</v>
      </c>
      <c r="F483" s="62" t="n">
        <v>36526</v>
      </c>
      <c r="G483" s="63" t="n">
        <f aca="false">IF(A483&lt;&gt;"FTE",DATE(99,12,31),+F483+(360-E483))</f>
        <v>36525</v>
      </c>
      <c r="H483" s="63" t="n">
        <f aca="false">IF(A483&lt;&gt;"FTE",F483+E483,DATE(2001,1,1))</f>
        <v>36526</v>
      </c>
      <c r="I483" s="64" t="n">
        <f aca="false">IF(AND($G483&lt;=I$1,$H483&gt;I$1),$C483,0)</f>
        <v>0</v>
      </c>
      <c r="J483" s="64" t="n">
        <f aca="false">IF(AND($G483&lt;=J$1,$H483&gt;J$1),$C483,0)</f>
        <v>0</v>
      </c>
      <c r="K483" s="64" t="n">
        <f aca="false">IF(AND($G483&lt;=K$1,$H483&gt;K$1),$C483,0)</f>
        <v>0</v>
      </c>
      <c r="L483" s="64" t="n">
        <f aca="false">IF(AND($G483&lt;=L$1,$H483&gt;L$1),$C483,0)</f>
        <v>0</v>
      </c>
      <c r="M483" s="64" t="n">
        <f aca="false">IF(AND($G483&lt;=M$1,$H483&gt;M$1),$C483,0)</f>
        <v>0</v>
      </c>
      <c r="N483" s="64" t="n">
        <f aca="false">IF(AND($G483&lt;=N$1,$H483&gt;N$1),$C483,0)</f>
        <v>0</v>
      </c>
      <c r="O483" s="64" t="n">
        <f aca="false">IF(AND($G483&lt;=O$1,$H483&gt;O$1),$C483,0)</f>
        <v>0</v>
      </c>
      <c r="P483" s="64" t="n">
        <f aca="false">IF(AND($G483&lt;=P$1,$H483&gt;P$1),$C483,0)</f>
        <v>0</v>
      </c>
      <c r="Q483" s="64" t="n">
        <f aca="false">IF(AND($G483&lt;=Q$1,$H483&gt;Q$1),$C483,0)</f>
        <v>0</v>
      </c>
      <c r="R483" s="64" t="n">
        <f aca="false">IF(AND($G483&lt;=R$1,$H483&gt;R$1),$C483,0)</f>
        <v>0</v>
      </c>
      <c r="S483" s="64" t="n">
        <f aca="false">IF(AND($G483&lt;=S$1,$H483&gt;S$1),$C483,0)</f>
        <v>0</v>
      </c>
      <c r="T483" s="64" t="n">
        <f aca="false">IF(AND($G483&lt;=T$1,$H483&gt;T$1),$C483,0)</f>
        <v>0</v>
      </c>
      <c r="U483" s="65" t="n">
        <f aca="false">SUM(I483:T483)</f>
        <v>0</v>
      </c>
      <c r="V483" s="65"/>
      <c r="W483" s="67"/>
      <c r="X483" s="67"/>
      <c r="Y483" s="67"/>
      <c r="Z483" s="67"/>
      <c r="AA483" s="67"/>
      <c r="AB483" s="67"/>
      <c r="AC483" s="67"/>
    </row>
    <row r="484" customFormat="false" ht="15.75" hidden="true" customHeight="false" outlineLevel="0" collapsed="false">
      <c r="A484" s="54" t="n">
        <f aca="false">+'Personnel Input Worksheet'!B504</f>
        <v>0</v>
      </c>
      <c r="B484" s="54" t="n">
        <f aca="false">+'Personnel Input Worksheet'!D504</f>
        <v>0</v>
      </c>
      <c r="C484" s="54" t="n">
        <f aca="false">IF(B484&lt;&gt;0,1,0)</f>
        <v>0</v>
      </c>
      <c r="D484" s="54" t="n">
        <f aca="false">+'Personnel Input Worksheet'!G504</f>
        <v>0</v>
      </c>
      <c r="E484" s="61" t="n">
        <f aca="false">+D484*30</f>
        <v>0</v>
      </c>
      <c r="F484" s="62" t="n">
        <v>36526</v>
      </c>
      <c r="G484" s="63" t="n">
        <f aca="false">IF(A484&lt;&gt;"FTE",DATE(99,12,31),+F484+(360-E484))</f>
        <v>36525</v>
      </c>
      <c r="H484" s="63" t="n">
        <f aca="false">IF(A484&lt;&gt;"FTE",F484+E484,DATE(2001,1,1))</f>
        <v>36526</v>
      </c>
      <c r="I484" s="64" t="n">
        <f aca="false">IF(AND($G484&lt;=I$1,$H484&gt;I$1),$C484,0)</f>
        <v>0</v>
      </c>
      <c r="J484" s="64" t="n">
        <f aca="false">IF(AND($G484&lt;=J$1,$H484&gt;J$1),$C484,0)</f>
        <v>0</v>
      </c>
      <c r="K484" s="64" t="n">
        <f aca="false">IF(AND($G484&lt;=K$1,$H484&gt;K$1),$C484,0)</f>
        <v>0</v>
      </c>
      <c r="L484" s="64" t="n">
        <f aca="false">IF(AND($G484&lt;=L$1,$H484&gt;L$1),$C484,0)</f>
        <v>0</v>
      </c>
      <c r="M484" s="64" t="n">
        <f aca="false">IF(AND($G484&lt;=M$1,$H484&gt;M$1),$C484,0)</f>
        <v>0</v>
      </c>
      <c r="N484" s="64" t="n">
        <f aca="false">IF(AND($G484&lt;=N$1,$H484&gt;N$1),$C484,0)</f>
        <v>0</v>
      </c>
      <c r="O484" s="64" t="n">
        <f aca="false">IF(AND($G484&lt;=O$1,$H484&gt;O$1),$C484,0)</f>
        <v>0</v>
      </c>
      <c r="P484" s="64" t="n">
        <f aca="false">IF(AND($G484&lt;=P$1,$H484&gt;P$1),$C484,0)</f>
        <v>0</v>
      </c>
      <c r="Q484" s="64" t="n">
        <f aca="false">IF(AND($G484&lt;=Q$1,$H484&gt;Q$1),$C484,0)</f>
        <v>0</v>
      </c>
      <c r="R484" s="64" t="n">
        <f aca="false">IF(AND($G484&lt;=R$1,$H484&gt;R$1),$C484,0)</f>
        <v>0</v>
      </c>
      <c r="S484" s="64" t="n">
        <f aca="false">IF(AND($G484&lt;=S$1,$H484&gt;S$1),$C484,0)</f>
        <v>0</v>
      </c>
      <c r="T484" s="64" t="n">
        <f aca="false">IF(AND($G484&lt;=T$1,$H484&gt;T$1),$C484,0)</f>
        <v>0</v>
      </c>
      <c r="U484" s="65" t="n">
        <f aca="false">SUM(I484:T484)</f>
        <v>0</v>
      </c>
      <c r="V484" s="65"/>
      <c r="W484" s="67"/>
      <c r="X484" s="67"/>
      <c r="Y484" s="67"/>
      <c r="Z484" s="67"/>
      <c r="AA484" s="67"/>
      <c r="AB484" s="67"/>
      <c r="AC484" s="67"/>
    </row>
    <row r="485" customFormat="false" ht="15.75" hidden="true" customHeight="false" outlineLevel="0" collapsed="false">
      <c r="A485" s="54" t="n">
        <f aca="false">+'Personnel Input Worksheet'!B505</f>
        <v>0</v>
      </c>
      <c r="B485" s="54" t="n">
        <f aca="false">+'Personnel Input Worksheet'!D505</f>
        <v>0</v>
      </c>
      <c r="C485" s="54" t="n">
        <f aca="false">IF(B485&lt;&gt;0,1,0)</f>
        <v>0</v>
      </c>
      <c r="D485" s="54" t="n">
        <f aca="false">+'Personnel Input Worksheet'!G505</f>
        <v>0</v>
      </c>
      <c r="E485" s="61" t="n">
        <f aca="false">+D485*30</f>
        <v>0</v>
      </c>
      <c r="F485" s="62" t="n">
        <v>36526</v>
      </c>
      <c r="G485" s="63" t="n">
        <f aca="false">IF(A485&lt;&gt;"FTE",DATE(99,12,31),+F485+(360-E485))</f>
        <v>36525</v>
      </c>
      <c r="H485" s="63" t="n">
        <f aca="false">IF(A485&lt;&gt;"FTE",F485+E485,DATE(2001,1,1))</f>
        <v>36526</v>
      </c>
      <c r="I485" s="64" t="n">
        <f aca="false">IF(AND($G485&lt;=I$1,$H485&gt;I$1),$C485,0)</f>
        <v>0</v>
      </c>
      <c r="J485" s="64" t="n">
        <f aca="false">IF(AND($G485&lt;=J$1,$H485&gt;J$1),$C485,0)</f>
        <v>0</v>
      </c>
      <c r="K485" s="64" t="n">
        <f aca="false">IF(AND($G485&lt;=K$1,$H485&gt;K$1),$C485,0)</f>
        <v>0</v>
      </c>
      <c r="L485" s="64" t="n">
        <f aca="false">IF(AND($G485&lt;=L$1,$H485&gt;L$1),$C485,0)</f>
        <v>0</v>
      </c>
      <c r="M485" s="64" t="n">
        <f aca="false">IF(AND($G485&lt;=M$1,$H485&gt;M$1),$C485,0)</f>
        <v>0</v>
      </c>
      <c r="N485" s="64" t="n">
        <f aca="false">IF(AND($G485&lt;=N$1,$H485&gt;N$1),$C485,0)</f>
        <v>0</v>
      </c>
      <c r="O485" s="64" t="n">
        <f aca="false">IF(AND($G485&lt;=O$1,$H485&gt;O$1),$C485,0)</f>
        <v>0</v>
      </c>
      <c r="P485" s="64" t="n">
        <f aca="false">IF(AND($G485&lt;=P$1,$H485&gt;P$1),$C485,0)</f>
        <v>0</v>
      </c>
      <c r="Q485" s="64" t="n">
        <f aca="false">IF(AND($G485&lt;=Q$1,$H485&gt;Q$1),$C485,0)</f>
        <v>0</v>
      </c>
      <c r="R485" s="64" t="n">
        <f aca="false">IF(AND($G485&lt;=R$1,$H485&gt;R$1),$C485,0)</f>
        <v>0</v>
      </c>
      <c r="S485" s="64" t="n">
        <f aca="false">IF(AND($G485&lt;=S$1,$H485&gt;S$1),$C485,0)</f>
        <v>0</v>
      </c>
      <c r="T485" s="64" t="n">
        <f aca="false">IF(AND($G485&lt;=T$1,$H485&gt;T$1),$C485,0)</f>
        <v>0</v>
      </c>
      <c r="U485" s="65" t="n">
        <f aca="false">SUM(I485:T485)</f>
        <v>0</v>
      </c>
      <c r="V485" s="65"/>
      <c r="W485" s="67"/>
      <c r="X485" s="67"/>
      <c r="Y485" s="67"/>
      <c r="Z485" s="67"/>
      <c r="AA485" s="67"/>
      <c r="AB485" s="67"/>
      <c r="AC485" s="67"/>
    </row>
    <row r="486" customFormat="false" ht="15.75" hidden="true" customHeight="false" outlineLevel="0" collapsed="false">
      <c r="A486" s="54" t="n">
        <f aca="false">+'Personnel Input Worksheet'!B506</f>
        <v>0</v>
      </c>
      <c r="B486" s="54" t="n">
        <f aca="false">+'Personnel Input Worksheet'!D506</f>
        <v>0</v>
      </c>
      <c r="C486" s="54" t="n">
        <f aca="false">IF(B486&lt;&gt;0,1,0)</f>
        <v>0</v>
      </c>
      <c r="D486" s="54" t="n">
        <f aca="false">+'Personnel Input Worksheet'!G506</f>
        <v>0</v>
      </c>
      <c r="E486" s="61" t="n">
        <f aca="false">+D486*30</f>
        <v>0</v>
      </c>
      <c r="F486" s="62" t="n">
        <v>36526</v>
      </c>
      <c r="G486" s="63" t="n">
        <f aca="false">IF(A486&lt;&gt;"FTE",DATE(99,12,31),+F486+(360-E486))</f>
        <v>36525</v>
      </c>
      <c r="H486" s="63" t="n">
        <f aca="false">IF(A486&lt;&gt;"FTE",F486+E486,DATE(2001,1,1))</f>
        <v>36526</v>
      </c>
      <c r="I486" s="64" t="n">
        <f aca="false">IF(AND($G486&lt;=I$1,$H486&gt;I$1),$C486,0)</f>
        <v>0</v>
      </c>
      <c r="J486" s="64" t="n">
        <f aca="false">IF(AND($G486&lt;=J$1,$H486&gt;J$1),$C486,0)</f>
        <v>0</v>
      </c>
      <c r="K486" s="64" t="n">
        <f aca="false">IF(AND($G486&lt;=K$1,$H486&gt;K$1),$C486,0)</f>
        <v>0</v>
      </c>
      <c r="L486" s="64" t="n">
        <f aca="false">IF(AND($G486&lt;=L$1,$H486&gt;L$1),$C486,0)</f>
        <v>0</v>
      </c>
      <c r="M486" s="64" t="n">
        <f aca="false">IF(AND($G486&lt;=M$1,$H486&gt;M$1),$C486,0)</f>
        <v>0</v>
      </c>
      <c r="N486" s="64" t="n">
        <f aca="false">IF(AND($G486&lt;=N$1,$H486&gt;N$1),$C486,0)</f>
        <v>0</v>
      </c>
      <c r="O486" s="64" t="n">
        <f aca="false">IF(AND($G486&lt;=O$1,$H486&gt;O$1),$C486,0)</f>
        <v>0</v>
      </c>
      <c r="P486" s="64" t="n">
        <f aca="false">IF(AND($G486&lt;=P$1,$H486&gt;P$1),$C486,0)</f>
        <v>0</v>
      </c>
      <c r="Q486" s="64" t="n">
        <f aca="false">IF(AND($G486&lt;=Q$1,$H486&gt;Q$1),$C486,0)</f>
        <v>0</v>
      </c>
      <c r="R486" s="64" t="n">
        <f aca="false">IF(AND($G486&lt;=R$1,$H486&gt;R$1),$C486,0)</f>
        <v>0</v>
      </c>
      <c r="S486" s="64" t="n">
        <f aca="false">IF(AND($G486&lt;=S$1,$H486&gt;S$1),$C486,0)</f>
        <v>0</v>
      </c>
      <c r="T486" s="64" t="n">
        <f aca="false">IF(AND($G486&lt;=T$1,$H486&gt;T$1),$C486,0)</f>
        <v>0</v>
      </c>
      <c r="U486" s="65" t="n">
        <f aca="false">SUM(I486:T486)</f>
        <v>0</v>
      </c>
      <c r="V486" s="65"/>
      <c r="W486" s="67"/>
      <c r="X486" s="67"/>
      <c r="Y486" s="67"/>
      <c r="Z486" s="67"/>
      <c r="AA486" s="67"/>
      <c r="AB486" s="67"/>
      <c r="AC486" s="67"/>
    </row>
    <row r="487" customFormat="false" ht="15.75" hidden="true" customHeight="false" outlineLevel="0" collapsed="false">
      <c r="A487" s="54" t="n">
        <f aca="false">+'Personnel Input Worksheet'!B507</f>
        <v>0</v>
      </c>
      <c r="B487" s="54" t="n">
        <f aca="false">+'Personnel Input Worksheet'!D507</f>
        <v>0</v>
      </c>
      <c r="C487" s="54" t="n">
        <f aca="false">IF(B487&lt;&gt;0,1,0)</f>
        <v>0</v>
      </c>
      <c r="D487" s="54" t="n">
        <f aca="false">+'Personnel Input Worksheet'!G507</f>
        <v>0</v>
      </c>
      <c r="E487" s="61" t="n">
        <f aca="false">+D487*30</f>
        <v>0</v>
      </c>
      <c r="F487" s="62" t="n">
        <v>36526</v>
      </c>
      <c r="G487" s="63" t="n">
        <f aca="false">IF(A487&lt;&gt;"FTE",DATE(99,12,31),+F487+(360-E487))</f>
        <v>36525</v>
      </c>
      <c r="H487" s="63" t="n">
        <f aca="false">IF(A487&lt;&gt;"FTE",F487+E487,DATE(2001,1,1))</f>
        <v>36526</v>
      </c>
      <c r="I487" s="64" t="n">
        <f aca="false">IF(AND($G487&lt;=I$1,$H487&gt;I$1),$C487,0)</f>
        <v>0</v>
      </c>
      <c r="J487" s="64" t="n">
        <f aca="false">IF(AND($G487&lt;=J$1,$H487&gt;J$1),$C487,0)</f>
        <v>0</v>
      </c>
      <c r="K487" s="64" t="n">
        <f aca="false">IF(AND($G487&lt;=K$1,$H487&gt;K$1),$C487,0)</f>
        <v>0</v>
      </c>
      <c r="L487" s="64" t="n">
        <f aca="false">IF(AND($G487&lt;=L$1,$H487&gt;L$1),$C487,0)</f>
        <v>0</v>
      </c>
      <c r="M487" s="64" t="n">
        <f aca="false">IF(AND($G487&lt;=M$1,$H487&gt;M$1),$C487,0)</f>
        <v>0</v>
      </c>
      <c r="N487" s="64" t="n">
        <f aca="false">IF(AND($G487&lt;=N$1,$H487&gt;N$1),$C487,0)</f>
        <v>0</v>
      </c>
      <c r="O487" s="64" t="n">
        <f aca="false">IF(AND($G487&lt;=O$1,$H487&gt;O$1),$C487,0)</f>
        <v>0</v>
      </c>
      <c r="P487" s="64" t="n">
        <f aca="false">IF(AND($G487&lt;=P$1,$H487&gt;P$1),$C487,0)</f>
        <v>0</v>
      </c>
      <c r="Q487" s="64" t="n">
        <f aca="false">IF(AND($G487&lt;=Q$1,$H487&gt;Q$1),$C487,0)</f>
        <v>0</v>
      </c>
      <c r="R487" s="64" t="n">
        <f aca="false">IF(AND($G487&lt;=R$1,$H487&gt;R$1),$C487,0)</f>
        <v>0</v>
      </c>
      <c r="S487" s="64" t="n">
        <f aca="false">IF(AND($G487&lt;=S$1,$H487&gt;S$1),$C487,0)</f>
        <v>0</v>
      </c>
      <c r="T487" s="64" t="n">
        <f aca="false">IF(AND($G487&lt;=T$1,$H487&gt;T$1),$C487,0)</f>
        <v>0</v>
      </c>
      <c r="U487" s="65" t="n">
        <f aca="false">SUM(I487:T487)</f>
        <v>0</v>
      </c>
      <c r="V487" s="65"/>
      <c r="W487" s="67"/>
      <c r="X487" s="67"/>
      <c r="Y487" s="67"/>
      <c r="Z487" s="67"/>
      <c r="AA487" s="67"/>
      <c r="AB487" s="67"/>
      <c r="AC487" s="67"/>
    </row>
    <row r="488" customFormat="false" ht="15.75" hidden="true" customHeight="false" outlineLevel="0" collapsed="false">
      <c r="A488" s="54" t="n">
        <f aca="false">+'Personnel Input Worksheet'!B508</f>
        <v>0</v>
      </c>
      <c r="B488" s="54" t="n">
        <f aca="false">+'Personnel Input Worksheet'!D508</f>
        <v>0</v>
      </c>
      <c r="C488" s="54" t="n">
        <f aca="false">IF(B488&lt;&gt;0,1,0)</f>
        <v>0</v>
      </c>
      <c r="D488" s="54" t="n">
        <f aca="false">+'Personnel Input Worksheet'!G508</f>
        <v>0</v>
      </c>
      <c r="E488" s="61" t="n">
        <f aca="false">+D488*30</f>
        <v>0</v>
      </c>
      <c r="F488" s="62" t="n">
        <v>36526</v>
      </c>
      <c r="G488" s="63" t="n">
        <f aca="false">IF(A488&lt;&gt;"FTE",DATE(99,12,31),+F488+(360-E488))</f>
        <v>36525</v>
      </c>
      <c r="H488" s="63" t="n">
        <f aca="false">IF(A488&lt;&gt;"FTE",F488+E488,DATE(2001,1,1))</f>
        <v>36526</v>
      </c>
      <c r="I488" s="64" t="n">
        <f aca="false">IF(AND($G488&lt;=I$1,$H488&gt;I$1),$C488,0)</f>
        <v>0</v>
      </c>
      <c r="J488" s="64" t="n">
        <f aca="false">IF(AND($G488&lt;=J$1,$H488&gt;J$1),$C488,0)</f>
        <v>0</v>
      </c>
      <c r="K488" s="64" t="n">
        <f aca="false">IF(AND($G488&lt;=K$1,$H488&gt;K$1),$C488,0)</f>
        <v>0</v>
      </c>
      <c r="L488" s="64" t="n">
        <f aca="false">IF(AND($G488&lt;=L$1,$H488&gt;L$1),$C488,0)</f>
        <v>0</v>
      </c>
      <c r="M488" s="64" t="n">
        <f aca="false">IF(AND($G488&lt;=M$1,$H488&gt;M$1),$C488,0)</f>
        <v>0</v>
      </c>
      <c r="N488" s="64" t="n">
        <f aca="false">IF(AND($G488&lt;=N$1,$H488&gt;N$1),$C488,0)</f>
        <v>0</v>
      </c>
      <c r="O488" s="64" t="n">
        <f aca="false">IF(AND($G488&lt;=O$1,$H488&gt;O$1),$C488,0)</f>
        <v>0</v>
      </c>
      <c r="P488" s="64" t="n">
        <f aca="false">IF(AND($G488&lt;=P$1,$H488&gt;P$1),$C488,0)</f>
        <v>0</v>
      </c>
      <c r="Q488" s="64" t="n">
        <f aca="false">IF(AND($G488&lt;=Q$1,$H488&gt;Q$1),$C488,0)</f>
        <v>0</v>
      </c>
      <c r="R488" s="64" t="n">
        <f aca="false">IF(AND($G488&lt;=R$1,$H488&gt;R$1),$C488,0)</f>
        <v>0</v>
      </c>
      <c r="S488" s="64" t="n">
        <f aca="false">IF(AND($G488&lt;=S$1,$H488&gt;S$1),$C488,0)</f>
        <v>0</v>
      </c>
      <c r="T488" s="64" t="n">
        <f aca="false">IF(AND($G488&lt;=T$1,$H488&gt;T$1),$C488,0)</f>
        <v>0</v>
      </c>
      <c r="U488" s="65" t="n">
        <f aca="false">SUM(I488:T488)</f>
        <v>0</v>
      </c>
      <c r="V488" s="65"/>
      <c r="W488" s="67"/>
      <c r="X488" s="67"/>
      <c r="Y488" s="67"/>
      <c r="Z488" s="67"/>
      <c r="AA488" s="67"/>
      <c r="AB488" s="67"/>
      <c r="AC488" s="67"/>
    </row>
    <row r="489" customFormat="false" ht="15.75" hidden="true" customHeight="false" outlineLevel="0" collapsed="false">
      <c r="A489" s="54" t="n">
        <f aca="false">+'Personnel Input Worksheet'!B509</f>
        <v>0</v>
      </c>
      <c r="B489" s="54" t="n">
        <f aca="false">+'Personnel Input Worksheet'!D509</f>
        <v>0</v>
      </c>
      <c r="C489" s="54" t="n">
        <f aca="false">IF(B489&lt;&gt;0,1,0)</f>
        <v>0</v>
      </c>
      <c r="D489" s="54" t="n">
        <f aca="false">+'Personnel Input Worksheet'!G509</f>
        <v>0</v>
      </c>
      <c r="E489" s="61" t="n">
        <f aca="false">+D489*30</f>
        <v>0</v>
      </c>
      <c r="F489" s="62" t="n">
        <v>36526</v>
      </c>
      <c r="G489" s="63" t="n">
        <f aca="false">IF(A489&lt;&gt;"FTE",DATE(99,12,31),+F489+(360-E489))</f>
        <v>36525</v>
      </c>
      <c r="H489" s="63" t="n">
        <f aca="false">IF(A489&lt;&gt;"FTE",F489+E489,DATE(2001,1,1))</f>
        <v>36526</v>
      </c>
      <c r="I489" s="64" t="n">
        <f aca="false">IF(AND($G489&lt;=I$1,$H489&gt;I$1),$C489,0)</f>
        <v>0</v>
      </c>
      <c r="J489" s="64" t="n">
        <f aca="false">IF(AND($G489&lt;=J$1,$H489&gt;J$1),$C489,0)</f>
        <v>0</v>
      </c>
      <c r="K489" s="64" t="n">
        <f aca="false">IF(AND($G489&lt;=K$1,$H489&gt;K$1),$C489,0)</f>
        <v>0</v>
      </c>
      <c r="L489" s="64" t="n">
        <f aca="false">IF(AND($G489&lt;=L$1,$H489&gt;L$1),$C489,0)</f>
        <v>0</v>
      </c>
      <c r="M489" s="64" t="n">
        <f aca="false">IF(AND($G489&lt;=M$1,$H489&gt;M$1),$C489,0)</f>
        <v>0</v>
      </c>
      <c r="N489" s="64" t="n">
        <f aca="false">IF(AND($G489&lt;=N$1,$H489&gt;N$1),$C489,0)</f>
        <v>0</v>
      </c>
      <c r="O489" s="64" t="n">
        <f aca="false">IF(AND($G489&lt;=O$1,$H489&gt;O$1),$C489,0)</f>
        <v>0</v>
      </c>
      <c r="P489" s="64" t="n">
        <f aca="false">IF(AND($G489&lt;=P$1,$H489&gt;P$1),$C489,0)</f>
        <v>0</v>
      </c>
      <c r="Q489" s="64" t="n">
        <f aca="false">IF(AND($G489&lt;=Q$1,$H489&gt;Q$1),$C489,0)</f>
        <v>0</v>
      </c>
      <c r="R489" s="64" t="n">
        <f aca="false">IF(AND($G489&lt;=R$1,$H489&gt;R$1),$C489,0)</f>
        <v>0</v>
      </c>
      <c r="S489" s="64" t="n">
        <f aca="false">IF(AND($G489&lt;=S$1,$H489&gt;S$1),$C489,0)</f>
        <v>0</v>
      </c>
      <c r="T489" s="64" t="n">
        <f aca="false">IF(AND($G489&lt;=T$1,$H489&gt;T$1),$C489,0)</f>
        <v>0</v>
      </c>
      <c r="U489" s="65" t="n">
        <f aca="false">SUM(I489:T489)</f>
        <v>0</v>
      </c>
      <c r="V489" s="65"/>
      <c r="W489" s="67"/>
      <c r="X489" s="67"/>
      <c r="Y489" s="67"/>
      <c r="Z489" s="67"/>
      <c r="AA489" s="67"/>
      <c r="AB489" s="67"/>
      <c r="AC489" s="67"/>
    </row>
    <row r="490" customFormat="false" ht="15.75" hidden="true" customHeight="false" outlineLevel="0" collapsed="false">
      <c r="A490" s="54" t="n">
        <f aca="false">+'Personnel Input Worksheet'!B510</f>
        <v>0</v>
      </c>
      <c r="B490" s="54" t="n">
        <f aca="false">+'Personnel Input Worksheet'!D510</f>
        <v>0</v>
      </c>
      <c r="C490" s="54" t="n">
        <f aca="false">IF(B490&lt;&gt;0,1,0)</f>
        <v>0</v>
      </c>
      <c r="D490" s="54" t="n">
        <f aca="false">+'Personnel Input Worksheet'!G510</f>
        <v>0</v>
      </c>
      <c r="E490" s="61" t="n">
        <f aca="false">+D490*30</f>
        <v>0</v>
      </c>
      <c r="F490" s="62" t="n">
        <v>36526</v>
      </c>
      <c r="G490" s="63" t="n">
        <f aca="false">IF(A490&lt;&gt;"FTE",DATE(99,12,31),+F490+(360-E490))</f>
        <v>36525</v>
      </c>
      <c r="H490" s="63" t="n">
        <f aca="false">IF(A490&lt;&gt;"FTE",F490+E490,DATE(2001,1,1))</f>
        <v>36526</v>
      </c>
      <c r="I490" s="64" t="n">
        <f aca="false">IF(AND($G490&lt;=I$1,$H490&gt;I$1),$C490,0)</f>
        <v>0</v>
      </c>
      <c r="J490" s="64" t="n">
        <f aca="false">IF(AND($G490&lt;=J$1,$H490&gt;J$1),$C490,0)</f>
        <v>0</v>
      </c>
      <c r="K490" s="64" t="n">
        <f aca="false">IF(AND($G490&lt;=K$1,$H490&gt;K$1),$C490,0)</f>
        <v>0</v>
      </c>
      <c r="L490" s="64" t="n">
        <f aca="false">IF(AND($G490&lt;=L$1,$H490&gt;L$1),$C490,0)</f>
        <v>0</v>
      </c>
      <c r="M490" s="64" t="n">
        <f aca="false">IF(AND($G490&lt;=M$1,$H490&gt;M$1),$C490,0)</f>
        <v>0</v>
      </c>
      <c r="N490" s="64" t="n">
        <f aca="false">IF(AND($G490&lt;=N$1,$H490&gt;N$1),$C490,0)</f>
        <v>0</v>
      </c>
      <c r="O490" s="64" t="n">
        <f aca="false">IF(AND($G490&lt;=O$1,$H490&gt;O$1),$C490,0)</f>
        <v>0</v>
      </c>
      <c r="P490" s="64" t="n">
        <f aca="false">IF(AND($G490&lt;=P$1,$H490&gt;P$1),$C490,0)</f>
        <v>0</v>
      </c>
      <c r="Q490" s="64" t="n">
        <f aca="false">IF(AND($G490&lt;=Q$1,$H490&gt;Q$1),$C490,0)</f>
        <v>0</v>
      </c>
      <c r="R490" s="64" t="n">
        <f aca="false">IF(AND($G490&lt;=R$1,$H490&gt;R$1),$C490,0)</f>
        <v>0</v>
      </c>
      <c r="S490" s="64" t="n">
        <f aca="false">IF(AND($G490&lt;=S$1,$H490&gt;S$1),$C490,0)</f>
        <v>0</v>
      </c>
      <c r="T490" s="64" t="n">
        <f aca="false">IF(AND($G490&lt;=T$1,$H490&gt;T$1),$C490,0)</f>
        <v>0</v>
      </c>
      <c r="U490" s="65" t="n">
        <f aca="false">SUM(I490:T490)</f>
        <v>0</v>
      </c>
      <c r="V490" s="65"/>
      <c r="W490" s="67"/>
      <c r="X490" s="67"/>
      <c r="Y490" s="67"/>
      <c r="Z490" s="67"/>
      <c r="AA490" s="67"/>
      <c r="AB490" s="67"/>
      <c r="AC490" s="67"/>
    </row>
    <row r="491" customFormat="false" ht="15.75" hidden="true" customHeight="false" outlineLevel="0" collapsed="false">
      <c r="A491" s="54" t="n">
        <f aca="false">+'Personnel Input Worksheet'!B511</f>
        <v>0</v>
      </c>
      <c r="B491" s="54" t="n">
        <f aca="false">+'Personnel Input Worksheet'!D511</f>
        <v>0</v>
      </c>
      <c r="C491" s="54" t="n">
        <f aca="false">IF(B491&lt;&gt;0,1,0)</f>
        <v>0</v>
      </c>
      <c r="D491" s="54" t="n">
        <f aca="false">+'Personnel Input Worksheet'!G511</f>
        <v>0</v>
      </c>
      <c r="E491" s="61" t="n">
        <f aca="false">+D491*30</f>
        <v>0</v>
      </c>
      <c r="F491" s="62" t="n">
        <v>36526</v>
      </c>
      <c r="G491" s="63" t="n">
        <f aca="false">IF(A491&lt;&gt;"FTE",DATE(99,12,31),+F491+(360-E491))</f>
        <v>36525</v>
      </c>
      <c r="H491" s="63" t="n">
        <f aca="false">IF(A491&lt;&gt;"FTE",F491+E491,DATE(2001,1,1))</f>
        <v>36526</v>
      </c>
      <c r="I491" s="64" t="n">
        <f aca="false">IF(AND($G491&lt;=I$1,$H491&gt;I$1),$C491,0)</f>
        <v>0</v>
      </c>
      <c r="J491" s="64" t="n">
        <f aca="false">IF(AND($G491&lt;=J$1,$H491&gt;J$1),$C491,0)</f>
        <v>0</v>
      </c>
      <c r="K491" s="64" t="n">
        <f aca="false">IF(AND($G491&lt;=K$1,$H491&gt;K$1),$C491,0)</f>
        <v>0</v>
      </c>
      <c r="L491" s="64" t="n">
        <f aca="false">IF(AND($G491&lt;=L$1,$H491&gt;L$1),$C491,0)</f>
        <v>0</v>
      </c>
      <c r="M491" s="64" t="n">
        <f aca="false">IF(AND($G491&lt;=M$1,$H491&gt;M$1),$C491,0)</f>
        <v>0</v>
      </c>
      <c r="N491" s="64" t="n">
        <f aca="false">IF(AND($G491&lt;=N$1,$H491&gt;N$1),$C491,0)</f>
        <v>0</v>
      </c>
      <c r="O491" s="64" t="n">
        <f aca="false">IF(AND($G491&lt;=O$1,$H491&gt;O$1),$C491,0)</f>
        <v>0</v>
      </c>
      <c r="P491" s="64" t="n">
        <f aca="false">IF(AND($G491&lt;=P$1,$H491&gt;P$1),$C491,0)</f>
        <v>0</v>
      </c>
      <c r="Q491" s="64" t="n">
        <f aca="false">IF(AND($G491&lt;=Q$1,$H491&gt;Q$1),$C491,0)</f>
        <v>0</v>
      </c>
      <c r="R491" s="64" t="n">
        <f aca="false">IF(AND($G491&lt;=R$1,$H491&gt;R$1),$C491,0)</f>
        <v>0</v>
      </c>
      <c r="S491" s="64" t="n">
        <f aca="false">IF(AND($G491&lt;=S$1,$H491&gt;S$1),$C491,0)</f>
        <v>0</v>
      </c>
      <c r="T491" s="64" t="n">
        <f aca="false">IF(AND($G491&lt;=T$1,$H491&gt;T$1),$C491,0)</f>
        <v>0</v>
      </c>
      <c r="U491" s="65" t="n">
        <f aca="false">SUM(I491:T491)</f>
        <v>0</v>
      </c>
      <c r="V491" s="65"/>
      <c r="W491" s="67"/>
      <c r="X491" s="67"/>
      <c r="Y491" s="67"/>
      <c r="Z491" s="67"/>
      <c r="AA491" s="67"/>
      <c r="AB491" s="67"/>
      <c r="AC491" s="67"/>
    </row>
    <row r="492" customFormat="false" ht="15.75" hidden="true" customHeight="false" outlineLevel="0" collapsed="false">
      <c r="A492" s="54" t="n">
        <f aca="false">+'Personnel Input Worksheet'!B512</f>
        <v>0</v>
      </c>
      <c r="B492" s="54" t="n">
        <f aca="false">+'Personnel Input Worksheet'!D512</f>
        <v>0</v>
      </c>
      <c r="C492" s="54" t="n">
        <f aca="false">IF(B492&lt;&gt;0,1,0)</f>
        <v>0</v>
      </c>
      <c r="D492" s="54" t="n">
        <f aca="false">+'Personnel Input Worksheet'!G512</f>
        <v>0</v>
      </c>
      <c r="E492" s="61" t="n">
        <f aca="false">+D492*30</f>
        <v>0</v>
      </c>
      <c r="F492" s="62" t="n">
        <v>36526</v>
      </c>
      <c r="G492" s="63" t="n">
        <f aca="false">IF(A492&lt;&gt;"FTE",DATE(99,12,31),+F492+(360-E492))</f>
        <v>36525</v>
      </c>
      <c r="H492" s="63" t="n">
        <f aca="false">IF(A492&lt;&gt;"FTE",F492+E492,DATE(2001,1,1))</f>
        <v>36526</v>
      </c>
      <c r="I492" s="64" t="n">
        <f aca="false">IF(AND($G492&lt;=I$1,$H492&gt;I$1),$C492,0)</f>
        <v>0</v>
      </c>
      <c r="J492" s="64" t="n">
        <f aca="false">IF(AND($G492&lt;=J$1,$H492&gt;J$1),$C492,0)</f>
        <v>0</v>
      </c>
      <c r="K492" s="64" t="n">
        <f aca="false">IF(AND($G492&lt;=K$1,$H492&gt;K$1),$C492,0)</f>
        <v>0</v>
      </c>
      <c r="L492" s="64" t="n">
        <f aca="false">IF(AND($G492&lt;=L$1,$H492&gt;L$1),$C492,0)</f>
        <v>0</v>
      </c>
      <c r="M492" s="64" t="n">
        <f aca="false">IF(AND($G492&lt;=M$1,$H492&gt;M$1),$C492,0)</f>
        <v>0</v>
      </c>
      <c r="N492" s="64" t="n">
        <f aca="false">IF(AND($G492&lt;=N$1,$H492&gt;N$1),$C492,0)</f>
        <v>0</v>
      </c>
      <c r="O492" s="64" t="n">
        <f aca="false">IF(AND($G492&lt;=O$1,$H492&gt;O$1),$C492,0)</f>
        <v>0</v>
      </c>
      <c r="P492" s="64" t="n">
        <f aca="false">IF(AND($G492&lt;=P$1,$H492&gt;P$1),$C492,0)</f>
        <v>0</v>
      </c>
      <c r="Q492" s="64" t="n">
        <f aca="false">IF(AND($G492&lt;=Q$1,$H492&gt;Q$1),$C492,0)</f>
        <v>0</v>
      </c>
      <c r="R492" s="64" t="n">
        <f aca="false">IF(AND($G492&lt;=R$1,$H492&gt;R$1),$C492,0)</f>
        <v>0</v>
      </c>
      <c r="S492" s="64" t="n">
        <f aca="false">IF(AND($G492&lt;=S$1,$H492&gt;S$1),$C492,0)</f>
        <v>0</v>
      </c>
      <c r="T492" s="64" t="n">
        <f aca="false">IF(AND($G492&lt;=T$1,$H492&gt;T$1),$C492,0)</f>
        <v>0</v>
      </c>
      <c r="U492" s="65" t="n">
        <f aca="false">SUM(I492:T492)</f>
        <v>0</v>
      </c>
      <c r="V492" s="65"/>
      <c r="W492" s="67"/>
      <c r="X492" s="67"/>
      <c r="Y492" s="67"/>
      <c r="Z492" s="67"/>
      <c r="AA492" s="67"/>
      <c r="AB492" s="67"/>
      <c r="AC492" s="67"/>
    </row>
    <row r="493" customFormat="false" ht="15.75" hidden="true" customHeight="false" outlineLevel="0" collapsed="false">
      <c r="A493" s="54" t="n">
        <f aca="false">+'Personnel Input Worksheet'!B513</f>
        <v>0</v>
      </c>
      <c r="B493" s="54" t="n">
        <f aca="false">+'Personnel Input Worksheet'!D513</f>
        <v>0</v>
      </c>
      <c r="C493" s="54" t="n">
        <f aca="false">IF(B493&lt;&gt;0,1,0)</f>
        <v>0</v>
      </c>
      <c r="D493" s="54" t="n">
        <f aca="false">+'Personnel Input Worksheet'!G513</f>
        <v>0</v>
      </c>
      <c r="E493" s="61" t="n">
        <f aca="false">+D493*30</f>
        <v>0</v>
      </c>
      <c r="F493" s="62" t="n">
        <v>36526</v>
      </c>
      <c r="G493" s="63" t="n">
        <f aca="false">IF(A493&lt;&gt;"FTE",DATE(99,12,31),+F493+(360-E493))</f>
        <v>36525</v>
      </c>
      <c r="H493" s="63" t="n">
        <f aca="false">IF(A493&lt;&gt;"FTE",F493+E493,DATE(2001,1,1))</f>
        <v>36526</v>
      </c>
      <c r="I493" s="64" t="n">
        <f aca="false">IF(AND($G493&lt;=I$1,$H493&gt;I$1),$C493,0)</f>
        <v>0</v>
      </c>
      <c r="J493" s="64" t="n">
        <f aca="false">IF(AND($G493&lt;=J$1,$H493&gt;J$1),$C493,0)</f>
        <v>0</v>
      </c>
      <c r="K493" s="64" t="n">
        <f aca="false">IF(AND($G493&lt;=K$1,$H493&gt;K$1),$C493,0)</f>
        <v>0</v>
      </c>
      <c r="L493" s="64" t="n">
        <f aca="false">IF(AND($G493&lt;=L$1,$H493&gt;L$1),$C493,0)</f>
        <v>0</v>
      </c>
      <c r="M493" s="64" t="n">
        <f aca="false">IF(AND($G493&lt;=M$1,$H493&gt;M$1),$C493,0)</f>
        <v>0</v>
      </c>
      <c r="N493" s="64" t="n">
        <f aca="false">IF(AND($G493&lt;=N$1,$H493&gt;N$1),$C493,0)</f>
        <v>0</v>
      </c>
      <c r="O493" s="64" t="n">
        <f aca="false">IF(AND($G493&lt;=O$1,$H493&gt;O$1),$C493,0)</f>
        <v>0</v>
      </c>
      <c r="P493" s="64" t="n">
        <f aca="false">IF(AND($G493&lt;=P$1,$H493&gt;P$1),$C493,0)</f>
        <v>0</v>
      </c>
      <c r="Q493" s="64" t="n">
        <f aca="false">IF(AND($G493&lt;=Q$1,$H493&gt;Q$1),$C493,0)</f>
        <v>0</v>
      </c>
      <c r="R493" s="64" t="n">
        <f aca="false">IF(AND($G493&lt;=R$1,$H493&gt;R$1),$C493,0)</f>
        <v>0</v>
      </c>
      <c r="S493" s="64" t="n">
        <f aca="false">IF(AND($G493&lt;=S$1,$H493&gt;S$1),$C493,0)</f>
        <v>0</v>
      </c>
      <c r="T493" s="64" t="n">
        <f aca="false">IF(AND($G493&lt;=T$1,$H493&gt;T$1),$C493,0)</f>
        <v>0</v>
      </c>
      <c r="U493" s="65" t="n">
        <f aca="false">SUM(I493:T493)</f>
        <v>0</v>
      </c>
      <c r="V493" s="65"/>
      <c r="W493" s="67"/>
      <c r="X493" s="67"/>
      <c r="Y493" s="67"/>
      <c r="Z493" s="67"/>
      <c r="AA493" s="67"/>
      <c r="AB493" s="67"/>
      <c r="AC493" s="67"/>
    </row>
    <row r="494" customFormat="false" ht="15.75" hidden="true" customHeight="false" outlineLevel="0" collapsed="false">
      <c r="A494" s="54" t="n">
        <f aca="false">+'Personnel Input Worksheet'!B514</f>
        <v>0</v>
      </c>
      <c r="B494" s="54" t="n">
        <f aca="false">+'Personnel Input Worksheet'!D514</f>
        <v>0</v>
      </c>
      <c r="C494" s="54" t="n">
        <f aca="false">IF(B494&lt;&gt;0,1,0)</f>
        <v>0</v>
      </c>
      <c r="D494" s="54" t="n">
        <f aca="false">+'Personnel Input Worksheet'!G514</f>
        <v>0</v>
      </c>
      <c r="E494" s="61" t="n">
        <f aca="false">+D494*30</f>
        <v>0</v>
      </c>
      <c r="F494" s="62" t="n">
        <v>36526</v>
      </c>
      <c r="G494" s="63" t="n">
        <f aca="false">IF(A494&lt;&gt;"FTE",DATE(99,12,31),+F494+(360-E494))</f>
        <v>36525</v>
      </c>
      <c r="H494" s="63" t="n">
        <f aca="false">IF(A494&lt;&gt;"FTE",F494+E494,DATE(2001,1,1))</f>
        <v>36526</v>
      </c>
      <c r="I494" s="64" t="n">
        <f aca="false">IF(AND($G494&lt;=I$1,$H494&gt;I$1),$C494,0)</f>
        <v>0</v>
      </c>
      <c r="J494" s="64" t="n">
        <f aca="false">IF(AND($G494&lt;=J$1,$H494&gt;J$1),$C494,0)</f>
        <v>0</v>
      </c>
      <c r="K494" s="64" t="n">
        <f aca="false">IF(AND($G494&lt;=K$1,$H494&gt;K$1),$C494,0)</f>
        <v>0</v>
      </c>
      <c r="L494" s="64" t="n">
        <f aca="false">IF(AND($G494&lt;=L$1,$H494&gt;L$1),$C494,0)</f>
        <v>0</v>
      </c>
      <c r="M494" s="64" t="n">
        <f aca="false">IF(AND($G494&lt;=M$1,$H494&gt;M$1),$C494,0)</f>
        <v>0</v>
      </c>
      <c r="N494" s="64" t="n">
        <f aca="false">IF(AND($G494&lt;=N$1,$H494&gt;N$1),$C494,0)</f>
        <v>0</v>
      </c>
      <c r="O494" s="64" t="n">
        <f aca="false">IF(AND($G494&lt;=O$1,$H494&gt;O$1),$C494,0)</f>
        <v>0</v>
      </c>
      <c r="P494" s="64" t="n">
        <f aca="false">IF(AND($G494&lt;=P$1,$H494&gt;P$1),$C494,0)</f>
        <v>0</v>
      </c>
      <c r="Q494" s="64" t="n">
        <f aca="false">IF(AND($G494&lt;=Q$1,$H494&gt;Q$1),$C494,0)</f>
        <v>0</v>
      </c>
      <c r="R494" s="64" t="n">
        <f aca="false">IF(AND($G494&lt;=R$1,$H494&gt;R$1),$C494,0)</f>
        <v>0</v>
      </c>
      <c r="S494" s="64" t="n">
        <f aca="false">IF(AND($G494&lt;=S$1,$H494&gt;S$1),$C494,0)</f>
        <v>0</v>
      </c>
      <c r="T494" s="64" t="n">
        <f aca="false">IF(AND($G494&lt;=T$1,$H494&gt;T$1),$C494,0)</f>
        <v>0</v>
      </c>
      <c r="U494" s="65" t="n">
        <f aca="false">SUM(I494:T494)</f>
        <v>0</v>
      </c>
      <c r="V494" s="65"/>
      <c r="W494" s="67"/>
      <c r="X494" s="67"/>
      <c r="Y494" s="67"/>
      <c r="Z494" s="67"/>
      <c r="AA494" s="67"/>
      <c r="AB494" s="67"/>
      <c r="AC494" s="67"/>
    </row>
    <row r="495" customFormat="false" ht="15.75" hidden="true" customHeight="false" outlineLevel="0" collapsed="false">
      <c r="A495" s="54" t="n">
        <f aca="false">+'Personnel Input Worksheet'!B515</f>
        <v>0</v>
      </c>
      <c r="B495" s="54" t="n">
        <f aca="false">+'Personnel Input Worksheet'!D515</f>
        <v>0</v>
      </c>
      <c r="C495" s="54" t="n">
        <f aca="false">IF(B495&lt;&gt;0,1,0)</f>
        <v>0</v>
      </c>
      <c r="D495" s="54" t="n">
        <f aca="false">+'Personnel Input Worksheet'!G515</f>
        <v>0</v>
      </c>
      <c r="E495" s="61" t="n">
        <f aca="false">+D495*30</f>
        <v>0</v>
      </c>
      <c r="F495" s="62" t="n">
        <v>36526</v>
      </c>
      <c r="G495" s="63" t="n">
        <f aca="false">IF(A495&lt;&gt;"FTE",DATE(99,12,31),+F495+(360-E495))</f>
        <v>36525</v>
      </c>
      <c r="H495" s="63" t="n">
        <f aca="false">IF(A495&lt;&gt;"FTE",F495+E495,DATE(2001,1,1))</f>
        <v>36526</v>
      </c>
      <c r="I495" s="64" t="n">
        <f aca="false">IF(AND($G495&lt;=I$1,$H495&gt;I$1),$C495,0)</f>
        <v>0</v>
      </c>
      <c r="J495" s="64" t="n">
        <f aca="false">IF(AND($G495&lt;=J$1,$H495&gt;J$1),$C495,0)</f>
        <v>0</v>
      </c>
      <c r="K495" s="64" t="n">
        <f aca="false">IF(AND($G495&lt;=K$1,$H495&gt;K$1),$C495,0)</f>
        <v>0</v>
      </c>
      <c r="L495" s="64" t="n">
        <f aca="false">IF(AND($G495&lt;=L$1,$H495&gt;L$1),$C495,0)</f>
        <v>0</v>
      </c>
      <c r="M495" s="64" t="n">
        <f aca="false">IF(AND($G495&lt;=M$1,$H495&gt;M$1),$C495,0)</f>
        <v>0</v>
      </c>
      <c r="N495" s="64" t="n">
        <f aca="false">IF(AND($G495&lt;=N$1,$H495&gt;N$1),$C495,0)</f>
        <v>0</v>
      </c>
      <c r="O495" s="64" t="n">
        <f aca="false">IF(AND($G495&lt;=O$1,$H495&gt;O$1),$C495,0)</f>
        <v>0</v>
      </c>
      <c r="P495" s="64" t="n">
        <f aca="false">IF(AND($G495&lt;=P$1,$H495&gt;P$1),$C495,0)</f>
        <v>0</v>
      </c>
      <c r="Q495" s="64" t="n">
        <f aca="false">IF(AND($G495&lt;=Q$1,$H495&gt;Q$1),$C495,0)</f>
        <v>0</v>
      </c>
      <c r="R495" s="64" t="n">
        <f aca="false">IF(AND($G495&lt;=R$1,$H495&gt;R$1),$C495,0)</f>
        <v>0</v>
      </c>
      <c r="S495" s="64" t="n">
        <f aca="false">IF(AND($G495&lt;=S$1,$H495&gt;S$1),$C495,0)</f>
        <v>0</v>
      </c>
      <c r="T495" s="64" t="n">
        <f aca="false">IF(AND($G495&lt;=T$1,$H495&gt;T$1),$C495,0)</f>
        <v>0</v>
      </c>
      <c r="U495" s="65" t="n">
        <f aca="false">SUM(I495:T495)</f>
        <v>0</v>
      </c>
      <c r="V495" s="65"/>
      <c r="W495" s="67"/>
      <c r="X495" s="67"/>
      <c r="Y495" s="67"/>
      <c r="Z495" s="67"/>
      <c r="AA495" s="67"/>
      <c r="AB495" s="67"/>
      <c r="AC495" s="67"/>
    </row>
    <row r="496" customFormat="false" ht="15.75" hidden="true" customHeight="false" outlineLevel="0" collapsed="false">
      <c r="A496" s="54" t="n">
        <f aca="false">+'Personnel Input Worksheet'!B516</f>
        <v>0</v>
      </c>
      <c r="B496" s="54" t="n">
        <f aca="false">+'Personnel Input Worksheet'!D516</f>
        <v>0</v>
      </c>
      <c r="C496" s="54" t="n">
        <f aca="false">IF(B496&lt;&gt;0,1,0)</f>
        <v>0</v>
      </c>
      <c r="D496" s="54" t="n">
        <f aca="false">+'Personnel Input Worksheet'!G516</f>
        <v>0</v>
      </c>
      <c r="E496" s="61" t="n">
        <f aca="false">+D496*30</f>
        <v>0</v>
      </c>
      <c r="F496" s="62" t="n">
        <v>36526</v>
      </c>
      <c r="G496" s="63" t="n">
        <f aca="false">IF(A496&lt;&gt;"FTE",DATE(99,12,31),+F496+(360-E496))</f>
        <v>36525</v>
      </c>
      <c r="H496" s="63" t="n">
        <f aca="false">IF(A496&lt;&gt;"FTE",F496+E496,DATE(2001,1,1))</f>
        <v>36526</v>
      </c>
      <c r="I496" s="64" t="n">
        <f aca="false">IF(AND($G496&lt;=I$1,$H496&gt;I$1),$C496,0)</f>
        <v>0</v>
      </c>
      <c r="J496" s="64" t="n">
        <f aca="false">IF(AND($G496&lt;=J$1,$H496&gt;J$1),$C496,0)</f>
        <v>0</v>
      </c>
      <c r="K496" s="64" t="n">
        <f aca="false">IF(AND($G496&lt;=K$1,$H496&gt;K$1),$C496,0)</f>
        <v>0</v>
      </c>
      <c r="L496" s="64" t="n">
        <f aca="false">IF(AND($G496&lt;=L$1,$H496&gt;L$1),$C496,0)</f>
        <v>0</v>
      </c>
      <c r="M496" s="64" t="n">
        <f aca="false">IF(AND($G496&lt;=M$1,$H496&gt;M$1),$C496,0)</f>
        <v>0</v>
      </c>
      <c r="N496" s="64" t="n">
        <f aca="false">IF(AND($G496&lt;=N$1,$H496&gt;N$1),$C496,0)</f>
        <v>0</v>
      </c>
      <c r="O496" s="64" t="n">
        <f aca="false">IF(AND($G496&lt;=O$1,$H496&gt;O$1),$C496,0)</f>
        <v>0</v>
      </c>
      <c r="P496" s="64" t="n">
        <f aca="false">IF(AND($G496&lt;=P$1,$H496&gt;P$1),$C496,0)</f>
        <v>0</v>
      </c>
      <c r="Q496" s="64" t="n">
        <f aca="false">IF(AND($G496&lt;=Q$1,$H496&gt;Q$1),$C496,0)</f>
        <v>0</v>
      </c>
      <c r="R496" s="64" t="n">
        <f aca="false">IF(AND($G496&lt;=R$1,$H496&gt;R$1),$C496,0)</f>
        <v>0</v>
      </c>
      <c r="S496" s="64" t="n">
        <f aca="false">IF(AND($G496&lt;=S$1,$H496&gt;S$1),$C496,0)</f>
        <v>0</v>
      </c>
      <c r="T496" s="64" t="n">
        <f aca="false">IF(AND($G496&lt;=T$1,$H496&gt;T$1),$C496,0)</f>
        <v>0</v>
      </c>
      <c r="U496" s="65" t="n">
        <f aca="false">SUM(I496:T496)</f>
        <v>0</v>
      </c>
      <c r="V496" s="65"/>
      <c r="W496" s="67"/>
      <c r="X496" s="67"/>
      <c r="Y496" s="67"/>
      <c r="Z496" s="67"/>
      <c r="AA496" s="67"/>
      <c r="AB496" s="67"/>
      <c r="AC496" s="67"/>
    </row>
    <row r="497" customFormat="false" ht="15.75" hidden="true" customHeight="false" outlineLevel="0" collapsed="false">
      <c r="A497" s="54" t="n">
        <f aca="false">+'Personnel Input Worksheet'!B517</f>
        <v>0</v>
      </c>
      <c r="B497" s="54" t="n">
        <f aca="false">+'Personnel Input Worksheet'!D517</f>
        <v>0</v>
      </c>
      <c r="C497" s="54" t="n">
        <f aca="false">IF(B497&lt;&gt;0,1,0)</f>
        <v>0</v>
      </c>
      <c r="D497" s="54" t="n">
        <f aca="false">+'Personnel Input Worksheet'!G517</f>
        <v>0</v>
      </c>
      <c r="E497" s="61" t="n">
        <f aca="false">+D497*30</f>
        <v>0</v>
      </c>
      <c r="F497" s="62" t="n">
        <v>36526</v>
      </c>
      <c r="G497" s="63" t="n">
        <f aca="false">IF(A497&lt;&gt;"FTE",DATE(99,12,31),+F497+(360-E497))</f>
        <v>36525</v>
      </c>
      <c r="H497" s="63" t="n">
        <f aca="false">IF(A497&lt;&gt;"FTE",F497+E497,DATE(2001,1,1))</f>
        <v>36526</v>
      </c>
      <c r="I497" s="64" t="n">
        <f aca="false">IF(AND($G497&lt;=I$1,$H497&gt;I$1),$C497,0)</f>
        <v>0</v>
      </c>
      <c r="J497" s="64" t="n">
        <f aca="false">IF(AND($G497&lt;=J$1,$H497&gt;J$1),$C497,0)</f>
        <v>0</v>
      </c>
      <c r="K497" s="64" t="n">
        <f aca="false">IF(AND($G497&lt;=K$1,$H497&gt;K$1),$C497,0)</f>
        <v>0</v>
      </c>
      <c r="L497" s="64" t="n">
        <f aca="false">IF(AND($G497&lt;=L$1,$H497&gt;L$1),$C497,0)</f>
        <v>0</v>
      </c>
      <c r="M497" s="64" t="n">
        <f aca="false">IF(AND($G497&lt;=M$1,$H497&gt;M$1),$C497,0)</f>
        <v>0</v>
      </c>
      <c r="N497" s="64" t="n">
        <f aca="false">IF(AND($G497&lt;=N$1,$H497&gt;N$1),$C497,0)</f>
        <v>0</v>
      </c>
      <c r="O497" s="64" t="n">
        <f aca="false">IF(AND($G497&lt;=O$1,$H497&gt;O$1),$C497,0)</f>
        <v>0</v>
      </c>
      <c r="P497" s="64" t="n">
        <f aca="false">IF(AND($G497&lt;=P$1,$H497&gt;P$1),$C497,0)</f>
        <v>0</v>
      </c>
      <c r="Q497" s="64" t="n">
        <f aca="false">IF(AND($G497&lt;=Q$1,$H497&gt;Q$1),$C497,0)</f>
        <v>0</v>
      </c>
      <c r="R497" s="64" t="n">
        <f aca="false">IF(AND($G497&lt;=R$1,$H497&gt;R$1),$C497,0)</f>
        <v>0</v>
      </c>
      <c r="S497" s="64" t="n">
        <f aca="false">IF(AND($G497&lt;=S$1,$H497&gt;S$1),$C497,0)</f>
        <v>0</v>
      </c>
      <c r="T497" s="64" t="n">
        <f aca="false">IF(AND($G497&lt;=T$1,$H497&gt;T$1),$C497,0)</f>
        <v>0</v>
      </c>
      <c r="U497" s="65" t="n">
        <f aca="false">SUM(I497:T497)</f>
        <v>0</v>
      </c>
      <c r="V497" s="65"/>
      <c r="W497" s="67"/>
      <c r="X497" s="67"/>
      <c r="Y497" s="67"/>
      <c r="Z497" s="67"/>
      <c r="AA497" s="67"/>
      <c r="AB497" s="67"/>
      <c r="AC497" s="67"/>
    </row>
    <row r="498" customFormat="false" ht="15.75" hidden="true" customHeight="false" outlineLevel="0" collapsed="false">
      <c r="A498" s="54" t="n">
        <f aca="false">+'Personnel Input Worksheet'!B518</f>
        <v>0</v>
      </c>
      <c r="B498" s="54" t="n">
        <f aca="false">+'Personnel Input Worksheet'!D518</f>
        <v>0</v>
      </c>
      <c r="C498" s="54" t="n">
        <f aca="false">IF(B498&lt;&gt;0,1,0)</f>
        <v>0</v>
      </c>
      <c r="D498" s="54" t="n">
        <f aca="false">+'Personnel Input Worksheet'!G518</f>
        <v>0</v>
      </c>
      <c r="E498" s="61" t="n">
        <f aca="false">+D498*30</f>
        <v>0</v>
      </c>
      <c r="F498" s="62" t="n">
        <v>36526</v>
      </c>
      <c r="G498" s="63" t="n">
        <f aca="false">IF(A498&lt;&gt;"FTE",DATE(99,12,31),+F498+(360-E498))</f>
        <v>36525</v>
      </c>
      <c r="H498" s="63" t="n">
        <f aca="false">IF(A498&lt;&gt;"FTE",F498+E498,DATE(2001,1,1))</f>
        <v>36526</v>
      </c>
      <c r="I498" s="64" t="n">
        <f aca="false">IF(AND($G498&lt;=I$1,$H498&gt;I$1),$C498,0)</f>
        <v>0</v>
      </c>
      <c r="J498" s="64" t="n">
        <f aca="false">IF(AND($G498&lt;=J$1,$H498&gt;J$1),$C498,0)</f>
        <v>0</v>
      </c>
      <c r="K498" s="64" t="n">
        <f aca="false">IF(AND($G498&lt;=K$1,$H498&gt;K$1),$C498,0)</f>
        <v>0</v>
      </c>
      <c r="L498" s="64" t="n">
        <f aca="false">IF(AND($G498&lt;=L$1,$H498&gt;L$1),$C498,0)</f>
        <v>0</v>
      </c>
      <c r="M498" s="64" t="n">
        <f aca="false">IF(AND($G498&lt;=M$1,$H498&gt;M$1),$C498,0)</f>
        <v>0</v>
      </c>
      <c r="N498" s="64" t="n">
        <f aca="false">IF(AND($G498&lt;=N$1,$H498&gt;N$1),$C498,0)</f>
        <v>0</v>
      </c>
      <c r="O498" s="64" t="n">
        <f aca="false">IF(AND($G498&lt;=O$1,$H498&gt;O$1),$C498,0)</f>
        <v>0</v>
      </c>
      <c r="P498" s="64" t="n">
        <f aca="false">IF(AND($G498&lt;=P$1,$H498&gt;P$1),$C498,0)</f>
        <v>0</v>
      </c>
      <c r="Q498" s="64" t="n">
        <f aca="false">IF(AND($G498&lt;=Q$1,$H498&gt;Q$1),$C498,0)</f>
        <v>0</v>
      </c>
      <c r="R498" s="64" t="n">
        <f aca="false">IF(AND($G498&lt;=R$1,$H498&gt;R$1),$C498,0)</f>
        <v>0</v>
      </c>
      <c r="S498" s="64" t="n">
        <f aca="false">IF(AND($G498&lt;=S$1,$H498&gt;S$1),$C498,0)</f>
        <v>0</v>
      </c>
      <c r="T498" s="64" t="n">
        <f aca="false">IF(AND($G498&lt;=T$1,$H498&gt;T$1),$C498,0)</f>
        <v>0</v>
      </c>
      <c r="U498" s="65" t="n">
        <f aca="false">SUM(I498:T498)</f>
        <v>0</v>
      </c>
      <c r="V498" s="65"/>
      <c r="W498" s="67"/>
      <c r="X498" s="67"/>
      <c r="Y498" s="67"/>
      <c r="Z498" s="67"/>
      <c r="AA498" s="67"/>
      <c r="AB498" s="67"/>
      <c r="AC498" s="67"/>
    </row>
    <row r="499" customFormat="false" ht="15.75" hidden="true" customHeight="false" outlineLevel="0" collapsed="false">
      <c r="A499" s="54" t="n">
        <f aca="false">+'Personnel Input Worksheet'!B519</f>
        <v>0</v>
      </c>
      <c r="B499" s="54" t="n">
        <f aca="false">+'Personnel Input Worksheet'!D519</f>
        <v>0</v>
      </c>
      <c r="C499" s="54" t="n">
        <f aca="false">IF(B499&lt;&gt;0,1,0)</f>
        <v>0</v>
      </c>
      <c r="D499" s="54" t="n">
        <f aca="false">+'Personnel Input Worksheet'!G519</f>
        <v>0</v>
      </c>
      <c r="E499" s="61" t="n">
        <f aca="false">+D499*30</f>
        <v>0</v>
      </c>
      <c r="F499" s="62" t="n">
        <v>36526</v>
      </c>
      <c r="G499" s="63" t="n">
        <f aca="false">IF(A499&lt;&gt;"FTE",DATE(99,12,31),+F499+(360-E499))</f>
        <v>36525</v>
      </c>
      <c r="H499" s="63" t="n">
        <f aca="false">IF(A499&lt;&gt;"FTE",F499+E499,DATE(2001,1,1))</f>
        <v>36526</v>
      </c>
      <c r="I499" s="64" t="n">
        <f aca="false">IF(AND($G499&lt;=I$1,$H499&gt;I$1),$C499,0)</f>
        <v>0</v>
      </c>
      <c r="J499" s="64" t="n">
        <f aca="false">IF(AND($G499&lt;=J$1,$H499&gt;J$1),$C499,0)</f>
        <v>0</v>
      </c>
      <c r="K499" s="64" t="n">
        <f aca="false">IF(AND($G499&lt;=K$1,$H499&gt;K$1),$C499,0)</f>
        <v>0</v>
      </c>
      <c r="L499" s="64" t="n">
        <f aca="false">IF(AND($G499&lt;=L$1,$H499&gt;L$1),$C499,0)</f>
        <v>0</v>
      </c>
      <c r="M499" s="64" t="n">
        <f aca="false">IF(AND($G499&lt;=M$1,$H499&gt;M$1),$C499,0)</f>
        <v>0</v>
      </c>
      <c r="N499" s="64" t="n">
        <f aca="false">IF(AND($G499&lt;=N$1,$H499&gt;N$1),$C499,0)</f>
        <v>0</v>
      </c>
      <c r="O499" s="64" t="n">
        <f aca="false">IF(AND($G499&lt;=O$1,$H499&gt;O$1),$C499,0)</f>
        <v>0</v>
      </c>
      <c r="P499" s="64" t="n">
        <f aca="false">IF(AND($G499&lt;=P$1,$H499&gt;P$1),$C499,0)</f>
        <v>0</v>
      </c>
      <c r="Q499" s="64" t="n">
        <f aca="false">IF(AND($G499&lt;=Q$1,$H499&gt;Q$1),$C499,0)</f>
        <v>0</v>
      </c>
      <c r="R499" s="64" t="n">
        <f aca="false">IF(AND($G499&lt;=R$1,$H499&gt;R$1),$C499,0)</f>
        <v>0</v>
      </c>
      <c r="S499" s="64" t="n">
        <f aca="false">IF(AND($G499&lt;=S$1,$H499&gt;S$1),$C499,0)</f>
        <v>0</v>
      </c>
      <c r="T499" s="64" t="n">
        <f aca="false">IF(AND($G499&lt;=T$1,$H499&gt;T$1),$C499,0)</f>
        <v>0</v>
      </c>
      <c r="U499" s="65" t="n">
        <f aca="false">SUM(I499:T499)</f>
        <v>0</v>
      </c>
      <c r="V499" s="65"/>
      <c r="W499" s="67"/>
      <c r="X499" s="67"/>
      <c r="Y499" s="67"/>
      <c r="Z499" s="67"/>
      <c r="AA499" s="67"/>
      <c r="AB499" s="67"/>
      <c r="AC499" s="67"/>
    </row>
    <row r="500" customFormat="false" ht="15.75" hidden="true" customHeight="false" outlineLevel="0" collapsed="false">
      <c r="A500" s="54" t="n">
        <f aca="false">+'Personnel Input Worksheet'!B520</f>
        <v>0</v>
      </c>
      <c r="B500" s="54" t="n">
        <f aca="false">+'Personnel Input Worksheet'!D520</f>
        <v>0</v>
      </c>
      <c r="C500" s="54" t="n">
        <f aca="false">IF(B500&lt;&gt;0,1,0)</f>
        <v>0</v>
      </c>
      <c r="D500" s="54" t="n">
        <f aca="false">+'Personnel Input Worksheet'!G520</f>
        <v>0</v>
      </c>
      <c r="E500" s="61" t="n">
        <f aca="false">+D500*30</f>
        <v>0</v>
      </c>
      <c r="F500" s="62" t="n">
        <v>36526</v>
      </c>
      <c r="G500" s="63" t="n">
        <f aca="false">IF(A500&lt;&gt;"FTE",DATE(99,12,31),+F500+(360-E500))</f>
        <v>36525</v>
      </c>
      <c r="H500" s="63" t="n">
        <f aca="false">IF(A500&lt;&gt;"FTE",F500+E500,DATE(2001,1,1))</f>
        <v>36526</v>
      </c>
      <c r="I500" s="64" t="n">
        <f aca="false">IF(AND($G500&lt;=I$1,$H500&gt;I$1),$C500,0)</f>
        <v>0</v>
      </c>
      <c r="J500" s="64" t="n">
        <f aca="false">IF(AND($G500&lt;=J$1,$H500&gt;J$1),$C500,0)</f>
        <v>0</v>
      </c>
      <c r="K500" s="64" t="n">
        <f aca="false">IF(AND($G500&lt;=K$1,$H500&gt;K$1),$C500,0)</f>
        <v>0</v>
      </c>
      <c r="L500" s="64" t="n">
        <f aca="false">IF(AND($G500&lt;=L$1,$H500&gt;L$1),$C500,0)</f>
        <v>0</v>
      </c>
      <c r="M500" s="64" t="n">
        <f aca="false">IF(AND($G500&lt;=M$1,$H500&gt;M$1),$C500,0)</f>
        <v>0</v>
      </c>
      <c r="N500" s="64" t="n">
        <f aca="false">IF(AND($G500&lt;=N$1,$H500&gt;N$1),$C500,0)</f>
        <v>0</v>
      </c>
      <c r="O500" s="64" t="n">
        <f aca="false">IF(AND($G500&lt;=O$1,$H500&gt;O$1),$C500,0)</f>
        <v>0</v>
      </c>
      <c r="P500" s="64" t="n">
        <f aca="false">IF(AND($G500&lt;=P$1,$H500&gt;P$1),$C500,0)</f>
        <v>0</v>
      </c>
      <c r="Q500" s="64" t="n">
        <f aca="false">IF(AND($G500&lt;=Q$1,$H500&gt;Q$1),$C500,0)</f>
        <v>0</v>
      </c>
      <c r="R500" s="64" t="n">
        <f aca="false">IF(AND($G500&lt;=R$1,$H500&gt;R$1),$C500,0)</f>
        <v>0</v>
      </c>
      <c r="S500" s="64" t="n">
        <f aca="false">IF(AND($G500&lt;=S$1,$H500&gt;S$1),$C500,0)</f>
        <v>0</v>
      </c>
      <c r="T500" s="64" t="n">
        <f aca="false">IF(AND($G500&lt;=T$1,$H500&gt;T$1),$C500,0)</f>
        <v>0</v>
      </c>
      <c r="U500" s="65" t="n">
        <f aca="false">SUM(I500:T500)</f>
        <v>0</v>
      </c>
      <c r="V500" s="65"/>
      <c r="W500" s="67"/>
      <c r="X500" s="67"/>
      <c r="Y500" s="67"/>
      <c r="Z500" s="67"/>
      <c r="AA500" s="67"/>
      <c r="AB500" s="67"/>
      <c r="AC500" s="67"/>
    </row>
    <row r="501" customFormat="false" ht="15.75" hidden="true" customHeight="false" outlineLevel="0" collapsed="false">
      <c r="A501" s="54" t="n">
        <f aca="false">+'Personnel Input Worksheet'!B521</f>
        <v>0</v>
      </c>
      <c r="B501" s="54" t="n">
        <f aca="false">+'Personnel Input Worksheet'!D521</f>
        <v>0</v>
      </c>
      <c r="C501" s="54" t="n">
        <f aca="false">IF(B501&lt;&gt;0,1,0)</f>
        <v>0</v>
      </c>
      <c r="D501" s="54" t="n">
        <f aca="false">+'Personnel Input Worksheet'!G521</f>
        <v>0</v>
      </c>
      <c r="E501" s="61" t="n">
        <f aca="false">+D501*30</f>
        <v>0</v>
      </c>
      <c r="F501" s="62" t="n">
        <v>36526</v>
      </c>
      <c r="G501" s="63" t="n">
        <f aca="false">IF(A501&lt;&gt;"FTE",DATE(99,12,31),+F501+(360-E501))</f>
        <v>36525</v>
      </c>
      <c r="H501" s="63" t="n">
        <f aca="false">IF(A501&lt;&gt;"FTE",F501+E501,DATE(2001,1,1))</f>
        <v>36526</v>
      </c>
      <c r="I501" s="64" t="n">
        <f aca="false">IF(AND($G501&lt;=I$1,$H501&gt;I$1),$C501,0)</f>
        <v>0</v>
      </c>
      <c r="J501" s="64" t="n">
        <f aca="false">IF(AND($G501&lt;=J$1,$H501&gt;J$1),$C501,0)</f>
        <v>0</v>
      </c>
      <c r="K501" s="64" t="n">
        <f aca="false">IF(AND($G501&lt;=K$1,$H501&gt;K$1),$C501,0)</f>
        <v>0</v>
      </c>
      <c r="L501" s="64" t="n">
        <f aca="false">IF(AND($G501&lt;=L$1,$H501&gt;L$1),$C501,0)</f>
        <v>0</v>
      </c>
      <c r="M501" s="64" t="n">
        <f aca="false">IF(AND($G501&lt;=M$1,$H501&gt;M$1),$C501,0)</f>
        <v>0</v>
      </c>
      <c r="N501" s="64" t="n">
        <f aca="false">IF(AND($G501&lt;=N$1,$H501&gt;N$1),$C501,0)</f>
        <v>0</v>
      </c>
      <c r="O501" s="64" t="n">
        <f aca="false">IF(AND($G501&lt;=O$1,$H501&gt;O$1),$C501,0)</f>
        <v>0</v>
      </c>
      <c r="P501" s="64" t="n">
        <f aca="false">IF(AND($G501&lt;=P$1,$H501&gt;P$1),$C501,0)</f>
        <v>0</v>
      </c>
      <c r="Q501" s="64" t="n">
        <f aca="false">IF(AND($G501&lt;=Q$1,$H501&gt;Q$1),$C501,0)</f>
        <v>0</v>
      </c>
      <c r="R501" s="64" t="n">
        <f aca="false">IF(AND($G501&lt;=R$1,$H501&gt;R$1),$C501,0)</f>
        <v>0</v>
      </c>
      <c r="S501" s="64" t="n">
        <f aca="false">IF(AND($G501&lt;=S$1,$H501&gt;S$1),$C501,0)</f>
        <v>0</v>
      </c>
      <c r="T501" s="64" t="n">
        <f aca="false">IF(AND($G501&lt;=T$1,$H501&gt;T$1),$C501,0)</f>
        <v>0</v>
      </c>
      <c r="U501" s="65" t="n">
        <f aca="false">SUM(I501:T501)</f>
        <v>0</v>
      </c>
      <c r="V501" s="65"/>
      <c r="W501" s="67"/>
      <c r="X501" s="67"/>
      <c r="Y501" s="67"/>
      <c r="Z501" s="67"/>
      <c r="AA501" s="67"/>
      <c r="AB501" s="67"/>
      <c r="AC501" s="67"/>
    </row>
    <row r="502" customFormat="false" ht="15.75" hidden="true" customHeight="false" outlineLevel="0" collapsed="false">
      <c r="A502" s="54" t="n">
        <f aca="false">+'Personnel Input Worksheet'!B522</f>
        <v>0</v>
      </c>
      <c r="B502" s="54" t="n">
        <f aca="false">+'Personnel Input Worksheet'!D522</f>
        <v>0</v>
      </c>
      <c r="C502" s="54" t="n">
        <f aca="false">IF(B502&lt;&gt;0,1,0)</f>
        <v>0</v>
      </c>
      <c r="D502" s="54" t="n">
        <f aca="false">+'Personnel Input Worksheet'!G522</f>
        <v>0</v>
      </c>
      <c r="E502" s="61" t="n">
        <f aca="false">+D502*30</f>
        <v>0</v>
      </c>
      <c r="F502" s="62" t="n">
        <v>36526</v>
      </c>
      <c r="G502" s="63" t="n">
        <f aca="false">IF(A502&lt;&gt;"FTE",DATE(99,12,31),+F502+(360-E502))</f>
        <v>36525</v>
      </c>
      <c r="H502" s="63" t="n">
        <f aca="false">IF(A502&lt;&gt;"FTE",F502+E502,DATE(2001,1,1))</f>
        <v>36526</v>
      </c>
      <c r="I502" s="64" t="n">
        <f aca="false">IF(AND($G502&lt;=I$1,$H502&gt;I$1),$C502,0)</f>
        <v>0</v>
      </c>
      <c r="J502" s="64" t="n">
        <f aca="false">IF(AND($G502&lt;=J$1,$H502&gt;J$1),$C502,0)</f>
        <v>0</v>
      </c>
      <c r="K502" s="64" t="n">
        <f aca="false">IF(AND($G502&lt;=K$1,$H502&gt;K$1),$C502,0)</f>
        <v>0</v>
      </c>
      <c r="L502" s="64" t="n">
        <f aca="false">IF(AND($G502&lt;=L$1,$H502&gt;L$1),$C502,0)</f>
        <v>0</v>
      </c>
      <c r="M502" s="64" t="n">
        <f aca="false">IF(AND($G502&lt;=M$1,$H502&gt;M$1),$C502,0)</f>
        <v>0</v>
      </c>
      <c r="N502" s="64" t="n">
        <f aca="false">IF(AND($G502&lt;=N$1,$H502&gt;N$1),$C502,0)</f>
        <v>0</v>
      </c>
      <c r="O502" s="64" t="n">
        <f aca="false">IF(AND($G502&lt;=O$1,$H502&gt;O$1),$C502,0)</f>
        <v>0</v>
      </c>
      <c r="P502" s="64" t="n">
        <f aca="false">IF(AND($G502&lt;=P$1,$H502&gt;P$1),$C502,0)</f>
        <v>0</v>
      </c>
      <c r="Q502" s="64" t="n">
        <f aca="false">IF(AND($G502&lt;=Q$1,$H502&gt;Q$1),$C502,0)</f>
        <v>0</v>
      </c>
      <c r="R502" s="64" t="n">
        <f aca="false">IF(AND($G502&lt;=R$1,$H502&gt;R$1),$C502,0)</f>
        <v>0</v>
      </c>
      <c r="S502" s="64" t="n">
        <f aca="false">IF(AND($G502&lt;=S$1,$H502&gt;S$1),$C502,0)</f>
        <v>0</v>
      </c>
      <c r="T502" s="64" t="n">
        <f aca="false">IF(AND($G502&lt;=T$1,$H502&gt;T$1),$C502,0)</f>
        <v>0</v>
      </c>
      <c r="U502" s="65" t="n">
        <f aca="false">SUM(I502:T502)</f>
        <v>0</v>
      </c>
      <c r="V502" s="65"/>
      <c r="W502" s="67"/>
      <c r="X502" s="67"/>
      <c r="Y502" s="67"/>
      <c r="Z502" s="67"/>
      <c r="AA502" s="67"/>
      <c r="AB502" s="67"/>
      <c r="AC502" s="67"/>
    </row>
    <row r="503" customFormat="false" ht="15.75" hidden="true" customHeight="false" outlineLevel="0" collapsed="false">
      <c r="A503" s="54" t="n">
        <f aca="false">+'Personnel Input Worksheet'!B523</f>
        <v>0</v>
      </c>
      <c r="B503" s="54" t="n">
        <f aca="false">+'Personnel Input Worksheet'!D523</f>
        <v>0</v>
      </c>
      <c r="C503" s="54" t="n">
        <f aca="false">IF(B503&lt;&gt;0,1,0)</f>
        <v>0</v>
      </c>
      <c r="D503" s="54" t="n">
        <f aca="false">+'Personnel Input Worksheet'!G523</f>
        <v>0</v>
      </c>
      <c r="E503" s="61" t="n">
        <f aca="false">+D503*30</f>
        <v>0</v>
      </c>
      <c r="F503" s="62" t="n">
        <v>36526</v>
      </c>
      <c r="G503" s="63" t="n">
        <f aca="false">IF(A503&lt;&gt;"FTE",DATE(99,12,31),+F503+(360-E503))</f>
        <v>36525</v>
      </c>
      <c r="H503" s="63" t="n">
        <f aca="false">IF(A503&lt;&gt;"FTE",F503+E503,DATE(2001,1,1))</f>
        <v>36526</v>
      </c>
      <c r="I503" s="64" t="n">
        <f aca="false">IF(AND($G503&lt;=I$1,$H503&gt;I$1),$C503,0)</f>
        <v>0</v>
      </c>
      <c r="J503" s="64" t="n">
        <f aca="false">IF(AND($G503&lt;=J$1,$H503&gt;J$1),$C503,0)</f>
        <v>0</v>
      </c>
      <c r="K503" s="64" t="n">
        <f aca="false">IF(AND($G503&lt;=K$1,$H503&gt;K$1),$C503,0)</f>
        <v>0</v>
      </c>
      <c r="L503" s="64" t="n">
        <f aca="false">IF(AND($G503&lt;=L$1,$H503&gt;L$1),$C503,0)</f>
        <v>0</v>
      </c>
      <c r="M503" s="64" t="n">
        <f aca="false">IF(AND($G503&lt;=M$1,$H503&gt;M$1),$C503,0)</f>
        <v>0</v>
      </c>
      <c r="N503" s="64" t="n">
        <f aca="false">IF(AND($G503&lt;=N$1,$H503&gt;N$1),$C503,0)</f>
        <v>0</v>
      </c>
      <c r="O503" s="64" t="n">
        <f aca="false">IF(AND($G503&lt;=O$1,$H503&gt;O$1),$C503,0)</f>
        <v>0</v>
      </c>
      <c r="P503" s="64" t="n">
        <f aca="false">IF(AND($G503&lt;=P$1,$H503&gt;P$1),$C503,0)</f>
        <v>0</v>
      </c>
      <c r="Q503" s="64" t="n">
        <f aca="false">IF(AND($G503&lt;=Q$1,$H503&gt;Q$1),$C503,0)</f>
        <v>0</v>
      </c>
      <c r="R503" s="64" t="n">
        <f aca="false">IF(AND($G503&lt;=R$1,$H503&gt;R$1),$C503,0)</f>
        <v>0</v>
      </c>
      <c r="S503" s="64" t="n">
        <f aca="false">IF(AND($G503&lt;=S$1,$H503&gt;S$1),$C503,0)</f>
        <v>0</v>
      </c>
      <c r="T503" s="64" t="n">
        <f aca="false">IF(AND($G503&lt;=T$1,$H503&gt;T$1),$C503,0)</f>
        <v>0</v>
      </c>
      <c r="U503" s="65" t="n">
        <f aca="false">SUM(I503:T503)</f>
        <v>0</v>
      </c>
      <c r="V503" s="65"/>
      <c r="W503" s="67"/>
      <c r="X503" s="67"/>
      <c r="Y503" s="67"/>
      <c r="Z503" s="67"/>
      <c r="AA503" s="67"/>
      <c r="AB503" s="67"/>
      <c r="AC503" s="67"/>
    </row>
    <row r="504" customFormat="false" ht="15.75" hidden="true" customHeight="false" outlineLevel="0" collapsed="false">
      <c r="A504" s="54" t="n">
        <f aca="false">+'Personnel Input Worksheet'!B524</f>
        <v>0</v>
      </c>
      <c r="B504" s="54" t="n">
        <f aca="false">+'Personnel Input Worksheet'!D524</f>
        <v>0</v>
      </c>
      <c r="C504" s="54" t="n">
        <f aca="false">IF(B504&lt;&gt;0,1,0)</f>
        <v>0</v>
      </c>
      <c r="D504" s="54" t="n">
        <f aca="false">+'Personnel Input Worksheet'!G524</f>
        <v>0</v>
      </c>
      <c r="E504" s="61" t="n">
        <f aca="false">+D504*30</f>
        <v>0</v>
      </c>
      <c r="F504" s="62" t="n">
        <v>36526</v>
      </c>
      <c r="G504" s="63" t="n">
        <f aca="false">IF(A504&lt;&gt;"FTE",DATE(99,12,31),+F504+(360-E504))</f>
        <v>36525</v>
      </c>
      <c r="H504" s="63" t="n">
        <f aca="false">IF(A504&lt;&gt;"FTE",F504+E504,DATE(2001,1,1))</f>
        <v>36526</v>
      </c>
      <c r="I504" s="64" t="n">
        <f aca="false">IF(AND($G504&lt;=I$1,$H504&gt;I$1),$C504,0)</f>
        <v>0</v>
      </c>
      <c r="J504" s="64" t="n">
        <f aca="false">IF(AND($G504&lt;=J$1,$H504&gt;J$1),$C504,0)</f>
        <v>0</v>
      </c>
      <c r="K504" s="64" t="n">
        <f aca="false">IF(AND($G504&lt;=K$1,$H504&gt;K$1),$C504,0)</f>
        <v>0</v>
      </c>
      <c r="L504" s="64" t="n">
        <f aca="false">IF(AND($G504&lt;=L$1,$H504&gt;L$1),$C504,0)</f>
        <v>0</v>
      </c>
      <c r="M504" s="64" t="n">
        <f aca="false">IF(AND($G504&lt;=M$1,$H504&gt;M$1),$C504,0)</f>
        <v>0</v>
      </c>
      <c r="N504" s="64" t="n">
        <f aca="false">IF(AND($G504&lt;=N$1,$H504&gt;N$1),$C504,0)</f>
        <v>0</v>
      </c>
      <c r="O504" s="64" t="n">
        <f aca="false">IF(AND($G504&lt;=O$1,$H504&gt;O$1),$C504,0)</f>
        <v>0</v>
      </c>
      <c r="P504" s="64" t="n">
        <f aca="false">IF(AND($G504&lt;=P$1,$H504&gt;P$1),$C504,0)</f>
        <v>0</v>
      </c>
      <c r="Q504" s="64" t="n">
        <f aca="false">IF(AND($G504&lt;=Q$1,$H504&gt;Q$1),$C504,0)</f>
        <v>0</v>
      </c>
      <c r="R504" s="64" t="n">
        <f aca="false">IF(AND($G504&lt;=R$1,$H504&gt;R$1),$C504,0)</f>
        <v>0</v>
      </c>
      <c r="S504" s="64" t="n">
        <f aca="false">IF(AND($G504&lt;=S$1,$H504&gt;S$1),$C504,0)</f>
        <v>0</v>
      </c>
      <c r="T504" s="64" t="n">
        <f aca="false">IF(AND($G504&lt;=T$1,$H504&gt;T$1),$C504,0)</f>
        <v>0</v>
      </c>
      <c r="U504" s="65" t="n">
        <f aca="false">SUM(I504:T504)</f>
        <v>0</v>
      </c>
      <c r="V504" s="65"/>
      <c r="W504" s="67"/>
      <c r="X504" s="67"/>
      <c r="Y504" s="67"/>
      <c r="Z504" s="67"/>
      <c r="AA504" s="67"/>
      <c r="AB504" s="67"/>
      <c r="AC504" s="67"/>
    </row>
    <row r="505" customFormat="false" ht="15.75" hidden="true" customHeight="false" outlineLevel="0" collapsed="false">
      <c r="A505" s="54" t="n">
        <f aca="false">+'Personnel Input Worksheet'!B525</f>
        <v>0</v>
      </c>
      <c r="B505" s="54" t="n">
        <f aca="false">+'Personnel Input Worksheet'!D525</f>
        <v>0</v>
      </c>
      <c r="C505" s="54" t="n">
        <f aca="false">IF(B505&lt;&gt;0,1,0)</f>
        <v>0</v>
      </c>
      <c r="D505" s="54" t="n">
        <f aca="false">+'Personnel Input Worksheet'!G525</f>
        <v>0</v>
      </c>
      <c r="E505" s="61" t="n">
        <f aca="false">+D505*30</f>
        <v>0</v>
      </c>
      <c r="F505" s="62" t="n">
        <v>36526</v>
      </c>
      <c r="G505" s="63" t="n">
        <f aca="false">IF(A505&lt;&gt;"FTE",DATE(99,12,31),+F505+(360-E505))</f>
        <v>36525</v>
      </c>
      <c r="H505" s="63" t="n">
        <f aca="false">IF(A505&lt;&gt;"FTE",F505+E505,DATE(2001,1,1))</f>
        <v>36526</v>
      </c>
      <c r="I505" s="64" t="n">
        <f aca="false">IF(AND($G505&lt;=I$1,$H505&gt;I$1),$C505,0)</f>
        <v>0</v>
      </c>
      <c r="J505" s="64" t="n">
        <f aca="false">IF(AND($G505&lt;=J$1,$H505&gt;J$1),$C505,0)</f>
        <v>0</v>
      </c>
      <c r="K505" s="64" t="n">
        <f aca="false">IF(AND($G505&lt;=K$1,$H505&gt;K$1),$C505,0)</f>
        <v>0</v>
      </c>
      <c r="L505" s="64" t="n">
        <f aca="false">IF(AND($G505&lt;=L$1,$H505&gt;L$1),$C505,0)</f>
        <v>0</v>
      </c>
      <c r="M505" s="64" t="n">
        <f aca="false">IF(AND($G505&lt;=M$1,$H505&gt;M$1),$C505,0)</f>
        <v>0</v>
      </c>
      <c r="N505" s="64" t="n">
        <f aca="false">IF(AND($G505&lt;=N$1,$H505&gt;N$1),$C505,0)</f>
        <v>0</v>
      </c>
      <c r="O505" s="64" t="n">
        <f aca="false">IF(AND($G505&lt;=O$1,$H505&gt;O$1),$C505,0)</f>
        <v>0</v>
      </c>
      <c r="P505" s="64" t="n">
        <f aca="false">IF(AND($G505&lt;=P$1,$H505&gt;P$1),$C505,0)</f>
        <v>0</v>
      </c>
      <c r="Q505" s="64" t="n">
        <f aca="false">IF(AND($G505&lt;=Q$1,$H505&gt;Q$1),$C505,0)</f>
        <v>0</v>
      </c>
      <c r="R505" s="64" t="n">
        <f aca="false">IF(AND($G505&lt;=R$1,$H505&gt;R$1),$C505,0)</f>
        <v>0</v>
      </c>
      <c r="S505" s="64" t="n">
        <f aca="false">IF(AND($G505&lt;=S$1,$H505&gt;S$1),$C505,0)</f>
        <v>0</v>
      </c>
      <c r="T505" s="64" t="n">
        <f aca="false">IF(AND($G505&lt;=T$1,$H505&gt;T$1),$C505,0)</f>
        <v>0</v>
      </c>
      <c r="U505" s="65" t="n">
        <f aca="false">SUM(I505:T505)</f>
        <v>0</v>
      </c>
      <c r="V505" s="65"/>
      <c r="W505" s="67"/>
      <c r="X505" s="67"/>
      <c r="Y505" s="67"/>
      <c r="Z505" s="67"/>
      <c r="AA505" s="67"/>
      <c r="AB505" s="67"/>
      <c r="AC505" s="67"/>
    </row>
    <row r="506" customFormat="false" ht="15.75" hidden="true" customHeight="false" outlineLevel="0" collapsed="false">
      <c r="A506" s="54" t="n">
        <f aca="false">+'Personnel Input Worksheet'!B526</f>
        <v>0</v>
      </c>
      <c r="B506" s="54" t="n">
        <f aca="false">+'Personnel Input Worksheet'!D526</f>
        <v>0</v>
      </c>
      <c r="C506" s="54" t="n">
        <f aca="false">IF(B506&lt;&gt;0,1,0)</f>
        <v>0</v>
      </c>
      <c r="D506" s="54" t="n">
        <f aca="false">+'Personnel Input Worksheet'!G526</f>
        <v>0</v>
      </c>
      <c r="E506" s="61" t="n">
        <f aca="false">+D506*30</f>
        <v>0</v>
      </c>
      <c r="F506" s="62" t="n">
        <v>36526</v>
      </c>
      <c r="G506" s="63" t="n">
        <f aca="false">IF(A506&lt;&gt;"FTE",DATE(99,12,31),+F506+(360-E506))</f>
        <v>36525</v>
      </c>
      <c r="H506" s="63" t="n">
        <f aca="false">IF(A506&lt;&gt;"FTE",F506+E506,DATE(2001,1,1))</f>
        <v>36526</v>
      </c>
      <c r="I506" s="64" t="n">
        <f aca="false">IF(AND($G506&lt;=I$1,$H506&gt;I$1),$C506,0)</f>
        <v>0</v>
      </c>
      <c r="J506" s="64" t="n">
        <f aca="false">IF(AND($G506&lt;=J$1,$H506&gt;J$1),$C506,0)</f>
        <v>0</v>
      </c>
      <c r="K506" s="64" t="n">
        <f aca="false">IF(AND($G506&lt;=K$1,$H506&gt;K$1),$C506,0)</f>
        <v>0</v>
      </c>
      <c r="L506" s="64" t="n">
        <f aca="false">IF(AND($G506&lt;=L$1,$H506&gt;L$1),$C506,0)</f>
        <v>0</v>
      </c>
      <c r="M506" s="64" t="n">
        <f aca="false">IF(AND($G506&lt;=M$1,$H506&gt;M$1),$C506,0)</f>
        <v>0</v>
      </c>
      <c r="N506" s="64" t="n">
        <f aca="false">IF(AND($G506&lt;=N$1,$H506&gt;N$1),$C506,0)</f>
        <v>0</v>
      </c>
      <c r="O506" s="64" t="n">
        <f aca="false">IF(AND($G506&lt;=O$1,$H506&gt;O$1),$C506,0)</f>
        <v>0</v>
      </c>
      <c r="P506" s="64" t="n">
        <f aca="false">IF(AND($G506&lt;=P$1,$H506&gt;P$1),$C506,0)</f>
        <v>0</v>
      </c>
      <c r="Q506" s="64" t="n">
        <f aca="false">IF(AND($G506&lt;=Q$1,$H506&gt;Q$1),$C506,0)</f>
        <v>0</v>
      </c>
      <c r="R506" s="64" t="n">
        <f aca="false">IF(AND($G506&lt;=R$1,$H506&gt;R$1),$C506,0)</f>
        <v>0</v>
      </c>
      <c r="S506" s="64" t="n">
        <f aca="false">IF(AND($G506&lt;=S$1,$H506&gt;S$1),$C506,0)</f>
        <v>0</v>
      </c>
      <c r="T506" s="64" t="n">
        <f aca="false">IF(AND($G506&lt;=T$1,$H506&gt;T$1),$C506,0)</f>
        <v>0</v>
      </c>
      <c r="U506" s="65" t="n">
        <f aca="false">SUM(I506:T506)</f>
        <v>0</v>
      </c>
      <c r="V506" s="65"/>
      <c r="W506" s="67"/>
      <c r="X506" s="67"/>
      <c r="Y506" s="67"/>
      <c r="Z506" s="67"/>
      <c r="AA506" s="67"/>
      <c r="AB506" s="67"/>
      <c r="AC506" s="67"/>
    </row>
    <row r="507" customFormat="false" ht="15.75" hidden="true" customHeight="false" outlineLevel="0" collapsed="false">
      <c r="A507" s="54" t="n">
        <f aca="false">+'Personnel Input Worksheet'!B527</f>
        <v>0</v>
      </c>
      <c r="B507" s="54" t="n">
        <f aca="false">+'Personnel Input Worksheet'!D527</f>
        <v>0</v>
      </c>
      <c r="C507" s="54" t="n">
        <f aca="false">IF(B507&lt;&gt;0,1,0)</f>
        <v>0</v>
      </c>
      <c r="D507" s="54" t="n">
        <f aca="false">+'Personnel Input Worksheet'!G527</f>
        <v>0</v>
      </c>
      <c r="E507" s="61" t="n">
        <f aca="false">+D507*30</f>
        <v>0</v>
      </c>
      <c r="F507" s="62" t="n">
        <v>36526</v>
      </c>
      <c r="G507" s="63" t="n">
        <f aca="false">IF(A507&lt;&gt;"FTE",DATE(99,12,31),+F507+(360-E507))</f>
        <v>36525</v>
      </c>
      <c r="H507" s="63" t="n">
        <f aca="false">IF(A507&lt;&gt;"FTE",F507+E507,DATE(2001,1,1))</f>
        <v>36526</v>
      </c>
      <c r="I507" s="64" t="n">
        <f aca="false">IF(AND($G507&lt;=I$1,$H507&gt;I$1),$C507,0)</f>
        <v>0</v>
      </c>
      <c r="J507" s="64" t="n">
        <f aca="false">IF(AND($G507&lt;=J$1,$H507&gt;J$1),$C507,0)</f>
        <v>0</v>
      </c>
      <c r="K507" s="64" t="n">
        <f aca="false">IF(AND($G507&lt;=K$1,$H507&gt;K$1),$C507,0)</f>
        <v>0</v>
      </c>
      <c r="L507" s="64" t="n">
        <f aca="false">IF(AND($G507&lt;=L$1,$H507&gt;L$1),$C507,0)</f>
        <v>0</v>
      </c>
      <c r="M507" s="64" t="n">
        <f aca="false">IF(AND($G507&lt;=M$1,$H507&gt;M$1),$C507,0)</f>
        <v>0</v>
      </c>
      <c r="N507" s="64" t="n">
        <f aca="false">IF(AND($G507&lt;=N$1,$H507&gt;N$1),$C507,0)</f>
        <v>0</v>
      </c>
      <c r="O507" s="64" t="n">
        <f aca="false">IF(AND($G507&lt;=O$1,$H507&gt;O$1),$C507,0)</f>
        <v>0</v>
      </c>
      <c r="P507" s="64" t="n">
        <f aca="false">IF(AND($G507&lt;=P$1,$H507&gt;P$1),$C507,0)</f>
        <v>0</v>
      </c>
      <c r="Q507" s="64" t="n">
        <f aca="false">IF(AND($G507&lt;=Q$1,$H507&gt;Q$1),$C507,0)</f>
        <v>0</v>
      </c>
      <c r="R507" s="64" t="n">
        <f aca="false">IF(AND($G507&lt;=R$1,$H507&gt;R$1),$C507,0)</f>
        <v>0</v>
      </c>
      <c r="S507" s="64" t="n">
        <f aca="false">IF(AND($G507&lt;=S$1,$H507&gt;S$1),$C507,0)</f>
        <v>0</v>
      </c>
      <c r="T507" s="64" t="n">
        <f aca="false">IF(AND($G507&lt;=T$1,$H507&gt;T$1),$C507,0)</f>
        <v>0</v>
      </c>
      <c r="U507" s="65" t="n">
        <f aca="false">SUM(I507:T507)</f>
        <v>0</v>
      </c>
      <c r="V507" s="65"/>
      <c r="W507" s="67"/>
      <c r="X507" s="67"/>
      <c r="Y507" s="67"/>
      <c r="Z507" s="67"/>
      <c r="AA507" s="67"/>
      <c r="AB507" s="67"/>
      <c r="AC507" s="67"/>
    </row>
    <row r="508" customFormat="false" ht="15.75" hidden="true" customHeight="false" outlineLevel="0" collapsed="false">
      <c r="A508" s="54" t="n">
        <f aca="false">+'Personnel Input Worksheet'!B528</f>
        <v>0</v>
      </c>
      <c r="B508" s="54" t="n">
        <f aca="false">+'Personnel Input Worksheet'!D528</f>
        <v>0</v>
      </c>
      <c r="C508" s="54" t="n">
        <f aca="false">IF(B508&lt;&gt;0,1,0)</f>
        <v>0</v>
      </c>
      <c r="D508" s="54" t="n">
        <f aca="false">+'Personnel Input Worksheet'!G528</f>
        <v>0</v>
      </c>
      <c r="E508" s="61" t="n">
        <f aca="false">+D508*30</f>
        <v>0</v>
      </c>
      <c r="F508" s="62" t="n">
        <v>36526</v>
      </c>
      <c r="G508" s="63" t="n">
        <f aca="false">IF(A508&lt;&gt;"FTE",DATE(99,12,31),+F508+(360-E508))</f>
        <v>36525</v>
      </c>
      <c r="H508" s="63" t="n">
        <f aca="false">IF(A508&lt;&gt;"FTE",F508+E508,DATE(2001,1,1))</f>
        <v>36526</v>
      </c>
      <c r="I508" s="64" t="n">
        <f aca="false">IF(AND($G508&lt;=I$1,$H508&gt;I$1),$C508,0)</f>
        <v>0</v>
      </c>
      <c r="J508" s="64" t="n">
        <f aca="false">IF(AND($G508&lt;=J$1,$H508&gt;J$1),$C508,0)</f>
        <v>0</v>
      </c>
      <c r="K508" s="64" t="n">
        <f aca="false">IF(AND($G508&lt;=K$1,$H508&gt;K$1),$C508,0)</f>
        <v>0</v>
      </c>
      <c r="L508" s="64" t="n">
        <f aca="false">IF(AND($G508&lt;=L$1,$H508&gt;L$1),$C508,0)</f>
        <v>0</v>
      </c>
      <c r="M508" s="64" t="n">
        <f aca="false">IF(AND($G508&lt;=M$1,$H508&gt;M$1),$C508,0)</f>
        <v>0</v>
      </c>
      <c r="N508" s="64" t="n">
        <f aca="false">IF(AND($G508&lt;=N$1,$H508&gt;N$1),$C508,0)</f>
        <v>0</v>
      </c>
      <c r="O508" s="64" t="n">
        <f aca="false">IF(AND($G508&lt;=O$1,$H508&gt;O$1),$C508,0)</f>
        <v>0</v>
      </c>
      <c r="P508" s="64" t="n">
        <f aca="false">IF(AND($G508&lt;=P$1,$H508&gt;P$1),$C508,0)</f>
        <v>0</v>
      </c>
      <c r="Q508" s="64" t="n">
        <f aca="false">IF(AND($G508&lt;=Q$1,$H508&gt;Q$1),$C508,0)</f>
        <v>0</v>
      </c>
      <c r="R508" s="64" t="n">
        <f aca="false">IF(AND($G508&lt;=R$1,$H508&gt;R$1),$C508,0)</f>
        <v>0</v>
      </c>
      <c r="S508" s="64" t="n">
        <f aca="false">IF(AND($G508&lt;=S$1,$H508&gt;S$1),$C508,0)</f>
        <v>0</v>
      </c>
      <c r="T508" s="64" t="n">
        <f aca="false">IF(AND($G508&lt;=T$1,$H508&gt;T$1),$C508,0)</f>
        <v>0</v>
      </c>
      <c r="U508" s="65" t="n">
        <f aca="false">SUM(I508:T508)</f>
        <v>0</v>
      </c>
      <c r="V508" s="65"/>
      <c r="W508" s="67"/>
      <c r="X508" s="67"/>
      <c r="Y508" s="67"/>
      <c r="Z508" s="67"/>
      <c r="AA508" s="67"/>
      <c r="AB508" s="67"/>
      <c r="AC508" s="67"/>
    </row>
    <row r="509" customFormat="false" ht="15.75" hidden="true" customHeight="false" outlineLevel="0" collapsed="false">
      <c r="A509" s="54" t="n">
        <f aca="false">+'Personnel Input Worksheet'!B529</f>
        <v>0</v>
      </c>
      <c r="B509" s="54" t="n">
        <f aca="false">+'Personnel Input Worksheet'!D529</f>
        <v>0</v>
      </c>
      <c r="C509" s="54" t="n">
        <f aca="false">IF(B509&lt;&gt;0,1,0)</f>
        <v>0</v>
      </c>
      <c r="D509" s="54" t="n">
        <f aca="false">+'Personnel Input Worksheet'!G529</f>
        <v>0</v>
      </c>
      <c r="E509" s="61" t="n">
        <f aca="false">+D509*30</f>
        <v>0</v>
      </c>
      <c r="F509" s="62" t="n">
        <v>36526</v>
      </c>
      <c r="G509" s="63" t="n">
        <f aca="false">IF(A509&lt;&gt;"FTE",DATE(99,12,31),+F509+(360-E509))</f>
        <v>36525</v>
      </c>
      <c r="H509" s="63" t="n">
        <f aca="false">IF(A509&lt;&gt;"FTE",F509+E509,DATE(2001,1,1))</f>
        <v>36526</v>
      </c>
      <c r="I509" s="64" t="n">
        <f aca="false">IF(AND($G509&lt;=I$1,$H509&gt;I$1),$C509,0)</f>
        <v>0</v>
      </c>
      <c r="J509" s="64" t="n">
        <f aca="false">IF(AND($G509&lt;=J$1,$H509&gt;J$1),$C509,0)</f>
        <v>0</v>
      </c>
      <c r="K509" s="64" t="n">
        <f aca="false">IF(AND($G509&lt;=K$1,$H509&gt;K$1),$C509,0)</f>
        <v>0</v>
      </c>
      <c r="L509" s="64" t="n">
        <f aca="false">IF(AND($G509&lt;=L$1,$H509&gt;L$1),$C509,0)</f>
        <v>0</v>
      </c>
      <c r="M509" s="64" t="n">
        <f aca="false">IF(AND($G509&lt;=M$1,$H509&gt;M$1),$C509,0)</f>
        <v>0</v>
      </c>
      <c r="N509" s="64" t="n">
        <f aca="false">IF(AND($G509&lt;=N$1,$H509&gt;N$1),$C509,0)</f>
        <v>0</v>
      </c>
      <c r="O509" s="64" t="n">
        <f aca="false">IF(AND($G509&lt;=O$1,$H509&gt;O$1),$C509,0)</f>
        <v>0</v>
      </c>
      <c r="P509" s="64" t="n">
        <f aca="false">IF(AND($G509&lt;=P$1,$H509&gt;P$1),$C509,0)</f>
        <v>0</v>
      </c>
      <c r="Q509" s="64" t="n">
        <f aca="false">IF(AND($G509&lt;=Q$1,$H509&gt;Q$1),$C509,0)</f>
        <v>0</v>
      </c>
      <c r="R509" s="64" t="n">
        <f aca="false">IF(AND($G509&lt;=R$1,$H509&gt;R$1),$C509,0)</f>
        <v>0</v>
      </c>
      <c r="S509" s="64" t="n">
        <f aca="false">IF(AND($G509&lt;=S$1,$H509&gt;S$1),$C509,0)</f>
        <v>0</v>
      </c>
      <c r="T509" s="64" t="n">
        <f aca="false">IF(AND($G509&lt;=T$1,$H509&gt;T$1),$C509,0)</f>
        <v>0</v>
      </c>
      <c r="U509" s="65" t="n">
        <f aca="false">SUM(I509:T509)</f>
        <v>0</v>
      </c>
      <c r="V509" s="65"/>
      <c r="W509" s="67"/>
      <c r="X509" s="67"/>
      <c r="Y509" s="67"/>
      <c r="Z509" s="67"/>
      <c r="AA509" s="67"/>
      <c r="AB509" s="67"/>
      <c r="AC509" s="67"/>
    </row>
    <row r="510" customFormat="false" ht="15.75" hidden="true" customHeight="false" outlineLevel="0" collapsed="false">
      <c r="A510" s="54" t="n">
        <f aca="false">+'Personnel Input Worksheet'!B530</f>
        <v>0</v>
      </c>
      <c r="B510" s="54" t="n">
        <f aca="false">+'Personnel Input Worksheet'!D530</f>
        <v>0</v>
      </c>
      <c r="C510" s="54" t="n">
        <f aca="false">IF(B510&lt;&gt;0,1,0)</f>
        <v>0</v>
      </c>
      <c r="D510" s="54" t="n">
        <f aca="false">+'Personnel Input Worksheet'!G530</f>
        <v>0</v>
      </c>
      <c r="E510" s="61" t="n">
        <f aca="false">+D510*30</f>
        <v>0</v>
      </c>
      <c r="F510" s="62" t="n">
        <v>36526</v>
      </c>
      <c r="G510" s="63" t="n">
        <f aca="false">IF(A510&lt;&gt;"FTE",DATE(99,12,31),+F510+(360-E510))</f>
        <v>36525</v>
      </c>
      <c r="H510" s="63" t="n">
        <f aca="false">IF(A510&lt;&gt;"FTE",F510+E510,DATE(2001,1,1))</f>
        <v>36526</v>
      </c>
      <c r="I510" s="64" t="n">
        <f aca="false">IF(AND($G510&lt;=I$1,$H510&gt;I$1),$C510,0)</f>
        <v>0</v>
      </c>
      <c r="J510" s="64" t="n">
        <f aca="false">IF(AND($G510&lt;=J$1,$H510&gt;J$1),$C510,0)</f>
        <v>0</v>
      </c>
      <c r="K510" s="64" t="n">
        <f aca="false">IF(AND($G510&lt;=K$1,$H510&gt;K$1),$C510,0)</f>
        <v>0</v>
      </c>
      <c r="L510" s="64" t="n">
        <f aca="false">IF(AND($G510&lt;=L$1,$H510&gt;L$1),$C510,0)</f>
        <v>0</v>
      </c>
      <c r="M510" s="64" t="n">
        <f aca="false">IF(AND($G510&lt;=M$1,$H510&gt;M$1),$C510,0)</f>
        <v>0</v>
      </c>
      <c r="N510" s="64" t="n">
        <f aca="false">IF(AND($G510&lt;=N$1,$H510&gt;N$1),$C510,0)</f>
        <v>0</v>
      </c>
      <c r="O510" s="64" t="n">
        <f aca="false">IF(AND($G510&lt;=O$1,$H510&gt;O$1),$C510,0)</f>
        <v>0</v>
      </c>
      <c r="P510" s="64" t="n">
        <f aca="false">IF(AND($G510&lt;=P$1,$H510&gt;P$1),$C510,0)</f>
        <v>0</v>
      </c>
      <c r="Q510" s="64" t="n">
        <f aca="false">IF(AND($G510&lt;=Q$1,$H510&gt;Q$1),$C510,0)</f>
        <v>0</v>
      </c>
      <c r="R510" s="64" t="n">
        <f aca="false">IF(AND($G510&lt;=R$1,$H510&gt;R$1),$C510,0)</f>
        <v>0</v>
      </c>
      <c r="S510" s="64" t="n">
        <f aca="false">IF(AND($G510&lt;=S$1,$H510&gt;S$1),$C510,0)</f>
        <v>0</v>
      </c>
      <c r="T510" s="64" t="n">
        <f aca="false">IF(AND($G510&lt;=T$1,$H510&gt;T$1),$C510,0)</f>
        <v>0</v>
      </c>
      <c r="U510" s="65" t="n">
        <f aca="false">SUM(I510:T510)</f>
        <v>0</v>
      </c>
      <c r="V510" s="65"/>
      <c r="W510" s="67"/>
      <c r="X510" s="67"/>
      <c r="Y510" s="67"/>
      <c r="Z510" s="67"/>
      <c r="AA510" s="67"/>
      <c r="AB510" s="67"/>
      <c r="AC510" s="67"/>
    </row>
    <row r="511" customFormat="false" ht="15.75" hidden="true" customHeight="false" outlineLevel="0" collapsed="false">
      <c r="A511" s="54" t="n">
        <f aca="false">+'Personnel Input Worksheet'!B531</f>
        <v>0</v>
      </c>
      <c r="B511" s="54" t="n">
        <f aca="false">+'Personnel Input Worksheet'!D531</f>
        <v>0</v>
      </c>
      <c r="C511" s="54" t="n">
        <f aca="false">IF(B511&lt;&gt;0,1,0)</f>
        <v>0</v>
      </c>
      <c r="D511" s="54" t="n">
        <f aca="false">+'Personnel Input Worksheet'!G531</f>
        <v>0</v>
      </c>
      <c r="E511" s="61" t="n">
        <f aca="false">+D511*30</f>
        <v>0</v>
      </c>
      <c r="F511" s="62" t="n">
        <v>36526</v>
      </c>
      <c r="G511" s="63" t="n">
        <f aca="false">IF(A511&lt;&gt;"FTE",DATE(99,12,31),+F511+(360-E511))</f>
        <v>36525</v>
      </c>
      <c r="H511" s="63" t="n">
        <f aca="false">IF(A511&lt;&gt;"FTE",F511+E511,DATE(2001,1,1))</f>
        <v>36526</v>
      </c>
      <c r="I511" s="64" t="n">
        <f aca="false">IF(AND($G511&lt;=I$1,$H511&gt;I$1),$C511,0)</f>
        <v>0</v>
      </c>
      <c r="J511" s="64" t="n">
        <f aca="false">IF(AND($G511&lt;=J$1,$H511&gt;J$1),$C511,0)</f>
        <v>0</v>
      </c>
      <c r="K511" s="64" t="n">
        <f aca="false">IF(AND($G511&lt;=K$1,$H511&gt;K$1),$C511,0)</f>
        <v>0</v>
      </c>
      <c r="L511" s="64" t="n">
        <f aca="false">IF(AND($G511&lt;=L$1,$H511&gt;L$1),$C511,0)</f>
        <v>0</v>
      </c>
      <c r="M511" s="64" t="n">
        <f aca="false">IF(AND($G511&lt;=M$1,$H511&gt;M$1),$C511,0)</f>
        <v>0</v>
      </c>
      <c r="N511" s="64" t="n">
        <f aca="false">IF(AND($G511&lt;=N$1,$H511&gt;N$1),$C511,0)</f>
        <v>0</v>
      </c>
      <c r="O511" s="64" t="n">
        <f aca="false">IF(AND($G511&lt;=O$1,$H511&gt;O$1),$C511,0)</f>
        <v>0</v>
      </c>
      <c r="P511" s="64" t="n">
        <f aca="false">IF(AND($G511&lt;=P$1,$H511&gt;P$1),$C511,0)</f>
        <v>0</v>
      </c>
      <c r="Q511" s="64" t="n">
        <f aca="false">IF(AND($G511&lt;=Q$1,$H511&gt;Q$1),$C511,0)</f>
        <v>0</v>
      </c>
      <c r="R511" s="64" t="n">
        <f aca="false">IF(AND($G511&lt;=R$1,$H511&gt;R$1),$C511,0)</f>
        <v>0</v>
      </c>
      <c r="S511" s="64" t="n">
        <f aca="false">IF(AND($G511&lt;=S$1,$H511&gt;S$1),$C511,0)</f>
        <v>0</v>
      </c>
      <c r="T511" s="64" t="n">
        <f aca="false">IF(AND($G511&lt;=T$1,$H511&gt;T$1),$C511,0)</f>
        <v>0</v>
      </c>
      <c r="U511" s="65" t="n">
        <f aca="false">SUM(I511:T511)</f>
        <v>0</v>
      </c>
      <c r="V511" s="65"/>
      <c r="W511" s="67"/>
      <c r="X511" s="67"/>
      <c r="Y511" s="67"/>
      <c r="Z511" s="67"/>
      <c r="AA511" s="67"/>
      <c r="AB511" s="67"/>
      <c r="AC511" s="67"/>
    </row>
    <row r="512" customFormat="false" ht="15.75" hidden="true" customHeight="false" outlineLevel="0" collapsed="false">
      <c r="A512" s="54" t="n">
        <f aca="false">+'Personnel Input Worksheet'!B532</f>
        <v>0</v>
      </c>
      <c r="B512" s="54" t="n">
        <f aca="false">+'Personnel Input Worksheet'!D532</f>
        <v>0</v>
      </c>
      <c r="C512" s="54" t="n">
        <f aca="false">IF(B512&lt;&gt;0,1,0)</f>
        <v>0</v>
      </c>
      <c r="D512" s="54" t="n">
        <f aca="false">+'Personnel Input Worksheet'!G532</f>
        <v>0</v>
      </c>
      <c r="E512" s="61" t="n">
        <f aca="false">+D512*30</f>
        <v>0</v>
      </c>
      <c r="F512" s="62" t="n">
        <v>36526</v>
      </c>
      <c r="G512" s="63" t="n">
        <f aca="false">IF(A512&lt;&gt;"FTE",DATE(99,12,31),+F512+(360-E512))</f>
        <v>36525</v>
      </c>
      <c r="H512" s="63" t="n">
        <f aca="false">IF(A512&lt;&gt;"FTE",F512+E512,DATE(2001,1,1))</f>
        <v>36526</v>
      </c>
      <c r="I512" s="64" t="n">
        <f aca="false">IF(AND($G512&lt;=I$1,$H512&gt;I$1),$C512,0)</f>
        <v>0</v>
      </c>
      <c r="J512" s="64" t="n">
        <f aca="false">IF(AND($G512&lt;=J$1,$H512&gt;J$1),$C512,0)</f>
        <v>0</v>
      </c>
      <c r="K512" s="64" t="n">
        <f aca="false">IF(AND($G512&lt;=K$1,$H512&gt;K$1),$C512,0)</f>
        <v>0</v>
      </c>
      <c r="L512" s="64" t="n">
        <f aca="false">IF(AND($G512&lt;=L$1,$H512&gt;L$1),$C512,0)</f>
        <v>0</v>
      </c>
      <c r="M512" s="64" t="n">
        <f aca="false">IF(AND($G512&lt;=M$1,$H512&gt;M$1),$C512,0)</f>
        <v>0</v>
      </c>
      <c r="N512" s="64" t="n">
        <f aca="false">IF(AND($G512&lt;=N$1,$H512&gt;N$1),$C512,0)</f>
        <v>0</v>
      </c>
      <c r="O512" s="64" t="n">
        <f aca="false">IF(AND($G512&lt;=O$1,$H512&gt;O$1),$C512,0)</f>
        <v>0</v>
      </c>
      <c r="P512" s="64" t="n">
        <f aca="false">IF(AND($G512&lt;=P$1,$H512&gt;P$1),$C512,0)</f>
        <v>0</v>
      </c>
      <c r="Q512" s="64" t="n">
        <f aca="false">IF(AND($G512&lt;=Q$1,$H512&gt;Q$1),$C512,0)</f>
        <v>0</v>
      </c>
      <c r="R512" s="64" t="n">
        <f aca="false">IF(AND($G512&lt;=R$1,$H512&gt;R$1),$C512,0)</f>
        <v>0</v>
      </c>
      <c r="S512" s="64" t="n">
        <f aca="false">IF(AND($G512&lt;=S$1,$H512&gt;S$1),$C512,0)</f>
        <v>0</v>
      </c>
      <c r="T512" s="64" t="n">
        <f aca="false">IF(AND($G512&lt;=T$1,$H512&gt;T$1),$C512,0)</f>
        <v>0</v>
      </c>
      <c r="U512" s="65" t="n">
        <f aca="false">SUM(I512:T512)</f>
        <v>0</v>
      </c>
      <c r="V512" s="65"/>
      <c r="W512" s="67"/>
      <c r="X512" s="67"/>
      <c r="Y512" s="67"/>
      <c r="Z512" s="67"/>
      <c r="AA512" s="67"/>
      <c r="AB512" s="67"/>
      <c r="AC512" s="67"/>
    </row>
    <row r="513" customFormat="false" ht="15.75" hidden="true" customHeight="false" outlineLevel="0" collapsed="false">
      <c r="A513" s="54" t="n">
        <f aca="false">+'Personnel Input Worksheet'!B533</f>
        <v>0</v>
      </c>
      <c r="B513" s="54" t="n">
        <f aca="false">+'Personnel Input Worksheet'!D533</f>
        <v>0</v>
      </c>
      <c r="C513" s="54" t="n">
        <f aca="false">IF(B513&lt;&gt;0,1,0)</f>
        <v>0</v>
      </c>
      <c r="D513" s="54" t="n">
        <f aca="false">+'Personnel Input Worksheet'!G533</f>
        <v>0</v>
      </c>
      <c r="E513" s="61" t="n">
        <f aca="false">+D513*30</f>
        <v>0</v>
      </c>
      <c r="F513" s="62" t="n">
        <v>36526</v>
      </c>
      <c r="G513" s="63" t="n">
        <f aca="false">IF(A513&lt;&gt;"FTE",DATE(99,12,31),+F513+(360-E513))</f>
        <v>36525</v>
      </c>
      <c r="H513" s="63" t="n">
        <f aca="false">IF(A513&lt;&gt;"FTE",F513+E513,DATE(2001,1,1))</f>
        <v>36526</v>
      </c>
      <c r="I513" s="64" t="n">
        <f aca="false">IF(AND($G513&lt;=I$1,$H513&gt;I$1),$C513,0)</f>
        <v>0</v>
      </c>
      <c r="J513" s="64" t="n">
        <f aca="false">IF(AND($G513&lt;=J$1,$H513&gt;J$1),$C513,0)</f>
        <v>0</v>
      </c>
      <c r="K513" s="64" t="n">
        <f aca="false">IF(AND($G513&lt;=K$1,$H513&gt;K$1),$C513,0)</f>
        <v>0</v>
      </c>
      <c r="L513" s="64" t="n">
        <f aca="false">IF(AND($G513&lt;=L$1,$H513&gt;L$1),$C513,0)</f>
        <v>0</v>
      </c>
      <c r="M513" s="64" t="n">
        <f aca="false">IF(AND($G513&lt;=M$1,$H513&gt;M$1),$C513,0)</f>
        <v>0</v>
      </c>
      <c r="N513" s="64" t="n">
        <f aca="false">IF(AND($G513&lt;=N$1,$H513&gt;N$1),$C513,0)</f>
        <v>0</v>
      </c>
      <c r="O513" s="64" t="n">
        <f aca="false">IF(AND($G513&lt;=O$1,$H513&gt;O$1),$C513,0)</f>
        <v>0</v>
      </c>
      <c r="P513" s="64" t="n">
        <f aca="false">IF(AND($G513&lt;=P$1,$H513&gt;P$1),$C513,0)</f>
        <v>0</v>
      </c>
      <c r="Q513" s="64" t="n">
        <f aca="false">IF(AND($G513&lt;=Q$1,$H513&gt;Q$1),$C513,0)</f>
        <v>0</v>
      </c>
      <c r="R513" s="64" t="n">
        <f aca="false">IF(AND($G513&lt;=R$1,$H513&gt;R$1),$C513,0)</f>
        <v>0</v>
      </c>
      <c r="S513" s="64" t="n">
        <f aca="false">IF(AND($G513&lt;=S$1,$H513&gt;S$1),$C513,0)</f>
        <v>0</v>
      </c>
      <c r="T513" s="64" t="n">
        <f aca="false">IF(AND($G513&lt;=T$1,$H513&gt;T$1),$C513,0)</f>
        <v>0</v>
      </c>
      <c r="U513" s="65" t="n">
        <f aca="false">SUM(I513:T513)</f>
        <v>0</v>
      </c>
      <c r="V513" s="65"/>
      <c r="W513" s="67"/>
      <c r="X513" s="67"/>
      <c r="Y513" s="67"/>
      <c r="Z513" s="67"/>
      <c r="AA513" s="67"/>
      <c r="AB513" s="67"/>
      <c r="AC513" s="67"/>
    </row>
    <row r="514" customFormat="false" ht="15.75" hidden="true" customHeight="false" outlineLevel="0" collapsed="false">
      <c r="A514" s="54" t="n">
        <f aca="false">+'Personnel Input Worksheet'!B534</f>
        <v>0</v>
      </c>
      <c r="B514" s="54" t="n">
        <f aca="false">+'Personnel Input Worksheet'!D534</f>
        <v>0</v>
      </c>
      <c r="C514" s="54" t="n">
        <f aca="false">IF(B514&lt;&gt;0,1,0)</f>
        <v>0</v>
      </c>
      <c r="D514" s="54" t="n">
        <f aca="false">+'Personnel Input Worksheet'!G534</f>
        <v>0</v>
      </c>
      <c r="E514" s="61" t="n">
        <f aca="false">+D514*30</f>
        <v>0</v>
      </c>
      <c r="F514" s="62" t="n">
        <v>36526</v>
      </c>
      <c r="G514" s="63" t="n">
        <f aca="false">IF(A514&lt;&gt;"FTE",DATE(99,12,31),+F514+(360-E514))</f>
        <v>36525</v>
      </c>
      <c r="H514" s="63" t="n">
        <f aca="false">IF(A514&lt;&gt;"FTE",F514+E514,DATE(2001,1,1))</f>
        <v>36526</v>
      </c>
      <c r="I514" s="64" t="n">
        <f aca="false">IF(AND($G514&lt;=I$1,$H514&gt;I$1),$C514,0)</f>
        <v>0</v>
      </c>
      <c r="J514" s="64" t="n">
        <f aca="false">IF(AND($G514&lt;=J$1,$H514&gt;J$1),$C514,0)</f>
        <v>0</v>
      </c>
      <c r="K514" s="64" t="n">
        <f aca="false">IF(AND($G514&lt;=K$1,$H514&gt;K$1),$C514,0)</f>
        <v>0</v>
      </c>
      <c r="L514" s="64" t="n">
        <f aca="false">IF(AND($G514&lt;=L$1,$H514&gt;L$1),$C514,0)</f>
        <v>0</v>
      </c>
      <c r="M514" s="64" t="n">
        <f aca="false">IF(AND($G514&lt;=M$1,$H514&gt;M$1),$C514,0)</f>
        <v>0</v>
      </c>
      <c r="N514" s="64" t="n">
        <f aca="false">IF(AND($G514&lt;=N$1,$H514&gt;N$1),$C514,0)</f>
        <v>0</v>
      </c>
      <c r="O514" s="64" t="n">
        <f aca="false">IF(AND($G514&lt;=O$1,$H514&gt;O$1),$C514,0)</f>
        <v>0</v>
      </c>
      <c r="P514" s="64" t="n">
        <f aca="false">IF(AND($G514&lt;=P$1,$H514&gt;P$1),$C514,0)</f>
        <v>0</v>
      </c>
      <c r="Q514" s="64" t="n">
        <f aca="false">IF(AND($G514&lt;=Q$1,$H514&gt;Q$1),$C514,0)</f>
        <v>0</v>
      </c>
      <c r="R514" s="64" t="n">
        <f aca="false">IF(AND($G514&lt;=R$1,$H514&gt;R$1),$C514,0)</f>
        <v>0</v>
      </c>
      <c r="S514" s="64" t="n">
        <f aca="false">IF(AND($G514&lt;=S$1,$H514&gt;S$1),$C514,0)</f>
        <v>0</v>
      </c>
      <c r="T514" s="64" t="n">
        <f aca="false">IF(AND($G514&lt;=T$1,$H514&gt;T$1),$C514,0)</f>
        <v>0</v>
      </c>
      <c r="U514" s="65" t="n">
        <f aca="false">SUM(I514:T514)</f>
        <v>0</v>
      </c>
      <c r="V514" s="65"/>
      <c r="W514" s="67"/>
      <c r="X514" s="67"/>
      <c r="Y514" s="67"/>
      <c r="Z514" s="67"/>
      <c r="AA514" s="67"/>
      <c r="AB514" s="67"/>
      <c r="AC514" s="67"/>
    </row>
    <row r="515" customFormat="false" ht="15.75" hidden="true" customHeight="false" outlineLevel="0" collapsed="false">
      <c r="A515" s="54" t="n">
        <f aca="false">+'Personnel Input Worksheet'!B535</f>
        <v>0</v>
      </c>
      <c r="B515" s="54" t="n">
        <f aca="false">+'Personnel Input Worksheet'!D535</f>
        <v>0</v>
      </c>
      <c r="C515" s="54" t="n">
        <f aca="false">IF(B515&lt;&gt;0,1,0)</f>
        <v>0</v>
      </c>
      <c r="D515" s="54" t="n">
        <f aca="false">+'Personnel Input Worksheet'!G535</f>
        <v>0</v>
      </c>
      <c r="E515" s="61" t="n">
        <f aca="false">+D515*30</f>
        <v>0</v>
      </c>
      <c r="F515" s="62" t="n">
        <v>36526</v>
      </c>
      <c r="G515" s="63" t="n">
        <f aca="false">IF(A515&lt;&gt;"FTE",DATE(99,12,31),+F515+(360-E515))</f>
        <v>36525</v>
      </c>
      <c r="H515" s="63" t="n">
        <f aca="false">IF(A515&lt;&gt;"FTE",F515+E515,DATE(2001,1,1))</f>
        <v>36526</v>
      </c>
      <c r="I515" s="64" t="n">
        <f aca="false">IF(AND($G515&lt;=I$1,$H515&gt;I$1),$C515,0)</f>
        <v>0</v>
      </c>
      <c r="J515" s="64" t="n">
        <f aca="false">IF(AND($G515&lt;=J$1,$H515&gt;J$1),$C515,0)</f>
        <v>0</v>
      </c>
      <c r="K515" s="64" t="n">
        <f aca="false">IF(AND($G515&lt;=K$1,$H515&gt;K$1),$C515,0)</f>
        <v>0</v>
      </c>
      <c r="L515" s="64" t="n">
        <f aca="false">IF(AND($G515&lt;=L$1,$H515&gt;L$1),$C515,0)</f>
        <v>0</v>
      </c>
      <c r="M515" s="64" t="n">
        <f aca="false">IF(AND($G515&lt;=M$1,$H515&gt;M$1),$C515,0)</f>
        <v>0</v>
      </c>
      <c r="N515" s="64" t="n">
        <f aca="false">IF(AND($G515&lt;=N$1,$H515&gt;N$1),$C515,0)</f>
        <v>0</v>
      </c>
      <c r="O515" s="64" t="n">
        <f aca="false">IF(AND($G515&lt;=O$1,$H515&gt;O$1),$C515,0)</f>
        <v>0</v>
      </c>
      <c r="P515" s="64" t="n">
        <f aca="false">IF(AND($G515&lt;=P$1,$H515&gt;P$1),$C515,0)</f>
        <v>0</v>
      </c>
      <c r="Q515" s="64" t="n">
        <f aca="false">IF(AND($G515&lt;=Q$1,$H515&gt;Q$1),$C515,0)</f>
        <v>0</v>
      </c>
      <c r="R515" s="64" t="n">
        <f aca="false">IF(AND($G515&lt;=R$1,$H515&gt;R$1),$C515,0)</f>
        <v>0</v>
      </c>
      <c r="S515" s="64" t="n">
        <f aca="false">IF(AND($G515&lt;=S$1,$H515&gt;S$1),$C515,0)</f>
        <v>0</v>
      </c>
      <c r="T515" s="64" t="n">
        <f aca="false">IF(AND($G515&lt;=T$1,$H515&gt;T$1),$C515,0)</f>
        <v>0</v>
      </c>
      <c r="U515" s="65" t="n">
        <f aca="false">SUM(I515:T515)</f>
        <v>0</v>
      </c>
      <c r="V515" s="65"/>
      <c r="W515" s="67"/>
      <c r="X515" s="67"/>
      <c r="Y515" s="67"/>
      <c r="Z515" s="67"/>
      <c r="AA515" s="67"/>
      <c r="AB515" s="67"/>
      <c r="AC515" s="67"/>
    </row>
    <row r="516" customFormat="false" ht="15.75" hidden="true" customHeight="false" outlineLevel="0" collapsed="false">
      <c r="A516" s="54" t="n">
        <f aca="false">+'Personnel Input Worksheet'!B536</f>
        <v>0</v>
      </c>
      <c r="B516" s="54" t="n">
        <f aca="false">+'Personnel Input Worksheet'!D536</f>
        <v>0</v>
      </c>
      <c r="C516" s="54" t="n">
        <f aca="false">IF(B516&lt;&gt;0,1,0)</f>
        <v>0</v>
      </c>
      <c r="D516" s="54" t="n">
        <f aca="false">+'Personnel Input Worksheet'!G536</f>
        <v>0</v>
      </c>
      <c r="E516" s="61" t="n">
        <f aca="false">+D516*30</f>
        <v>0</v>
      </c>
      <c r="F516" s="62" t="n">
        <v>36526</v>
      </c>
      <c r="G516" s="63" t="n">
        <f aca="false">IF(A516&lt;&gt;"FTE",DATE(99,12,31),+F516+(360-E516))</f>
        <v>36525</v>
      </c>
      <c r="H516" s="63" t="n">
        <f aca="false">IF(A516&lt;&gt;"FTE",F516+E516,DATE(2001,1,1))</f>
        <v>36526</v>
      </c>
      <c r="I516" s="64" t="n">
        <f aca="false">IF(AND($G516&lt;=I$1,$H516&gt;I$1),$C516,0)</f>
        <v>0</v>
      </c>
      <c r="J516" s="64" t="n">
        <f aca="false">IF(AND($G516&lt;=J$1,$H516&gt;J$1),$C516,0)</f>
        <v>0</v>
      </c>
      <c r="K516" s="64" t="n">
        <f aca="false">IF(AND($G516&lt;=K$1,$H516&gt;K$1),$C516,0)</f>
        <v>0</v>
      </c>
      <c r="L516" s="64" t="n">
        <f aca="false">IF(AND($G516&lt;=L$1,$H516&gt;L$1),$C516,0)</f>
        <v>0</v>
      </c>
      <c r="M516" s="64" t="n">
        <f aca="false">IF(AND($G516&lt;=M$1,$H516&gt;M$1),$C516,0)</f>
        <v>0</v>
      </c>
      <c r="N516" s="64" t="n">
        <f aca="false">IF(AND($G516&lt;=N$1,$H516&gt;N$1),$C516,0)</f>
        <v>0</v>
      </c>
      <c r="O516" s="64" t="n">
        <f aca="false">IF(AND($G516&lt;=O$1,$H516&gt;O$1),$C516,0)</f>
        <v>0</v>
      </c>
      <c r="P516" s="64" t="n">
        <f aca="false">IF(AND($G516&lt;=P$1,$H516&gt;P$1),$C516,0)</f>
        <v>0</v>
      </c>
      <c r="Q516" s="64" t="n">
        <f aca="false">IF(AND($G516&lt;=Q$1,$H516&gt;Q$1),$C516,0)</f>
        <v>0</v>
      </c>
      <c r="R516" s="64" t="n">
        <f aca="false">IF(AND($G516&lt;=R$1,$H516&gt;R$1),$C516,0)</f>
        <v>0</v>
      </c>
      <c r="S516" s="64" t="n">
        <f aca="false">IF(AND($G516&lt;=S$1,$H516&gt;S$1),$C516,0)</f>
        <v>0</v>
      </c>
      <c r="T516" s="64" t="n">
        <f aca="false">IF(AND($G516&lt;=T$1,$H516&gt;T$1),$C516,0)</f>
        <v>0</v>
      </c>
      <c r="U516" s="65" t="n">
        <f aca="false">SUM(I516:T516)</f>
        <v>0</v>
      </c>
      <c r="V516" s="65"/>
      <c r="W516" s="67"/>
      <c r="X516" s="67"/>
      <c r="Y516" s="67"/>
      <c r="Z516" s="67"/>
      <c r="AA516" s="67"/>
      <c r="AB516" s="67"/>
      <c r="AC516" s="67"/>
    </row>
    <row r="517" customFormat="false" ht="15.75" hidden="true" customHeight="false" outlineLevel="0" collapsed="false">
      <c r="A517" s="54" t="n">
        <f aca="false">+'Personnel Input Worksheet'!B537</f>
        <v>0</v>
      </c>
      <c r="B517" s="54" t="n">
        <f aca="false">+'Personnel Input Worksheet'!D537</f>
        <v>0</v>
      </c>
      <c r="C517" s="54" t="n">
        <f aca="false">IF(B517&lt;&gt;0,1,0)</f>
        <v>0</v>
      </c>
      <c r="D517" s="54" t="n">
        <f aca="false">+'Personnel Input Worksheet'!G537</f>
        <v>0</v>
      </c>
      <c r="E517" s="61" t="n">
        <f aca="false">+D517*30</f>
        <v>0</v>
      </c>
      <c r="F517" s="62" t="n">
        <v>36526</v>
      </c>
      <c r="G517" s="63" t="n">
        <f aca="false">IF(A517&lt;&gt;"FTE",DATE(99,12,31),+F517+(360-E517))</f>
        <v>36525</v>
      </c>
      <c r="H517" s="63" t="n">
        <f aca="false">IF(A517&lt;&gt;"FTE",F517+E517,DATE(2001,1,1))</f>
        <v>36526</v>
      </c>
      <c r="I517" s="64" t="n">
        <f aca="false">IF(AND($G517&lt;=I$1,$H517&gt;I$1),$C517,0)</f>
        <v>0</v>
      </c>
      <c r="J517" s="64" t="n">
        <f aca="false">IF(AND($G517&lt;=J$1,$H517&gt;J$1),$C517,0)</f>
        <v>0</v>
      </c>
      <c r="K517" s="64" t="n">
        <f aca="false">IF(AND($G517&lt;=K$1,$H517&gt;K$1),$C517,0)</f>
        <v>0</v>
      </c>
      <c r="L517" s="64" t="n">
        <f aca="false">IF(AND($G517&lt;=L$1,$H517&gt;L$1),$C517,0)</f>
        <v>0</v>
      </c>
      <c r="M517" s="64" t="n">
        <f aca="false">IF(AND($G517&lt;=M$1,$H517&gt;M$1),$C517,0)</f>
        <v>0</v>
      </c>
      <c r="N517" s="64" t="n">
        <f aca="false">IF(AND($G517&lt;=N$1,$H517&gt;N$1),$C517,0)</f>
        <v>0</v>
      </c>
      <c r="O517" s="64" t="n">
        <f aca="false">IF(AND($G517&lt;=O$1,$H517&gt;O$1),$C517,0)</f>
        <v>0</v>
      </c>
      <c r="P517" s="64" t="n">
        <f aca="false">IF(AND($G517&lt;=P$1,$H517&gt;P$1),$C517,0)</f>
        <v>0</v>
      </c>
      <c r="Q517" s="64" t="n">
        <f aca="false">IF(AND($G517&lt;=Q$1,$H517&gt;Q$1),$C517,0)</f>
        <v>0</v>
      </c>
      <c r="R517" s="64" t="n">
        <f aca="false">IF(AND($G517&lt;=R$1,$H517&gt;R$1),$C517,0)</f>
        <v>0</v>
      </c>
      <c r="S517" s="64" t="n">
        <f aca="false">IF(AND($G517&lt;=S$1,$H517&gt;S$1),$C517,0)</f>
        <v>0</v>
      </c>
      <c r="T517" s="64" t="n">
        <f aca="false">IF(AND($G517&lt;=T$1,$H517&gt;T$1),$C517,0)</f>
        <v>0</v>
      </c>
      <c r="U517" s="65" t="n">
        <f aca="false">SUM(I517:T517)</f>
        <v>0</v>
      </c>
      <c r="V517" s="65"/>
      <c r="W517" s="67"/>
      <c r="X517" s="67"/>
      <c r="Y517" s="67"/>
      <c r="Z517" s="67"/>
      <c r="AA517" s="67"/>
      <c r="AB517" s="67"/>
      <c r="AC517" s="67"/>
    </row>
    <row r="518" customFormat="false" ht="15.75" hidden="true" customHeight="false" outlineLevel="0" collapsed="false">
      <c r="A518" s="54" t="n">
        <f aca="false">+'Personnel Input Worksheet'!B538</f>
        <v>0</v>
      </c>
      <c r="B518" s="54" t="n">
        <f aca="false">+'Personnel Input Worksheet'!D538</f>
        <v>0</v>
      </c>
      <c r="C518" s="54" t="n">
        <f aca="false">IF(B518&lt;&gt;0,1,0)</f>
        <v>0</v>
      </c>
      <c r="D518" s="54" t="n">
        <f aca="false">+'Personnel Input Worksheet'!G538</f>
        <v>0</v>
      </c>
      <c r="E518" s="61" t="n">
        <f aca="false">+D518*30</f>
        <v>0</v>
      </c>
      <c r="F518" s="62" t="n">
        <v>36526</v>
      </c>
      <c r="G518" s="63" t="n">
        <f aca="false">IF(A518&lt;&gt;"FTE",DATE(99,12,31),+F518+(360-E518))</f>
        <v>36525</v>
      </c>
      <c r="H518" s="63" t="n">
        <f aca="false">IF(A518&lt;&gt;"FTE",F518+E518,DATE(2001,1,1))</f>
        <v>36526</v>
      </c>
      <c r="I518" s="64" t="n">
        <f aca="false">IF(AND($G518&lt;=I$1,$H518&gt;I$1),$C518,0)</f>
        <v>0</v>
      </c>
      <c r="J518" s="64" t="n">
        <f aca="false">IF(AND($G518&lt;=J$1,$H518&gt;J$1),$C518,0)</f>
        <v>0</v>
      </c>
      <c r="K518" s="64" t="n">
        <f aca="false">IF(AND($G518&lt;=K$1,$H518&gt;K$1),$C518,0)</f>
        <v>0</v>
      </c>
      <c r="L518" s="64" t="n">
        <f aca="false">IF(AND($G518&lt;=L$1,$H518&gt;L$1),$C518,0)</f>
        <v>0</v>
      </c>
      <c r="M518" s="64" t="n">
        <f aca="false">IF(AND($G518&lt;=M$1,$H518&gt;M$1),$C518,0)</f>
        <v>0</v>
      </c>
      <c r="N518" s="64" t="n">
        <f aca="false">IF(AND($G518&lt;=N$1,$H518&gt;N$1),$C518,0)</f>
        <v>0</v>
      </c>
      <c r="O518" s="64" t="n">
        <f aca="false">IF(AND($G518&lt;=O$1,$H518&gt;O$1),$C518,0)</f>
        <v>0</v>
      </c>
      <c r="P518" s="64" t="n">
        <f aca="false">IF(AND($G518&lt;=P$1,$H518&gt;P$1),$C518,0)</f>
        <v>0</v>
      </c>
      <c r="Q518" s="64" t="n">
        <f aca="false">IF(AND($G518&lt;=Q$1,$H518&gt;Q$1),$C518,0)</f>
        <v>0</v>
      </c>
      <c r="R518" s="64" t="n">
        <f aca="false">IF(AND($G518&lt;=R$1,$H518&gt;R$1),$C518,0)</f>
        <v>0</v>
      </c>
      <c r="S518" s="64" t="n">
        <f aca="false">IF(AND($G518&lt;=S$1,$H518&gt;S$1),$C518,0)</f>
        <v>0</v>
      </c>
      <c r="T518" s="64" t="n">
        <f aca="false">IF(AND($G518&lt;=T$1,$H518&gt;T$1),$C518,0)</f>
        <v>0</v>
      </c>
      <c r="U518" s="65" t="n">
        <f aca="false">SUM(I518:T518)</f>
        <v>0</v>
      </c>
      <c r="V518" s="65"/>
      <c r="W518" s="67"/>
      <c r="X518" s="67"/>
      <c r="Y518" s="67"/>
      <c r="Z518" s="67"/>
      <c r="AA518" s="67"/>
      <c r="AB518" s="67"/>
      <c r="AC518" s="67"/>
    </row>
    <row r="519" customFormat="false" ht="15.75" hidden="true" customHeight="false" outlineLevel="0" collapsed="false">
      <c r="A519" s="54" t="n">
        <f aca="false">+'Personnel Input Worksheet'!B539</f>
        <v>0</v>
      </c>
      <c r="B519" s="54" t="n">
        <f aca="false">+'Personnel Input Worksheet'!D539</f>
        <v>0</v>
      </c>
      <c r="C519" s="54" t="n">
        <f aca="false">IF(B519&lt;&gt;0,1,0)</f>
        <v>0</v>
      </c>
      <c r="D519" s="54" t="n">
        <f aca="false">+'Personnel Input Worksheet'!G539</f>
        <v>0</v>
      </c>
      <c r="E519" s="61" t="n">
        <f aca="false">+D519*30</f>
        <v>0</v>
      </c>
      <c r="F519" s="62" t="n">
        <v>36526</v>
      </c>
      <c r="G519" s="63" t="n">
        <f aca="false">IF(A519&lt;&gt;"FTE",DATE(99,12,31),+F519+(360-E519))</f>
        <v>36525</v>
      </c>
      <c r="H519" s="63" t="n">
        <f aca="false">IF(A519&lt;&gt;"FTE",F519+E519,DATE(2001,1,1))</f>
        <v>36526</v>
      </c>
      <c r="I519" s="64" t="n">
        <f aca="false">IF(AND($G519&lt;=I$1,$H519&gt;I$1),$C519,0)</f>
        <v>0</v>
      </c>
      <c r="J519" s="64" t="n">
        <f aca="false">IF(AND($G519&lt;=J$1,$H519&gt;J$1),$C519,0)</f>
        <v>0</v>
      </c>
      <c r="K519" s="64" t="n">
        <f aca="false">IF(AND($G519&lt;=K$1,$H519&gt;K$1),$C519,0)</f>
        <v>0</v>
      </c>
      <c r="L519" s="64" t="n">
        <f aca="false">IF(AND($G519&lt;=L$1,$H519&gt;L$1),$C519,0)</f>
        <v>0</v>
      </c>
      <c r="M519" s="64" t="n">
        <f aca="false">IF(AND($G519&lt;=M$1,$H519&gt;M$1),$C519,0)</f>
        <v>0</v>
      </c>
      <c r="N519" s="64" t="n">
        <f aca="false">IF(AND($G519&lt;=N$1,$H519&gt;N$1),$C519,0)</f>
        <v>0</v>
      </c>
      <c r="O519" s="64" t="n">
        <f aca="false">IF(AND($G519&lt;=O$1,$H519&gt;O$1),$C519,0)</f>
        <v>0</v>
      </c>
      <c r="P519" s="64" t="n">
        <f aca="false">IF(AND($G519&lt;=P$1,$H519&gt;P$1),$C519,0)</f>
        <v>0</v>
      </c>
      <c r="Q519" s="64" t="n">
        <f aca="false">IF(AND($G519&lt;=Q$1,$H519&gt;Q$1),$C519,0)</f>
        <v>0</v>
      </c>
      <c r="R519" s="64" t="n">
        <f aca="false">IF(AND($G519&lt;=R$1,$H519&gt;R$1),$C519,0)</f>
        <v>0</v>
      </c>
      <c r="S519" s="64" t="n">
        <f aca="false">IF(AND($G519&lt;=S$1,$H519&gt;S$1),$C519,0)</f>
        <v>0</v>
      </c>
      <c r="T519" s="64" t="n">
        <f aca="false">IF(AND($G519&lt;=T$1,$H519&gt;T$1),$C519,0)</f>
        <v>0</v>
      </c>
      <c r="U519" s="65" t="n">
        <f aca="false">SUM(I519:T519)</f>
        <v>0</v>
      </c>
      <c r="V519" s="65"/>
      <c r="W519" s="67"/>
      <c r="X519" s="67"/>
      <c r="Y519" s="67"/>
      <c r="Z519" s="67"/>
      <c r="AA519" s="67"/>
      <c r="AB519" s="67"/>
      <c r="AC519" s="67"/>
    </row>
    <row r="520" customFormat="false" ht="15.75" hidden="true" customHeight="false" outlineLevel="0" collapsed="false">
      <c r="A520" s="54" t="n">
        <f aca="false">+'Personnel Input Worksheet'!B540</f>
        <v>0</v>
      </c>
      <c r="B520" s="54" t="n">
        <f aca="false">+'Personnel Input Worksheet'!D540</f>
        <v>0</v>
      </c>
      <c r="C520" s="54" t="n">
        <f aca="false">IF(B520&lt;&gt;0,1,0)</f>
        <v>0</v>
      </c>
      <c r="D520" s="54" t="n">
        <f aca="false">+'Personnel Input Worksheet'!G540</f>
        <v>0</v>
      </c>
      <c r="E520" s="61" t="n">
        <f aca="false">+D520*30</f>
        <v>0</v>
      </c>
      <c r="F520" s="62" t="n">
        <v>36526</v>
      </c>
      <c r="G520" s="63" t="n">
        <f aca="false">IF(A520&lt;&gt;"FTE",DATE(99,12,31),+F520+(360-E520))</f>
        <v>36525</v>
      </c>
      <c r="H520" s="63" t="n">
        <f aca="false">IF(A520&lt;&gt;"FTE",F520+E520,DATE(2001,1,1))</f>
        <v>36526</v>
      </c>
      <c r="I520" s="64" t="n">
        <f aca="false">IF(AND($G520&lt;=I$1,$H520&gt;I$1),$C520,0)</f>
        <v>0</v>
      </c>
      <c r="J520" s="64" t="n">
        <f aca="false">IF(AND($G520&lt;=J$1,$H520&gt;J$1),$C520,0)</f>
        <v>0</v>
      </c>
      <c r="K520" s="64" t="n">
        <f aca="false">IF(AND($G520&lt;=K$1,$H520&gt;K$1),$C520,0)</f>
        <v>0</v>
      </c>
      <c r="L520" s="64" t="n">
        <f aca="false">IF(AND($G520&lt;=L$1,$H520&gt;L$1),$C520,0)</f>
        <v>0</v>
      </c>
      <c r="M520" s="64" t="n">
        <f aca="false">IF(AND($G520&lt;=M$1,$H520&gt;M$1),$C520,0)</f>
        <v>0</v>
      </c>
      <c r="N520" s="64" t="n">
        <f aca="false">IF(AND($G520&lt;=N$1,$H520&gt;N$1),$C520,0)</f>
        <v>0</v>
      </c>
      <c r="O520" s="64" t="n">
        <f aca="false">IF(AND($G520&lt;=O$1,$H520&gt;O$1),$C520,0)</f>
        <v>0</v>
      </c>
      <c r="P520" s="64" t="n">
        <f aca="false">IF(AND($G520&lt;=P$1,$H520&gt;P$1),$C520,0)</f>
        <v>0</v>
      </c>
      <c r="Q520" s="64" t="n">
        <f aca="false">IF(AND($G520&lt;=Q$1,$H520&gt;Q$1),$C520,0)</f>
        <v>0</v>
      </c>
      <c r="R520" s="64" t="n">
        <f aca="false">IF(AND($G520&lt;=R$1,$H520&gt;R$1),$C520,0)</f>
        <v>0</v>
      </c>
      <c r="S520" s="64" t="n">
        <f aca="false">IF(AND($G520&lt;=S$1,$H520&gt;S$1),$C520,0)</f>
        <v>0</v>
      </c>
      <c r="T520" s="64" t="n">
        <f aca="false">IF(AND($G520&lt;=T$1,$H520&gt;T$1),$C520,0)</f>
        <v>0</v>
      </c>
      <c r="U520" s="65" t="n">
        <f aca="false">SUM(I520:T520)</f>
        <v>0</v>
      </c>
      <c r="V520" s="65"/>
      <c r="W520" s="67"/>
      <c r="X520" s="67"/>
      <c r="Y520" s="67"/>
      <c r="Z520" s="67"/>
      <c r="AA520" s="67"/>
      <c r="AB520" s="67"/>
      <c r="AC520" s="67"/>
    </row>
    <row r="521" customFormat="false" ht="15.75" hidden="true" customHeight="false" outlineLevel="0" collapsed="false">
      <c r="A521" s="54" t="n">
        <f aca="false">+'Personnel Input Worksheet'!B541</f>
        <v>0</v>
      </c>
      <c r="B521" s="54" t="n">
        <f aca="false">+'Personnel Input Worksheet'!D541</f>
        <v>0</v>
      </c>
      <c r="C521" s="54" t="n">
        <f aca="false">IF(B521&lt;&gt;0,1,0)</f>
        <v>0</v>
      </c>
      <c r="D521" s="54" t="n">
        <f aca="false">+'Personnel Input Worksheet'!G541</f>
        <v>0</v>
      </c>
      <c r="E521" s="61" t="n">
        <f aca="false">+D521*30</f>
        <v>0</v>
      </c>
      <c r="F521" s="62" t="n">
        <v>36526</v>
      </c>
      <c r="G521" s="63" t="n">
        <f aca="false">IF(A521&lt;&gt;"FTE",DATE(99,12,31),+F521+(360-E521))</f>
        <v>36525</v>
      </c>
      <c r="H521" s="63" t="n">
        <f aca="false">IF(A521&lt;&gt;"FTE",F521+E521,DATE(2001,1,1))</f>
        <v>36526</v>
      </c>
      <c r="I521" s="64" t="n">
        <f aca="false">IF(AND($G521&lt;=I$1,$H521&gt;I$1),$C521,0)</f>
        <v>0</v>
      </c>
      <c r="J521" s="64" t="n">
        <f aca="false">IF(AND($G521&lt;=J$1,$H521&gt;J$1),$C521,0)</f>
        <v>0</v>
      </c>
      <c r="K521" s="64" t="n">
        <f aca="false">IF(AND($G521&lt;=K$1,$H521&gt;K$1),$C521,0)</f>
        <v>0</v>
      </c>
      <c r="L521" s="64" t="n">
        <f aca="false">IF(AND($G521&lt;=L$1,$H521&gt;L$1),$C521,0)</f>
        <v>0</v>
      </c>
      <c r="M521" s="64" t="n">
        <f aca="false">IF(AND($G521&lt;=M$1,$H521&gt;M$1),$C521,0)</f>
        <v>0</v>
      </c>
      <c r="N521" s="64" t="n">
        <f aca="false">IF(AND($G521&lt;=N$1,$H521&gt;N$1),$C521,0)</f>
        <v>0</v>
      </c>
      <c r="O521" s="64" t="n">
        <f aca="false">IF(AND($G521&lt;=O$1,$H521&gt;O$1),$C521,0)</f>
        <v>0</v>
      </c>
      <c r="P521" s="64" t="n">
        <f aca="false">IF(AND($G521&lt;=P$1,$H521&gt;P$1),$C521,0)</f>
        <v>0</v>
      </c>
      <c r="Q521" s="64" t="n">
        <f aca="false">IF(AND($G521&lt;=Q$1,$H521&gt;Q$1),$C521,0)</f>
        <v>0</v>
      </c>
      <c r="R521" s="64" t="n">
        <f aca="false">IF(AND($G521&lt;=R$1,$H521&gt;R$1),$C521,0)</f>
        <v>0</v>
      </c>
      <c r="S521" s="64" t="n">
        <f aca="false">IF(AND($G521&lt;=S$1,$H521&gt;S$1),$C521,0)</f>
        <v>0</v>
      </c>
      <c r="T521" s="64" t="n">
        <f aca="false">IF(AND($G521&lt;=T$1,$H521&gt;T$1),$C521,0)</f>
        <v>0</v>
      </c>
      <c r="U521" s="65" t="n">
        <f aca="false">SUM(I521:T521)</f>
        <v>0</v>
      </c>
      <c r="V521" s="65"/>
      <c r="W521" s="67"/>
      <c r="X521" s="67"/>
      <c r="Y521" s="67"/>
      <c r="Z521" s="67"/>
      <c r="AA521" s="67"/>
      <c r="AB521" s="67"/>
      <c r="AC521" s="67"/>
    </row>
    <row r="522" customFormat="false" ht="15.75" hidden="true" customHeight="false" outlineLevel="0" collapsed="false">
      <c r="A522" s="54" t="n">
        <f aca="false">+'Personnel Input Worksheet'!B542</f>
        <v>0</v>
      </c>
      <c r="B522" s="54" t="n">
        <f aca="false">+'Personnel Input Worksheet'!D542</f>
        <v>0</v>
      </c>
      <c r="C522" s="54" t="n">
        <f aca="false">IF(B522&lt;&gt;0,1,0)</f>
        <v>0</v>
      </c>
      <c r="D522" s="54" t="n">
        <f aca="false">+'Personnel Input Worksheet'!G542</f>
        <v>0</v>
      </c>
      <c r="E522" s="61" t="n">
        <f aca="false">+D522*30</f>
        <v>0</v>
      </c>
      <c r="F522" s="62" t="n">
        <v>36526</v>
      </c>
      <c r="G522" s="63" t="n">
        <f aca="false">IF(A522&lt;&gt;"FTE",DATE(99,12,31),+F522+(360-E522))</f>
        <v>36525</v>
      </c>
      <c r="H522" s="63" t="n">
        <f aca="false">IF(A522&lt;&gt;"FTE",F522+E522,DATE(2001,1,1))</f>
        <v>36526</v>
      </c>
      <c r="I522" s="64" t="n">
        <f aca="false">IF(AND($G522&lt;=I$1,$H522&gt;I$1),$C522,0)</f>
        <v>0</v>
      </c>
      <c r="J522" s="64" t="n">
        <f aca="false">IF(AND($G522&lt;=J$1,$H522&gt;J$1),$C522,0)</f>
        <v>0</v>
      </c>
      <c r="K522" s="64" t="n">
        <f aca="false">IF(AND($G522&lt;=K$1,$H522&gt;K$1),$C522,0)</f>
        <v>0</v>
      </c>
      <c r="L522" s="64" t="n">
        <f aca="false">IF(AND($G522&lt;=L$1,$H522&gt;L$1),$C522,0)</f>
        <v>0</v>
      </c>
      <c r="M522" s="64" t="n">
        <f aca="false">IF(AND($G522&lt;=M$1,$H522&gt;M$1),$C522,0)</f>
        <v>0</v>
      </c>
      <c r="N522" s="64" t="n">
        <f aca="false">IF(AND($G522&lt;=N$1,$H522&gt;N$1),$C522,0)</f>
        <v>0</v>
      </c>
      <c r="O522" s="64" t="n">
        <f aca="false">IF(AND($G522&lt;=O$1,$H522&gt;O$1),$C522,0)</f>
        <v>0</v>
      </c>
      <c r="P522" s="64" t="n">
        <f aca="false">IF(AND($G522&lt;=P$1,$H522&gt;P$1),$C522,0)</f>
        <v>0</v>
      </c>
      <c r="Q522" s="64" t="n">
        <f aca="false">IF(AND($G522&lt;=Q$1,$H522&gt;Q$1),$C522,0)</f>
        <v>0</v>
      </c>
      <c r="R522" s="64" t="n">
        <f aca="false">IF(AND($G522&lt;=R$1,$H522&gt;R$1),$C522,0)</f>
        <v>0</v>
      </c>
      <c r="S522" s="64" t="n">
        <f aca="false">IF(AND($G522&lt;=S$1,$H522&gt;S$1),$C522,0)</f>
        <v>0</v>
      </c>
      <c r="T522" s="64" t="n">
        <f aca="false">IF(AND($G522&lt;=T$1,$H522&gt;T$1),$C522,0)</f>
        <v>0</v>
      </c>
      <c r="U522" s="65" t="n">
        <f aca="false">SUM(I522:T522)</f>
        <v>0</v>
      </c>
      <c r="V522" s="65"/>
      <c r="W522" s="67"/>
      <c r="X522" s="67"/>
      <c r="Y522" s="67"/>
      <c r="Z522" s="67"/>
      <c r="AA522" s="67"/>
      <c r="AB522" s="67"/>
      <c r="AC522" s="67"/>
    </row>
    <row r="523" customFormat="false" ht="15.75" hidden="true" customHeight="false" outlineLevel="0" collapsed="false">
      <c r="A523" s="54" t="n">
        <f aca="false">+'Personnel Input Worksheet'!B543</f>
        <v>0</v>
      </c>
      <c r="B523" s="54" t="n">
        <f aca="false">+'Personnel Input Worksheet'!D543</f>
        <v>0</v>
      </c>
      <c r="C523" s="54" t="n">
        <f aca="false">IF(B523&lt;&gt;0,1,0)</f>
        <v>0</v>
      </c>
      <c r="D523" s="54" t="n">
        <f aca="false">+'Personnel Input Worksheet'!G543</f>
        <v>0</v>
      </c>
      <c r="E523" s="61" t="n">
        <f aca="false">+D523*30</f>
        <v>0</v>
      </c>
      <c r="F523" s="62" t="n">
        <v>36526</v>
      </c>
      <c r="G523" s="63" t="n">
        <f aca="false">IF(A523&lt;&gt;"FTE",DATE(99,12,31),+F523+(360-E523))</f>
        <v>36525</v>
      </c>
      <c r="H523" s="63" t="n">
        <f aca="false">IF(A523&lt;&gt;"FTE",F523+E523,DATE(2001,1,1))</f>
        <v>36526</v>
      </c>
      <c r="I523" s="64" t="n">
        <f aca="false">IF(AND($G523&lt;=I$1,$H523&gt;I$1),$C523,0)</f>
        <v>0</v>
      </c>
      <c r="J523" s="64" t="n">
        <f aca="false">IF(AND($G523&lt;=J$1,$H523&gt;J$1),$C523,0)</f>
        <v>0</v>
      </c>
      <c r="K523" s="64" t="n">
        <f aca="false">IF(AND($G523&lt;=K$1,$H523&gt;K$1),$C523,0)</f>
        <v>0</v>
      </c>
      <c r="L523" s="64" t="n">
        <f aca="false">IF(AND($G523&lt;=L$1,$H523&gt;L$1),$C523,0)</f>
        <v>0</v>
      </c>
      <c r="M523" s="64" t="n">
        <f aca="false">IF(AND($G523&lt;=M$1,$H523&gt;M$1),$C523,0)</f>
        <v>0</v>
      </c>
      <c r="N523" s="64" t="n">
        <f aca="false">IF(AND($G523&lt;=N$1,$H523&gt;N$1),$C523,0)</f>
        <v>0</v>
      </c>
      <c r="O523" s="64" t="n">
        <f aca="false">IF(AND($G523&lt;=O$1,$H523&gt;O$1),$C523,0)</f>
        <v>0</v>
      </c>
      <c r="P523" s="64" t="n">
        <f aca="false">IF(AND($G523&lt;=P$1,$H523&gt;P$1),$C523,0)</f>
        <v>0</v>
      </c>
      <c r="Q523" s="64" t="n">
        <f aca="false">IF(AND($G523&lt;=Q$1,$H523&gt;Q$1),$C523,0)</f>
        <v>0</v>
      </c>
      <c r="R523" s="64" t="n">
        <f aca="false">IF(AND($G523&lt;=R$1,$H523&gt;R$1),$C523,0)</f>
        <v>0</v>
      </c>
      <c r="S523" s="64" t="n">
        <f aca="false">IF(AND($G523&lt;=S$1,$H523&gt;S$1),$C523,0)</f>
        <v>0</v>
      </c>
      <c r="T523" s="64" t="n">
        <f aca="false">IF(AND($G523&lt;=T$1,$H523&gt;T$1),$C523,0)</f>
        <v>0</v>
      </c>
      <c r="U523" s="65" t="n">
        <f aca="false">SUM(I523:T523)</f>
        <v>0</v>
      </c>
      <c r="V523" s="65"/>
      <c r="W523" s="67"/>
      <c r="X523" s="67"/>
      <c r="Y523" s="67"/>
      <c r="Z523" s="67"/>
      <c r="AA523" s="67"/>
      <c r="AB523" s="67"/>
      <c r="AC523" s="67"/>
    </row>
    <row r="524" customFormat="false" ht="15.75" hidden="true" customHeight="false" outlineLevel="0" collapsed="false">
      <c r="A524" s="54" t="n">
        <f aca="false">+'Personnel Input Worksheet'!B544</f>
        <v>0</v>
      </c>
      <c r="B524" s="54" t="n">
        <f aca="false">+'Personnel Input Worksheet'!D544</f>
        <v>0</v>
      </c>
      <c r="C524" s="54" t="n">
        <f aca="false">IF(B524&lt;&gt;0,1,0)</f>
        <v>0</v>
      </c>
      <c r="D524" s="54" t="n">
        <f aca="false">+'Personnel Input Worksheet'!G544</f>
        <v>0</v>
      </c>
      <c r="E524" s="61" t="n">
        <f aca="false">+D524*30</f>
        <v>0</v>
      </c>
      <c r="F524" s="62" t="n">
        <v>36526</v>
      </c>
      <c r="G524" s="63" t="n">
        <f aca="false">IF(A524&lt;&gt;"FTE",DATE(99,12,31),+F524+(360-E524))</f>
        <v>36525</v>
      </c>
      <c r="H524" s="63" t="n">
        <f aca="false">IF(A524&lt;&gt;"FTE",F524+E524,DATE(2001,1,1))</f>
        <v>36526</v>
      </c>
      <c r="I524" s="64" t="n">
        <f aca="false">IF(AND($G524&lt;=I$1,$H524&gt;I$1),$C524,0)</f>
        <v>0</v>
      </c>
      <c r="J524" s="64" t="n">
        <f aca="false">IF(AND($G524&lt;=J$1,$H524&gt;J$1),$C524,0)</f>
        <v>0</v>
      </c>
      <c r="K524" s="64" t="n">
        <f aca="false">IF(AND($G524&lt;=K$1,$H524&gt;K$1),$C524,0)</f>
        <v>0</v>
      </c>
      <c r="L524" s="64" t="n">
        <f aca="false">IF(AND($G524&lt;=L$1,$H524&gt;L$1),$C524,0)</f>
        <v>0</v>
      </c>
      <c r="M524" s="64" t="n">
        <f aca="false">IF(AND($G524&lt;=M$1,$H524&gt;M$1),$C524,0)</f>
        <v>0</v>
      </c>
      <c r="N524" s="64" t="n">
        <f aca="false">IF(AND($G524&lt;=N$1,$H524&gt;N$1),$C524,0)</f>
        <v>0</v>
      </c>
      <c r="O524" s="64" t="n">
        <f aca="false">IF(AND($G524&lt;=O$1,$H524&gt;O$1),$C524,0)</f>
        <v>0</v>
      </c>
      <c r="P524" s="64" t="n">
        <f aca="false">IF(AND($G524&lt;=P$1,$H524&gt;P$1),$C524,0)</f>
        <v>0</v>
      </c>
      <c r="Q524" s="64" t="n">
        <f aca="false">IF(AND($G524&lt;=Q$1,$H524&gt;Q$1),$C524,0)</f>
        <v>0</v>
      </c>
      <c r="R524" s="64" t="n">
        <f aca="false">IF(AND($G524&lt;=R$1,$H524&gt;R$1),$C524,0)</f>
        <v>0</v>
      </c>
      <c r="S524" s="64" t="n">
        <f aca="false">IF(AND($G524&lt;=S$1,$H524&gt;S$1),$C524,0)</f>
        <v>0</v>
      </c>
      <c r="T524" s="64" t="n">
        <f aca="false">IF(AND($G524&lt;=T$1,$H524&gt;T$1),$C524,0)</f>
        <v>0</v>
      </c>
      <c r="U524" s="65" t="n">
        <f aca="false">SUM(I524:T524)</f>
        <v>0</v>
      </c>
      <c r="V524" s="65"/>
      <c r="W524" s="67"/>
      <c r="X524" s="67"/>
      <c r="Y524" s="67"/>
      <c r="Z524" s="67"/>
      <c r="AA524" s="67"/>
      <c r="AB524" s="67"/>
      <c r="AC524" s="67"/>
    </row>
    <row r="525" customFormat="false" ht="15.75" hidden="true" customHeight="false" outlineLevel="0" collapsed="false">
      <c r="A525" s="54" t="n">
        <f aca="false">+'Personnel Input Worksheet'!B545</f>
        <v>0</v>
      </c>
      <c r="B525" s="54" t="n">
        <f aca="false">+'Personnel Input Worksheet'!D545</f>
        <v>0</v>
      </c>
      <c r="C525" s="54" t="n">
        <f aca="false">IF(B525&lt;&gt;0,1,0)</f>
        <v>0</v>
      </c>
      <c r="D525" s="54" t="n">
        <f aca="false">+'Personnel Input Worksheet'!G545</f>
        <v>0</v>
      </c>
      <c r="E525" s="61" t="n">
        <f aca="false">+D525*30</f>
        <v>0</v>
      </c>
      <c r="F525" s="62" t="n">
        <v>36526</v>
      </c>
      <c r="G525" s="63" t="n">
        <f aca="false">IF(A525&lt;&gt;"FTE",DATE(99,12,31),+F525+(360-E525))</f>
        <v>36525</v>
      </c>
      <c r="H525" s="63" t="n">
        <f aca="false">IF(A525&lt;&gt;"FTE",F525+E525,DATE(2001,1,1))</f>
        <v>36526</v>
      </c>
      <c r="I525" s="64" t="n">
        <f aca="false">IF(AND($G525&lt;=I$1,$H525&gt;I$1),$C525,0)</f>
        <v>0</v>
      </c>
      <c r="J525" s="64" t="n">
        <f aca="false">IF(AND($G525&lt;=J$1,$H525&gt;J$1),$C525,0)</f>
        <v>0</v>
      </c>
      <c r="K525" s="64" t="n">
        <f aca="false">IF(AND($G525&lt;=K$1,$H525&gt;K$1),$C525,0)</f>
        <v>0</v>
      </c>
      <c r="L525" s="64" t="n">
        <f aca="false">IF(AND($G525&lt;=L$1,$H525&gt;L$1),$C525,0)</f>
        <v>0</v>
      </c>
      <c r="M525" s="64" t="n">
        <f aca="false">IF(AND($G525&lt;=M$1,$H525&gt;M$1),$C525,0)</f>
        <v>0</v>
      </c>
      <c r="N525" s="64" t="n">
        <f aca="false">IF(AND($G525&lt;=N$1,$H525&gt;N$1),$C525,0)</f>
        <v>0</v>
      </c>
      <c r="O525" s="64" t="n">
        <f aca="false">IF(AND($G525&lt;=O$1,$H525&gt;O$1),$C525,0)</f>
        <v>0</v>
      </c>
      <c r="P525" s="64" t="n">
        <f aca="false">IF(AND($G525&lt;=P$1,$H525&gt;P$1),$C525,0)</f>
        <v>0</v>
      </c>
      <c r="Q525" s="64" t="n">
        <f aca="false">IF(AND($G525&lt;=Q$1,$H525&gt;Q$1),$C525,0)</f>
        <v>0</v>
      </c>
      <c r="R525" s="64" t="n">
        <f aca="false">IF(AND($G525&lt;=R$1,$H525&gt;R$1),$C525,0)</f>
        <v>0</v>
      </c>
      <c r="S525" s="64" t="n">
        <f aca="false">IF(AND($G525&lt;=S$1,$H525&gt;S$1),$C525,0)</f>
        <v>0</v>
      </c>
      <c r="T525" s="64" t="n">
        <f aca="false">IF(AND($G525&lt;=T$1,$H525&gt;T$1),$C525,0)</f>
        <v>0</v>
      </c>
      <c r="U525" s="65" t="n">
        <f aca="false">SUM(I525:T525)</f>
        <v>0</v>
      </c>
      <c r="V525" s="65"/>
      <c r="W525" s="67"/>
      <c r="X525" s="67"/>
      <c r="Y525" s="67"/>
      <c r="Z525" s="67"/>
      <c r="AA525" s="67"/>
      <c r="AB525" s="67"/>
      <c r="AC525" s="67"/>
    </row>
    <row r="526" customFormat="false" ht="15.75" hidden="true" customHeight="false" outlineLevel="0" collapsed="false">
      <c r="A526" s="54" t="n">
        <f aca="false">+'Personnel Input Worksheet'!B546</f>
        <v>0</v>
      </c>
      <c r="B526" s="54" t="n">
        <f aca="false">+'Personnel Input Worksheet'!D546</f>
        <v>0</v>
      </c>
      <c r="C526" s="54" t="n">
        <f aca="false">IF(B526&lt;&gt;0,1,0)</f>
        <v>0</v>
      </c>
      <c r="D526" s="54" t="n">
        <f aca="false">+'Personnel Input Worksheet'!G546</f>
        <v>0</v>
      </c>
      <c r="E526" s="61" t="n">
        <f aca="false">+D526*30</f>
        <v>0</v>
      </c>
      <c r="F526" s="62" t="n">
        <v>36526</v>
      </c>
      <c r="G526" s="63" t="n">
        <f aca="false">IF(A526&lt;&gt;"FTE",DATE(99,12,31),+F526+(360-E526))</f>
        <v>36525</v>
      </c>
      <c r="H526" s="63" t="n">
        <f aca="false">IF(A526&lt;&gt;"FTE",F526+E526,DATE(2001,1,1))</f>
        <v>36526</v>
      </c>
      <c r="I526" s="64" t="n">
        <f aca="false">IF(AND($G526&lt;=I$1,$H526&gt;I$1),$C526,0)</f>
        <v>0</v>
      </c>
      <c r="J526" s="64" t="n">
        <f aca="false">IF(AND($G526&lt;=J$1,$H526&gt;J$1),$C526,0)</f>
        <v>0</v>
      </c>
      <c r="K526" s="64" t="n">
        <f aca="false">IF(AND($G526&lt;=K$1,$H526&gt;K$1),$C526,0)</f>
        <v>0</v>
      </c>
      <c r="L526" s="64" t="n">
        <f aca="false">IF(AND($G526&lt;=L$1,$H526&gt;L$1),$C526,0)</f>
        <v>0</v>
      </c>
      <c r="M526" s="64" t="n">
        <f aca="false">IF(AND($G526&lt;=M$1,$H526&gt;M$1),$C526,0)</f>
        <v>0</v>
      </c>
      <c r="N526" s="64" t="n">
        <f aca="false">IF(AND($G526&lt;=N$1,$H526&gt;N$1),$C526,0)</f>
        <v>0</v>
      </c>
      <c r="O526" s="64" t="n">
        <f aca="false">IF(AND($G526&lt;=O$1,$H526&gt;O$1),$C526,0)</f>
        <v>0</v>
      </c>
      <c r="P526" s="64" t="n">
        <f aca="false">IF(AND($G526&lt;=P$1,$H526&gt;P$1),$C526,0)</f>
        <v>0</v>
      </c>
      <c r="Q526" s="64" t="n">
        <f aca="false">IF(AND($G526&lt;=Q$1,$H526&gt;Q$1),$C526,0)</f>
        <v>0</v>
      </c>
      <c r="R526" s="64" t="n">
        <f aca="false">IF(AND($G526&lt;=R$1,$H526&gt;R$1),$C526,0)</f>
        <v>0</v>
      </c>
      <c r="S526" s="64" t="n">
        <f aca="false">IF(AND($G526&lt;=S$1,$H526&gt;S$1),$C526,0)</f>
        <v>0</v>
      </c>
      <c r="T526" s="64" t="n">
        <f aca="false">IF(AND($G526&lt;=T$1,$H526&gt;T$1),$C526,0)</f>
        <v>0</v>
      </c>
      <c r="U526" s="65" t="n">
        <f aca="false">SUM(I526:T526)</f>
        <v>0</v>
      </c>
      <c r="V526" s="65"/>
      <c r="W526" s="67"/>
      <c r="X526" s="67"/>
      <c r="Y526" s="67"/>
      <c r="Z526" s="67"/>
      <c r="AA526" s="67"/>
      <c r="AB526" s="67"/>
      <c r="AC526" s="67"/>
    </row>
    <row r="527" customFormat="false" ht="15.75" hidden="true" customHeight="false" outlineLevel="0" collapsed="false">
      <c r="A527" s="54" t="n">
        <f aca="false">+'Personnel Input Worksheet'!B547</f>
        <v>0</v>
      </c>
      <c r="B527" s="54" t="n">
        <f aca="false">+'Personnel Input Worksheet'!D547</f>
        <v>0</v>
      </c>
      <c r="C527" s="54" t="n">
        <f aca="false">IF(B527&lt;&gt;0,1,0)</f>
        <v>0</v>
      </c>
      <c r="D527" s="54" t="n">
        <f aca="false">+'Personnel Input Worksheet'!G547</f>
        <v>0</v>
      </c>
      <c r="E527" s="61" t="n">
        <f aca="false">+D527*30</f>
        <v>0</v>
      </c>
      <c r="F527" s="62" t="n">
        <v>36526</v>
      </c>
      <c r="G527" s="63" t="n">
        <f aca="false">IF(A527&lt;&gt;"FTE",DATE(99,12,31),+F527+(360-E527))</f>
        <v>36525</v>
      </c>
      <c r="H527" s="63" t="n">
        <f aca="false">IF(A527&lt;&gt;"FTE",F527+E527,DATE(2001,1,1))</f>
        <v>36526</v>
      </c>
      <c r="I527" s="64" t="n">
        <f aca="false">IF(AND($G527&lt;=I$1,$H527&gt;I$1),$C527,0)</f>
        <v>0</v>
      </c>
      <c r="J527" s="64" t="n">
        <f aca="false">IF(AND($G527&lt;=J$1,$H527&gt;J$1),$C527,0)</f>
        <v>0</v>
      </c>
      <c r="K527" s="64" t="n">
        <f aca="false">IF(AND($G527&lt;=K$1,$H527&gt;K$1),$C527,0)</f>
        <v>0</v>
      </c>
      <c r="L527" s="64" t="n">
        <f aca="false">IF(AND($G527&lt;=L$1,$H527&gt;L$1),$C527,0)</f>
        <v>0</v>
      </c>
      <c r="M527" s="64" t="n">
        <f aca="false">IF(AND($G527&lt;=M$1,$H527&gt;M$1),$C527,0)</f>
        <v>0</v>
      </c>
      <c r="N527" s="64" t="n">
        <f aca="false">IF(AND($G527&lt;=N$1,$H527&gt;N$1),$C527,0)</f>
        <v>0</v>
      </c>
      <c r="O527" s="64" t="n">
        <f aca="false">IF(AND($G527&lt;=O$1,$H527&gt;O$1),$C527,0)</f>
        <v>0</v>
      </c>
      <c r="P527" s="64" t="n">
        <f aca="false">IF(AND($G527&lt;=P$1,$H527&gt;P$1),$C527,0)</f>
        <v>0</v>
      </c>
      <c r="Q527" s="64" t="n">
        <f aca="false">IF(AND($G527&lt;=Q$1,$H527&gt;Q$1),$C527,0)</f>
        <v>0</v>
      </c>
      <c r="R527" s="64" t="n">
        <f aca="false">IF(AND($G527&lt;=R$1,$H527&gt;R$1),$C527,0)</f>
        <v>0</v>
      </c>
      <c r="S527" s="64" t="n">
        <f aca="false">IF(AND($G527&lt;=S$1,$H527&gt;S$1),$C527,0)</f>
        <v>0</v>
      </c>
      <c r="T527" s="64" t="n">
        <f aca="false">IF(AND($G527&lt;=T$1,$H527&gt;T$1),$C527,0)</f>
        <v>0</v>
      </c>
      <c r="U527" s="65" t="n">
        <f aca="false">SUM(I527:T527)</f>
        <v>0</v>
      </c>
      <c r="V527" s="65"/>
      <c r="W527" s="67"/>
      <c r="X527" s="67"/>
      <c r="Y527" s="67"/>
      <c r="Z527" s="67"/>
      <c r="AA527" s="67"/>
      <c r="AB527" s="67"/>
      <c r="AC527" s="67"/>
    </row>
    <row r="528" customFormat="false" ht="15.75" hidden="true" customHeight="false" outlineLevel="0" collapsed="false">
      <c r="A528" s="54" t="n">
        <f aca="false">+'Personnel Input Worksheet'!B548</f>
        <v>0</v>
      </c>
      <c r="B528" s="54" t="n">
        <f aca="false">+'Personnel Input Worksheet'!D548</f>
        <v>0</v>
      </c>
      <c r="C528" s="54" t="n">
        <f aca="false">IF(B528&lt;&gt;0,1,0)</f>
        <v>0</v>
      </c>
      <c r="D528" s="54" t="n">
        <f aca="false">+'Personnel Input Worksheet'!G548</f>
        <v>0</v>
      </c>
      <c r="E528" s="61" t="n">
        <f aca="false">+D528*30</f>
        <v>0</v>
      </c>
      <c r="F528" s="62" t="n">
        <v>36526</v>
      </c>
      <c r="G528" s="63" t="n">
        <f aca="false">IF(A528&lt;&gt;"FTE",DATE(99,12,31),+F528+(360-E528))</f>
        <v>36525</v>
      </c>
      <c r="H528" s="63" t="n">
        <f aca="false">IF(A528&lt;&gt;"FTE",F528+E528,DATE(2001,1,1))</f>
        <v>36526</v>
      </c>
      <c r="I528" s="64" t="n">
        <f aca="false">IF(AND($G528&lt;=I$1,$H528&gt;I$1),$C528,0)</f>
        <v>0</v>
      </c>
      <c r="J528" s="64" t="n">
        <f aca="false">IF(AND($G528&lt;=J$1,$H528&gt;J$1),$C528,0)</f>
        <v>0</v>
      </c>
      <c r="K528" s="64" t="n">
        <f aca="false">IF(AND($G528&lt;=K$1,$H528&gt;K$1),$C528,0)</f>
        <v>0</v>
      </c>
      <c r="L528" s="64" t="n">
        <f aca="false">IF(AND($G528&lt;=L$1,$H528&gt;L$1),$C528,0)</f>
        <v>0</v>
      </c>
      <c r="M528" s="64" t="n">
        <f aca="false">IF(AND($G528&lt;=M$1,$H528&gt;M$1),$C528,0)</f>
        <v>0</v>
      </c>
      <c r="N528" s="64" t="n">
        <f aca="false">IF(AND($G528&lt;=N$1,$H528&gt;N$1),$C528,0)</f>
        <v>0</v>
      </c>
      <c r="O528" s="64" t="n">
        <f aca="false">IF(AND($G528&lt;=O$1,$H528&gt;O$1),$C528,0)</f>
        <v>0</v>
      </c>
      <c r="P528" s="64" t="n">
        <f aca="false">IF(AND($G528&lt;=P$1,$H528&gt;P$1),$C528,0)</f>
        <v>0</v>
      </c>
      <c r="Q528" s="64" t="n">
        <f aca="false">IF(AND($G528&lt;=Q$1,$H528&gt;Q$1),$C528,0)</f>
        <v>0</v>
      </c>
      <c r="R528" s="64" t="n">
        <f aca="false">IF(AND($G528&lt;=R$1,$H528&gt;R$1),$C528,0)</f>
        <v>0</v>
      </c>
      <c r="S528" s="64" t="n">
        <f aca="false">IF(AND($G528&lt;=S$1,$H528&gt;S$1),$C528,0)</f>
        <v>0</v>
      </c>
      <c r="T528" s="64" t="n">
        <f aca="false">IF(AND($G528&lt;=T$1,$H528&gt;T$1),$C528,0)</f>
        <v>0</v>
      </c>
      <c r="U528" s="65" t="n">
        <f aca="false">SUM(I528:T528)</f>
        <v>0</v>
      </c>
      <c r="V528" s="65"/>
      <c r="W528" s="67"/>
      <c r="X528" s="67"/>
      <c r="Y528" s="67"/>
      <c r="Z528" s="67"/>
      <c r="AA528" s="67"/>
      <c r="AB528" s="67"/>
      <c r="AC528" s="67"/>
    </row>
    <row r="529" customFormat="false" ht="15.75" hidden="true" customHeight="false" outlineLevel="0" collapsed="false">
      <c r="A529" s="54" t="n">
        <f aca="false">+'Personnel Input Worksheet'!B549</f>
        <v>0</v>
      </c>
      <c r="B529" s="54" t="n">
        <f aca="false">+'Personnel Input Worksheet'!D549</f>
        <v>0</v>
      </c>
      <c r="C529" s="54" t="n">
        <f aca="false">IF(B529&lt;&gt;0,1,0)</f>
        <v>0</v>
      </c>
      <c r="D529" s="54" t="n">
        <f aca="false">+'Personnel Input Worksheet'!G549</f>
        <v>0</v>
      </c>
      <c r="E529" s="61" t="n">
        <f aca="false">+D529*30</f>
        <v>0</v>
      </c>
      <c r="F529" s="62" t="n">
        <v>36526</v>
      </c>
      <c r="G529" s="63" t="n">
        <f aca="false">IF(A529&lt;&gt;"FTE",DATE(99,12,31),+F529+(360-E529))</f>
        <v>36525</v>
      </c>
      <c r="H529" s="63" t="n">
        <f aca="false">IF(A529&lt;&gt;"FTE",F529+E529,DATE(2001,1,1))</f>
        <v>36526</v>
      </c>
      <c r="I529" s="64" t="n">
        <f aca="false">IF(AND($G529&lt;=I$1,$H529&gt;I$1),$C529,0)</f>
        <v>0</v>
      </c>
      <c r="J529" s="64" t="n">
        <f aca="false">IF(AND($G529&lt;=J$1,$H529&gt;J$1),$C529,0)</f>
        <v>0</v>
      </c>
      <c r="K529" s="64" t="n">
        <f aca="false">IF(AND($G529&lt;=K$1,$H529&gt;K$1),$C529,0)</f>
        <v>0</v>
      </c>
      <c r="L529" s="64" t="n">
        <f aca="false">IF(AND($G529&lt;=L$1,$H529&gt;L$1),$C529,0)</f>
        <v>0</v>
      </c>
      <c r="M529" s="64" t="n">
        <f aca="false">IF(AND($G529&lt;=M$1,$H529&gt;M$1),$C529,0)</f>
        <v>0</v>
      </c>
      <c r="N529" s="64" t="n">
        <f aca="false">IF(AND($G529&lt;=N$1,$H529&gt;N$1),$C529,0)</f>
        <v>0</v>
      </c>
      <c r="O529" s="64" t="n">
        <f aca="false">IF(AND($G529&lt;=O$1,$H529&gt;O$1),$C529,0)</f>
        <v>0</v>
      </c>
      <c r="P529" s="64" t="n">
        <f aca="false">IF(AND($G529&lt;=P$1,$H529&gt;P$1),$C529,0)</f>
        <v>0</v>
      </c>
      <c r="Q529" s="64" t="n">
        <f aca="false">IF(AND($G529&lt;=Q$1,$H529&gt;Q$1),$C529,0)</f>
        <v>0</v>
      </c>
      <c r="R529" s="64" t="n">
        <f aca="false">IF(AND($G529&lt;=R$1,$H529&gt;R$1),$C529,0)</f>
        <v>0</v>
      </c>
      <c r="S529" s="64" t="n">
        <f aca="false">IF(AND($G529&lt;=S$1,$H529&gt;S$1),$C529,0)</f>
        <v>0</v>
      </c>
      <c r="T529" s="64" t="n">
        <f aca="false">IF(AND($G529&lt;=T$1,$H529&gt;T$1),$C529,0)</f>
        <v>0</v>
      </c>
      <c r="U529" s="65" t="n">
        <f aca="false">SUM(I529:T529)</f>
        <v>0</v>
      </c>
      <c r="V529" s="65"/>
      <c r="W529" s="67"/>
      <c r="X529" s="67"/>
      <c r="Y529" s="67"/>
      <c r="Z529" s="67"/>
      <c r="AA529" s="67"/>
      <c r="AB529" s="67"/>
      <c r="AC529" s="67"/>
    </row>
    <row r="530" customFormat="false" ht="15.75" hidden="true" customHeight="false" outlineLevel="0" collapsed="false">
      <c r="A530" s="54" t="n">
        <f aca="false">+'Personnel Input Worksheet'!B550</f>
        <v>0</v>
      </c>
      <c r="B530" s="54" t="n">
        <f aca="false">+'Personnel Input Worksheet'!D550</f>
        <v>0</v>
      </c>
      <c r="C530" s="54" t="n">
        <f aca="false">IF(B530&lt;&gt;0,1,0)</f>
        <v>0</v>
      </c>
      <c r="D530" s="54" t="n">
        <f aca="false">+'Personnel Input Worksheet'!G550</f>
        <v>0</v>
      </c>
      <c r="E530" s="61" t="n">
        <f aca="false">+D530*30</f>
        <v>0</v>
      </c>
      <c r="F530" s="62" t="n">
        <v>36526</v>
      </c>
      <c r="G530" s="63" t="n">
        <f aca="false">IF(A530&lt;&gt;"FTE",DATE(99,12,31),+F530+(360-E530))</f>
        <v>36525</v>
      </c>
      <c r="H530" s="63" t="n">
        <f aca="false">IF(A530&lt;&gt;"FTE",F530+E530,DATE(2001,1,1))</f>
        <v>36526</v>
      </c>
      <c r="I530" s="64" t="n">
        <f aca="false">IF(AND($G530&lt;=I$1,$H530&gt;I$1),$C530,0)</f>
        <v>0</v>
      </c>
      <c r="J530" s="64" t="n">
        <f aca="false">IF(AND($G530&lt;=J$1,$H530&gt;J$1),$C530,0)</f>
        <v>0</v>
      </c>
      <c r="K530" s="64" t="n">
        <f aca="false">IF(AND($G530&lt;=K$1,$H530&gt;K$1),$C530,0)</f>
        <v>0</v>
      </c>
      <c r="L530" s="64" t="n">
        <f aca="false">IF(AND($G530&lt;=L$1,$H530&gt;L$1),$C530,0)</f>
        <v>0</v>
      </c>
      <c r="M530" s="64" t="n">
        <f aca="false">IF(AND($G530&lt;=M$1,$H530&gt;M$1),$C530,0)</f>
        <v>0</v>
      </c>
      <c r="N530" s="64" t="n">
        <f aca="false">IF(AND($G530&lt;=N$1,$H530&gt;N$1),$C530,0)</f>
        <v>0</v>
      </c>
      <c r="O530" s="64" t="n">
        <f aca="false">IF(AND($G530&lt;=O$1,$H530&gt;O$1),$C530,0)</f>
        <v>0</v>
      </c>
      <c r="P530" s="64" t="n">
        <f aca="false">IF(AND($G530&lt;=P$1,$H530&gt;P$1),$C530,0)</f>
        <v>0</v>
      </c>
      <c r="Q530" s="64" t="n">
        <f aca="false">IF(AND($G530&lt;=Q$1,$H530&gt;Q$1),$C530,0)</f>
        <v>0</v>
      </c>
      <c r="R530" s="64" t="n">
        <f aca="false">IF(AND($G530&lt;=R$1,$H530&gt;R$1),$C530,0)</f>
        <v>0</v>
      </c>
      <c r="S530" s="64" t="n">
        <f aca="false">IF(AND($G530&lt;=S$1,$H530&gt;S$1),$C530,0)</f>
        <v>0</v>
      </c>
      <c r="T530" s="64" t="n">
        <f aca="false">IF(AND($G530&lt;=T$1,$H530&gt;T$1),$C530,0)</f>
        <v>0</v>
      </c>
      <c r="U530" s="65" t="n">
        <f aca="false">SUM(I530:T530)</f>
        <v>0</v>
      </c>
      <c r="V530" s="65"/>
      <c r="W530" s="67"/>
      <c r="X530" s="67"/>
      <c r="Y530" s="67"/>
      <c r="Z530" s="67"/>
      <c r="AA530" s="67"/>
      <c r="AB530" s="67"/>
      <c r="AC530" s="67"/>
    </row>
    <row r="531" customFormat="false" ht="15.75" hidden="true" customHeight="false" outlineLevel="0" collapsed="false">
      <c r="A531" s="54" t="n">
        <f aca="false">+'Personnel Input Worksheet'!B551</f>
        <v>0</v>
      </c>
      <c r="B531" s="54" t="n">
        <f aca="false">+'Personnel Input Worksheet'!D551</f>
        <v>0</v>
      </c>
      <c r="C531" s="54" t="n">
        <f aca="false">IF(B531&lt;&gt;0,1,0)</f>
        <v>0</v>
      </c>
      <c r="D531" s="54" t="n">
        <f aca="false">+'Personnel Input Worksheet'!G551</f>
        <v>0</v>
      </c>
      <c r="E531" s="61" t="n">
        <f aca="false">+D531*30</f>
        <v>0</v>
      </c>
      <c r="F531" s="62" t="n">
        <v>36526</v>
      </c>
      <c r="G531" s="63" t="n">
        <f aca="false">IF(A531&lt;&gt;"FTE",DATE(99,12,31),+F531+(360-E531))</f>
        <v>36525</v>
      </c>
      <c r="H531" s="63" t="n">
        <f aca="false">IF(A531&lt;&gt;"FTE",F531+E531,DATE(2001,1,1))</f>
        <v>36526</v>
      </c>
      <c r="I531" s="64" t="n">
        <f aca="false">IF(AND($G531&lt;=I$1,$H531&gt;I$1),$C531,0)</f>
        <v>0</v>
      </c>
      <c r="J531" s="64" t="n">
        <f aca="false">IF(AND($G531&lt;=J$1,$H531&gt;J$1),$C531,0)</f>
        <v>0</v>
      </c>
      <c r="K531" s="64" t="n">
        <f aca="false">IF(AND($G531&lt;=K$1,$H531&gt;K$1),$C531,0)</f>
        <v>0</v>
      </c>
      <c r="L531" s="64" t="n">
        <f aca="false">IF(AND($G531&lt;=L$1,$H531&gt;L$1),$C531,0)</f>
        <v>0</v>
      </c>
      <c r="M531" s="64" t="n">
        <f aca="false">IF(AND($G531&lt;=M$1,$H531&gt;M$1),$C531,0)</f>
        <v>0</v>
      </c>
      <c r="N531" s="64" t="n">
        <f aca="false">IF(AND($G531&lt;=N$1,$H531&gt;N$1),$C531,0)</f>
        <v>0</v>
      </c>
      <c r="O531" s="64" t="n">
        <f aca="false">IF(AND($G531&lt;=O$1,$H531&gt;O$1),$C531,0)</f>
        <v>0</v>
      </c>
      <c r="P531" s="64" t="n">
        <f aca="false">IF(AND($G531&lt;=P$1,$H531&gt;P$1),$C531,0)</f>
        <v>0</v>
      </c>
      <c r="Q531" s="64" t="n">
        <f aca="false">IF(AND($G531&lt;=Q$1,$H531&gt;Q$1),$C531,0)</f>
        <v>0</v>
      </c>
      <c r="R531" s="64" t="n">
        <f aca="false">IF(AND($G531&lt;=R$1,$H531&gt;R$1),$C531,0)</f>
        <v>0</v>
      </c>
      <c r="S531" s="64" t="n">
        <f aca="false">IF(AND($G531&lt;=S$1,$H531&gt;S$1),$C531,0)</f>
        <v>0</v>
      </c>
      <c r="T531" s="64" t="n">
        <f aca="false">IF(AND($G531&lt;=T$1,$H531&gt;T$1),$C531,0)</f>
        <v>0</v>
      </c>
      <c r="U531" s="65" t="n">
        <f aca="false">SUM(I531:T531)</f>
        <v>0</v>
      </c>
      <c r="V531" s="65"/>
      <c r="W531" s="67"/>
      <c r="X531" s="67"/>
      <c r="Y531" s="67"/>
      <c r="Z531" s="67"/>
      <c r="AA531" s="67"/>
      <c r="AB531" s="67"/>
      <c r="AC531" s="67"/>
    </row>
    <row r="532" customFormat="false" ht="15.75" hidden="true" customHeight="false" outlineLevel="0" collapsed="false">
      <c r="A532" s="54" t="n">
        <f aca="false">+'Personnel Input Worksheet'!B552</f>
        <v>0</v>
      </c>
      <c r="B532" s="54" t="n">
        <f aca="false">+'Personnel Input Worksheet'!D552</f>
        <v>0</v>
      </c>
      <c r="C532" s="54" t="n">
        <f aca="false">IF(B532&lt;&gt;0,1,0)</f>
        <v>0</v>
      </c>
      <c r="D532" s="54" t="n">
        <f aca="false">+'Personnel Input Worksheet'!G552</f>
        <v>0</v>
      </c>
      <c r="E532" s="61" t="n">
        <f aca="false">+D532*30</f>
        <v>0</v>
      </c>
      <c r="F532" s="62" t="n">
        <v>36526</v>
      </c>
      <c r="G532" s="63" t="n">
        <f aca="false">IF(A532&lt;&gt;"FTE",DATE(99,12,31),+F532+(360-E532))</f>
        <v>36525</v>
      </c>
      <c r="H532" s="63" t="n">
        <f aca="false">IF(A532&lt;&gt;"FTE",F532+E532,DATE(2001,1,1))</f>
        <v>36526</v>
      </c>
      <c r="I532" s="64" t="n">
        <f aca="false">IF(AND($G532&lt;=I$1,$H532&gt;I$1),$C532,0)</f>
        <v>0</v>
      </c>
      <c r="J532" s="64" t="n">
        <f aca="false">IF(AND($G532&lt;=J$1,$H532&gt;J$1),$C532,0)</f>
        <v>0</v>
      </c>
      <c r="K532" s="64" t="n">
        <f aca="false">IF(AND($G532&lt;=K$1,$H532&gt;K$1),$C532,0)</f>
        <v>0</v>
      </c>
      <c r="L532" s="64" t="n">
        <f aca="false">IF(AND($G532&lt;=L$1,$H532&gt;L$1),$C532,0)</f>
        <v>0</v>
      </c>
      <c r="M532" s="64" t="n">
        <f aca="false">IF(AND($G532&lt;=M$1,$H532&gt;M$1),$C532,0)</f>
        <v>0</v>
      </c>
      <c r="N532" s="64" t="n">
        <f aca="false">IF(AND($G532&lt;=N$1,$H532&gt;N$1),$C532,0)</f>
        <v>0</v>
      </c>
      <c r="O532" s="64" t="n">
        <f aca="false">IF(AND($G532&lt;=O$1,$H532&gt;O$1),$C532,0)</f>
        <v>0</v>
      </c>
      <c r="P532" s="64" t="n">
        <f aca="false">IF(AND($G532&lt;=P$1,$H532&gt;P$1),$C532,0)</f>
        <v>0</v>
      </c>
      <c r="Q532" s="64" t="n">
        <f aca="false">IF(AND($G532&lt;=Q$1,$H532&gt;Q$1),$C532,0)</f>
        <v>0</v>
      </c>
      <c r="R532" s="64" t="n">
        <f aca="false">IF(AND($G532&lt;=R$1,$H532&gt;R$1),$C532,0)</f>
        <v>0</v>
      </c>
      <c r="S532" s="64" t="n">
        <f aca="false">IF(AND($G532&lt;=S$1,$H532&gt;S$1),$C532,0)</f>
        <v>0</v>
      </c>
      <c r="T532" s="64" t="n">
        <f aca="false">IF(AND($G532&lt;=T$1,$H532&gt;T$1),$C532,0)</f>
        <v>0</v>
      </c>
      <c r="U532" s="65" t="n">
        <f aca="false">SUM(I532:T532)</f>
        <v>0</v>
      </c>
      <c r="V532" s="65"/>
      <c r="W532" s="67"/>
      <c r="X532" s="67"/>
      <c r="Y532" s="67"/>
      <c r="Z532" s="67"/>
      <c r="AA532" s="67"/>
      <c r="AB532" s="67"/>
      <c r="AC532" s="67"/>
    </row>
    <row r="533" customFormat="false" ht="15.75" hidden="true" customHeight="false" outlineLevel="0" collapsed="false">
      <c r="A533" s="54" t="n">
        <f aca="false">+'Personnel Input Worksheet'!B553</f>
        <v>0</v>
      </c>
      <c r="B533" s="54" t="n">
        <f aca="false">+'Personnel Input Worksheet'!D553</f>
        <v>0</v>
      </c>
      <c r="C533" s="54" t="n">
        <f aca="false">IF(B533&lt;&gt;0,1,0)</f>
        <v>0</v>
      </c>
      <c r="D533" s="54" t="n">
        <f aca="false">+'Personnel Input Worksheet'!G553</f>
        <v>0</v>
      </c>
      <c r="E533" s="61" t="n">
        <f aca="false">+D533*30</f>
        <v>0</v>
      </c>
      <c r="F533" s="62" t="n">
        <v>36526</v>
      </c>
      <c r="G533" s="63" t="n">
        <f aca="false">IF(A533&lt;&gt;"FTE",DATE(99,12,31),+F533+(360-E533))</f>
        <v>36525</v>
      </c>
      <c r="H533" s="63" t="n">
        <f aca="false">IF(A533&lt;&gt;"FTE",F533+E533,DATE(2001,1,1))</f>
        <v>36526</v>
      </c>
      <c r="I533" s="64" t="n">
        <f aca="false">IF(AND($G533&lt;=I$1,$H533&gt;I$1),$C533,0)</f>
        <v>0</v>
      </c>
      <c r="J533" s="64" t="n">
        <f aca="false">IF(AND($G533&lt;=J$1,$H533&gt;J$1),$C533,0)</f>
        <v>0</v>
      </c>
      <c r="K533" s="64" t="n">
        <f aca="false">IF(AND($G533&lt;=K$1,$H533&gt;K$1),$C533,0)</f>
        <v>0</v>
      </c>
      <c r="L533" s="64" t="n">
        <f aca="false">IF(AND($G533&lt;=L$1,$H533&gt;L$1),$C533,0)</f>
        <v>0</v>
      </c>
      <c r="M533" s="64" t="n">
        <f aca="false">IF(AND($G533&lt;=M$1,$H533&gt;M$1),$C533,0)</f>
        <v>0</v>
      </c>
      <c r="N533" s="64" t="n">
        <f aca="false">IF(AND($G533&lt;=N$1,$H533&gt;N$1),$C533,0)</f>
        <v>0</v>
      </c>
      <c r="O533" s="64" t="n">
        <f aca="false">IF(AND($G533&lt;=O$1,$H533&gt;O$1),$C533,0)</f>
        <v>0</v>
      </c>
      <c r="P533" s="64" t="n">
        <f aca="false">IF(AND($G533&lt;=P$1,$H533&gt;P$1),$C533,0)</f>
        <v>0</v>
      </c>
      <c r="Q533" s="64" t="n">
        <f aca="false">IF(AND($G533&lt;=Q$1,$H533&gt;Q$1),$C533,0)</f>
        <v>0</v>
      </c>
      <c r="R533" s="64" t="n">
        <f aca="false">IF(AND($G533&lt;=R$1,$H533&gt;R$1),$C533,0)</f>
        <v>0</v>
      </c>
      <c r="S533" s="64" t="n">
        <f aca="false">IF(AND($G533&lt;=S$1,$H533&gt;S$1),$C533,0)</f>
        <v>0</v>
      </c>
      <c r="T533" s="64" t="n">
        <f aca="false">IF(AND($G533&lt;=T$1,$H533&gt;T$1),$C533,0)</f>
        <v>0</v>
      </c>
      <c r="U533" s="65" t="n">
        <f aca="false">SUM(I533:T533)</f>
        <v>0</v>
      </c>
      <c r="V533" s="65"/>
      <c r="W533" s="67"/>
      <c r="X533" s="67"/>
      <c r="Y533" s="67"/>
      <c r="Z533" s="67"/>
      <c r="AA533" s="67"/>
      <c r="AB533" s="67"/>
      <c r="AC533" s="67"/>
    </row>
    <row r="534" customFormat="false" ht="15.75" hidden="true" customHeight="false" outlineLevel="0" collapsed="false">
      <c r="A534" s="54" t="n">
        <f aca="false">+'Personnel Input Worksheet'!B554</f>
        <v>0</v>
      </c>
      <c r="B534" s="54" t="n">
        <f aca="false">+'Personnel Input Worksheet'!D554</f>
        <v>0</v>
      </c>
      <c r="C534" s="54" t="n">
        <f aca="false">IF(B534&lt;&gt;0,1,0)</f>
        <v>0</v>
      </c>
      <c r="D534" s="54" t="n">
        <f aca="false">+'Personnel Input Worksheet'!G554</f>
        <v>0</v>
      </c>
      <c r="E534" s="61" t="n">
        <f aca="false">+D534*30</f>
        <v>0</v>
      </c>
      <c r="F534" s="62" t="n">
        <v>36526</v>
      </c>
      <c r="G534" s="63" t="n">
        <f aca="false">IF(A534&lt;&gt;"FTE",DATE(99,12,31),+F534+(360-E534))</f>
        <v>36525</v>
      </c>
      <c r="H534" s="63" t="n">
        <f aca="false">IF(A534&lt;&gt;"FTE",F534+E534,DATE(2001,1,1))</f>
        <v>36526</v>
      </c>
      <c r="I534" s="64" t="n">
        <f aca="false">IF(AND($G534&lt;=I$1,$H534&gt;I$1),$C534,0)</f>
        <v>0</v>
      </c>
      <c r="J534" s="64" t="n">
        <f aca="false">IF(AND($G534&lt;=J$1,$H534&gt;J$1),$C534,0)</f>
        <v>0</v>
      </c>
      <c r="K534" s="64" t="n">
        <f aca="false">IF(AND($G534&lt;=K$1,$H534&gt;K$1),$C534,0)</f>
        <v>0</v>
      </c>
      <c r="L534" s="64" t="n">
        <f aca="false">IF(AND($G534&lt;=L$1,$H534&gt;L$1),$C534,0)</f>
        <v>0</v>
      </c>
      <c r="M534" s="64" t="n">
        <f aca="false">IF(AND($G534&lt;=M$1,$H534&gt;M$1),$C534,0)</f>
        <v>0</v>
      </c>
      <c r="N534" s="64" t="n">
        <f aca="false">IF(AND($G534&lt;=N$1,$H534&gt;N$1),$C534,0)</f>
        <v>0</v>
      </c>
      <c r="O534" s="64" t="n">
        <f aca="false">IF(AND($G534&lt;=O$1,$H534&gt;O$1),$C534,0)</f>
        <v>0</v>
      </c>
      <c r="P534" s="64" t="n">
        <f aca="false">IF(AND($G534&lt;=P$1,$H534&gt;P$1),$C534,0)</f>
        <v>0</v>
      </c>
      <c r="Q534" s="64" t="n">
        <f aca="false">IF(AND($G534&lt;=Q$1,$H534&gt;Q$1),$C534,0)</f>
        <v>0</v>
      </c>
      <c r="R534" s="64" t="n">
        <f aca="false">IF(AND($G534&lt;=R$1,$H534&gt;R$1),$C534,0)</f>
        <v>0</v>
      </c>
      <c r="S534" s="64" t="n">
        <f aca="false">IF(AND($G534&lt;=S$1,$H534&gt;S$1),$C534,0)</f>
        <v>0</v>
      </c>
      <c r="T534" s="64" t="n">
        <f aca="false">IF(AND($G534&lt;=T$1,$H534&gt;T$1),$C534,0)</f>
        <v>0</v>
      </c>
      <c r="U534" s="65" t="n">
        <f aca="false">SUM(I534:T534)</f>
        <v>0</v>
      </c>
      <c r="V534" s="65"/>
      <c r="W534" s="67"/>
      <c r="X534" s="67"/>
      <c r="Y534" s="67"/>
      <c r="Z534" s="67"/>
      <c r="AA534" s="67"/>
      <c r="AB534" s="67"/>
      <c r="AC534" s="67"/>
    </row>
    <row r="535" customFormat="false" ht="15.75" hidden="true" customHeight="false" outlineLevel="0" collapsed="false">
      <c r="A535" s="54" t="n">
        <f aca="false">+'Personnel Input Worksheet'!B555</f>
        <v>0</v>
      </c>
      <c r="B535" s="54" t="n">
        <f aca="false">+'Personnel Input Worksheet'!D555</f>
        <v>0</v>
      </c>
      <c r="C535" s="54" t="n">
        <f aca="false">IF(B535&lt;&gt;0,1,0)</f>
        <v>0</v>
      </c>
      <c r="D535" s="54" t="n">
        <f aca="false">+'Personnel Input Worksheet'!G555</f>
        <v>0</v>
      </c>
      <c r="E535" s="61" t="n">
        <f aca="false">+D535*30</f>
        <v>0</v>
      </c>
      <c r="F535" s="62" t="n">
        <v>36526</v>
      </c>
      <c r="G535" s="63" t="n">
        <f aca="false">IF(A535&lt;&gt;"FTE",DATE(99,12,31),+F535+(360-E535))</f>
        <v>36525</v>
      </c>
      <c r="H535" s="63" t="n">
        <f aca="false">IF(A535&lt;&gt;"FTE",F535+E535,DATE(2001,1,1))</f>
        <v>36526</v>
      </c>
      <c r="I535" s="64" t="n">
        <f aca="false">IF(AND($G535&lt;=I$1,$H535&gt;I$1),$C535,0)</f>
        <v>0</v>
      </c>
      <c r="J535" s="64" t="n">
        <f aca="false">IF(AND($G535&lt;=J$1,$H535&gt;J$1),$C535,0)</f>
        <v>0</v>
      </c>
      <c r="K535" s="64" t="n">
        <f aca="false">IF(AND($G535&lt;=K$1,$H535&gt;K$1),$C535,0)</f>
        <v>0</v>
      </c>
      <c r="L535" s="64" t="n">
        <f aca="false">IF(AND($G535&lt;=L$1,$H535&gt;L$1),$C535,0)</f>
        <v>0</v>
      </c>
      <c r="M535" s="64" t="n">
        <f aca="false">IF(AND($G535&lt;=M$1,$H535&gt;M$1),$C535,0)</f>
        <v>0</v>
      </c>
      <c r="N535" s="64" t="n">
        <f aca="false">IF(AND($G535&lt;=N$1,$H535&gt;N$1),$C535,0)</f>
        <v>0</v>
      </c>
      <c r="O535" s="64" t="n">
        <f aca="false">IF(AND($G535&lt;=O$1,$H535&gt;O$1),$C535,0)</f>
        <v>0</v>
      </c>
      <c r="P535" s="64" t="n">
        <f aca="false">IF(AND($G535&lt;=P$1,$H535&gt;P$1),$C535,0)</f>
        <v>0</v>
      </c>
      <c r="Q535" s="64" t="n">
        <f aca="false">IF(AND($G535&lt;=Q$1,$H535&gt;Q$1),$C535,0)</f>
        <v>0</v>
      </c>
      <c r="R535" s="64" t="n">
        <f aca="false">IF(AND($G535&lt;=R$1,$H535&gt;R$1),$C535,0)</f>
        <v>0</v>
      </c>
      <c r="S535" s="64" t="n">
        <f aca="false">IF(AND($G535&lt;=S$1,$H535&gt;S$1),$C535,0)</f>
        <v>0</v>
      </c>
      <c r="T535" s="64" t="n">
        <f aca="false">IF(AND($G535&lt;=T$1,$H535&gt;T$1),$C535,0)</f>
        <v>0</v>
      </c>
      <c r="U535" s="65" t="n">
        <f aca="false">SUM(I535:T535)</f>
        <v>0</v>
      </c>
      <c r="V535" s="65"/>
      <c r="W535" s="67"/>
      <c r="X535" s="67"/>
      <c r="Y535" s="67"/>
      <c r="Z535" s="67"/>
      <c r="AA535" s="67"/>
      <c r="AB535" s="67"/>
      <c r="AC535" s="67"/>
    </row>
    <row r="536" customFormat="false" ht="15.75" hidden="true" customHeight="false" outlineLevel="0" collapsed="false">
      <c r="A536" s="54" t="n">
        <f aca="false">+'Personnel Input Worksheet'!B556</f>
        <v>0</v>
      </c>
      <c r="B536" s="54" t="n">
        <f aca="false">+'Personnel Input Worksheet'!D556</f>
        <v>0</v>
      </c>
      <c r="C536" s="54" t="n">
        <f aca="false">IF(B536&lt;&gt;0,1,0)</f>
        <v>0</v>
      </c>
      <c r="D536" s="54" t="n">
        <f aca="false">+'Personnel Input Worksheet'!G556</f>
        <v>0</v>
      </c>
      <c r="E536" s="61" t="n">
        <f aca="false">+D536*30</f>
        <v>0</v>
      </c>
      <c r="F536" s="62" t="n">
        <v>36526</v>
      </c>
      <c r="G536" s="63" t="n">
        <f aca="false">IF(A536&lt;&gt;"FTE",DATE(99,12,31),+F536+(360-E536))</f>
        <v>36525</v>
      </c>
      <c r="H536" s="63" t="n">
        <f aca="false">IF(A536&lt;&gt;"FTE",F536+E536,DATE(2001,1,1))</f>
        <v>36526</v>
      </c>
      <c r="I536" s="64" t="n">
        <f aca="false">IF(AND($G536&lt;=I$1,$H536&gt;I$1),$C536,0)</f>
        <v>0</v>
      </c>
      <c r="J536" s="64" t="n">
        <f aca="false">IF(AND($G536&lt;=J$1,$H536&gt;J$1),$C536,0)</f>
        <v>0</v>
      </c>
      <c r="K536" s="64" t="n">
        <f aca="false">IF(AND($G536&lt;=K$1,$H536&gt;K$1),$C536,0)</f>
        <v>0</v>
      </c>
      <c r="L536" s="64" t="n">
        <f aca="false">IF(AND($G536&lt;=L$1,$H536&gt;L$1),$C536,0)</f>
        <v>0</v>
      </c>
      <c r="M536" s="64" t="n">
        <f aca="false">IF(AND($G536&lt;=M$1,$H536&gt;M$1),$C536,0)</f>
        <v>0</v>
      </c>
      <c r="N536" s="64" t="n">
        <f aca="false">IF(AND($G536&lt;=N$1,$H536&gt;N$1),$C536,0)</f>
        <v>0</v>
      </c>
      <c r="O536" s="64" t="n">
        <f aca="false">IF(AND($G536&lt;=O$1,$H536&gt;O$1),$C536,0)</f>
        <v>0</v>
      </c>
      <c r="P536" s="64" t="n">
        <f aca="false">IF(AND($G536&lt;=P$1,$H536&gt;P$1),$C536,0)</f>
        <v>0</v>
      </c>
      <c r="Q536" s="64" t="n">
        <f aca="false">IF(AND($G536&lt;=Q$1,$H536&gt;Q$1),$C536,0)</f>
        <v>0</v>
      </c>
      <c r="R536" s="64" t="n">
        <f aca="false">IF(AND($G536&lt;=R$1,$H536&gt;R$1),$C536,0)</f>
        <v>0</v>
      </c>
      <c r="S536" s="64" t="n">
        <f aca="false">IF(AND($G536&lt;=S$1,$H536&gt;S$1),$C536,0)</f>
        <v>0</v>
      </c>
      <c r="T536" s="64" t="n">
        <f aca="false">IF(AND($G536&lt;=T$1,$H536&gt;T$1),$C536,0)</f>
        <v>0</v>
      </c>
      <c r="U536" s="65" t="n">
        <f aca="false">SUM(I536:T536)</f>
        <v>0</v>
      </c>
      <c r="V536" s="65"/>
      <c r="W536" s="67"/>
      <c r="X536" s="67"/>
      <c r="Y536" s="67"/>
      <c r="Z536" s="67"/>
      <c r="AA536" s="67"/>
      <c r="AB536" s="67"/>
      <c r="AC536" s="67"/>
    </row>
    <row r="537" customFormat="false" ht="15.75" hidden="true" customHeight="false" outlineLevel="0" collapsed="false">
      <c r="A537" s="54" t="n">
        <f aca="false">+'Personnel Input Worksheet'!B557</f>
        <v>0</v>
      </c>
      <c r="B537" s="54" t="n">
        <f aca="false">+'Personnel Input Worksheet'!D557</f>
        <v>0</v>
      </c>
      <c r="C537" s="54" t="n">
        <f aca="false">IF(B537&lt;&gt;0,1,0)</f>
        <v>0</v>
      </c>
      <c r="D537" s="54" t="n">
        <f aca="false">+'Personnel Input Worksheet'!G557</f>
        <v>0</v>
      </c>
      <c r="E537" s="61" t="n">
        <f aca="false">+D537*30</f>
        <v>0</v>
      </c>
      <c r="F537" s="62" t="n">
        <v>36526</v>
      </c>
      <c r="G537" s="63" t="n">
        <f aca="false">IF(A537&lt;&gt;"FTE",DATE(99,12,31),+F537+(360-E537))</f>
        <v>36525</v>
      </c>
      <c r="H537" s="63" t="n">
        <f aca="false">IF(A537&lt;&gt;"FTE",F537+E537,DATE(2001,1,1))</f>
        <v>36526</v>
      </c>
      <c r="I537" s="64" t="n">
        <f aca="false">IF(AND($G537&lt;=I$1,$H537&gt;I$1),$C537,0)</f>
        <v>0</v>
      </c>
      <c r="J537" s="64" t="n">
        <f aca="false">IF(AND($G537&lt;=J$1,$H537&gt;J$1),$C537,0)</f>
        <v>0</v>
      </c>
      <c r="K537" s="64" t="n">
        <f aca="false">IF(AND($G537&lt;=K$1,$H537&gt;K$1),$C537,0)</f>
        <v>0</v>
      </c>
      <c r="L537" s="64" t="n">
        <f aca="false">IF(AND($G537&lt;=L$1,$H537&gt;L$1),$C537,0)</f>
        <v>0</v>
      </c>
      <c r="M537" s="64" t="n">
        <f aca="false">IF(AND($G537&lt;=M$1,$H537&gt;M$1),$C537,0)</f>
        <v>0</v>
      </c>
      <c r="N537" s="64" t="n">
        <f aca="false">IF(AND($G537&lt;=N$1,$H537&gt;N$1),$C537,0)</f>
        <v>0</v>
      </c>
      <c r="O537" s="64" t="n">
        <f aca="false">IF(AND($G537&lt;=O$1,$H537&gt;O$1),$C537,0)</f>
        <v>0</v>
      </c>
      <c r="P537" s="64" t="n">
        <f aca="false">IF(AND($G537&lt;=P$1,$H537&gt;P$1),$C537,0)</f>
        <v>0</v>
      </c>
      <c r="Q537" s="64" t="n">
        <f aca="false">IF(AND($G537&lt;=Q$1,$H537&gt;Q$1),$C537,0)</f>
        <v>0</v>
      </c>
      <c r="R537" s="64" t="n">
        <f aca="false">IF(AND($G537&lt;=R$1,$H537&gt;R$1),$C537,0)</f>
        <v>0</v>
      </c>
      <c r="S537" s="64" t="n">
        <f aca="false">IF(AND($G537&lt;=S$1,$H537&gt;S$1),$C537,0)</f>
        <v>0</v>
      </c>
      <c r="T537" s="64" t="n">
        <f aca="false">IF(AND($G537&lt;=T$1,$H537&gt;T$1),$C537,0)</f>
        <v>0</v>
      </c>
      <c r="U537" s="65" t="n">
        <f aca="false">SUM(I537:T537)</f>
        <v>0</v>
      </c>
      <c r="V537" s="65"/>
      <c r="W537" s="67"/>
      <c r="X537" s="67"/>
      <c r="Y537" s="67"/>
      <c r="Z537" s="67"/>
      <c r="AA537" s="67"/>
      <c r="AB537" s="67"/>
      <c r="AC537" s="67"/>
    </row>
    <row r="538" customFormat="false" ht="15.75" hidden="true" customHeight="false" outlineLevel="0" collapsed="false">
      <c r="A538" s="54" t="n">
        <f aca="false">+'Personnel Input Worksheet'!B558</f>
        <v>0</v>
      </c>
      <c r="B538" s="54" t="n">
        <f aca="false">+'Personnel Input Worksheet'!D558</f>
        <v>0</v>
      </c>
      <c r="C538" s="54" t="n">
        <f aca="false">IF(B538&lt;&gt;0,1,0)</f>
        <v>0</v>
      </c>
      <c r="D538" s="54" t="n">
        <f aca="false">+'Personnel Input Worksheet'!G558</f>
        <v>0</v>
      </c>
      <c r="E538" s="61" t="n">
        <f aca="false">+D538*30</f>
        <v>0</v>
      </c>
      <c r="F538" s="62" t="n">
        <v>36526</v>
      </c>
      <c r="G538" s="63" t="n">
        <f aca="false">IF(A538&lt;&gt;"FTE",DATE(99,12,31),+F538+(360-E538))</f>
        <v>36525</v>
      </c>
      <c r="H538" s="63" t="n">
        <f aca="false">IF(A538&lt;&gt;"FTE",F538+E538,DATE(2001,1,1))</f>
        <v>36526</v>
      </c>
      <c r="I538" s="64" t="n">
        <f aca="false">IF(AND($G538&lt;=I$1,$H538&gt;I$1),$C538,0)</f>
        <v>0</v>
      </c>
      <c r="J538" s="64" t="n">
        <f aca="false">IF(AND($G538&lt;=J$1,$H538&gt;J$1),$C538,0)</f>
        <v>0</v>
      </c>
      <c r="K538" s="64" t="n">
        <f aca="false">IF(AND($G538&lt;=K$1,$H538&gt;K$1),$C538,0)</f>
        <v>0</v>
      </c>
      <c r="L538" s="64" t="n">
        <f aca="false">IF(AND($G538&lt;=L$1,$H538&gt;L$1),$C538,0)</f>
        <v>0</v>
      </c>
      <c r="M538" s="64" t="n">
        <f aca="false">IF(AND($G538&lt;=M$1,$H538&gt;M$1),$C538,0)</f>
        <v>0</v>
      </c>
      <c r="N538" s="64" t="n">
        <f aca="false">IF(AND($G538&lt;=N$1,$H538&gt;N$1),$C538,0)</f>
        <v>0</v>
      </c>
      <c r="O538" s="64" t="n">
        <f aca="false">IF(AND($G538&lt;=O$1,$H538&gt;O$1),$C538,0)</f>
        <v>0</v>
      </c>
      <c r="P538" s="64" t="n">
        <f aca="false">IF(AND($G538&lt;=P$1,$H538&gt;P$1),$C538,0)</f>
        <v>0</v>
      </c>
      <c r="Q538" s="64" t="n">
        <f aca="false">IF(AND($G538&lt;=Q$1,$H538&gt;Q$1),$C538,0)</f>
        <v>0</v>
      </c>
      <c r="R538" s="64" t="n">
        <f aca="false">IF(AND($G538&lt;=R$1,$H538&gt;R$1),$C538,0)</f>
        <v>0</v>
      </c>
      <c r="S538" s="64" t="n">
        <f aca="false">IF(AND($G538&lt;=S$1,$H538&gt;S$1),$C538,0)</f>
        <v>0</v>
      </c>
      <c r="T538" s="64" t="n">
        <f aca="false">IF(AND($G538&lt;=T$1,$H538&gt;T$1),$C538,0)</f>
        <v>0</v>
      </c>
      <c r="U538" s="65" t="n">
        <f aca="false">SUM(I538:T538)</f>
        <v>0</v>
      </c>
      <c r="V538" s="65"/>
      <c r="W538" s="67"/>
      <c r="X538" s="67"/>
      <c r="Y538" s="67"/>
      <c r="Z538" s="67"/>
      <c r="AA538" s="67"/>
      <c r="AB538" s="67"/>
      <c r="AC538" s="67"/>
    </row>
    <row r="539" customFormat="false" ht="15.75" hidden="true" customHeight="false" outlineLevel="0" collapsed="false">
      <c r="A539" s="54" t="n">
        <f aca="false">+'Personnel Input Worksheet'!B559</f>
        <v>0</v>
      </c>
      <c r="B539" s="54" t="n">
        <f aca="false">+'Personnel Input Worksheet'!D559</f>
        <v>0</v>
      </c>
      <c r="C539" s="54" t="n">
        <f aca="false">IF(B539&lt;&gt;0,1,0)</f>
        <v>0</v>
      </c>
      <c r="D539" s="54" t="n">
        <f aca="false">+'Personnel Input Worksheet'!G559</f>
        <v>0</v>
      </c>
      <c r="E539" s="61" t="n">
        <f aca="false">+D539*30</f>
        <v>0</v>
      </c>
      <c r="F539" s="62" t="n">
        <v>36526</v>
      </c>
      <c r="G539" s="63" t="n">
        <f aca="false">IF(A539&lt;&gt;"FTE",DATE(99,12,31),+F539+(360-E539))</f>
        <v>36525</v>
      </c>
      <c r="H539" s="63" t="n">
        <f aca="false">IF(A539&lt;&gt;"FTE",F539+E539,DATE(2001,1,1))</f>
        <v>36526</v>
      </c>
      <c r="I539" s="64" t="n">
        <f aca="false">IF(AND($G539&lt;=I$1,$H539&gt;I$1),$C539,0)</f>
        <v>0</v>
      </c>
      <c r="J539" s="64" t="n">
        <f aca="false">IF(AND($G539&lt;=J$1,$H539&gt;J$1),$C539,0)</f>
        <v>0</v>
      </c>
      <c r="K539" s="64" t="n">
        <f aca="false">IF(AND($G539&lt;=K$1,$H539&gt;K$1),$C539,0)</f>
        <v>0</v>
      </c>
      <c r="L539" s="64" t="n">
        <f aca="false">IF(AND($G539&lt;=L$1,$H539&gt;L$1),$C539,0)</f>
        <v>0</v>
      </c>
      <c r="M539" s="64" t="n">
        <f aca="false">IF(AND($G539&lt;=M$1,$H539&gt;M$1),$C539,0)</f>
        <v>0</v>
      </c>
      <c r="N539" s="64" t="n">
        <f aca="false">IF(AND($G539&lt;=N$1,$H539&gt;N$1),$C539,0)</f>
        <v>0</v>
      </c>
      <c r="O539" s="64" t="n">
        <f aca="false">IF(AND($G539&lt;=O$1,$H539&gt;O$1),$C539,0)</f>
        <v>0</v>
      </c>
      <c r="P539" s="64" t="n">
        <f aca="false">IF(AND($G539&lt;=P$1,$H539&gt;P$1),$C539,0)</f>
        <v>0</v>
      </c>
      <c r="Q539" s="64" t="n">
        <f aca="false">IF(AND($G539&lt;=Q$1,$H539&gt;Q$1),$C539,0)</f>
        <v>0</v>
      </c>
      <c r="R539" s="64" t="n">
        <f aca="false">IF(AND($G539&lt;=R$1,$H539&gt;R$1),$C539,0)</f>
        <v>0</v>
      </c>
      <c r="S539" s="64" t="n">
        <f aca="false">IF(AND($G539&lt;=S$1,$H539&gt;S$1),$C539,0)</f>
        <v>0</v>
      </c>
      <c r="T539" s="64" t="n">
        <f aca="false">IF(AND($G539&lt;=T$1,$H539&gt;T$1),$C539,0)</f>
        <v>0</v>
      </c>
      <c r="U539" s="65" t="n">
        <f aca="false">SUM(I539:T539)</f>
        <v>0</v>
      </c>
      <c r="V539" s="65"/>
      <c r="W539" s="67"/>
      <c r="X539" s="67"/>
      <c r="Y539" s="67"/>
      <c r="Z539" s="67"/>
      <c r="AA539" s="67"/>
      <c r="AB539" s="67"/>
      <c r="AC539" s="67"/>
    </row>
    <row r="540" customFormat="false" ht="15.75" hidden="true" customHeight="false" outlineLevel="0" collapsed="false">
      <c r="A540" s="54" t="n">
        <f aca="false">+'Personnel Input Worksheet'!B560</f>
        <v>0</v>
      </c>
      <c r="B540" s="54" t="n">
        <f aca="false">+'Personnel Input Worksheet'!D560</f>
        <v>0</v>
      </c>
      <c r="C540" s="54" t="n">
        <f aca="false">IF(B540&lt;&gt;0,1,0)</f>
        <v>0</v>
      </c>
      <c r="D540" s="54" t="n">
        <f aca="false">+'Personnel Input Worksheet'!G560</f>
        <v>0</v>
      </c>
      <c r="E540" s="61" t="n">
        <f aca="false">+D540*30</f>
        <v>0</v>
      </c>
      <c r="F540" s="62" t="n">
        <v>36526</v>
      </c>
      <c r="G540" s="63" t="n">
        <f aca="false">IF(A540&lt;&gt;"FTE",DATE(99,12,31),+F540+(360-E540))</f>
        <v>36525</v>
      </c>
      <c r="H540" s="63" t="n">
        <f aca="false">IF(A540&lt;&gt;"FTE",F540+E540,DATE(2001,1,1))</f>
        <v>36526</v>
      </c>
      <c r="I540" s="64" t="n">
        <f aca="false">IF(AND($G540&lt;=I$1,$H540&gt;I$1),$C540,0)</f>
        <v>0</v>
      </c>
      <c r="J540" s="64" t="n">
        <f aca="false">IF(AND($G540&lt;=J$1,$H540&gt;J$1),$C540,0)</f>
        <v>0</v>
      </c>
      <c r="K540" s="64" t="n">
        <f aca="false">IF(AND($G540&lt;=K$1,$H540&gt;K$1),$C540,0)</f>
        <v>0</v>
      </c>
      <c r="L540" s="64" t="n">
        <f aca="false">IF(AND($G540&lt;=L$1,$H540&gt;L$1),$C540,0)</f>
        <v>0</v>
      </c>
      <c r="M540" s="64" t="n">
        <f aca="false">IF(AND($G540&lt;=M$1,$H540&gt;M$1),$C540,0)</f>
        <v>0</v>
      </c>
      <c r="N540" s="64" t="n">
        <f aca="false">IF(AND($G540&lt;=N$1,$H540&gt;N$1),$C540,0)</f>
        <v>0</v>
      </c>
      <c r="O540" s="64" t="n">
        <f aca="false">IF(AND($G540&lt;=O$1,$H540&gt;O$1),$C540,0)</f>
        <v>0</v>
      </c>
      <c r="P540" s="64" t="n">
        <f aca="false">IF(AND($G540&lt;=P$1,$H540&gt;P$1),$C540,0)</f>
        <v>0</v>
      </c>
      <c r="Q540" s="64" t="n">
        <f aca="false">IF(AND($G540&lt;=Q$1,$H540&gt;Q$1),$C540,0)</f>
        <v>0</v>
      </c>
      <c r="R540" s="64" t="n">
        <f aca="false">IF(AND($G540&lt;=R$1,$H540&gt;R$1),$C540,0)</f>
        <v>0</v>
      </c>
      <c r="S540" s="64" t="n">
        <f aca="false">IF(AND($G540&lt;=S$1,$H540&gt;S$1),$C540,0)</f>
        <v>0</v>
      </c>
      <c r="T540" s="64" t="n">
        <f aca="false">IF(AND($G540&lt;=T$1,$H540&gt;T$1),$C540,0)</f>
        <v>0</v>
      </c>
      <c r="U540" s="65" t="n">
        <f aca="false">SUM(I540:T540)</f>
        <v>0</v>
      </c>
      <c r="V540" s="65"/>
      <c r="W540" s="67"/>
      <c r="X540" s="67"/>
      <c r="Y540" s="67"/>
      <c r="Z540" s="67"/>
      <c r="AA540" s="67"/>
      <c r="AB540" s="67"/>
      <c r="AC540" s="67"/>
    </row>
    <row r="541" customFormat="false" ht="15.75" hidden="true" customHeight="false" outlineLevel="0" collapsed="false">
      <c r="A541" s="54" t="n">
        <f aca="false">+'Personnel Input Worksheet'!B561</f>
        <v>0</v>
      </c>
      <c r="B541" s="54" t="n">
        <f aca="false">+'Personnel Input Worksheet'!D561</f>
        <v>0</v>
      </c>
      <c r="C541" s="54" t="n">
        <f aca="false">IF(B541&lt;&gt;0,1,0)</f>
        <v>0</v>
      </c>
      <c r="D541" s="54" t="n">
        <f aca="false">+'Personnel Input Worksheet'!G561</f>
        <v>0</v>
      </c>
      <c r="E541" s="61" t="n">
        <f aca="false">+D541*30</f>
        <v>0</v>
      </c>
      <c r="F541" s="62" t="n">
        <v>36526</v>
      </c>
      <c r="G541" s="63" t="n">
        <f aca="false">IF(A541&lt;&gt;"FTE",DATE(99,12,31),+F541+(360-E541))</f>
        <v>36525</v>
      </c>
      <c r="H541" s="63" t="n">
        <f aca="false">IF(A541&lt;&gt;"FTE",F541+E541,DATE(2001,1,1))</f>
        <v>36526</v>
      </c>
      <c r="I541" s="64" t="n">
        <f aca="false">IF(AND($G541&lt;=I$1,$H541&gt;I$1),$C541,0)</f>
        <v>0</v>
      </c>
      <c r="J541" s="64" t="n">
        <f aca="false">IF(AND($G541&lt;=J$1,$H541&gt;J$1),$C541,0)</f>
        <v>0</v>
      </c>
      <c r="K541" s="64" t="n">
        <f aca="false">IF(AND($G541&lt;=K$1,$H541&gt;K$1),$C541,0)</f>
        <v>0</v>
      </c>
      <c r="L541" s="64" t="n">
        <f aca="false">IF(AND($G541&lt;=L$1,$H541&gt;L$1),$C541,0)</f>
        <v>0</v>
      </c>
      <c r="M541" s="64" t="n">
        <f aca="false">IF(AND($G541&lt;=M$1,$H541&gt;M$1),$C541,0)</f>
        <v>0</v>
      </c>
      <c r="N541" s="64" t="n">
        <f aca="false">IF(AND($G541&lt;=N$1,$H541&gt;N$1),$C541,0)</f>
        <v>0</v>
      </c>
      <c r="O541" s="64" t="n">
        <f aca="false">IF(AND($G541&lt;=O$1,$H541&gt;O$1),$C541,0)</f>
        <v>0</v>
      </c>
      <c r="P541" s="64" t="n">
        <f aca="false">IF(AND($G541&lt;=P$1,$H541&gt;P$1),$C541,0)</f>
        <v>0</v>
      </c>
      <c r="Q541" s="64" t="n">
        <f aca="false">IF(AND($G541&lt;=Q$1,$H541&gt;Q$1),$C541,0)</f>
        <v>0</v>
      </c>
      <c r="R541" s="64" t="n">
        <f aca="false">IF(AND($G541&lt;=R$1,$H541&gt;R$1),$C541,0)</f>
        <v>0</v>
      </c>
      <c r="S541" s="64" t="n">
        <f aca="false">IF(AND($G541&lt;=S$1,$H541&gt;S$1),$C541,0)</f>
        <v>0</v>
      </c>
      <c r="T541" s="64" t="n">
        <f aca="false">IF(AND($G541&lt;=T$1,$H541&gt;T$1),$C541,0)</f>
        <v>0</v>
      </c>
      <c r="U541" s="65" t="n">
        <f aca="false">SUM(I541:T541)</f>
        <v>0</v>
      </c>
      <c r="V541" s="65"/>
      <c r="W541" s="67"/>
      <c r="X541" s="67"/>
      <c r="Y541" s="67"/>
      <c r="Z541" s="67"/>
      <c r="AA541" s="67"/>
      <c r="AB541" s="67"/>
      <c r="AC541" s="67"/>
    </row>
    <row r="542" customFormat="false" ht="15.75" hidden="true" customHeight="false" outlineLevel="0" collapsed="false">
      <c r="A542" s="54" t="n">
        <f aca="false">+'Personnel Input Worksheet'!B562</f>
        <v>0</v>
      </c>
      <c r="B542" s="54" t="n">
        <f aca="false">+'Personnel Input Worksheet'!D562</f>
        <v>0</v>
      </c>
      <c r="C542" s="54" t="n">
        <f aca="false">IF(B542&lt;&gt;0,1,0)</f>
        <v>0</v>
      </c>
      <c r="D542" s="54" t="n">
        <f aca="false">+'Personnel Input Worksheet'!G562</f>
        <v>0</v>
      </c>
      <c r="E542" s="61" t="n">
        <f aca="false">+D542*30</f>
        <v>0</v>
      </c>
      <c r="F542" s="62" t="n">
        <v>36526</v>
      </c>
      <c r="G542" s="63" t="n">
        <f aca="false">IF(A542&lt;&gt;"FTE",DATE(99,12,31),+F542+(360-E542))</f>
        <v>36525</v>
      </c>
      <c r="H542" s="63" t="n">
        <f aca="false">IF(A542&lt;&gt;"FTE",F542+E542,DATE(2001,1,1))</f>
        <v>36526</v>
      </c>
      <c r="I542" s="64" t="n">
        <f aca="false">IF(AND($G542&lt;=I$1,$H542&gt;I$1),$C542,0)</f>
        <v>0</v>
      </c>
      <c r="J542" s="64" t="n">
        <f aca="false">IF(AND($G542&lt;=J$1,$H542&gt;J$1),$C542,0)</f>
        <v>0</v>
      </c>
      <c r="K542" s="64" t="n">
        <f aca="false">IF(AND($G542&lt;=K$1,$H542&gt;K$1),$C542,0)</f>
        <v>0</v>
      </c>
      <c r="L542" s="64" t="n">
        <f aca="false">IF(AND($G542&lt;=L$1,$H542&gt;L$1),$C542,0)</f>
        <v>0</v>
      </c>
      <c r="M542" s="64" t="n">
        <f aca="false">IF(AND($G542&lt;=M$1,$H542&gt;M$1),$C542,0)</f>
        <v>0</v>
      </c>
      <c r="N542" s="64" t="n">
        <f aca="false">IF(AND($G542&lt;=N$1,$H542&gt;N$1),$C542,0)</f>
        <v>0</v>
      </c>
      <c r="O542" s="64" t="n">
        <f aca="false">IF(AND($G542&lt;=O$1,$H542&gt;O$1),$C542,0)</f>
        <v>0</v>
      </c>
      <c r="P542" s="64" t="n">
        <f aca="false">IF(AND($G542&lt;=P$1,$H542&gt;P$1),$C542,0)</f>
        <v>0</v>
      </c>
      <c r="Q542" s="64" t="n">
        <f aca="false">IF(AND($G542&lt;=Q$1,$H542&gt;Q$1),$C542,0)</f>
        <v>0</v>
      </c>
      <c r="R542" s="64" t="n">
        <f aca="false">IF(AND($G542&lt;=R$1,$H542&gt;R$1),$C542,0)</f>
        <v>0</v>
      </c>
      <c r="S542" s="64" t="n">
        <f aca="false">IF(AND($G542&lt;=S$1,$H542&gt;S$1),$C542,0)</f>
        <v>0</v>
      </c>
      <c r="T542" s="64" t="n">
        <f aca="false">IF(AND($G542&lt;=T$1,$H542&gt;T$1),$C542,0)</f>
        <v>0</v>
      </c>
      <c r="U542" s="65" t="n">
        <f aca="false">SUM(I542:T542)</f>
        <v>0</v>
      </c>
      <c r="V542" s="65"/>
      <c r="W542" s="67"/>
      <c r="X542" s="67"/>
      <c r="Y542" s="67"/>
      <c r="Z542" s="67"/>
      <c r="AA542" s="67"/>
      <c r="AB542" s="67"/>
      <c r="AC542" s="67"/>
    </row>
    <row r="543" customFormat="false" ht="15.75" hidden="true" customHeight="false" outlineLevel="0" collapsed="false">
      <c r="A543" s="54" t="n">
        <f aca="false">+'Personnel Input Worksheet'!B563</f>
        <v>0</v>
      </c>
      <c r="B543" s="54" t="n">
        <f aca="false">+'Personnel Input Worksheet'!D563</f>
        <v>0</v>
      </c>
      <c r="C543" s="54" t="n">
        <f aca="false">IF(B543&lt;&gt;0,1,0)</f>
        <v>0</v>
      </c>
      <c r="D543" s="54" t="n">
        <f aca="false">+'Personnel Input Worksheet'!G563</f>
        <v>0</v>
      </c>
      <c r="E543" s="61" t="n">
        <f aca="false">+D543*30</f>
        <v>0</v>
      </c>
      <c r="F543" s="62" t="n">
        <v>36526</v>
      </c>
      <c r="G543" s="63" t="n">
        <f aca="false">IF(A543&lt;&gt;"FTE",DATE(99,12,31),+F543+(360-E543))</f>
        <v>36525</v>
      </c>
      <c r="H543" s="63" t="n">
        <f aca="false">IF(A543&lt;&gt;"FTE",F543+E543,DATE(2001,1,1))</f>
        <v>36526</v>
      </c>
      <c r="I543" s="64" t="n">
        <f aca="false">IF(AND($G543&lt;=I$1,$H543&gt;I$1),$C543,0)</f>
        <v>0</v>
      </c>
      <c r="J543" s="64" t="n">
        <f aca="false">IF(AND($G543&lt;=J$1,$H543&gt;J$1),$C543,0)</f>
        <v>0</v>
      </c>
      <c r="K543" s="64" t="n">
        <f aca="false">IF(AND($G543&lt;=K$1,$H543&gt;K$1),$C543,0)</f>
        <v>0</v>
      </c>
      <c r="L543" s="64" t="n">
        <f aca="false">IF(AND($G543&lt;=L$1,$H543&gt;L$1),$C543,0)</f>
        <v>0</v>
      </c>
      <c r="M543" s="64" t="n">
        <f aca="false">IF(AND($G543&lt;=M$1,$H543&gt;M$1),$C543,0)</f>
        <v>0</v>
      </c>
      <c r="N543" s="64" t="n">
        <f aca="false">IF(AND($G543&lt;=N$1,$H543&gt;N$1),$C543,0)</f>
        <v>0</v>
      </c>
      <c r="O543" s="64" t="n">
        <f aca="false">IF(AND($G543&lt;=O$1,$H543&gt;O$1),$C543,0)</f>
        <v>0</v>
      </c>
      <c r="P543" s="64" t="n">
        <f aca="false">IF(AND($G543&lt;=P$1,$H543&gt;P$1),$C543,0)</f>
        <v>0</v>
      </c>
      <c r="Q543" s="64" t="n">
        <f aca="false">IF(AND($G543&lt;=Q$1,$H543&gt;Q$1),$C543,0)</f>
        <v>0</v>
      </c>
      <c r="R543" s="64" t="n">
        <f aca="false">IF(AND($G543&lt;=R$1,$H543&gt;R$1),$C543,0)</f>
        <v>0</v>
      </c>
      <c r="S543" s="64" t="n">
        <f aca="false">IF(AND($G543&lt;=S$1,$H543&gt;S$1),$C543,0)</f>
        <v>0</v>
      </c>
      <c r="T543" s="64" t="n">
        <f aca="false">IF(AND($G543&lt;=T$1,$H543&gt;T$1),$C543,0)</f>
        <v>0</v>
      </c>
      <c r="U543" s="65" t="n">
        <f aca="false">SUM(I543:T543)</f>
        <v>0</v>
      </c>
      <c r="V543" s="65"/>
      <c r="W543" s="67"/>
      <c r="X543" s="67"/>
      <c r="Y543" s="67"/>
      <c r="Z543" s="67"/>
      <c r="AA543" s="67"/>
      <c r="AB543" s="67"/>
      <c r="AC543" s="67"/>
    </row>
    <row r="544" customFormat="false" ht="15.75" hidden="true" customHeight="false" outlineLevel="0" collapsed="false">
      <c r="A544" s="54" t="n">
        <f aca="false">+'Personnel Input Worksheet'!B564</f>
        <v>0</v>
      </c>
      <c r="B544" s="54" t="n">
        <f aca="false">+'Personnel Input Worksheet'!D564</f>
        <v>0</v>
      </c>
      <c r="C544" s="54" t="n">
        <f aca="false">IF(B544&lt;&gt;0,1,0)</f>
        <v>0</v>
      </c>
      <c r="D544" s="54" t="n">
        <f aca="false">+'Personnel Input Worksheet'!G564</f>
        <v>0</v>
      </c>
      <c r="E544" s="61" t="n">
        <f aca="false">+D544*30</f>
        <v>0</v>
      </c>
      <c r="F544" s="62" t="n">
        <v>36526</v>
      </c>
      <c r="G544" s="63" t="n">
        <f aca="false">IF(A544&lt;&gt;"FTE",DATE(99,12,31),+F544+(360-E544))</f>
        <v>36525</v>
      </c>
      <c r="H544" s="63" t="n">
        <f aca="false">IF(A544&lt;&gt;"FTE",F544+E544,DATE(2001,1,1))</f>
        <v>36526</v>
      </c>
      <c r="I544" s="64" t="n">
        <f aca="false">IF(AND($G544&lt;=I$1,$H544&gt;I$1),$C544,0)</f>
        <v>0</v>
      </c>
      <c r="J544" s="64" t="n">
        <f aca="false">IF(AND($G544&lt;=J$1,$H544&gt;J$1),$C544,0)</f>
        <v>0</v>
      </c>
      <c r="K544" s="64" t="n">
        <f aca="false">IF(AND($G544&lt;=K$1,$H544&gt;K$1),$C544,0)</f>
        <v>0</v>
      </c>
      <c r="L544" s="64" t="n">
        <f aca="false">IF(AND($G544&lt;=L$1,$H544&gt;L$1),$C544,0)</f>
        <v>0</v>
      </c>
      <c r="M544" s="64" t="n">
        <f aca="false">IF(AND($G544&lt;=M$1,$H544&gt;M$1),$C544,0)</f>
        <v>0</v>
      </c>
      <c r="N544" s="64" t="n">
        <f aca="false">IF(AND($G544&lt;=N$1,$H544&gt;N$1),$C544,0)</f>
        <v>0</v>
      </c>
      <c r="O544" s="64" t="n">
        <f aca="false">IF(AND($G544&lt;=O$1,$H544&gt;O$1),$C544,0)</f>
        <v>0</v>
      </c>
      <c r="P544" s="64" t="n">
        <f aca="false">IF(AND($G544&lt;=P$1,$H544&gt;P$1),$C544,0)</f>
        <v>0</v>
      </c>
      <c r="Q544" s="64" t="n">
        <f aca="false">IF(AND($G544&lt;=Q$1,$H544&gt;Q$1),$C544,0)</f>
        <v>0</v>
      </c>
      <c r="R544" s="64" t="n">
        <f aca="false">IF(AND($G544&lt;=R$1,$H544&gt;R$1),$C544,0)</f>
        <v>0</v>
      </c>
      <c r="S544" s="64" t="n">
        <f aca="false">IF(AND($G544&lt;=S$1,$H544&gt;S$1),$C544,0)</f>
        <v>0</v>
      </c>
      <c r="T544" s="64" t="n">
        <f aca="false">IF(AND($G544&lt;=T$1,$H544&gt;T$1),$C544,0)</f>
        <v>0</v>
      </c>
      <c r="U544" s="65" t="n">
        <f aca="false">SUM(I544:T544)</f>
        <v>0</v>
      </c>
      <c r="V544" s="65"/>
      <c r="W544" s="67"/>
      <c r="X544" s="67"/>
      <c r="Y544" s="67"/>
      <c r="Z544" s="67"/>
      <c r="AA544" s="67"/>
      <c r="AB544" s="67"/>
      <c r="AC544" s="67"/>
    </row>
    <row r="545" customFormat="false" ht="15.75" hidden="true" customHeight="false" outlineLevel="0" collapsed="false">
      <c r="A545" s="54" t="n">
        <f aca="false">+'Personnel Input Worksheet'!B565</f>
        <v>0</v>
      </c>
      <c r="B545" s="54" t="n">
        <f aca="false">+'Personnel Input Worksheet'!D565</f>
        <v>0</v>
      </c>
      <c r="C545" s="54" t="n">
        <f aca="false">IF(B545&lt;&gt;0,1,0)</f>
        <v>0</v>
      </c>
      <c r="D545" s="54" t="n">
        <f aca="false">+'Personnel Input Worksheet'!G565</f>
        <v>0</v>
      </c>
      <c r="E545" s="61" t="n">
        <f aca="false">+D545*30</f>
        <v>0</v>
      </c>
      <c r="F545" s="62" t="n">
        <v>36526</v>
      </c>
      <c r="G545" s="63" t="n">
        <f aca="false">IF(A545&lt;&gt;"FTE",DATE(99,12,31),+F545+(360-E545))</f>
        <v>36525</v>
      </c>
      <c r="H545" s="63" t="n">
        <f aca="false">IF(A545&lt;&gt;"FTE",F545+E545,DATE(2001,1,1))</f>
        <v>36526</v>
      </c>
      <c r="I545" s="64" t="n">
        <f aca="false">IF(AND($G545&lt;=I$1,$H545&gt;I$1),$C545,0)</f>
        <v>0</v>
      </c>
      <c r="J545" s="64" t="n">
        <f aca="false">IF(AND($G545&lt;=J$1,$H545&gt;J$1),$C545,0)</f>
        <v>0</v>
      </c>
      <c r="K545" s="64" t="n">
        <f aca="false">IF(AND($G545&lt;=K$1,$H545&gt;K$1),$C545,0)</f>
        <v>0</v>
      </c>
      <c r="L545" s="64" t="n">
        <f aca="false">IF(AND($G545&lt;=L$1,$H545&gt;L$1),$C545,0)</f>
        <v>0</v>
      </c>
      <c r="M545" s="64" t="n">
        <f aca="false">IF(AND($G545&lt;=M$1,$H545&gt;M$1),$C545,0)</f>
        <v>0</v>
      </c>
      <c r="N545" s="64" t="n">
        <f aca="false">IF(AND($G545&lt;=N$1,$H545&gt;N$1),$C545,0)</f>
        <v>0</v>
      </c>
      <c r="O545" s="64" t="n">
        <f aca="false">IF(AND($G545&lt;=O$1,$H545&gt;O$1),$C545,0)</f>
        <v>0</v>
      </c>
      <c r="P545" s="64" t="n">
        <f aca="false">IF(AND($G545&lt;=P$1,$H545&gt;P$1),$C545,0)</f>
        <v>0</v>
      </c>
      <c r="Q545" s="64" t="n">
        <f aca="false">IF(AND($G545&lt;=Q$1,$H545&gt;Q$1),$C545,0)</f>
        <v>0</v>
      </c>
      <c r="R545" s="64" t="n">
        <f aca="false">IF(AND($G545&lt;=R$1,$H545&gt;R$1),$C545,0)</f>
        <v>0</v>
      </c>
      <c r="S545" s="64" t="n">
        <f aca="false">IF(AND($G545&lt;=S$1,$H545&gt;S$1),$C545,0)</f>
        <v>0</v>
      </c>
      <c r="T545" s="64" t="n">
        <f aca="false">IF(AND($G545&lt;=T$1,$H545&gt;T$1),$C545,0)</f>
        <v>0</v>
      </c>
      <c r="U545" s="65" t="n">
        <f aca="false">SUM(I545:T545)</f>
        <v>0</v>
      </c>
      <c r="V545" s="65"/>
      <c r="W545" s="67"/>
      <c r="X545" s="67"/>
      <c r="Y545" s="67"/>
      <c r="Z545" s="67"/>
      <c r="AA545" s="67"/>
      <c r="AB545" s="67"/>
      <c r="AC545" s="67"/>
    </row>
    <row r="546" customFormat="false" ht="15.75" hidden="true" customHeight="false" outlineLevel="0" collapsed="false">
      <c r="A546" s="54" t="n">
        <f aca="false">+'Personnel Input Worksheet'!B566</f>
        <v>0</v>
      </c>
      <c r="B546" s="54" t="n">
        <f aca="false">+'Personnel Input Worksheet'!D566</f>
        <v>0</v>
      </c>
      <c r="C546" s="54" t="n">
        <f aca="false">IF(B546&lt;&gt;0,1,0)</f>
        <v>0</v>
      </c>
      <c r="D546" s="54" t="n">
        <f aca="false">+'Personnel Input Worksheet'!G566</f>
        <v>0</v>
      </c>
      <c r="E546" s="61" t="n">
        <f aca="false">+D546*30</f>
        <v>0</v>
      </c>
      <c r="F546" s="62" t="n">
        <v>36526</v>
      </c>
      <c r="G546" s="63" t="n">
        <f aca="false">IF(A546&lt;&gt;"FTE",DATE(99,12,31),+F546+(360-E546))</f>
        <v>36525</v>
      </c>
      <c r="H546" s="63" t="n">
        <f aca="false">IF(A546&lt;&gt;"FTE",F546+E546,DATE(2001,1,1))</f>
        <v>36526</v>
      </c>
      <c r="I546" s="64" t="n">
        <f aca="false">IF(AND($G546&lt;=I$1,$H546&gt;I$1),$C546,0)</f>
        <v>0</v>
      </c>
      <c r="J546" s="64" t="n">
        <f aca="false">IF(AND($G546&lt;=J$1,$H546&gt;J$1),$C546,0)</f>
        <v>0</v>
      </c>
      <c r="K546" s="64" t="n">
        <f aca="false">IF(AND($G546&lt;=K$1,$H546&gt;K$1),$C546,0)</f>
        <v>0</v>
      </c>
      <c r="L546" s="64" t="n">
        <f aca="false">IF(AND($G546&lt;=L$1,$H546&gt;L$1),$C546,0)</f>
        <v>0</v>
      </c>
      <c r="M546" s="64" t="n">
        <f aca="false">IF(AND($G546&lt;=M$1,$H546&gt;M$1),$C546,0)</f>
        <v>0</v>
      </c>
      <c r="N546" s="64" t="n">
        <f aca="false">IF(AND($G546&lt;=N$1,$H546&gt;N$1),$C546,0)</f>
        <v>0</v>
      </c>
      <c r="O546" s="64" t="n">
        <f aca="false">IF(AND($G546&lt;=O$1,$H546&gt;O$1),$C546,0)</f>
        <v>0</v>
      </c>
      <c r="P546" s="64" t="n">
        <f aca="false">IF(AND($G546&lt;=P$1,$H546&gt;P$1),$C546,0)</f>
        <v>0</v>
      </c>
      <c r="Q546" s="64" t="n">
        <f aca="false">IF(AND($G546&lt;=Q$1,$H546&gt;Q$1),$C546,0)</f>
        <v>0</v>
      </c>
      <c r="R546" s="64" t="n">
        <f aca="false">IF(AND($G546&lt;=R$1,$H546&gt;R$1),$C546,0)</f>
        <v>0</v>
      </c>
      <c r="S546" s="64" t="n">
        <f aca="false">IF(AND($G546&lt;=S$1,$H546&gt;S$1),$C546,0)</f>
        <v>0</v>
      </c>
      <c r="T546" s="64" t="n">
        <f aca="false">IF(AND($G546&lt;=T$1,$H546&gt;T$1),$C546,0)</f>
        <v>0</v>
      </c>
      <c r="U546" s="65" t="n">
        <f aca="false">SUM(I546:T546)</f>
        <v>0</v>
      </c>
      <c r="V546" s="65"/>
      <c r="W546" s="67"/>
      <c r="X546" s="67"/>
      <c r="Y546" s="67"/>
      <c r="Z546" s="67"/>
      <c r="AA546" s="67"/>
      <c r="AB546" s="67"/>
      <c r="AC546" s="67"/>
    </row>
    <row r="547" customFormat="false" ht="15.75" hidden="true" customHeight="false" outlineLevel="0" collapsed="false">
      <c r="A547" s="54" t="n">
        <f aca="false">+'Personnel Input Worksheet'!B567</f>
        <v>0</v>
      </c>
      <c r="B547" s="54" t="n">
        <f aca="false">+'Personnel Input Worksheet'!D567</f>
        <v>0</v>
      </c>
      <c r="C547" s="54" t="n">
        <f aca="false">IF(B547&lt;&gt;0,1,0)</f>
        <v>0</v>
      </c>
      <c r="D547" s="54" t="n">
        <f aca="false">+'Personnel Input Worksheet'!G567</f>
        <v>0</v>
      </c>
      <c r="E547" s="61" t="n">
        <f aca="false">+D547*30</f>
        <v>0</v>
      </c>
      <c r="F547" s="62" t="n">
        <v>36526</v>
      </c>
      <c r="G547" s="63" t="n">
        <f aca="false">IF(A547&lt;&gt;"FTE",DATE(99,12,31),+F547+(360-E547))</f>
        <v>36525</v>
      </c>
      <c r="H547" s="63" t="n">
        <f aca="false">IF(A547&lt;&gt;"FTE",F547+E547,DATE(2001,1,1))</f>
        <v>36526</v>
      </c>
      <c r="I547" s="64" t="n">
        <f aca="false">IF(AND($G547&lt;=I$1,$H547&gt;I$1),$C547,0)</f>
        <v>0</v>
      </c>
      <c r="J547" s="64" t="n">
        <f aca="false">IF(AND($G547&lt;=J$1,$H547&gt;J$1),$C547,0)</f>
        <v>0</v>
      </c>
      <c r="K547" s="64" t="n">
        <f aca="false">IF(AND($G547&lt;=K$1,$H547&gt;K$1),$C547,0)</f>
        <v>0</v>
      </c>
      <c r="L547" s="64" t="n">
        <f aca="false">IF(AND($G547&lt;=L$1,$H547&gt;L$1),$C547,0)</f>
        <v>0</v>
      </c>
      <c r="M547" s="64" t="n">
        <f aca="false">IF(AND($G547&lt;=M$1,$H547&gt;M$1),$C547,0)</f>
        <v>0</v>
      </c>
      <c r="N547" s="64" t="n">
        <f aca="false">IF(AND($G547&lt;=N$1,$H547&gt;N$1),$C547,0)</f>
        <v>0</v>
      </c>
      <c r="O547" s="64" t="n">
        <f aca="false">IF(AND($G547&lt;=O$1,$H547&gt;O$1),$C547,0)</f>
        <v>0</v>
      </c>
      <c r="P547" s="64" t="n">
        <f aca="false">IF(AND($G547&lt;=P$1,$H547&gt;P$1),$C547,0)</f>
        <v>0</v>
      </c>
      <c r="Q547" s="64" t="n">
        <f aca="false">IF(AND($G547&lt;=Q$1,$H547&gt;Q$1),$C547,0)</f>
        <v>0</v>
      </c>
      <c r="R547" s="64" t="n">
        <f aca="false">IF(AND($G547&lt;=R$1,$H547&gt;R$1),$C547,0)</f>
        <v>0</v>
      </c>
      <c r="S547" s="64" t="n">
        <f aca="false">IF(AND($G547&lt;=S$1,$H547&gt;S$1),$C547,0)</f>
        <v>0</v>
      </c>
      <c r="T547" s="64" t="n">
        <f aca="false">IF(AND($G547&lt;=T$1,$H547&gt;T$1),$C547,0)</f>
        <v>0</v>
      </c>
      <c r="U547" s="65" t="n">
        <f aca="false">SUM(I547:T547)</f>
        <v>0</v>
      </c>
      <c r="V547" s="65"/>
      <c r="W547" s="67"/>
      <c r="X547" s="67"/>
      <c r="Y547" s="67"/>
      <c r="Z547" s="67"/>
      <c r="AA547" s="67"/>
      <c r="AB547" s="67"/>
      <c r="AC547" s="67"/>
    </row>
    <row r="548" customFormat="false" ht="15.75" hidden="true" customHeight="false" outlineLevel="0" collapsed="false">
      <c r="A548" s="54" t="n">
        <f aca="false">+'Personnel Input Worksheet'!B568</f>
        <v>0</v>
      </c>
      <c r="B548" s="54" t="n">
        <f aca="false">+'Personnel Input Worksheet'!D568</f>
        <v>0</v>
      </c>
      <c r="C548" s="54" t="n">
        <f aca="false">IF(B548&lt;&gt;0,1,0)</f>
        <v>0</v>
      </c>
      <c r="D548" s="54" t="n">
        <f aca="false">+'Personnel Input Worksheet'!G568</f>
        <v>0</v>
      </c>
      <c r="E548" s="61" t="n">
        <f aca="false">+D548*30</f>
        <v>0</v>
      </c>
      <c r="F548" s="62" t="n">
        <v>36526</v>
      </c>
      <c r="G548" s="63" t="n">
        <f aca="false">IF(A548&lt;&gt;"FTE",DATE(99,12,31),+F548+(360-E548))</f>
        <v>36525</v>
      </c>
      <c r="H548" s="63" t="n">
        <f aca="false">IF(A548&lt;&gt;"FTE",F548+E548,DATE(2001,1,1))</f>
        <v>36526</v>
      </c>
      <c r="I548" s="64" t="n">
        <f aca="false">IF(AND($G548&lt;=I$1,$H548&gt;I$1),$C548,0)</f>
        <v>0</v>
      </c>
      <c r="J548" s="64" t="n">
        <f aca="false">IF(AND($G548&lt;=J$1,$H548&gt;J$1),$C548,0)</f>
        <v>0</v>
      </c>
      <c r="K548" s="64" t="n">
        <f aca="false">IF(AND($G548&lt;=K$1,$H548&gt;K$1),$C548,0)</f>
        <v>0</v>
      </c>
      <c r="L548" s="64" t="n">
        <f aca="false">IF(AND($G548&lt;=L$1,$H548&gt;L$1),$C548,0)</f>
        <v>0</v>
      </c>
      <c r="M548" s="64" t="n">
        <f aca="false">IF(AND($G548&lt;=M$1,$H548&gt;M$1),$C548,0)</f>
        <v>0</v>
      </c>
      <c r="N548" s="64" t="n">
        <f aca="false">IF(AND($G548&lt;=N$1,$H548&gt;N$1),$C548,0)</f>
        <v>0</v>
      </c>
      <c r="O548" s="64" t="n">
        <f aca="false">IF(AND($G548&lt;=O$1,$H548&gt;O$1),$C548,0)</f>
        <v>0</v>
      </c>
      <c r="P548" s="64" t="n">
        <f aca="false">IF(AND($G548&lt;=P$1,$H548&gt;P$1),$C548,0)</f>
        <v>0</v>
      </c>
      <c r="Q548" s="64" t="n">
        <f aca="false">IF(AND($G548&lt;=Q$1,$H548&gt;Q$1),$C548,0)</f>
        <v>0</v>
      </c>
      <c r="R548" s="64" t="n">
        <f aca="false">IF(AND($G548&lt;=R$1,$H548&gt;R$1),$C548,0)</f>
        <v>0</v>
      </c>
      <c r="S548" s="64" t="n">
        <f aca="false">IF(AND($G548&lt;=S$1,$H548&gt;S$1),$C548,0)</f>
        <v>0</v>
      </c>
      <c r="T548" s="64" t="n">
        <f aca="false">IF(AND($G548&lt;=T$1,$H548&gt;T$1),$C548,0)</f>
        <v>0</v>
      </c>
      <c r="U548" s="65" t="n">
        <f aca="false">SUM(I548:T548)</f>
        <v>0</v>
      </c>
      <c r="V548" s="65"/>
      <c r="W548" s="67"/>
      <c r="X548" s="67"/>
      <c r="Y548" s="67"/>
      <c r="Z548" s="67"/>
      <c r="AA548" s="67"/>
      <c r="AB548" s="67"/>
      <c r="AC548" s="67"/>
    </row>
    <row r="549" customFormat="false" ht="15.75" hidden="true" customHeight="false" outlineLevel="0" collapsed="false">
      <c r="A549" s="54" t="n">
        <f aca="false">+'Personnel Input Worksheet'!B569</f>
        <v>0</v>
      </c>
      <c r="B549" s="54" t="n">
        <f aca="false">+'Personnel Input Worksheet'!D569</f>
        <v>0</v>
      </c>
      <c r="C549" s="54" t="n">
        <f aca="false">IF(B549&lt;&gt;0,1,0)</f>
        <v>0</v>
      </c>
      <c r="D549" s="54" t="n">
        <f aca="false">+'Personnel Input Worksheet'!G569</f>
        <v>0</v>
      </c>
      <c r="E549" s="61" t="n">
        <f aca="false">+D549*30</f>
        <v>0</v>
      </c>
      <c r="F549" s="62" t="n">
        <v>36526</v>
      </c>
      <c r="G549" s="63" t="n">
        <f aca="false">IF(A549&lt;&gt;"FTE",DATE(99,12,31),+F549+(360-E549))</f>
        <v>36525</v>
      </c>
      <c r="H549" s="63" t="n">
        <f aca="false">IF(A549&lt;&gt;"FTE",F549+E549,DATE(2001,1,1))</f>
        <v>36526</v>
      </c>
      <c r="I549" s="64" t="n">
        <f aca="false">IF(AND($G549&lt;=I$1,$H549&gt;I$1),$C549,0)</f>
        <v>0</v>
      </c>
      <c r="J549" s="64" t="n">
        <f aca="false">IF(AND($G549&lt;=J$1,$H549&gt;J$1),$C549,0)</f>
        <v>0</v>
      </c>
      <c r="K549" s="64" t="n">
        <f aca="false">IF(AND($G549&lt;=K$1,$H549&gt;K$1),$C549,0)</f>
        <v>0</v>
      </c>
      <c r="L549" s="64" t="n">
        <f aca="false">IF(AND($G549&lt;=L$1,$H549&gt;L$1),$C549,0)</f>
        <v>0</v>
      </c>
      <c r="M549" s="64" t="n">
        <f aca="false">IF(AND($G549&lt;=M$1,$H549&gt;M$1),$C549,0)</f>
        <v>0</v>
      </c>
      <c r="N549" s="64" t="n">
        <f aca="false">IF(AND($G549&lt;=N$1,$H549&gt;N$1),$C549,0)</f>
        <v>0</v>
      </c>
      <c r="O549" s="64" t="n">
        <f aca="false">IF(AND($G549&lt;=O$1,$H549&gt;O$1),$C549,0)</f>
        <v>0</v>
      </c>
      <c r="P549" s="64" t="n">
        <f aca="false">IF(AND($G549&lt;=P$1,$H549&gt;P$1),$C549,0)</f>
        <v>0</v>
      </c>
      <c r="Q549" s="64" t="n">
        <f aca="false">IF(AND($G549&lt;=Q$1,$H549&gt;Q$1),$C549,0)</f>
        <v>0</v>
      </c>
      <c r="R549" s="64" t="n">
        <f aca="false">IF(AND($G549&lt;=R$1,$H549&gt;R$1),$C549,0)</f>
        <v>0</v>
      </c>
      <c r="S549" s="64" t="n">
        <f aca="false">IF(AND($G549&lt;=S$1,$H549&gt;S$1),$C549,0)</f>
        <v>0</v>
      </c>
      <c r="T549" s="64" t="n">
        <f aca="false">IF(AND($G549&lt;=T$1,$H549&gt;T$1),$C549,0)</f>
        <v>0</v>
      </c>
      <c r="U549" s="65" t="n">
        <f aca="false">SUM(I549:T549)</f>
        <v>0</v>
      </c>
      <c r="V549" s="65"/>
      <c r="W549" s="67"/>
      <c r="X549" s="67"/>
      <c r="Y549" s="67"/>
      <c r="Z549" s="67"/>
      <c r="AA549" s="67"/>
      <c r="AB549" s="67"/>
      <c r="AC549" s="67"/>
    </row>
    <row r="550" customFormat="false" ht="15.75" hidden="true" customHeight="false" outlineLevel="0" collapsed="false">
      <c r="A550" s="54" t="n">
        <f aca="false">+'Personnel Input Worksheet'!B570</f>
        <v>0</v>
      </c>
      <c r="B550" s="54" t="n">
        <f aca="false">+'Personnel Input Worksheet'!D570</f>
        <v>0</v>
      </c>
      <c r="C550" s="54" t="n">
        <f aca="false">IF(B550&lt;&gt;0,1,0)</f>
        <v>0</v>
      </c>
      <c r="D550" s="54" t="n">
        <f aca="false">+'Personnel Input Worksheet'!G570</f>
        <v>0</v>
      </c>
      <c r="E550" s="61" t="n">
        <f aca="false">+D550*30</f>
        <v>0</v>
      </c>
      <c r="F550" s="62" t="n">
        <v>36526</v>
      </c>
      <c r="G550" s="63" t="n">
        <f aca="false">IF(A550&lt;&gt;"FTE",DATE(99,12,31),+F550+(360-E550))</f>
        <v>36525</v>
      </c>
      <c r="H550" s="63" t="n">
        <f aca="false">IF(A550&lt;&gt;"FTE",F550+E550,DATE(2001,1,1))</f>
        <v>36526</v>
      </c>
      <c r="I550" s="64" t="n">
        <f aca="false">IF(AND($G550&lt;=I$1,$H550&gt;I$1),$C550,0)</f>
        <v>0</v>
      </c>
      <c r="J550" s="64" t="n">
        <f aca="false">IF(AND($G550&lt;=J$1,$H550&gt;J$1),$C550,0)</f>
        <v>0</v>
      </c>
      <c r="K550" s="64" t="n">
        <f aca="false">IF(AND($G550&lt;=K$1,$H550&gt;K$1),$C550,0)</f>
        <v>0</v>
      </c>
      <c r="L550" s="64" t="n">
        <f aca="false">IF(AND($G550&lt;=L$1,$H550&gt;L$1),$C550,0)</f>
        <v>0</v>
      </c>
      <c r="M550" s="64" t="n">
        <f aca="false">IF(AND($G550&lt;=M$1,$H550&gt;M$1),$C550,0)</f>
        <v>0</v>
      </c>
      <c r="N550" s="64" t="n">
        <f aca="false">IF(AND($G550&lt;=N$1,$H550&gt;N$1),$C550,0)</f>
        <v>0</v>
      </c>
      <c r="O550" s="64" t="n">
        <f aca="false">IF(AND($G550&lt;=O$1,$H550&gt;O$1),$C550,0)</f>
        <v>0</v>
      </c>
      <c r="P550" s="64" t="n">
        <f aca="false">IF(AND($G550&lt;=P$1,$H550&gt;P$1),$C550,0)</f>
        <v>0</v>
      </c>
      <c r="Q550" s="64" t="n">
        <f aca="false">IF(AND($G550&lt;=Q$1,$H550&gt;Q$1),$C550,0)</f>
        <v>0</v>
      </c>
      <c r="R550" s="64" t="n">
        <f aca="false">IF(AND($G550&lt;=R$1,$H550&gt;R$1),$C550,0)</f>
        <v>0</v>
      </c>
      <c r="S550" s="64" t="n">
        <f aca="false">IF(AND($G550&lt;=S$1,$H550&gt;S$1),$C550,0)</f>
        <v>0</v>
      </c>
      <c r="T550" s="64" t="n">
        <f aca="false">IF(AND($G550&lt;=T$1,$H550&gt;T$1),$C550,0)</f>
        <v>0</v>
      </c>
      <c r="U550" s="65" t="n">
        <f aca="false">SUM(I550:T550)</f>
        <v>0</v>
      </c>
      <c r="V550" s="65"/>
      <c r="W550" s="67"/>
      <c r="X550" s="67"/>
      <c r="Y550" s="67"/>
      <c r="Z550" s="67"/>
      <c r="AA550" s="67"/>
      <c r="AB550" s="67"/>
      <c r="AC550" s="67"/>
    </row>
    <row r="551" customFormat="false" ht="15.75" hidden="true" customHeight="false" outlineLevel="0" collapsed="false">
      <c r="A551" s="54" t="n">
        <f aca="false">+'Personnel Input Worksheet'!B571</f>
        <v>0</v>
      </c>
      <c r="B551" s="54" t="n">
        <f aca="false">+'Personnel Input Worksheet'!D571</f>
        <v>0</v>
      </c>
      <c r="C551" s="54" t="n">
        <f aca="false">IF(B551&lt;&gt;0,1,0)</f>
        <v>0</v>
      </c>
      <c r="D551" s="54" t="n">
        <f aca="false">+'Personnel Input Worksheet'!G571</f>
        <v>0</v>
      </c>
      <c r="E551" s="61" t="n">
        <f aca="false">+D551*30</f>
        <v>0</v>
      </c>
      <c r="F551" s="62" t="n">
        <v>36526</v>
      </c>
      <c r="G551" s="63" t="n">
        <f aca="false">IF(A551&lt;&gt;"FTE",DATE(99,12,31),+F551+(360-E551))</f>
        <v>36525</v>
      </c>
      <c r="H551" s="63" t="n">
        <f aca="false">IF(A551&lt;&gt;"FTE",F551+E551,DATE(2001,1,1))</f>
        <v>36526</v>
      </c>
      <c r="I551" s="64" t="n">
        <f aca="false">IF(AND($G551&lt;=I$1,$H551&gt;I$1),$C551,0)</f>
        <v>0</v>
      </c>
      <c r="J551" s="64" t="n">
        <f aca="false">IF(AND($G551&lt;=J$1,$H551&gt;J$1),$C551,0)</f>
        <v>0</v>
      </c>
      <c r="K551" s="64" t="n">
        <f aca="false">IF(AND($G551&lt;=K$1,$H551&gt;K$1),$C551,0)</f>
        <v>0</v>
      </c>
      <c r="L551" s="64" t="n">
        <f aca="false">IF(AND($G551&lt;=L$1,$H551&gt;L$1),$C551,0)</f>
        <v>0</v>
      </c>
      <c r="M551" s="64" t="n">
        <f aca="false">IF(AND($G551&lt;=M$1,$H551&gt;M$1),$C551,0)</f>
        <v>0</v>
      </c>
      <c r="N551" s="64" t="n">
        <f aca="false">IF(AND($G551&lt;=N$1,$H551&gt;N$1),$C551,0)</f>
        <v>0</v>
      </c>
      <c r="O551" s="64" t="n">
        <f aca="false">IF(AND($G551&lt;=O$1,$H551&gt;O$1),$C551,0)</f>
        <v>0</v>
      </c>
      <c r="P551" s="64" t="n">
        <f aca="false">IF(AND($G551&lt;=P$1,$H551&gt;P$1),$C551,0)</f>
        <v>0</v>
      </c>
      <c r="Q551" s="64" t="n">
        <f aca="false">IF(AND($G551&lt;=Q$1,$H551&gt;Q$1),$C551,0)</f>
        <v>0</v>
      </c>
      <c r="R551" s="64" t="n">
        <f aca="false">IF(AND($G551&lt;=R$1,$H551&gt;R$1),$C551,0)</f>
        <v>0</v>
      </c>
      <c r="S551" s="64" t="n">
        <f aca="false">IF(AND($G551&lt;=S$1,$H551&gt;S$1),$C551,0)</f>
        <v>0</v>
      </c>
      <c r="T551" s="64" t="n">
        <f aca="false">IF(AND($G551&lt;=T$1,$H551&gt;T$1),$C551,0)</f>
        <v>0</v>
      </c>
      <c r="U551" s="65" t="n">
        <f aca="false">SUM(I551:T551)</f>
        <v>0</v>
      </c>
      <c r="V551" s="65"/>
      <c r="W551" s="67"/>
      <c r="X551" s="67"/>
      <c r="Y551" s="67"/>
      <c r="Z551" s="67"/>
      <c r="AA551" s="67"/>
      <c r="AB551" s="67"/>
      <c r="AC551" s="67"/>
    </row>
    <row r="552" customFormat="false" ht="15.75" hidden="true" customHeight="false" outlineLevel="0" collapsed="false">
      <c r="A552" s="54" t="n">
        <f aca="false">+'Personnel Input Worksheet'!B572</f>
        <v>0</v>
      </c>
      <c r="B552" s="54" t="n">
        <f aca="false">+'Personnel Input Worksheet'!D572</f>
        <v>0</v>
      </c>
      <c r="C552" s="54" t="n">
        <f aca="false">IF(B552&lt;&gt;0,1,0)</f>
        <v>0</v>
      </c>
      <c r="D552" s="54" t="n">
        <f aca="false">+'Personnel Input Worksheet'!G572</f>
        <v>0</v>
      </c>
      <c r="E552" s="61" t="n">
        <f aca="false">+D552*30</f>
        <v>0</v>
      </c>
      <c r="F552" s="62" t="n">
        <v>36526</v>
      </c>
      <c r="G552" s="63" t="n">
        <f aca="false">IF(A552&lt;&gt;"FTE",DATE(99,12,31),+F552+(360-E552))</f>
        <v>36525</v>
      </c>
      <c r="H552" s="63" t="n">
        <f aca="false">IF(A552&lt;&gt;"FTE",F552+E552,DATE(2001,1,1))</f>
        <v>36526</v>
      </c>
      <c r="I552" s="64" t="n">
        <f aca="false">IF(AND($G552&lt;=I$1,$H552&gt;I$1),$C552,0)</f>
        <v>0</v>
      </c>
      <c r="J552" s="64" t="n">
        <f aca="false">IF(AND($G552&lt;=J$1,$H552&gt;J$1),$C552,0)</f>
        <v>0</v>
      </c>
      <c r="K552" s="64" t="n">
        <f aca="false">IF(AND($G552&lt;=K$1,$H552&gt;K$1),$C552,0)</f>
        <v>0</v>
      </c>
      <c r="L552" s="64" t="n">
        <f aca="false">IF(AND($G552&lt;=L$1,$H552&gt;L$1),$C552,0)</f>
        <v>0</v>
      </c>
      <c r="M552" s="64" t="n">
        <f aca="false">IF(AND($G552&lt;=M$1,$H552&gt;M$1),$C552,0)</f>
        <v>0</v>
      </c>
      <c r="N552" s="64" t="n">
        <f aca="false">IF(AND($G552&lt;=N$1,$H552&gt;N$1),$C552,0)</f>
        <v>0</v>
      </c>
      <c r="O552" s="64" t="n">
        <f aca="false">IF(AND($G552&lt;=O$1,$H552&gt;O$1),$C552,0)</f>
        <v>0</v>
      </c>
      <c r="P552" s="64" t="n">
        <f aca="false">IF(AND($G552&lt;=P$1,$H552&gt;P$1),$C552,0)</f>
        <v>0</v>
      </c>
      <c r="Q552" s="64" t="n">
        <f aca="false">IF(AND($G552&lt;=Q$1,$H552&gt;Q$1),$C552,0)</f>
        <v>0</v>
      </c>
      <c r="R552" s="64" t="n">
        <f aca="false">IF(AND($G552&lt;=R$1,$H552&gt;R$1),$C552,0)</f>
        <v>0</v>
      </c>
      <c r="S552" s="64" t="n">
        <f aca="false">IF(AND($G552&lt;=S$1,$H552&gt;S$1),$C552,0)</f>
        <v>0</v>
      </c>
      <c r="T552" s="64" t="n">
        <f aca="false">IF(AND($G552&lt;=T$1,$H552&gt;T$1),$C552,0)</f>
        <v>0</v>
      </c>
      <c r="U552" s="65" t="n">
        <f aca="false">SUM(I552:T552)</f>
        <v>0</v>
      </c>
      <c r="V552" s="65"/>
      <c r="W552" s="67"/>
      <c r="X552" s="67"/>
      <c r="Y552" s="67"/>
      <c r="Z552" s="67"/>
      <c r="AA552" s="67"/>
      <c r="AB552" s="67"/>
      <c r="AC552" s="67"/>
    </row>
    <row r="553" customFormat="false" ht="15.75" hidden="true" customHeight="false" outlineLevel="0" collapsed="false">
      <c r="A553" s="54" t="n">
        <f aca="false">+'Personnel Input Worksheet'!B573</f>
        <v>0</v>
      </c>
      <c r="B553" s="54" t="n">
        <f aca="false">+'Personnel Input Worksheet'!D573</f>
        <v>0</v>
      </c>
      <c r="C553" s="54" t="n">
        <f aca="false">IF(B553&lt;&gt;0,1,0)</f>
        <v>0</v>
      </c>
      <c r="D553" s="54" t="n">
        <f aca="false">+'Personnel Input Worksheet'!G573</f>
        <v>0</v>
      </c>
      <c r="E553" s="61" t="n">
        <f aca="false">+D553*30</f>
        <v>0</v>
      </c>
      <c r="F553" s="62" t="n">
        <v>36526</v>
      </c>
      <c r="G553" s="63" t="n">
        <f aca="false">IF(A553&lt;&gt;"FTE",DATE(99,12,31),+F553+(360-E553))</f>
        <v>36525</v>
      </c>
      <c r="H553" s="63" t="n">
        <f aca="false">IF(A553&lt;&gt;"FTE",F553+E553,DATE(2001,1,1))</f>
        <v>36526</v>
      </c>
      <c r="I553" s="64" t="n">
        <f aca="false">IF(AND($G553&lt;=I$1,$H553&gt;I$1),$C553,0)</f>
        <v>0</v>
      </c>
      <c r="J553" s="64" t="n">
        <f aca="false">IF(AND($G553&lt;=J$1,$H553&gt;J$1),$C553,0)</f>
        <v>0</v>
      </c>
      <c r="K553" s="64" t="n">
        <f aca="false">IF(AND($G553&lt;=K$1,$H553&gt;K$1),$C553,0)</f>
        <v>0</v>
      </c>
      <c r="L553" s="64" t="n">
        <f aca="false">IF(AND($G553&lt;=L$1,$H553&gt;L$1),$C553,0)</f>
        <v>0</v>
      </c>
      <c r="M553" s="64" t="n">
        <f aca="false">IF(AND($G553&lt;=M$1,$H553&gt;M$1),$C553,0)</f>
        <v>0</v>
      </c>
      <c r="N553" s="64" t="n">
        <f aca="false">IF(AND($G553&lt;=N$1,$H553&gt;N$1),$C553,0)</f>
        <v>0</v>
      </c>
      <c r="O553" s="64" t="n">
        <f aca="false">IF(AND($G553&lt;=O$1,$H553&gt;O$1),$C553,0)</f>
        <v>0</v>
      </c>
      <c r="P553" s="64" t="n">
        <f aca="false">IF(AND($G553&lt;=P$1,$H553&gt;P$1),$C553,0)</f>
        <v>0</v>
      </c>
      <c r="Q553" s="64" t="n">
        <f aca="false">IF(AND($G553&lt;=Q$1,$H553&gt;Q$1),$C553,0)</f>
        <v>0</v>
      </c>
      <c r="R553" s="64" t="n">
        <f aca="false">IF(AND($G553&lt;=R$1,$H553&gt;R$1),$C553,0)</f>
        <v>0</v>
      </c>
      <c r="S553" s="64" t="n">
        <f aca="false">IF(AND($G553&lt;=S$1,$H553&gt;S$1),$C553,0)</f>
        <v>0</v>
      </c>
      <c r="T553" s="64" t="n">
        <f aca="false">IF(AND($G553&lt;=T$1,$H553&gt;T$1),$C553,0)</f>
        <v>0</v>
      </c>
      <c r="U553" s="65" t="n">
        <f aca="false">SUM(I553:T553)</f>
        <v>0</v>
      </c>
      <c r="V553" s="65"/>
      <c r="W553" s="67"/>
      <c r="X553" s="67"/>
      <c r="Y553" s="67"/>
      <c r="Z553" s="67"/>
      <c r="AA553" s="67"/>
      <c r="AB553" s="67"/>
      <c r="AC553" s="67"/>
    </row>
    <row r="554" customFormat="false" ht="15.75" hidden="true" customHeight="false" outlineLevel="0" collapsed="false">
      <c r="A554" s="54" t="n">
        <f aca="false">+'Personnel Input Worksheet'!B574</f>
        <v>0</v>
      </c>
      <c r="B554" s="54" t="n">
        <f aca="false">+'Personnel Input Worksheet'!D574</f>
        <v>0</v>
      </c>
      <c r="C554" s="54" t="n">
        <f aca="false">IF(B554&lt;&gt;0,1,0)</f>
        <v>0</v>
      </c>
      <c r="D554" s="54" t="n">
        <f aca="false">+'Personnel Input Worksheet'!G574</f>
        <v>0</v>
      </c>
      <c r="E554" s="61" t="n">
        <f aca="false">+D554*30</f>
        <v>0</v>
      </c>
      <c r="F554" s="62" t="n">
        <v>36526</v>
      </c>
      <c r="G554" s="63" t="n">
        <f aca="false">IF(A554&lt;&gt;"FTE",DATE(99,12,31),+F554+(360-E554))</f>
        <v>36525</v>
      </c>
      <c r="H554" s="63" t="n">
        <f aca="false">IF(A554&lt;&gt;"FTE",F554+E554,DATE(2001,1,1))</f>
        <v>36526</v>
      </c>
      <c r="I554" s="64" t="n">
        <f aca="false">IF(AND($G554&lt;=I$1,$H554&gt;I$1),$C554,0)</f>
        <v>0</v>
      </c>
      <c r="J554" s="64" t="n">
        <f aca="false">IF(AND($G554&lt;=J$1,$H554&gt;J$1),$C554,0)</f>
        <v>0</v>
      </c>
      <c r="K554" s="64" t="n">
        <f aca="false">IF(AND($G554&lt;=K$1,$H554&gt;K$1),$C554,0)</f>
        <v>0</v>
      </c>
      <c r="L554" s="64" t="n">
        <f aca="false">IF(AND($G554&lt;=L$1,$H554&gt;L$1),$C554,0)</f>
        <v>0</v>
      </c>
      <c r="M554" s="64" t="n">
        <f aca="false">IF(AND($G554&lt;=M$1,$H554&gt;M$1),$C554,0)</f>
        <v>0</v>
      </c>
      <c r="N554" s="64" t="n">
        <f aca="false">IF(AND($G554&lt;=N$1,$H554&gt;N$1),$C554,0)</f>
        <v>0</v>
      </c>
      <c r="O554" s="64" t="n">
        <f aca="false">IF(AND($G554&lt;=O$1,$H554&gt;O$1),$C554,0)</f>
        <v>0</v>
      </c>
      <c r="P554" s="64" t="n">
        <f aca="false">IF(AND($G554&lt;=P$1,$H554&gt;P$1),$C554,0)</f>
        <v>0</v>
      </c>
      <c r="Q554" s="64" t="n">
        <f aca="false">IF(AND($G554&lt;=Q$1,$H554&gt;Q$1),$C554,0)</f>
        <v>0</v>
      </c>
      <c r="R554" s="64" t="n">
        <f aca="false">IF(AND($G554&lt;=R$1,$H554&gt;R$1),$C554,0)</f>
        <v>0</v>
      </c>
      <c r="S554" s="64" t="n">
        <f aca="false">IF(AND($G554&lt;=S$1,$H554&gt;S$1),$C554,0)</f>
        <v>0</v>
      </c>
      <c r="T554" s="64" t="n">
        <f aca="false">IF(AND($G554&lt;=T$1,$H554&gt;T$1),$C554,0)</f>
        <v>0</v>
      </c>
      <c r="U554" s="65" t="n">
        <f aca="false">SUM(I554:T554)</f>
        <v>0</v>
      </c>
      <c r="V554" s="65"/>
      <c r="W554" s="67"/>
      <c r="X554" s="67"/>
      <c r="Y554" s="67"/>
      <c r="Z554" s="67"/>
      <c r="AA554" s="67"/>
      <c r="AB554" s="67"/>
      <c r="AC554" s="67"/>
    </row>
    <row r="555" customFormat="false" ht="15.75" hidden="true" customHeight="false" outlineLevel="0" collapsed="false">
      <c r="A555" s="54" t="n">
        <f aca="false">+'Personnel Input Worksheet'!B575</f>
        <v>0</v>
      </c>
      <c r="B555" s="54" t="n">
        <f aca="false">+'Personnel Input Worksheet'!D575</f>
        <v>0</v>
      </c>
      <c r="C555" s="54" t="n">
        <f aca="false">IF(B555&lt;&gt;0,1,0)</f>
        <v>0</v>
      </c>
      <c r="D555" s="54" t="n">
        <f aca="false">+'Personnel Input Worksheet'!G575</f>
        <v>0</v>
      </c>
      <c r="E555" s="61" t="n">
        <f aca="false">+D555*30</f>
        <v>0</v>
      </c>
      <c r="F555" s="62" t="n">
        <v>36526</v>
      </c>
      <c r="G555" s="63" t="n">
        <f aca="false">IF(A555&lt;&gt;"FTE",DATE(99,12,31),+F555+(360-E555))</f>
        <v>36525</v>
      </c>
      <c r="H555" s="63" t="n">
        <f aca="false">IF(A555&lt;&gt;"FTE",F555+E555,DATE(2001,1,1))</f>
        <v>36526</v>
      </c>
      <c r="I555" s="64" t="n">
        <f aca="false">IF(AND($G555&lt;=I$1,$H555&gt;I$1),$C555,0)</f>
        <v>0</v>
      </c>
      <c r="J555" s="64" t="n">
        <f aca="false">IF(AND($G555&lt;=J$1,$H555&gt;J$1),$C555,0)</f>
        <v>0</v>
      </c>
      <c r="K555" s="64" t="n">
        <f aca="false">IF(AND($G555&lt;=K$1,$H555&gt;K$1),$C555,0)</f>
        <v>0</v>
      </c>
      <c r="L555" s="64" t="n">
        <f aca="false">IF(AND($G555&lt;=L$1,$H555&gt;L$1),$C555,0)</f>
        <v>0</v>
      </c>
      <c r="M555" s="64" t="n">
        <f aca="false">IF(AND($G555&lt;=M$1,$H555&gt;M$1),$C555,0)</f>
        <v>0</v>
      </c>
      <c r="N555" s="64" t="n">
        <f aca="false">IF(AND($G555&lt;=N$1,$H555&gt;N$1),$C555,0)</f>
        <v>0</v>
      </c>
      <c r="O555" s="64" t="n">
        <f aca="false">IF(AND($G555&lt;=O$1,$H555&gt;O$1),$C555,0)</f>
        <v>0</v>
      </c>
      <c r="P555" s="64" t="n">
        <f aca="false">IF(AND($G555&lt;=P$1,$H555&gt;P$1),$C555,0)</f>
        <v>0</v>
      </c>
      <c r="Q555" s="64" t="n">
        <f aca="false">IF(AND($G555&lt;=Q$1,$H555&gt;Q$1),$C555,0)</f>
        <v>0</v>
      </c>
      <c r="R555" s="64" t="n">
        <f aca="false">IF(AND($G555&lt;=R$1,$H555&gt;R$1),$C555,0)</f>
        <v>0</v>
      </c>
      <c r="S555" s="64" t="n">
        <f aca="false">IF(AND($G555&lt;=S$1,$H555&gt;S$1),$C555,0)</f>
        <v>0</v>
      </c>
      <c r="T555" s="64" t="n">
        <f aca="false">IF(AND($G555&lt;=T$1,$H555&gt;T$1),$C555,0)</f>
        <v>0</v>
      </c>
      <c r="U555" s="65" t="n">
        <f aca="false">SUM(I555:T555)</f>
        <v>0</v>
      </c>
      <c r="V555" s="65"/>
      <c r="W555" s="67"/>
      <c r="X555" s="67"/>
      <c r="Y555" s="67"/>
      <c r="Z555" s="67"/>
      <c r="AA555" s="67"/>
      <c r="AB555" s="67"/>
      <c r="AC555" s="67"/>
    </row>
    <row r="556" customFormat="false" ht="15.75" hidden="true" customHeight="false" outlineLevel="0" collapsed="false">
      <c r="A556" s="54" t="n">
        <f aca="false">+'Personnel Input Worksheet'!B576</f>
        <v>0</v>
      </c>
      <c r="B556" s="54" t="n">
        <f aca="false">+'Personnel Input Worksheet'!D576</f>
        <v>0</v>
      </c>
      <c r="C556" s="54" t="n">
        <f aca="false">IF(B556&lt;&gt;0,1,0)</f>
        <v>0</v>
      </c>
      <c r="D556" s="54" t="n">
        <f aca="false">+'Personnel Input Worksheet'!G576</f>
        <v>0</v>
      </c>
      <c r="E556" s="61" t="n">
        <f aca="false">+D556*30</f>
        <v>0</v>
      </c>
      <c r="F556" s="62" t="n">
        <v>36526</v>
      </c>
      <c r="G556" s="63" t="n">
        <f aca="false">IF(A556&lt;&gt;"FTE",DATE(99,12,31),+F556+(360-E556))</f>
        <v>36525</v>
      </c>
      <c r="H556" s="63" t="n">
        <f aca="false">IF(A556&lt;&gt;"FTE",F556+E556,DATE(2001,1,1))</f>
        <v>36526</v>
      </c>
      <c r="I556" s="64" t="n">
        <f aca="false">IF(AND($G556&lt;=I$1,$H556&gt;I$1),$C556,0)</f>
        <v>0</v>
      </c>
      <c r="J556" s="64" t="n">
        <f aca="false">IF(AND($G556&lt;=J$1,$H556&gt;J$1),$C556,0)</f>
        <v>0</v>
      </c>
      <c r="K556" s="64" t="n">
        <f aca="false">IF(AND($G556&lt;=K$1,$H556&gt;K$1),$C556,0)</f>
        <v>0</v>
      </c>
      <c r="L556" s="64" t="n">
        <f aca="false">IF(AND($G556&lt;=L$1,$H556&gt;L$1),$C556,0)</f>
        <v>0</v>
      </c>
      <c r="M556" s="64" t="n">
        <f aca="false">IF(AND($G556&lt;=M$1,$H556&gt;M$1),$C556,0)</f>
        <v>0</v>
      </c>
      <c r="N556" s="64" t="n">
        <f aca="false">IF(AND($G556&lt;=N$1,$H556&gt;N$1),$C556,0)</f>
        <v>0</v>
      </c>
      <c r="O556" s="64" t="n">
        <f aca="false">IF(AND($G556&lt;=O$1,$H556&gt;O$1),$C556,0)</f>
        <v>0</v>
      </c>
      <c r="P556" s="64" t="n">
        <f aca="false">IF(AND($G556&lt;=P$1,$H556&gt;P$1),$C556,0)</f>
        <v>0</v>
      </c>
      <c r="Q556" s="64" t="n">
        <f aca="false">IF(AND($G556&lt;=Q$1,$H556&gt;Q$1),$C556,0)</f>
        <v>0</v>
      </c>
      <c r="R556" s="64" t="n">
        <f aca="false">IF(AND($G556&lt;=R$1,$H556&gt;R$1),$C556,0)</f>
        <v>0</v>
      </c>
      <c r="S556" s="64" t="n">
        <f aca="false">IF(AND($G556&lt;=S$1,$H556&gt;S$1),$C556,0)</f>
        <v>0</v>
      </c>
      <c r="T556" s="64" t="n">
        <f aca="false">IF(AND($G556&lt;=T$1,$H556&gt;T$1),$C556,0)</f>
        <v>0</v>
      </c>
      <c r="U556" s="65" t="n">
        <f aca="false">SUM(I556:T556)</f>
        <v>0</v>
      </c>
      <c r="V556" s="65"/>
      <c r="W556" s="67"/>
      <c r="X556" s="67"/>
      <c r="Y556" s="67"/>
      <c r="Z556" s="67"/>
      <c r="AA556" s="67"/>
      <c r="AB556" s="67"/>
      <c r="AC556" s="67"/>
    </row>
    <row r="557" customFormat="false" ht="15.75" hidden="true" customHeight="false" outlineLevel="0" collapsed="false">
      <c r="A557" s="54" t="n">
        <f aca="false">+'Personnel Input Worksheet'!B577</f>
        <v>0</v>
      </c>
      <c r="B557" s="54" t="n">
        <f aca="false">+'Personnel Input Worksheet'!D577</f>
        <v>0</v>
      </c>
      <c r="C557" s="54" t="n">
        <f aca="false">IF(B557&lt;&gt;0,1,0)</f>
        <v>0</v>
      </c>
      <c r="D557" s="54" t="n">
        <f aca="false">+'Personnel Input Worksheet'!G577</f>
        <v>0</v>
      </c>
      <c r="E557" s="61" t="n">
        <f aca="false">+D557*30</f>
        <v>0</v>
      </c>
      <c r="F557" s="62" t="n">
        <v>36526</v>
      </c>
      <c r="G557" s="63" t="n">
        <f aca="false">IF(A557&lt;&gt;"FTE",DATE(99,12,31),+F557+(360-E557))</f>
        <v>36525</v>
      </c>
      <c r="H557" s="63" t="n">
        <f aca="false">IF(A557&lt;&gt;"FTE",F557+E557,DATE(2001,1,1))</f>
        <v>36526</v>
      </c>
      <c r="I557" s="64" t="n">
        <f aca="false">IF(AND($G557&lt;=I$1,$H557&gt;I$1),$C557,0)</f>
        <v>0</v>
      </c>
      <c r="J557" s="64" t="n">
        <f aca="false">IF(AND($G557&lt;=J$1,$H557&gt;J$1),$C557,0)</f>
        <v>0</v>
      </c>
      <c r="K557" s="64" t="n">
        <f aca="false">IF(AND($G557&lt;=K$1,$H557&gt;K$1),$C557,0)</f>
        <v>0</v>
      </c>
      <c r="L557" s="64" t="n">
        <f aca="false">IF(AND($G557&lt;=L$1,$H557&gt;L$1),$C557,0)</f>
        <v>0</v>
      </c>
      <c r="M557" s="64" t="n">
        <f aca="false">IF(AND($G557&lt;=M$1,$H557&gt;M$1),$C557,0)</f>
        <v>0</v>
      </c>
      <c r="N557" s="64" t="n">
        <f aca="false">IF(AND($G557&lt;=N$1,$H557&gt;N$1),$C557,0)</f>
        <v>0</v>
      </c>
      <c r="O557" s="64" t="n">
        <f aca="false">IF(AND($G557&lt;=O$1,$H557&gt;O$1),$C557,0)</f>
        <v>0</v>
      </c>
      <c r="P557" s="64" t="n">
        <f aca="false">IF(AND($G557&lt;=P$1,$H557&gt;P$1),$C557,0)</f>
        <v>0</v>
      </c>
      <c r="Q557" s="64" t="n">
        <f aca="false">IF(AND($G557&lt;=Q$1,$H557&gt;Q$1),$C557,0)</f>
        <v>0</v>
      </c>
      <c r="R557" s="64" t="n">
        <f aca="false">IF(AND($G557&lt;=R$1,$H557&gt;R$1),$C557,0)</f>
        <v>0</v>
      </c>
      <c r="S557" s="64" t="n">
        <f aca="false">IF(AND($G557&lt;=S$1,$H557&gt;S$1),$C557,0)</f>
        <v>0</v>
      </c>
      <c r="T557" s="64" t="n">
        <f aca="false">IF(AND($G557&lt;=T$1,$H557&gt;T$1),$C557,0)</f>
        <v>0</v>
      </c>
      <c r="U557" s="65" t="n">
        <f aca="false">SUM(I557:T557)</f>
        <v>0</v>
      </c>
      <c r="V557" s="65"/>
      <c r="W557" s="67"/>
      <c r="X557" s="67"/>
      <c r="Y557" s="67"/>
      <c r="Z557" s="67"/>
      <c r="AA557" s="67"/>
      <c r="AB557" s="67"/>
      <c r="AC557" s="67"/>
    </row>
    <row r="558" customFormat="false" ht="15.75" hidden="true" customHeight="false" outlineLevel="0" collapsed="false">
      <c r="A558" s="54" t="n">
        <f aca="false">+'Personnel Input Worksheet'!B578</f>
        <v>0</v>
      </c>
      <c r="B558" s="54" t="n">
        <f aca="false">+'Personnel Input Worksheet'!D578</f>
        <v>0</v>
      </c>
      <c r="C558" s="54" t="n">
        <f aca="false">IF(B558&lt;&gt;0,1,0)</f>
        <v>0</v>
      </c>
      <c r="D558" s="54" t="n">
        <f aca="false">+'Personnel Input Worksheet'!G578</f>
        <v>0</v>
      </c>
      <c r="E558" s="61" t="n">
        <f aca="false">+D558*30</f>
        <v>0</v>
      </c>
      <c r="F558" s="62" t="n">
        <v>36526</v>
      </c>
      <c r="G558" s="63" t="n">
        <f aca="false">IF(A558&lt;&gt;"FTE",DATE(99,12,31),+F558+(360-E558))</f>
        <v>36525</v>
      </c>
      <c r="H558" s="63" t="n">
        <f aca="false">IF(A558&lt;&gt;"FTE",F558+E558,DATE(2001,1,1))</f>
        <v>36526</v>
      </c>
      <c r="I558" s="64" t="n">
        <f aca="false">IF(AND($G558&lt;=I$1,$H558&gt;I$1),$C558,0)</f>
        <v>0</v>
      </c>
      <c r="J558" s="64" t="n">
        <f aca="false">IF(AND($G558&lt;=J$1,$H558&gt;J$1),$C558,0)</f>
        <v>0</v>
      </c>
      <c r="K558" s="64" t="n">
        <f aca="false">IF(AND($G558&lt;=K$1,$H558&gt;K$1),$C558,0)</f>
        <v>0</v>
      </c>
      <c r="L558" s="64" t="n">
        <f aca="false">IF(AND($G558&lt;=L$1,$H558&gt;L$1),$C558,0)</f>
        <v>0</v>
      </c>
      <c r="M558" s="64" t="n">
        <f aca="false">IF(AND($G558&lt;=M$1,$H558&gt;M$1),$C558,0)</f>
        <v>0</v>
      </c>
      <c r="N558" s="64" t="n">
        <f aca="false">IF(AND($G558&lt;=N$1,$H558&gt;N$1),$C558,0)</f>
        <v>0</v>
      </c>
      <c r="O558" s="64" t="n">
        <f aca="false">IF(AND($G558&lt;=O$1,$H558&gt;O$1),$C558,0)</f>
        <v>0</v>
      </c>
      <c r="P558" s="64" t="n">
        <f aca="false">IF(AND($G558&lt;=P$1,$H558&gt;P$1),$C558,0)</f>
        <v>0</v>
      </c>
      <c r="Q558" s="64" t="n">
        <f aca="false">IF(AND($G558&lt;=Q$1,$H558&gt;Q$1),$C558,0)</f>
        <v>0</v>
      </c>
      <c r="R558" s="64" t="n">
        <f aca="false">IF(AND($G558&lt;=R$1,$H558&gt;R$1),$C558,0)</f>
        <v>0</v>
      </c>
      <c r="S558" s="64" t="n">
        <f aca="false">IF(AND($G558&lt;=S$1,$H558&gt;S$1),$C558,0)</f>
        <v>0</v>
      </c>
      <c r="T558" s="64" t="n">
        <f aca="false">IF(AND($G558&lt;=T$1,$H558&gt;T$1),$C558,0)</f>
        <v>0</v>
      </c>
      <c r="U558" s="65" t="n">
        <f aca="false">SUM(I558:T558)</f>
        <v>0</v>
      </c>
      <c r="V558" s="65"/>
      <c r="W558" s="67"/>
      <c r="X558" s="67"/>
      <c r="Y558" s="67"/>
      <c r="Z558" s="67"/>
      <c r="AA558" s="67"/>
      <c r="AB558" s="67"/>
      <c r="AC558" s="67"/>
    </row>
    <row r="559" customFormat="false" ht="15.75" hidden="true" customHeight="false" outlineLevel="0" collapsed="false">
      <c r="A559" s="54" t="n">
        <f aca="false">+'Personnel Input Worksheet'!B579</f>
        <v>0</v>
      </c>
      <c r="B559" s="54" t="n">
        <f aca="false">+'Personnel Input Worksheet'!D579</f>
        <v>0</v>
      </c>
      <c r="C559" s="54" t="n">
        <f aca="false">IF(B559&lt;&gt;0,1,0)</f>
        <v>0</v>
      </c>
      <c r="D559" s="54" t="n">
        <f aca="false">+'Personnel Input Worksheet'!G579</f>
        <v>0</v>
      </c>
      <c r="E559" s="61" t="n">
        <f aca="false">+D559*30</f>
        <v>0</v>
      </c>
      <c r="F559" s="62" t="n">
        <v>36526</v>
      </c>
      <c r="G559" s="63" t="n">
        <f aca="false">IF(A559&lt;&gt;"FTE",DATE(99,12,31),+F559+(360-E559))</f>
        <v>36525</v>
      </c>
      <c r="H559" s="63" t="n">
        <f aca="false">IF(A559&lt;&gt;"FTE",F559+E559,DATE(2001,1,1))</f>
        <v>36526</v>
      </c>
      <c r="I559" s="64" t="n">
        <f aca="false">IF(AND($G559&lt;=I$1,$H559&gt;I$1),$C559,0)</f>
        <v>0</v>
      </c>
      <c r="J559" s="64" t="n">
        <f aca="false">IF(AND($G559&lt;=J$1,$H559&gt;J$1),$C559,0)</f>
        <v>0</v>
      </c>
      <c r="K559" s="64" t="n">
        <f aca="false">IF(AND($G559&lt;=K$1,$H559&gt;K$1),$C559,0)</f>
        <v>0</v>
      </c>
      <c r="L559" s="64" t="n">
        <f aca="false">IF(AND($G559&lt;=L$1,$H559&gt;L$1),$C559,0)</f>
        <v>0</v>
      </c>
      <c r="M559" s="64" t="n">
        <f aca="false">IF(AND($G559&lt;=M$1,$H559&gt;M$1),$C559,0)</f>
        <v>0</v>
      </c>
      <c r="N559" s="64" t="n">
        <f aca="false">IF(AND($G559&lt;=N$1,$H559&gt;N$1),$C559,0)</f>
        <v>0</v>
      </c>
      <c r="O559" s="64" t="n">
        <f aca="false">IF(AND($G559&lt;=O$1,$H559&gt;O$1),$C559,0)</f>
        <v>0</v>
      </c>
      <c r="P559" s="64" t="n">
        <f aca="false">IF(AND($G559&lt;=P$1,$H559&gt;P$1),$C559,0)</f>
        <v>0</v>
      </c>
      <c r="Q559" s="64" t="n">
        <f aca="false">IF(AND($G559&lt;=Q$1,$H559&gt;Q$1),$C559,0)</f>
        <v>0</v>
      </c>
      <c r="R559" s="64" t="n">
        <f aca="false">IF(AND($G559&lt;=R$1,$H559&gt;R$1),$C559,0)</f>
        <v>0</v>
      </c>
      <c r="S559" s="64" t="n">
        <f aca="false">IF(AND($G559&lt;=S$1,$H559&gt;S$1),$C559,0)</f>
        <v>0</v>
      </c>
      <c r="T559" s="64" t="n">
        <f aca="false">IF(AND($G559&lt;=T$1,$H559&gt;T$1),$C559,0)</f>
        <v>0</v>
      </c>
      <c r="U559" s="65" t="n">
        <f aca="false">SUM(I559:T559)</f>
        <v>0</v>
      </c>
      <c r="V559" s="65"/>
      <c r="W559" s="67"/>
      <c r="X559" s="67"/>
      <c r="Y559" s="67"/>
      <c r="Z559" s="67"/>
      <c r="AA559" s="67"/>
      <c r="AB559" s="67"/>
      <c r="AC559" s="67"/>
    </row>
    <row r="560" customFormat="false" ht="15.75" hidden="true" customHeight="false" outlineLevel="0" collapsed="false">
      <c r="A560" s="54" t="n">
        <f aca="false">+'Personnel Input Worksheet'!B580</f>
        <v>0</v>
      </c>
      <c r="B560" s="54" t="n">
        <f aca="false">+'Personnel Input Worksheet'!D580</f>
        <v>0</v>
      </c>
      <c r="C560" s="54" t="n">
        <f aca="false">IF(B560&lt;&gt;0,1,0)</f>
        <v>0</v>
      </c>
      <c r="D560" s="54" t="n">
        <f aca="false">+'Personnel Input Worksheet'!G580</f>
        <v>0</v>
      </c>
      <c r="E560" s="61" t="n">
        <f aca="false">+D560*30</f>
        <v>0</v>
      </c>
      <c r="F560" s="62" t="n">
        <v>36526</v>
      </c>
      <c r="G560" s="63" t="n">
        <f aca="false">IF(A560&lt;&gt;"FTE",DATE(99,12,31),+F560+(360-E560))</f>
        <v>36525</v>
      </c>
      <c r="H560" s="63" t="n">
        <f aca="false">IF(A560&lt;&gt;"FTE",F560+E560,DATE(2001,1,1))</f>
        <v>36526</v>
      </c>
      <c r="I560" s="64" t="n">
        <f aca="false">IF(AND($G560&lt;=I$1,$H560&gt;I$1),$C560,0)</f>
        <v>0</v>
      </c>
      <c r="J560" s="64" t="n">
        <f aca="false">IF(AND($G560&lt;=J$1,$H560&gt;J$1),$C560,0)</f>
        <v>0</v>
      </c>
      <c r="K560" s="64" t="n">
        <f aca="false">IF(AND($G560&lt;=K$1,$H560&gt;K$1),$C560,0)</f>
        <v>0</v>
      </c>
      <c r="L560" s="64" t="n">
        <f aca="false">IF(AND($G560&lt;=L$1,$H560&gt;L$1),$C560,0)</f>
        <v>0</v>
      </c>
      <c r="M560" s="64" t="n">
        <f aca="false">IF(AND($G560&lt;=M$1,$H560&gt;M$1),$C560,0)</f>
        <v>0</v>
      </c>
      <c r="N560" s="64" t="n">
        <f aca="false">IF(AND($G560&lt;=N$1,$H560&gt;N$1),$C560,0)</f>
        <v>0</v>
      </c>
      <c r="O560" s="64" t="n">
        <f aca="false">IF(AND($G560&lt;=O$1,$H560&gt;O$1),$C560,0)</f>
        <v>0</v>
      </c>
      <c r="P560" s="64" t="n">
        <f aca="false">IF(AND($G560&lt;=P$1,$H560&gt;P$1),$C560,0)</f>
        <v>0</v>
      </c>
      <c r="Q560" s="64" t="n">
        <f aca="false">IF(AND($G560&lt;=Q$1,$H560&gt;Q$1),$C560,0)</f>
        <v>0</v>
      </c>
      <c r="R560" s="64" t="n">
        <f aca="false">IF(AND($G560&lt;=R$1,$H560&gt;R$1),$C560,0)</f>
        <v>0</v>
      </c>
      <c r="S560" s="64" t="n">
        <f aca="false">IF(AND($G560&lt;=S$1,$H560&gt;S$1),$C560,0)</f>
        <v>0</v>
      </c>
      <c r="T560" s="64" t="n">
        <f aca="false">IF(AND($G560&lt;=T$1,$H560&gt;T$1),$C560,0)</f>
        <v>0</v>
      </c>
      <c r="U560" s="65" t="n">
        <f aca="false">SUM(I560:T560)</f>
        <v>0</v>
      </c>
      <c r="V560" s="65"/>
      <c r="W560" s="67"/>
      <c r="X560" s="67"/>
      <c r="Y560" s="67"/>
      <c r="Z560" s="67"/>
      <c r="AA560" s="67"/>
      <c r="AB560" s="67"/>
      <c r="AC560" s="67"/>
    </row>
    <row r="561" customFormat="false" ht="15.75" hidden="true" customHeight="false" outlineLevel="0" collapsed="false">
      <c r="A561" s="54" t="n">
        <f aca="false">+'Personnel Input Worksheet'!B581</f>
        <v>0</v>
      </c>
      <c r="B561" s="54" t="n">
        <f aca="false">+'Personnel Input Worksheet'!D581</f>
        <v>0</v>
      </c>
      <c r="C561" s="54" t="n">
        <f aca="false">IF(B561&lt;&gt;0,1,0)</f>
        <v>0</v>
      </c>
      <c r="D561" s="54" t="n">
        <f aca="false">+'Personnel Input Worksheet'!G581</f>
        <v>0</v>
      </c>
      <c r="E561" s="61" t="n">
        <f aca="false">+D561*30</f>
        <v>0</v>
      </c>
      <c r="F561" s="62" t="n">
        <v>36526</v>
      </c>
      <c r="G561" s="63" t="n">
        <f aca="false">IF(A561&lt;&gt;"FTE",DATE(99,12,31),+F561+(360-E561))</f>
        <v>36525</v>
      </c>
      <c r="H561" s="63" t="n">
        <f aca="false">IF(A561&lt;&gt;"FTE",F561+E561,DATE(2001,1,1))</f>
        <v>36526</v>
      </c>
      <c r="I561" s="64" t="n">
        <f aca="false">IF(AND($G561&lt;=I$1,$H561&gt;I$1),$C561,0)</f>
        <v>0</v>
      </c>
      <c r="J561" s="64" t="n">
        <f aca="false">IF(AND($G561&lt;=J$1,$H561&gt;J$1),$C561,0)</f>
        <v>0</v>
      </c>
      <c r="K561" s="64" t="n">
        <f aca="false">IF(AND($G561&lt;=K$1,$H561&gt;K$1),$C561,0)</f>
        <v>0</v>
      </c>
      <c r="L561" s="64" t="n">
        <f aca="false">IF(AND($G561&lt;=L$1,$H561&gt;L$1),$C561,0)</f>
        <v>0</v>
      </c>
      <c r="M561" s="64" t="n">
        <f aca="false">IF(AND($G561&lt;=M$1,$H561&gt;M$1),$C561,0)</f>
        <v>0</v>
      </c>
      <c r="N561" s="64" t="n">
        <f aca="false">IF(AND($G561&lt;=N$1,$H561&gt;N$1),$C561,0)</f>
        <v>0</v>
      </c>
      <c r="O561" s="64" t="n">
        <f aca="false">IF(AND($G561&lt;=O$1,$H561&gt;O$1),$C561,0)</f>
        <v>0</v>
      </c>
      <c r="P561" s="64" t="n">
        <f aca="false">IF(AND($G561&lt;=P$1,$H561&gt;P$1),$C561,0)</f>
        <v>0</v>
      </c>
      <c r="Q561" s="64" t="n">
        <f aca="false">IF(AND($G561&lt;=Q$1,$H561&gt;Q$1),$C561,0)</f>
        <v>0</v>
      </c>
      <c r="R561" s="64" t="n">
        <f aca="false">IF(AND($G561&lt;=R$1,$H561&gt;R$1),$C561,0)</f>
        <v>0</v>
      </c>
      <c r="S561" s="64" t="n">
        <f aca="false">IF(AND($G561&lt;=S$1,$H561&gt;S$1),$C561,0)</f>
        <v>0</v>
      </c>
      <c r="T561" s="64" t="n">
        <f aca="false">IF(AND($G561&lt;=T$1,$H561&gt;T$1),$C561,0)</f>
        <v>0</v>
      </c>
      <c r="U561" s="65" t="n">
        <f aca="false">SUM(I561:T561)</f>
        <v>0</v>
      </c>
      <c r="V561" s="65"/>
      <c r="W561" s="67"/>
      <c r="X561" s="67"/>
      <c r="Y561" s="67"/>
      <c r="Z561" s="67"/>
      <c r="AA561" s="67"/>
      <c r="AB561" s="67"/>
      <c r="AC561" s="67"/>
    </row>
    <row r="562" customFormat="false" ht="15.75" hidden="true" customHeight="false" outlineLevel="0" collapsed="false">
      <c r="A562" s="54" t="n">
        <f aca="false">+'Personnel Input Worksheet'!B582</f>
        <v>0</v>
      </c>
      <c r="B562" s="54" t="n">
        <f aca="false">+'Personnel Input Worksheet'!D582</f>
        <v>0</v>
      </c>
      <c r="C562" s="54" t="n">
        <f aca="false">IF(B562&lt;&gt;0,1,0)</f>
        <v>0</v>
      </c>
      <c r="D562" s="54" t="n">
        <f aca="false">+'Personnel Input Worksheet'!G582</f>
        <v>0</v>
      </c>
      <c r="E562" s="61" t="n">
        <f aca="false">+D562*30</f>
        <v>0</v>
      </c>
      <c r="F562" s="62" t="n">
        <v>36526</v>
      </c>
      <c r="G562" s="63" t="n">
        <f aca="false">IF(A562&lt;&gt;"FTE",DATE(99,12,31),+F562+(360-E562))</f>
        <v>36525</v>
      </c>
      <c r="H562" s="63" t="n">
        <f aca="false">IF(A562&lt;&gt;"FTE",F562+E562,DATE(2001,1,1))</f>
        <v>36526</v>
      </c>
      <c r="I562" s="64" t="n">
        <f aca="false">IF(AND($G562&lt;=I$1,$H562&gt;I$1),$C562,0)</f>
        <v>0</v>
      </c>
      <c r="J562" s="64" t="n">
        <f aca="false">IF(AND($G562&lt;=J$1,$H562&gt;J$1),$C562,0)</f>
        <v>0</v>
      </c>
      <c r="K562" s="64" t="n">
        <f aca="false">IF(AND($G562&lt;=K$1,$H562&gt;K$1),$C562,0)</f>
        <v>0</v>
      </c>
      <c r="L562" s="64" t="n">
        <f aca="false">IF(AND($G562&lt;=L$1,$H562&gt;L$1),$C562,0)</f>
        <v>0</v>
      </c>
      <c r="M562" s="64" t="n">
        <f aca="false">IF(AND($G562&lt;=M$1,$H562&gt;M$1),$C562,0)</f>
        <v>0</v>
      </c>
      <c r="N562" s="64" t="n">
        <f aca="false">IF(AND($G562&lt;=N$1,$H562&gt;N$1),$C562,0)</f>
        <v>0</v>
      </c>
      <c r="O562" s="64" t="n">
        <f aca="false">IF(AND($G562&lt;=O$1,$H562&gt;O$1),$C562,0)</f>
        <v>0</v>
      </c>
      <c r="P562" s="64" t="n">
        <f aca="false">IF(AND($G562&lt;=P$1,$H562&gt;P$1),$C562,0)</f>
        <v>0</v>
      </c>
      <c r="Q562" s="64" t="n">
        <f aca="false">IF(AND($G562&lt;=Q$1,$H562&gt;Q$1),$C562,0)</f>
        <v>0</v>
      </c>
      <c r="R562" s="64" t="n">
        <f aca="false">IF(AND($G562&lt;=R$1,$H562&gt;R$1),$C562,0)</f>
        <v>0</v>
      </c>
      <c r="S562" s="64" t="n">
        <f aca="false">IF(AND($G562&lt;=S$1,$H562&gt;S$1),$C562,0)</f>
        <v>0</v>
      </c>
      <c r="T562" s="64" t="n">
        <f aca="false">IF(AND($G562&lt;=T$1,$H562&gt;T$1),$C562,0)</f>
        <v>0</v>
      </c>
      <c r="U562" s="65" t="n">
        <f aca="false">SUM(I562:T562)</f>
        <v>0</v>
      </c>
      <c r="V562" s="65"/>
      <c r="W562" s="67"/>
      <c r="X562" s="67"/>
      <c r="Y562" s="67"/>
      <c r="Z562" s="67"/>
      <c r="AA562" s="67"/>
      <c r="AB562" s="67"/>
      <c r="AC562" s="67"/>
    </row>
    <row r="563" customFormat="false" ht="15.75" hidden="true" customHeight="false" outlineLevel="0" collapsed="false">
      <c r="A563" s="54" t="n">
        <f aca="false">+'Personnel Input Worksheet'!B583</f>
        <v>0</v>
      </c>
      <c r="B563" s="54" t="n">
        <f aca="false">+'Personnel Input Worksheet'!D583</f>
        <v>0</v>
      </c>
      <c r="C563" s="54" t="n">
        <f aca="false">IF(B563&lt;&gt;0,1,0)</f>
        <v>0</v>
      </c>
      <c r="D563" s="54" t="n">
        <f aca="false">+'Personnel Input Worksheet'!G583</f>
        <v>0</v>
      </c>
      <c r="E563" s="61" t="n">
        <f aca="false">+D563*30</f>
        <v>0</v>
      </c>
      <c r="F563" s="62" t="n">
        <v>36526</v>
      </c>
      <c r="G563" s="63" t="n">
        <f aca="false">IF(A563&lt;&gt;"FTE",DATE(99,12,31),+F563+(360-E563))</f>
        <v>36525</v>
      </c>
      <c r="H563" s="63" t="n">
        <f aca="false">IF(A563&lt;&gt;"FTE",F563+E563,DATE(2001,1,1))</f>
        <v>36526</v>
      </c>
      <c r="I563" s="64" t="n">
        <f aca="false">IF(AND($G563&lt;=I$1,$H563&gt;I$1),$C563,0)</f>
        <v>0</v>
      </c>
      <c r="J563" s="64" t="n">
        <f aca="false">IF(AND($G563&lt;=J$1,$H563&gt;J$1),$C563,0)</f>
        <v>0</v>
      </c>
      <c r="K563" s="64" t="n">
        <f aca="false">IF(AND($G563&lt;=K$1,$H563&gt;K$1),$C563,0)</f>
        <v>0</v>
      </c>
      <c r="L563" s="64" t="n">
        <f aca="false">IF(AND($G563&lt;=L$1,$H563&gt;L$1),$C563,0)</f>
        <v>0</v>
      </c>
      <c r="M563" s="64" t="n">
        <f aca="false">IF(AND($G563&lt;=M$1,$H563&gt;M$1),$C563,0)</f>
        <v>0</v>
      </c>
      <c r="N563" s="64" t="n">
        <f aca="false">IF(AND($G563&lt;=N$1,$H563&gt;N$1),$C563,0)</f>
        <v>0</v>
      </c>
      <c r="O563" s="64" t="n">
        <f aca="false">IF(AND($G563&lt;=O$1,$H563&gt;O$1),$C563,0)</f>
        <v>0</v>
      </c>
      <c r="P563" s="64" t="n">
        <f aca="false">IF(AND($G563&lt;=P$1,$H563&gt;P$1),$C563,0)</f>
        <v>0</v>
      </c>
      <c r="Q563" s="64" t="n">
        <f aca="false">IF(AND($G563&lt;=Q$1,$H563&gt;Q$1),$C563,0)</f>
        <v>0</v>
      </c>
      <c r="R563" s="64" t="n">
        <f aca="false">IF(AND($G563&lt;=R$1,$H563&gt;R$1),$C563,0)</f>
        <v>0</v>
      </c>
      <c r="S563" s="64" t="n">
        <f aca="false">IF(AND($G563&lt;=S$1,$H563&gt;S$1),$C563,0)</f>
        <v>0</v>
      </c>
      <c r="T563" s="64" t="n">
        <f aca="false">IF(AND($G563&lt;=T$1,$H563&gt;T$1),$C563,0)</f>
        <v>0</v>
      </c>
      <c r="U563" s="65" t="n">
        <f aca="false">SUM(I563:T563)</f>
        <v>0</v>
      </c>
      <c r="V563" s="65"/>
      <c r="W563" s="67"/>
      <c r="X563" s="67"/>
      <c r="Y563" s="67"/>
      <c r="Z563" s="67"/>
      <c r="AA563" s="67"/>
      <c r="AB563" s="67"/>
      <c r="AC563" s="67"/>
    </row>
    <row r="564" customFormat="false" ht="15.75" hidden="true" customHeight="false" outlineLevel="0" collapsed="false">
      <c r="A564" s="54" t="n">
        <f aca="false">+'Personnel Input Worksheet'!B584</f>
        <v>0</v>
      </c>
      <c r="B564" s="54" t="n">
        <f aca="false">+'Personnel Input Worksheet'!D584</f>
        <v>0</v>
      </c>
      <c r="C564" s="54" t="n">
        <f aca="false">IF(B564&lt;&gt;0,1,0)</f>
        <v>0</v>
      </c>
      <c r="D564" s="54" t="n">
        <f aca="false">+'Personnel Input Worksheet'!G584</f>
        <v>0</v>
      </c>
      <c r="E564" s="61" t="n">
        <f aca="false">+D564*30</f>
        <v>0</v>
      </c>
      <c r="F564" s="62" t="n">
        <v>36526</v>
      </c>
      <c r="G564" s="63" t="n">
        <f aca="false">IF(A564&lt;&gt;"FTE",DATE(99,12,31),+F564+(360-E564))</f>
        <v>36525</v>
      </c>
      <c r="H564" s="63" t="n">
        <f aca="false">IF(A564&lt;&gt;"FTE",F564+E564,DATE(2001,1,1))</f>
        <v>36526</v>
      </c>
      <c r="I564" s="64" t="n">
        <f aca="false">IF(AND($G564&lt;=I$1,$H564&gt;I$1),$C564,0)</f>
        <v>0</v>
      </c>
      <c r="J564" s="64" t="n">
        <f aca="false">IF(AND($G564&lt;=J$1,$H564&gt;J$1),$C564,0)</f>
        <v>0</v>
      </c>
      <c r="K564" s="64" t="n">
        <f aca="false">IF(AND($G564&lt;=K$1,$H564&gt;K$1),$C564,0)</f>
        <v>0</v>
      </c>
      <c r="L564" s="64" t="n">
        <f aca="false">IF(AND($G564&lt;=L$1,$H564&gt;L$1),$C564,0)</f>
        <v>0</v>
      </c>
      <c r="M564" s="64" t="n">
        <f aca="false">IF(AND($G564&lt;=M$1,$H564&gt;M$1),$C564,0)</f>
        <v>0</v>
      </c>
      <c r="N564" s="64" t="n">
        <f aca="false">IF(AND($G564&lt;=N$1,$H564&gt;N$1),$C564,0)</f>
        <v>0</v>
      </c>
      <c r="O564" s="64" t="n">
        <f aca="false">IF(AND($G564&lt;=O$1,$H564&gt;O$1),$C564,0)</f>
        <v>0</v>
      </c>
      <c r="P564" s="64" t="n">
        <f aca="false">IF(AND($G564&lt;=P$1,$H564&gt;P$1),$C564,0)</f>
        <v>0</v>
      </c>
      <c r="Q564" s="64" t="n">
        <f aca="false">IF(AND($G564&lt;=Q$1,$H564&gt;Q$1),$C564,0)</f>
        <v>0</v>
      </c>
      <c r="R564" s="64" t="n">
        <f aca="false">IF(AND($G564&lt;=R$1,$H564&gt;R$1),$C564,0)</f>
        <v>0</v>
      </c>
      <c r="S564" s="64" t="n">
        <f aca="false">IF(AND($G564&lt;=S$1,$H564&gt;S$1),$C564,0)</f>
        <v>0</v>
      </c>
      <c r="T564" s="64" t="n">
        <f aca="false">IF(AND($G564&lt;=T$1,$H564&gt;T$1),$C564,0)</f>
        <v>0</v>
      </c>
      <c r="U564" s="65" t="n">
        <f aca="false">SUM(I564:T564)</f>
        <v>0</v>
      </c>
      <c r="V564" s="65"/>
      <c r="W564" s="67"/>
      <c r="X564" s="67"/>
      <c r="Y564" s="67"/>
      <c r="Z564" s="67"/>
      <c r="AA564" s="67"/>
      <c r="AB564" s="67"/>
      <c r="AC564" s="67"/>
    </row>
    <row r="565" customFormat="false" ht="15.75" hidden="true" customHeight="false" outlineLevel="0" collapsed="false">
      <c r="A565" s="54" t="n">
        <f aca="false">+'Personnel Input Worksheet'!B585</f>
        <v>0</v>
      </c>
      <c r="B565" s="54" t="n">
        <f aca="false">+'Personnel Input Worksheet'!D585</f>
        <v>0</v>
      </c>
      <c r="C565" s="54" t="n">
        <f aca="false">IF(B565&lt;&gt;0,1,0)</f>
        <v>0</v>
      </c>
      <c r="D565" s="54" t="n">
        <f aca="false">+'Personnel Input Worksheet'!G585</f>
        <v>0</v>
      </c>
      <c r="E565" s="61" t="n">
        <f aca="false">+D565*30</f>
        <v>0</v>
      </c>
      <c r="F565" s="62" t="n">
        <v>36526</v>
      </c>
      <c r="G565" s="63" t="n">
        <f aca="false">IF(A565&lt;&gt;"FTE",DATE(99,12,31),+F565+(360-E565))</f>
        <v>36525</v>
      </c>
      <c r="H565" s="63" t="n">
        <f aca="false">IF(A565&lt;&gt;"FTE",F565+E565,DATE(2001,1,1))</f>
        <v>36526</v>
      </c>
      <c r="I565" s="64" t="n">
        <f aca="false">IF(AND($G565&lt;=I$1,$H565&gt;I$1),$C565,0)</f>
        <v>0</v>
      </c>
      <c r="J565" s="64" t="n">
        <f aca="false">IF(AND($G565&lt;=J$1,$H565&gt;J$1),$C565,0)</f>
        <v>0</v>
      </c>
      <c r="K565" s="64" t="n">
        <f aca="false">IF(AND($G565&lt;=K$1,$H565&gt;K$1),$C565,0)</f>
        <v>0</v>
      </c>
      <c r="L565" s="64" t="n">
        <f aca="false">IF(AND($G565&lt;=L$1,$H565&gt;L$1),$C565,0)</f>
        <v>0</v>
      </c>
      <c r="M565" s="64" t="n">
        <f aca="false">IF(AND($G565&lt;=M$1,$H565&gt;M$1),$C565,0)</f>
        <v>0</v>
      </c>
      <c r="N565" s="64" t="n">
        <f aca="false">IF(AND($G565&lt;=N$1,$H565&gt;N$1),$C565,0)</f>
        <v>0</v>
      </c>
      <c r="O565" s="64" t="n">
        <f aca="false">IF(AND($G565&lt;=O$1,$H565&gt;O$1),$C565,0)</f>
        <v>0</v>
      </c>
      <c r="P565" s="64" t="n">
        <f aca="false">IF(AND($G565&lt;=P$1,$H565&gt;P$1),$C565,0)</f>
        <v>0</v>
      </c>
      <c r="Q565" s="64" t="n">
        <f aca="false">IF(AND($G565&lt;=Q$1,$H565&gt;Q$1),$C565,0)</f>
        <v>0</v>
      </c>
      <c r="R565" s="64" t="n">
        <f aca="false">IF(AND($G565&lt;=R$1,$H565&gt;R$1),$C565,0)</f>
        <v>0</v>
      </c>
      <c r="S565" s="64" t="n">
        <f aca="false">IF(AND($G565&lt;=S$1,$H565&gt;S$1),$C565,0)</f>
        <v>0</v>
      </c>
      <c r="T565" s="64" t="n">
        <f aca="false">IF(AND($G565&lt;=T$1,$H565&gt;T$1),$C565,0)</f>
        <v>0</v>
      </c>
      <c r="U565" s="65" t="n">
        <f aca="false">SUM(I565:T565)</f>
        <v>0</v>
      </c>
      <c r="V565" s="65"/>
      <c r="W565" s="67"/>
      <c r="X565" s="67"/>
      <c r="Y565" s="67"/>
      <c r="Z565" s="67"/>
      <c r="AA565" s="67"/>
      <c r="AB565" s="67"/>
      <c r="AC565" s="67"/>
    </row>
    <row r="566" customFormat="false" ht="15.75" hidden="true" customHeight="false" outlineLevel="0" collapsed="false">
      <c r="A566" s="54" t="n">
        <f aca="false">+'Personnel Input Worksheet'!B586</f>
        <v>0</v>
      </c>
      <c r="B566" s="54" t="n">
        <f aca="false">+'Personnel Input Worksheet'!D586</f>
        <v>0</v>
      </c>
      <c r="C566" s="54" t="n">
        <f aca="false">IF(B566&lt;&gt;0,1,0)</f>
        <v>0</v>
      </c>
      <c r="D566" s="54" t="n">
        <f aca="false">+'Personnel Input Worksheet'!G586</f>
        <v>0</v>
      </c>
      <c r="E566" s="61" t="n">
        <f aca="false">+D566*30</f>
        <v>0</v>
      </c>
      <c r="F566" s="62" t="n">
        <v>36526</v>
      </c>
      <c r="G566" s="63" t="n">
        <f aca="false">IF(A566&lt;&gt;"FTE",DATE(99,12,31),+F566+(360-E566))</f>
        <v>36525</v>
      </c>
      <c r="H566" s="63" t="n">
        <f aca="false">IF(A566&lt;&gt;"FTE",F566+E566,DATE(2001,1,1))</f>
        <v>36526</v>
      </c>
      <c r="I566" s="64" t="n">
        <f aca="false">IF(AND($G566&lt;=I$1,$H566&gt;I$1),$C566,0)</f>
        <v>0</v>
      </c>
      <c r="J566" s="64" t="n">
        <f aca="false">IF(AND($G566&lt;=J$1,$H566&gt;J$1),$C566,0)</f>
        <v>0</v>
      </c>
      <c r="K566" s="64" t="n">
        <f aca="false">IF(AND($G566&lt;=K$1,$H566&gt;K$1),$C566,0)</f>
        <v>0</v>
      </c>
      <c r="L566" s="64" t="n">
        <f aca="false">IF(AND($G566&lt;=L$1,$H566&gt;L$1),$C566,0)</f>
        <v>0</v>
      </c>
      <c r="M566" s="64" t="n">
        <f aca="false">IF(AND($G566&lt;=M$1,$H566&gt;M$1),$C566,0)</f>
        <v>0</v>
      </c>
      <c r="N566" s="64" t="n">
        <f aca="false">IF(AND($G566&lt;=N$1,$H566&gt;N$1),$C566,0)</f>
        <v>0</v>
      </c>
      <c r="O566" s="64" t="n">
        <f aca="false">IF(AND($G566&lt;=O$1,$H566&gt;O$1),$C566,0)</f>
        <v>0</v>
      </c>
      <c r="P566" s="64" t="n">
        <f aca="false">IF(AND($G566&lt;=P$1,$H566&gt;P$1),$C566,0)</f>
        <v>0</v>
      </c>
      <c r="Q566" s="64" t="n">
        <f aca="false">IF(AND($G566&lt;=Q$1,$H566&gt;Q$1),$C566,0)</f>
        <v>0</v>
      </c>
      <c r="R566" s="64" t="n">
        <f aca="false">IF(AND($G566&lt;=R$1,$H566&gt;R$1),$C566,0)</f>
        <v>0</v>
      </c>
      <c r="S566" s="64" t="n">
        <f aca="false">IF(AND($G566&lt;=S$1,$H566&gt;S$1),$C566,0)</f>
        <v>0</v>
      </c>
      <c r="T566" s="64" t="n">
        <f aca="false">IF(AND($G566&lt;=T$1,$H566&gt;T$1),$C566,0)</f>
        <v>0</v>
      </c>
      <c r="U566" s="65" t="n">
        <f aca="false">SUM(I566:T566)</f>
        <v>0</v>
      </c>
      <c r="V566" s="65"/>
      <c r="W566" s="67"/>
      <c r="X566" s="67"/>
      <c r="Y566" s="67"/>
      <c r="Z566" s="67"/>
      <c r="AA566" s="67"/>
      <c r="AB566" s="67"/>
      <c r="AC566" s="67"/>
    </row>
    <row r="567" customFormat="false" ht="15.75" hidden="true" customHeight="false" outlineLevel="0" collapsed="false">
      <c r="A567" s="54" t="n">
        <f aca="false">+'Personnel Input Worksheet'!B587</f>
        <v>0</v>
      </c>
      <c r="B567" s="54" t="n">
        <f aca="false">+'Personnel Input Worksheet'!D587</f>
        <v>0</v>
      </c>
      <c r="C567" s="54" t="n">
        <f aca="false">IF(B567&lt;&gt;0,1,0)</f>
        <v>0</v>
      </c>
      <c r="D567" s="54" t="n">
        <f aca="false">+'Personnel Input Worksheet'!G587</f>
        <v>0</v>
      </c>
      <c r="E567" s="61" t="n">
        <f aca="false">+D567*30</f>
        <v>0</v>
      </c>
      <c r="F567" s="62" t="n">
        <v>36526</v>
      </c>
      <c r="G567" s="63" t="n">
        <f aca="false">IF(A567&lt;&gt;"FTE",DATE(99,12,31),+F567+(360-E567))</f>
        <v>36525</v>
      </c>
      <c r="H567" s="63" t="n">
        <f aca="false">IF(A567&lt;&gt;"FTE",F567+E567,DATE(2001,1,1))</f>
        <v>36526</v>
      </c>
      <c r="I567" s="64" t="n">
        <f aca="false">IF(AND($G567&lt;=I$1,$H567&gt;I$1),$C567,0)</f>
        <v>0</v>
      </c>
      <c r="J567" s="64" t="n">
        <f aca="false">IF(AND($G567&lt;=J$1,$H567&gt;J$1),$C567,0)</f>
        <v>0</v>
      </c>
      <c r="K567" s="64" t="n">
        <f aca="false">IF(AND($G567&lt;=K$1,$H567&gt;K$1),$C567,0)</f>
        <v>0</v>
      </c>
      <c r="L567" s="64" t="n">
        <f aca="false">IF(AND($G567&lt;=L$1,$H567&gt;L$1),$C567,0)</f>
        <v>0</v>
      </c>
      <c r="M567" s="64" t="n">
        <f aca="false">IF(AND($G567&lt;=M$1,$H567&gt;M$1),$C567,0)</f>
        <v>0</v>
      </c>
      <c r="N567" s="64" t="n">
        <f aca="false">IF(AND($G567&lt;=N$1,$H567&gt;N$1),$C567,0)</f>
        <v>0</v>
      </c>
      <c r="O567" s="64" t="n">
        <f aca="false">IF(AND($G567&lt;=O$1,$H567&gt;O$1),$C567,0)</f>
        <v>0</v>
      </c>
      <c r="P567" s="64" t="n">
        <f aca="false">IF(AND($G567&lt;=P$1,$H567&gt;P$1),$C567,0)</f>
        <v>0</v>
      </c>
      <c r="Q567" s="64" t="n">
        <f aca="false">IF(AND($G567&lt;=Q$1,$H567&gt;Q$1),$C567,0)</f>
        <v>0</v>
      </c>
      <c r="R567" s="64" t="n">
        <f aca="false">IF(AND($G567&lt;=R$1,$H567&gt;R$1),$C567,0)</f>
        <v>0</v>
      </c>
      <c r="S567" s="64" t="n">
        <f aca="false">IF(AND($G567&lt;=S$1,$H567&gt;S$1),$C567,0)</f>
        <v>0</v>
      </c>
      <c r="T567" s="64" t="n">
        <f aca="false">IF(AND($G567&lt;=T$1,$H567&gt;T$1),$C567,0)</f>
        <v>0</v>
      </c>
      <c r="U567" s="65" t="n">
        <f aca="false">SUM(I567:T567)</f>
        <v>0</v>
      </c>
      <c r="V567" s="65"/>
      <c r="W567" s="67"/>
      <c r="X567" s="67"/>
      <c r="Y567" s="67"/>
      <c r="Z567" s="67"/>
      <c r="AA567" s="67"/>
      <c r="AB567" s="67"/>
      <c r="AC567" s="67"/>
    </row>
    <row r="568" customFormat="false" ht="15.75" hidden="true" customHeight="false" outlineLevel="0" collapsed="false">
      <c r="A568" s="54" t="n">
        <f aca="false">+'Personnel Input Worksheet'!B588</f>
        <v>0</v>
      </c>
      <c r="B568" s="54" t="n">
        <f aca="false">+'Personnel Input Worksheet'!D588</f>
        <v>0</v>
      </c>
      <c r="C568" s="54" t="n">
        <f aca="false">IF(B568&lt;&gt;0,1,0)</f>
        <v>0</v>
      </c>
      <c r="D568" s="54" t="n">
        <f aca="false">+'Personnel Input Worksheet'!G588</f>
        <v>0</v>
      </c>
      <c r="E568" s="61" t="n">
        <f aca="false">+D568*30</f>
        <v>0</v>
      </c>
      <c r="F568" s="62" t="n">
        <v>36526</v>
      </c>
      <c r="G568" s="63" t="n">
        <f aca="false">IF(A568&lt;&gt;"FTE",DATE(99,12,31),+F568+(360-E568))</f>
        <v>36525</v>
      </c>
      <c r="H568" s="63" t="n">
        <f aca="false">IF(A568&lt;&gt;"FTE",F568+E568,DATE(2001,1,1))</f>
        <v>36526</v>
      </c>
      <c r="I568" s="64" t="n">
        <f aca="false">IF(AND($G568&lt;=I$1,$H568&gt;I$1),$C568,0)</f>
        <v>0</v>
      </c>
      <c r="J568" s="64" t="n">
        <f aca="false">IF(AND($G568&lt;=J$1,$H568&gt;J$1),$C568,0)</f>
        <v>0</v>
      </c>
      <c r="K568" s="64" t="n">
        <f aca="false">IF(AND($G568&lt;=K$1,$H568&gt;K$1),$C568,0)</f>
        <v>0</v>
      </c>
      <c r="L568" s="64" t="n">
        <f aca="false">IF(AND($G568&lt;=L$1,$H568&gt;L$1),$C568,0)</f>
        <v>0</v>
      </c>
      <c r="M568" s="64" t="n">
        <f aca="false">IF(AND($G568&lt;=M$1,$H568&gt;M$1),$C568,0)</f>
        <v>0</v>
      </c>
      <c r="N568" s="64" t="n">
        <f aca="false">IF(AND($G568&lt;=N$1,$H568&gt;N$1),$C568,0)</f>
        <v>0</v>
      </c>
      <c r="O568" s="64" t="n">
        <f aca="false">IF(AND($G568&lt;=O$1,$H568&gt;O$1),$C568,0)</f>
        <v>0</v>
      </c>
      <c r="P568" s="64" t="n">
        <f aca="false">IF(AND($G568&lt;=P$1,$H568&gt;P$1),$C568,0)</f>
        <v>0</v>
      </c>
      <c r="Q568" s="64" t="n">
        <f aca="false">IF(AND($G568&lt;=Q$1,$H568&gt;Q$1),$C568,0)</f>
        <v>0</v>
      </c>
      <c r="R568" s="64" t="n">
        <f aca="false">IF(AND($G568&lt;=R$1,$H568&gt;R$1),$C568,0)</f>
        <v>0</v>
      </c>
      <c r="S568" s="64" t="n">
        <f aca="false">IF(AND($G568&lt;=S$1,$H568&gt;S$1),$C568,0)</f>
        <v>0</v>
      </c>
      <c r="T568" s="64" t="n">
        <f aca="false">IF(AND($G568&lt;=T$1,$H568&gt;T$1),$C568,0)</f>
        <v>0</v>
      </c>
      <c r="U568" s="65" t="n">
        <f aca="false">SUM(I568:T568)</f>
        <v>0</v>
      </c>
      <c r="V568" s="65"/>
      <c r="W568" s="67"/>
      <c r="X568" s="67"/>
      <c r="Y568" s="67"/>
      <c r="Z568" s="67"/>
      <c r="AA568" s="67"/>
      <c r="AB568" s="67"/>
      <c r="AC568" s="67"/>
    </row>
    <row r="569" customFormat="false" ht="15.75" hidden="true" customHeight="false" outlineLevel="0" collapsed="false">
      <c r="A569" s="54" t="n">
        <f aca="false">+'Personnel Input Worksheet'!B589</f>
        <v>0</v>
      </c>
      <c r="B569" s="54" t="n">
        <f aca="false">+'Personnel Input Worksheet'!D589</f>
        <v>0</v>
      </c>
      <c r="C569" s="54" t="n">
        <f aca="false">IF(B569&lt;&gt;0,1,0)</f>
        <v>0</v>
      </c>
      <c r="D569" s="54" t="n">
        <f aca="false">+'Personnel Input Worksheet'!G589</f>
        <v>0</v>
      </c>
      <c r="E569" s="61" t="n">
        <f aca="false">+D569*30</f>
        <v>0</v>
      </c>
      <c r="F569" s="62" t="n">
        <v>36526</v>
      </c>
      <c r="G569" s="63" t="n">
        <f aca="false">IF(A569&lt;&gt;"FTE",DATE(99,12,31),+F569+(360-E569))</f>
        <v>36525</v>
      </c>
      <c r="H569" s="63" t="n">
        <f aca="false">IF(A569&lt;&gt;"FTE",F569+E569,DATE(2001,1,1))</f>
        <v>36526</v>
      </c>
      <c r="I569" s="64" t="n">
        <f aca="false">IF(AND($G569&lt;=I$1,$H569&gt;I$1),$C569,0)</f>
        <v>0</v>
      </c>
      <c r="J569" s="64" t="n">
        <f aca="false">IF(AND($G569&lt;=J$1,$H569&gt;J$1),$C569,0)</f>
        <v>0</v>
      </c>
      <c r="K569" s="64" t="n">
        <f aca="false">IF(AND($G569&lt;=K$1,$H569&gt;K$1),$C569,0)</f>
        <v>0</v>
      </c>
      <c r="L569" s="64" t="n">
        <f aca="false">IF(AND($G569&lt;=L$1,$H569&gt;L$1),$C569,0)</f>
        <v>0</v>
      </c>
      <c r="M569" s="64" t="n">
        <f aca="false">IF(AND($G569&lt;=M$1,$H569&gt;M$1),$C569,0)</f>
        <v>0</v>
      </c>
      <c r="N569" s="64" t="n">
        <f aca="false">IF(AND($G569&lt;=N$1,$H569&gt;N$1),$C569,0)</f>
        <v>0</v>
      </c>
      <c r="O569" s="64" t="n">
        <f aca="false">IF(AND($G569&lt;=O$1,$H569&gt;O$1),$C569,0)</f>
        <v>0</v>
      </c>
      <c r="P569" s="64" t="n">
        <f aca="false">IF(AND($G569&lt;=P$1,$H569&gt;P$1),$C569,0)</f>
        <v>0</v>
      </c>
      <c r="Q569" s="64" t="n">
        <f aca="false">IF(AND($G569&lt;=Q$1,$H569&gt;Q$1),$C569,0)</f>
        <v>0</v>
      </c>
      <c r="R569" s="64" t="n">
        <f aca="false">IF(AND($G569&lt;=R$1,$H569&gt;R$1),$C569,0)</f>
        <v>0</v>
      </c>
      <c r="S569" s="64" t="n">
        <f aca="false">IF(AND($G569&lt;=S$1,$H569&gt;S$1),$C569,0)</f>
        <v>0</v>
      </c>
      <c r="T569" s="64" t="n">
        <f aca="false">IF(AND($G569&lt;=T$1,$H569&gt;T$1),$C569,0)</f>
        <v>0</v>
      </c>
      <c r="U569" s="65" t="n">
        <f aca="false">SUM(I569:T569)</f>
        <v>0</v>
      </c>
      <c r="V569" s="65"/>
      <c r="W569" s="67"/>
      <c r="X569" s="67"/>
      <c r="Y569" s="67"/>
      <c r="Z569" s="67"/>
      <c r="AA569" s="67"/>
      <c r="AB569" s="67"/>
      <c r="AC569" s="67"/>
    </row>
    <row r="570" customFormat="false" ht="15.75" hidden="true" customHeight="false" outlineLevel="0" collapsed="false">
      <c r="A570" s="54" t="n">
        <f aca="false">+'Personnel Input Worksheet'!B590</f>
        <v>0</v>
      </c>
      <c r="B570" s="54" t="n">
        <f aca="false">+'Personnel Input Worksheet'!D590</f>
        <v>0</v>
      </c>
      <c r="C570" s="54" t="n">
        <f aca="false">IF(B570&lt;&gt;0,1,0)</f>
        <v>0</v>
      </c>
      <c r="D570" s="54" t="n">
        <f aca="false">+'Personnel Input Worksheet'!G590</f>
        <v>0</v>
      </c>
      <c r="E570" s="61" t="n">
        <f aca="false">+D570*30</f>
        <v>0</v>
      </c>
      <c r="F570" s="62" t="n">
        <v>36526</v>
      </c>
      <c r="G570" s="63" t="n">
        <f aca="false">IF(A570&lt;&gt;"FTE",DATE(99,12,31),+F570+(360-E570))</f>
        <v>36525</v>
      </c>
      <c r="H570" s="63" t="n">
        <f aca="false">IF(A570&lt;&gt;"FTE",F570+E570,DATE(2001,1,1))</f>
        <v>36526</v>
      </c>
      <c r="I570" s="64" t="n">
        <f aca="false">IF(AND($G570&lt;=I$1,$H570&gt;I$1),$C570,0)</f>
        <v>0</v>
      </c>
      <c r="J570" s="64" t="n">
        <f aca="false">IF(AND($G570&lt;=J$1,$H570&gt;J$1),$C570,0)</f>
        <v>0</v>
      </c>
      <c r="K570" s="64" t="n">
        <f aca="false">IF(AND($G570&lt;=K$1,$H570&gt;K$1),$C570,0)</f>
        <v>0</v>
      </c>
      <c r="L570" s="64" t="n">
        <f aca="false">IF(AND($G570&lt;=L$1,$H570&gt;L$1),$C570,0)</f>
        <v>0</v>
      </c>
      <c r="M570" s="64" t="n">
        <f aca="false">IF(AND($G570&lt;=M$1,$H570&gt;M$1),$C570,0)</f>
        <v>0</v>
      </c>
      <c r="N570" s="64" t="n">
        <f aca="false">IF(AND($G570&lt;=N$1,$H570&gt;N$1),$C570,0)</f>
        <v>0</v>
      </c>
      <c r="O570" s="64" t="n">
        <f aca="false">IF(AND($G570&lt;=O$1,$H570&gt;O$1),$C570,0)</f>
        <v>0</v>
      </c>
      <c r="P570" s="64" t="n">
        <f aca="false">IF(AND($G570&lt;=P$1,$H570&gt;P$1),$C570,0)</f>
        <v>0</v>
      </c>
      <c r="Q570" s="64" t="n">
        <f aca="false">IF(AND($G570&lt;=Q$1,$H570&gt;Q$1),$C570,0)</f>
        <v>0</v>
      </c>
      <c r="R570" s="64" t="n">
        <f aca="false">IF(AND($G570&lt;=R$1,$H570&gt;R$1),$C570,0)</f>
        <v>0</v>
      </c>
      <c r="S570" s="64" t="n">
        <f aca="false">IF(AND($G570&lt;=S$1,$H570&gt;S$1),$C570,0)</f>
        <v>0</v>
      </c>
      <c r="T570" s="64" t="n">
        <f aca="false">IF(AND($G570&lt;=T$1,$H570&gt;T$1),$C570,0)</f>
        <v>0</v>
      </c>
      <c r="U570" s="65" t="n">
        <f aca="false">SUM(I570:T570)</f>
        <v>0</v>
      </c>
      <c r="V570" s="65"/>
      <c r="W570" s="67"/>
      <c r="X570" s="67"/>
      <c r="Y570" s="67"/>
      <c r="Z570" s="67"/>
      <c r="AA570" s="67"/>
      <c r="AB570" s="67"/>
      <c r="AC570" s="67"/>
    </row>
    <row r="571" customFormat="false" ht="15.75" hidden="true" customHeight="false" outlineLevel="0" collapsed="false">
      <c r="A571" s="54" t="n">
        <f aca="false">+'Personnel Input Worksheet'!B591</f>
        <v>0</v>
      </c>
      <c r="B571" s="54" t="n">
        <f aca="false">+'Personnel Input Worksheet'!D591</f>
        <v>0</v>
      </c>
      <c r="C571" s="54" t="n">
        <f aca="false">IF(B571&lt;&gt;0,1,0)</f>
        <v>0</v>
      </c>
      <c r="D571" s="54" t="n">
        <f aca="false">+'Personnel Input Worksheet'!G591</f>
        <v>0</v>
      </c>
      <c r="E571" s="61" t="n">
        <f aca="false">+D571*30</f>
        <v>0</v>
      </c>
      <c r="F571" s="62" t="n">
        <v>36526</v>
      </c>
      <c r="G571" s="63" t="n">
        <f aca="false">IF(A571&lt;&gt;"FTE",DATE(99,12,31),+F571+(360-E571))</f>
        <v>36525</v>
      </c>
      <c r="H571" s="63" t="n">
        <f aca="false">IF(A571&lt;&gt;"FTE",F571+E571,DATE(2001,1,1))</f>
        <v>36526</v>
      </c>
      <c r="I571" s="64" t="n">
        <f aca="false">IF(AND($G571&lt;=I$1,$H571&gt;I$1),$C571,0)</f>
        <v>0</v>
      </c>
      <c r="J571" s="64" t="n">
        <f aca="false">IF(AND($G571&lt;=J$1,$H571&gt;J$1),$C571,0)</f>
        <v>0</v>
      </c>
      <c r="K571" s="64" t="n">
        <f aca="false">IF(AND($G571&lt;=K$1,$H571&gt;K$1),$C571,0)</f>
        <v>0</v>
      </c>
      <c r="L571" s="64" t="n">
        <f aca="false">IF(AND($G571&lt;=L$1,$H571&gt;L$1),$C571,0)</f>
        <v>0</v>
      </c>
      <c r="M571" s="64" t="n">
        <f aca="false">IF(AND($G571&lt;=M$1,$H571&gt;M$1),$C571,0)</f>
        <v>0</v>
      </c>
      <c r="N571" s="64" t="n">
        <f aca="false">IF(AND($G571&lt;=N$1,$H571&gt;N$1),$C571,0)</f>
        <v>0</v>
      </c>
      <c r="O571" s="64" t="n">
        <f aca="false">IF(AND($G571&lt;=O$1,$H571&gt;O$1),$C571,0)</f>
        <v>0</v>
      </c>
      <c r="P571" s="64" t="n">
        <f aca="false">IF(AND($G571&lt;=P$1,$H571&gt;P$1),$C571,0)</f>
        <v>0</v>
      </c>
      <c r="Q571" s="64" t="n">
        <f aca="false">IF(AND($G571&lt;=Q$1,$H571&gt;Q$1),$C571,0)</f>
        <v>0</v>
      </c>
      <c r="R571" s="64" t="n">
        <f aca="false">IF(AND($G571&lt;=R$1,$H571&gt;R$1),$C571,0)</f>
        <v>0</v>
      </c>
      <c r="S571" s="64" t="n">
        <f aca="false">IF(AND($G571&lt;=S$1,$H571&gt;S$1),$C571,0)</f>
        <v>0</v>
      </c>
      <c r="T571" s="64" t="n">
        <f aca="false">IF(AND($G571&lt;=T$1,$H571&gt;T$1),$C571,0)</f>
        <v>0</v>
      </c>
      <c r="U571" s="65" t="n">
        <f aca="false">SUM(I571:T571)</f>
        <v>0</v>
      </c>
      <c r="V571" s="65"/>
      <c r="W571" s="67"/>
      <c r="X571" s="67"/>
      <c r="Y571" s="67"/>
      <c r="Z571" s="67"/>
      <c r="AA571" s="67"/>
      <c r="AB571" s="67"/>
      <c r="AC571" s="67"/>
    </row>
    <row r="572" customFormat="false" ht="15.75" hidden="true" customHeight="false" outlineLevel="0" collapsed="false">
      <c r="A572" s="54" t="n">
        <f aca="false">+'Personnel Input Worksheet'!B592</f>
        <v>0</v>
      </c>
      <c r="B572" s="54" t="n">
        <f aca="false">+'Personnel Input Worksheet'!D592</f>
        <v>0</v>
      </c>
      <c r="C572" s="54" t="n">
        <f aca="false">IF(B572&lt;&gt;0,1,0)</f>
        <v>0</v>
      </c>
      <c r="D572" s="54" t="n">
        <f aca="false">+'Personnel Input Worksheet'!G592</f>
        <v>0</v>
      </c>
      <c r="E572" s="61" t="n">
        <f aca="false">+D572*30</f>
        <v>0</v>
      </c>
      <c r="F572" s="62" t="n">
        <v>36526</v>
      </c>
      <c r="G572" s="63" t="n">
        <f aca="false">IF(A572&lt;&gt;"FTE",DATE(99,12,31),+F572+(360-E572))</f>
        <v>36525</v>
      </c>
      <c r="H572" s="63" t="n">
        <f aca="false">IF(A572&lt;&gt;"FTE",F572+E572,DATE(2001,1,1))</f>
        <v>36526</v>
      </c>
      <c r="I572" s="64" t="n">
        <f aca="false">IF(AND($G572&lt;=I$1,$H572&gt;I$1),$C572,0)</f>
        <v>0</v>
      </c>
      <c r="J572" s="64" t="n">
        <f aca="false">IF(AND($G572&lt;=J$1,$H572&gt;J$1),$C572,0)</f>
        <v>0</v>
      </c>
      <c r="K572" s="64" t="n">
        <f aca="false">IF(AND($G572&lt;=K$1,$H572&gt;K$1),$C572,0)</f>
        <v>0</v>
      </c>
      <c r="L572" s="64" t="n">
        <f aca="false">IF(AND($G572&lt;=L$1,$H572&gt;L$1),$C572,0)</f>
        <v>0</v>
      </c>
      <c r="M572" s="64" t="n">
        <f aca="false">IF(AND($G572&lt;=M$1,$H572&gt;M$1),$C572,0)</f>
        <v>0</v>
      </c>
      <c r="N572" s="64" t="n">
        <f aca="false">IF(AND($G572&lt;=N$1,$H572&gt;N$1),$C572,0)</f>
        <v>0</v>
      </c>
      <c r="O572" s="64" t="n">
        <f aca="false">IF(AND($G572&lt;=O$1,$H572&gt;O$1),$C572,0)</f>
        <v>0</v>
      </c>
      <c r="P572" s="64" t="n">
        <f aca="false">IF(AND($G572&lt;=P$1,$H572&gt;P$1),$C572,0)</f>
        <v>0</v>
      </c>
      <c r="Q572" s="64" t="n">
        <f aca="false">IF(AND($G572&lt;=Q$1,$H572&gt;Q$1),$C572,0)</f>
        <v>0</v>
      </c>
      <c r="R572" s="64" t="n">
        <f aca="false">IF(AND($G572&lt;=R$1,$H572&gt;R$1),$C572,0)</f>
        <v>0</v>
      </c>
      <c r="S572" s="64" t="n">
        <f aca="false">IF(AND($G572&lt;=S$1,$H572&gt;S$1),$C572,0)</f>
        <v>0</v>
      </c>
      <c r="T572" s="64" t="n">
        <f aca="false">IF(AND($G572&lt;=T$1,$H572&gt;T$1),$C572,0)</f>
        <v>0</v>
      </c>
      <c r="U572" s="65" t="n">
        <f aca="false">SUM(I572:T572)</f>
        <v>0</v>
      </c>
      <c r="V572" s="65"/>
      <c r="W572" s="67"/>
      <c r="X572" s="67"/>
      <c r="Y572" s="67"/>
      <c r="Z572" s="67"/>
      <c r="AA572" s="67"/>
      <c r="AB572" s="67"/>
      <c r="AC572" s="67"/>
    </row>
    <row r="573" customFormat="false" ht="15.75" hidden="true" customHeight="false" outlineLevel="0" collapsed="false">
      <c r="A573" s="54" t="n">
        <f aca="false">+'Personnel Input Worksheet'!B593</f>
        <v>0</v>
      </c>
      <c r="B573" s="54" t="n">
        <f aca="false">+'Personnel Input Worksheet'!D593</f>
        <v>0</v>
      </c>
      <c r="C573" s="54" t="n">
        <f aca="false">IF(B573&lt;&gt;0,1,0)</f>
        <v>0</v>
      </c>
      <c r="D573" s="54" t="n">
        <f aca="false">+'Personnel Input Worksheet'!G593</f>
        <v>0</v>
      </c>
      <c r="E573" s="61" t="n">
        <f aca="false">+D573*30</f>
        <v>0</v>
      </c>
      <c r="F573" s="62" t="n">
        <v>36526</v>
      </c>
      <c r="G573" s="63" t="n">
        <f aca="false">IF(A573&lt;&gt;"FTE",DATE(99,12,31),+F573+(360-E573))</f>
        <v>36525</v>
      </c>
      <c r="H573" s="63" t="n">
        <f aca="false">IF(A573&lt;&gt;"FTE",F573+E573,DATE(2001,1,1))</f>
        <v>36526</v>
      </c>
      <c r="I573" s="64" t="n">
        <f aca="false">IF(AND($G573&lt;=I$1,$H573&gt;I$1),$C573,0)</f>
        <v>0</v>
      </c>
      <c r="J573" s="64" t="n">
        <f aca="false">IF(AND($G573&lt;=J$1,$H573&gt;J$1),$C573,0)</f>
        <v>0</v>
      </c>
      <c r="K573" s="64" t="n">
        <f aca="false">IF(AND($G573&lt;=K$1,$H573&gt;K$1),$C573,0)</f>
        <v>0</v>
      </c>
      <c r="L573" s="64" t="n">
        <f aca="false">IF(AND($G573&lt;=L$1,$H573&gt;L$1),$C573,0)</f>
        <v>0</v>
      </c>
      <c r="M573" s="64" t="n">
        <f aca="false">IF(AND($G573&lt;=M$1,$H573&gt;M$1),$C573,0)</f>
        <v>0</v>
      </c>
      <c r="N573" s="64" t="n">
        <f aca="false">IF(AND($G573&lt;=N$1,$H573&gt;N$1),$C573,0)</f>
        <v>0</v>
      </c>
      <c r="O573" s="64" t="n">
        <f aca="false">IF(AND($G573&lt;=O$1,$H573&gt;O$1),$C573,0)</f>
        <v>0</v>
      </c>
      <c r="P573" s="64" t="n">
        <f aca="false">IF(AND($G573&lt;=P$1,$H573&gt;P$1),$C573,0)</f>
        <v>0</v>
      </c>
      <c r="Q573" s="64" t="n">
        <f aca="false">IF(AND($G573&lt;=Q$1,$H573&gt;Q$1),$C573,0)</f>
        <v>0</v>
      </c>
      <c r="R573" s="64" t="n">
        <f aca="false">IF(AND($G573&lt;=R$1,$H573&gt;R$1),$C573,0)</f>
        <v>0</v>
      </c>
      <c r="S573" s="64" t="n">
        <f aca="false">IF(AND($G573&lt;=S$1,$H573&gt;S$1),$C573,0)</f>
        <v>0</v>
      </c>
      <c r="T573" s="64" t="n">
        <f aca="false">IF(AND($G573&lt;=T$1,$H573&gt;T$1),$C573,0)</f>
        <v>0</v>
      </c>
      <c r="U573" s="65" t="n">
        <f aca="false">SUM(I573:T573)</f>
        <v>0</v>
      </c>
      <c r="V573" s="65"/>
      <c r="W573" s="67"/>
      <c r="X573" s="67"/>
      <c r="Y573" s="67"/>
      <c r="Z573" s="67"/>
      <c r="AA573" s="67"/>
      <c r="AB573" s="67"/>
      <c r="AC573" s="67"/>
    </row>
    <row r="574" customFormat="false" ht="15.75" hidden="true" customHeight="false" outlineLevel="0" collapsed="false">
      <c r="A574" s="54" t="n">
        <f aca="false">+'Personnel Input Worksheet'!B594</f>
        <v>0</v>
      </c>
      <c r="B574" s="54" t="n">
        <f aca="false">+'Personnel Input Worksheet'!D594</f>
        <v>0</v>
      </c>
      <c r="C574" s="54" t="n">
        <f aca="false">IF(B574&lt;&gt;0,1,0)</f>
        <v>0</v>
      </c>
      <c r="D574" s="54" t="n">
        <f aca="false">+'Personnel Input Worksheet'!G594</f>
        <v>0</v>
      </c>
      <c r="E574" s="61" t="n">
        <f aca="false">+D574*30</f>
        <v>0</v>
      </c>
      <c r="F574" s="62" t="n">
        <v>36526</v>
      </c>
      <c r="G574" s="63" t="n">
        <f aca="false">IF(A574&lt;&gt;"FTE",DATE(99,12,31),+F574+(360-E574))</f>
        <v>36525</v>
      </c>
      <c r="H574" s="63" t="n">
        <f aca="false">IF(A574&lt;&gt;"FTE",F574+E574,DATE(2001,1,1))</f>
        <v>36526</v>
      </c>
      <c r="I574" s="64" t="n">
        <f aca="false">IF(AND($G574&lt;=I$1,$H574&gt;I$1),$C574,0)</f>
        <v>0</v>
      </c>
      <c r="J574" s="64" t="n">
        <f aca="false">IF(AND($G574&lt;=J$1,$H574&gt;J$1),$C574,0)</f>
        <v>0</v>
      </c>
      <c r="K574" s="64" t="n">
        <f aca="false">IF(AND($G574&lt;=K$1,$H574&gt;K$1),$C574,0)</f>
        <v>0</v>
      </c>
      <c r="L574" s="64" t="n">
        <f aca="false">IF(AND($G574&lt;=L$1,$H574&gt;L$1),$C574,0)</f>
        <v>0</v>
      </c>
      <c r="M574" s="64" t="n">
        <f aca="false">IF(AND($G574&lt;=M$1,$H574&gt;M$1),$C574,0)</f>
        <v>0</v>
      </c>
      <c r="N574" s="64" t="n">
        <f aca="false">IF(AND($G574&lt;=N$1,$H574&gt;N$1),$C574,0)</f>
        <v>0</v>
      </c>
      <c r="O574" s="64" t="n">
        <f aca="false">IF(AND($G574&lt;=O$1,$H574&gt;O$1),$C574,0)</f>
        <v>0</v>
      </c>
      <c r="P574" s="64" t="n">
        <f aca="false">IF(AND($G574&lt;=P$1,$H574&gt;P$1),$C574,0)</f>
        <v>0</v>
      </c>
      <c r="Q574" s="64" t="n">
        <f aca="false">IF(AND($G574&lt;=Q$1,$H574&gt;Q$1),$C574,0)</f>
        <v>0</v>
      </c>
      <c r="R574" s="64" t="n">
        <f aca="false">IF(AND($G574&lt;=R$1,$H574&gt;R$1),$C574,0)</f>
        <v>0</v>
      </c>
      <c r="S574" s="64" t="n">
        <f aca="false">IF(AND($G574&lt;=S$1,$H574&gt;S$1),$C574,0)</f>
        <v>0</v>
      </c>
      <c r="T574" s="64" t="n">
        <f aca="false">IF(AND($G574&lt;=T$1,$H574&gt;T$1),$C574,0)</f>
        <v>0</v>
      </c>
      <c r="U574" s="65" t="n">
        <f aca="false">SUM(I574:T574)</f>
        <v>0</v>
      </c>
      <c r="V574" s="65"/>
      <c r="W574" s="67"/>
      <c r="X574" s="67"/>
      <c r="Y574" s="67"/>
      <c r="Z574" s="67"/>
      <c r="AA574" s="67"/>
      <c r="AB574" s="67"/>
      <c r="AC574" s="67"/>
    </row>
    <row r="575" customFormat="false" ht="15.75" hidden="true" customHeight="false" outlineLevel="0" collapsed="false">
      <c r="A575" s="54" t="n">
        <f aca="false">+'Personnel Input Worksheet'!B595</f>
        <v>0</v>
      </c>
      <c r="B575" s="54" t="n">
        <f aca="false">+'Personnel Input Worksheet'!D595</f>
        <v>0</v>
      </c>
      <c r="C575" s="54" t="n">
        <f aca="false">IF(B575&lt;&gt;0,1,0)</f>
        <v>0</v>
      </c>
      <c r="D575" s="54" t="n">
        <f aca="false">+'Personnel Input Worksheet'!G595</f>
        <v>0</v>
      </c>
      <c r="E575" s="61" t="n">
        <f aca="false">+D575*30</f>
        <v>0</v>
      </c>
      <c r="F575" s="62" t="n">
        <v>36526</v>
      </c>
      <c r="G575" s="63" t="n">
        <f aca="false">IF(A575&lt;&gt;"FTE",DATE(99,12,31),+F575+(360-E575))</f>
        <v>36525</v>
      </c>
      <c r="H575" s="63" t="n">
        <f aca="false">IF(A575&lt;&gt;"FTE",F575+E575,DATE(2001,1,1))</f>
        <v>36526</v>
      </c>
      <c r="I575" s="64" t="n">
        <f aca="false">IF(AND($G575&lt;=I$1,$H575&gt;I$1),$C575,0)</f>
        <v>0</v>
      </c>
      <c r="J575" s="64" t="n">
        <f aca="false">IF(AND($G575&lt;=J$1,$H575&gt;J$1),$C575,0)</f>
        <v>0</v>
      </c>
      <c r="K575" s="64" t="n">
        <f aca="false">IF(AND($G575&lt;=K$1,$H575&gt;K$1),$C575,0)</f>
        <v>0</v>
      </c>
      <c r="L575" s="64" t="n">
        <f aca="false">IF(AND($G575&lt;=L$1,$H575&gt;L$1),$C575,0)</f>
        <v>0</v>
      </c>
      <c r="M575" s="64" t="n">
        <f aca="false">IF(AND($G575&lt;=M$1,$H575&gt;M$1),$C575,0)</f>
        <v>0</v>
      </c>
      <c r="N575" s="64" t="n">
        <f aca="false">IF(AND($G575&lt;=N$1,$H575&gt;N$1),$C575,0)</f>
        <v>0</v>
      </c>
      <c r="O575" s="64" t="n">
        <f aca="false">IF(AND($G575&lt;=O$1,$H575&gt;O$1),$C575,0)</f>
        <v>0</v>
      </c>
      <c r="P575" s="64" t="n">
        <f aca="false">IF(AND($G575&lt;=P$1,$H575&gt;P$1),$C575,0)</f>
        <v>0</v>
      </c>
      <c r="Q575" s="64" t="n">
        <f aca="false">IF(AND($G575&lt;=Q$1,$H575&gt;Q$1),$C575,0)</f>
        <v>0</v>
      </c>
      <c r="R575" s="64" t="n">
        <f aca="false">IF(AND($G575&lt;=R$1,$H575&gt;R$1),$C575,0)</f>
        <v>0</v>
      </c>
      <c r="S575" s="64" t="n">
        <f aca="false">IF(AND($G575&lt;=S$1,$H575&gt;S$1),$C575,0)</f>
        <v>0</v>
      </c>
      <c r="T575" s="64" t="n">
        <f aca="false">IF(AND($G575&lt;=T$1,$H575&gt;T$1),$C575,0)</f>
        <v>0</v>
      </c>
      <c r="U575" s="65" t="n">
        <f aca="false">SUM(I575:T575)</f>
        <v>0</v>
      </c>
      <c r="V575" s="65"/>
      <c r="W575" s="67"/>
      <c r="X575" s="67"/>
      <c r="Y575" s="67"/>
      <c r="Z575" s="67"/>
      <c r="AA575" s="67"/>
      <c r="AB575" s="67"/>
      <c r="AC575" s="67"/>
    </row>
    <row r="576" customFormat="false" ht="15.75" hidden="true" customHeight="false" outlineLevel="0" collapsed="false">
      <c r="A576" s="54" t="n">
        <f aca="false">+'Personnel Input Worksheet'!B596</f>
        <v>0</v>
      </c>
      <c r="B576" s="54" t="n">
        <f aca="false">+'Personnel Input Worksheet'!D596</f>
        <v>0</v>
      </c>
      <c r="C576" s="54" t="n">
        <f aca="false">IF(B576&lt;&gt;0,1,0)</f>
        <v>0</v>
      </c>
      <c r="D576" s="54" t="n">
        <f aca="false">+'Personnel Input Worksheet'!G596</f>
        <v>0</v>
      </c>
      <c r="E576" s="61" t="n">
        <f aca="false">+D576*30</f>
        <v>0</v>
      </c>
      <c r="F576" s="62" t="n">
        <v>36526</v>
      </c>
      <c r="G576" s="63" t="n">
        <f aca="false">IF(A576&lt;&gt;"FTE",DATE(99,12,31),+F576+(360-E576))</f>
        <v>36525</v>
      </c>
      <c r="H576" s="63" t="n">
        <f aca="false">IF(A576&lt;&gt;"FTE",F576+E576,DATE(2001,1,1))</f>
        <v>36526</v>
      </c>
      <c r="I576" s="64" t="n">
        <f aca="false">IF(AND($G576&lt;=I$1,$H576&gt;I$1),$C576,0)</f>
        <v>0</v>
      </c>
      <c r="J576" s="64" t="n">
        <f aca="false">IF(AND($G576&lt;=J$1,$H576&gt;J$1),$C576,0)</f>
        <v>0</v>
      </c>
      <c r="K576" s="64" t="n">
        <f aca="false">IF(AND($G576&lt;=K$1,$H576&gt;K$1),$C576,0)</f>
        <v>0</v>
      </c>
      <c r="L576" s="64" t="n">
        <f aca="false">IF(AND($G576&lt;=L$1,$H576&gt;L$1),$C576,0)</f>
        <v>0</v>
      </c>
      <c r="M576" s="64" t="n">
        <f aca="false">IF(AND($G576&lt;=M$1,$H576&gt;M$1),$C576,0)</f>
        <v>0</v>
      </c>
      <c r="N576" s="64" t="n">
        <f aca="false">IF(AND($G576&lt;=N$1,$H576&gt;N$1),$C576,0)</f>
        <v>0</v>
      </c>
      <c r="O576" s="64" t="n">
        <f aca="false">IF(AND($G576&lt;=O$1,$H576&gt;O$1),$C576,0)</f>
        <v>0</v>
      </c>
      <c r="P576" s="64" t="n">
        <f aca="false">IF(AND($G576&lt;=P$1,$H576&gt;P$1),$C576,0)</f>
        <v>0</v>
      </c>
      <c r="Q576" s="64" t="n">
        <f aca="false">IF(AND($G576&lt;=Q$1,$H576&gt;Q$1),$C576,0)</f>
        <v>0</v>
      </c>
      <c r="R576" s="64" t="n">
        <f aca="false">IF(AND($G576&lt;=R$1,$H576&gt;R$1),$C576,0)</f>
        <v>0</v>
      </c>
      <c r="S576" s="64" t="n">
        <f aca="false">IF(AND($G576&lt;=S$1,$H576&gt;S$1),$C576,0)</f>
        <v>0</v>
      </c>
      <c r="T576" s="64" t="n">
        <f aca="false">IF(AND($G576&lt;=T$1,$H576&gt;T$1),$C576,0)</f>
        <v>0</v>
      </c>
      <c r="U576" s="65" t="n">
        <f aca="false">SUM(I576:T576)</f>
        <v>0</v>
      </c>
      <c r="V576" s="65"/>
      <c r="W576" s="67"/>
      <c r="X576" s="67"/>
      <c r="Y576" s="67"/>
      <c r="Z576" s="67"/>
      <c r="AA576" s="67"/>
      <c r="AB576" s="67"/>
      <c r="AC576" s="67"/>
    </row>
    <row r="577" customFormat="false" ht="15.75" hidden="true" customHeight="false" outlineLevel="0" collapsed="false">
      <c r="A577" s="54" t="n">
        <f aca="false">+'Personnel Input Worksheet'!B597</f>
        <v>0</v>
      </c>
      <c r="B577" s="54" t="n">
        <f aca="false">+'Personnel Input Worksheet'!D597</f>
        <v>0</v>
      </c>
      <c r="C577" s="54" t="n">
        <f aca="false">IF(B577&lt;&gt;0,1,0)</f>
        <v>0</v>
      </c>
      <c r="D577" s="54" t="n">
        <f aca="false">+'Personnel Input Worksheet'!G597</f>
        <v>0</v>
      </c>
      <c r="E577" s="61" t="n">
        <f aca="false">+D577*30</f>
        <v>0</v>
      </c>
      <c r="F577" s="62" t="n">
        <v>36526</v>
      </c>
      <c r="G577" s="63" t="n">
        <f aca="false">IF(A577&lt;&gt;"FTE",DATE(99,12,31),+F577+(360-E577))</f>
        <v>36525</v>
      </c>
      <c r="H577" s="63" t="n">
        <f aca="false">IF(A577&lt;&gt;"FTE",F577+E577,DATE(2001,1,1))</f>
        <v>36526</v>
      </c>
      <c r="I577" s="64" t="n">
        <f aca="false">IF(AND($G577&lt;=I$1,$H577&gt;I$1),$C577,0)</f>
        <v>0</v>
      </c>
      <c r="J577" s="64" t="n">
        <f aca="false">IF(AND($G577&lt;=J$1,$H577&gt;J$1),$C577,0)</f>
        <v>0</v>
      </c>
      <c r="K577" s="64" t="n">
        <f aca="false">IF(AND($G577&lt;=K$1,$H577&gt;K$1),$C577,0)</f>
        <v>0</v>
      </c>
      <c r="L577" s="64" t="n">
        <f aca="false">IF(AND($G577&lt;=L$1,$H577&gt;L$1),$C577,0)</f>
        <v>0</v>
      </c>
      <c r="M577" s="64" t="n">
        <f aca="false">IF(AND($G577&lt;=M$1,$H577&gt;M$1),$C577,0)</f>
        <v>0</v>
      </c>
      <c r="N577" s="64" t="n">
        <f aca="false">IF(AND($G577&lt;=N$1,$H577&gt;N$1),$C577,0)</f>
        <v>0</v>
      </c>
      <c r="O577" s="64" t="n">
        <f aca="false">IF(AND($G577&lt;=O$1,$H577&gt;O$1),$C577,0)</f>
        <v>0</v>
      </c>
      <c r="P577" s="64" t="n">
        <f aca="false">IF(AND($G577&lt;=P$1,$H577&gt;P$1),$C577,0)</f>
        <v>0</v>
      </c>
      <c r="Q577" s="64" t="n">
        <f aca="false">IF(AND($G577&lt;=Q$1,$H577&gt;Q$1),$C577,0)</f>
        <v>0</v>
      </c>
      <c r="R577" s="64" t="n">
        <f aca="false">IF(AND($G577&lt;=R$1,$H577&gt;R$1),$C577,0)</f>
        <v>0</v>
      </c>
      <c r="S577" s="64" t="n">
        <f aca="false">IF(AND($G577&lt;=S$1,$H577&gt;S$1),$C577,0)</f>
        <v>0</v>
      </c>
      <c r="T577" s="64" t="n">
        <f aca="false">IF(AND($G577&lt;=T$1,$H577&gt;T$1),$C577,0)</f>
        <v>0</v>
      </c>
      <c r="U577" s="65" t="n">
        <f aca="false">SUM(I577:T577)</f>
        <v>0</v>
      </c>
      <c r="V577" s="65"/>
      <c r="W577" s="67"/>
      <c r="X577" s="67"/>
      <c r="Y577" s="67"/>
      <c r="Z577" s="67"/>
      <c r="AA577" s="67"/>
      <c r="AB577" s="67"/>
      <c r="AC577" s="67"/>
    </row>
    <row r="578" customFormat="false" ht="15.75" hidden="true" customHeight="false" outlineLevel="0" collapsed="false">
      <c r="A578" s="54" t="n">
        <f aca="false">+'Personnel Input Worksheet'!B598</f>
        <v>0</v>
      </c>
      <c r="B578" s="54" t="n">
        <f aca="false">+'Personnel Input Worksheet'!D598</f>
        <v>0</v>
      </c>
      <c r="C578" s="54" t="n">
        <f aca="false">IF(B578&lt;&gt;0,1,0)</f>
        <v>0</v>
      </c>
      <c r="D578" s="54" t="n">
        <f aca="false">+'Personnel Input Worksheet'!G598</f>
        <v>0</v>
      </c>
      <c r="E578" s="61" t="n">
        <f aca="false">+D578*30</f>
        <v>0</v>
      </c>
      <c r="F578" s="62" t="n">
        <v>36526</v>
      </c>
      <c r="G578" s="63" t="n">
        <f aca="false">IF(A578&lt;&gt;"FTE",DATE(99,12,31),+F578+(360-E578))</f>
        <v>36525</v>
      </c>
      <c r="H578" s="63" t="n">
        <f aca="false">IF(A578&lt;&gt;"FTE",F578+E578,DATE(2001,1,1))</f>
        <v>36526</v>
      </c>
      <c r="I578" s="64" t="n">
        <f aca="false">IF(AND($G578&lt;=I$1,$H578&gt;I$1),$C578,0)</f>
        <v>0</v>
      </c>
      <c r="J578" s="64" t="n">
        <f aca="false">IF(AND($G578&lt;=J$1,$H578&gt;J$1),$C578,0)</f>
        <v>0</v>
      </c>
      <c r="K578" s="64" t="n">
        <f aca="false">IF(AND($G578&lt;=K$1,$H578&gt;K$1),$C578,0)</f>
        <v>0</v>
      </c>
      <c r="L578" s="64" t="n">
        <f aca="false">IF(AND($G578&lt;=L$1,$H578&gt;L$1),$C578,0)</f>
        <v>0</v>
      </c>
      <c r="M578" s="64" t="n">
        <f aca="false">IF(AND($G578&lt;=M$1,$H578&gt;M$1),$C578,0)</f>
        <v>0</v>
      </c>
      <c r="N578" s="64" t="n">
        <f aca="false">IF(AND($G578&lt;=N$1,$H578&gt;N$1),$C578,0)</f>
        <v>0</v>
      </c>
      <c r="O578" s="64" t="n">
        <f aca="false">IF(AND($G578&lt;=O$1,$H578&gt;O$1),$C578,0)</f>
        <v>0</v>
      </c>
      <c r="P578" s="64" t="n">
        <f aca="false">IF(AND($G578&lt;=P$1,$H578&gt;P$1),$C578,0)</f>
        <v>0</v>
      </c>
      <c r="Q578" s="64" t="n">
        <f aca="false">IF(AND($G578&lt;=Q$1,$H578&gt;Q$1),$C578,0)</f>
        <v>0</v>
      </c>
      <c r="R578" s="64" t="n">
        <f aca="false">IF(AND($G578&lt;=R$1,$H578&gt;R$1),$C578,0)</f>
        <v>0</v>
      </c>
      <c r="S578" s="64" t="n">
        <f aca="false">IF(AND($G578&lt;=S$1,$H578&gt;S$1),$C578,0)</f>
        <v>0</v>
      </c>
      <c r="T578" s="64" t="n">
        <f aca="false">IF(AND($G578&lt;=T$1,$H578&gt;T$1),$C578,0)</f>
        <v>0</v>
      </c>
      <c r="U578" s="65" t="n">
        <f aca="false">SUM(I578:T578)</f>
        <v>0</v>
      </c>
      <c r="V578" s="65"/>
      <c r="W578" s="67"/>
      <c r="X578" s="67"/>
      <c r="Y578" s="67"/>
      <c r="Z578" s="67"/>
      <c r="AA578" s="67"/>
      <c r="AB578" s="67"/>
      <c r="AC578" s="67"/>
    </row>
    <row r="579" customFormat="false" ht="15.75" hidden="true" customHeight="false" outlineLevel="0" collapsed="false">
      <c r="A579" s="54" t="n">
        <f aca="false">+'Personnel Input Worksheet'!B599</f>
        <v>0</v>
      </c>
      <c r="B579" s="54" t="n">
        <f aca="false">+'Personnel Input Worksheet'!D599</f>
        <v>0</v>
      </c>
      <c r="C579" s="54" t="n">
        <f aca="false">IF(B579&lt;&gt;0,1,0)</f>
        <v>0</v>
      </c>
      <c r="D579" s="54" t="n">
        <f aca="false">+'Personnel Input Worksheet'!G599</f>
        <v>0</v>
      </c>
      <c r="E579" s="61" t="n">
        <f aca="false">+D579*30</f>
        <v>0</v>
      </c>
      <c r="F579" s="62" t="n">
        <v>36526</v>
      </c>
      <c r="G579" s="63" t="n">
        <f aca="false">IF(A579&lt;&gt;"FTE",DATE(99,12,31),+F579+(360-E579))</f>
        <v>36525</v>
      </c>
      <c r="H579" s="63" t="n">
        <f aca="false">IF(A579&lt;&gt;"FTE",F579+E579,DATE(2001,1,1))</f>
        <v>36526</v>
      </c>
      <c r="I579" s="64" t="n">
        <f aca="false">IF(AND($G579&lt;=I$1,$H579&gt;I$1),$C579,0)</f>
        <v>0</v>
      </c>
      <c r="J579" s="64" t="n">
        <f aca="false">IF(AND($G579&lt;=J$1,$H579&gt;J$1),$C579,0)</f>
        <v>0</v>
      </c>
      <c r="K579" s="64" t="n">
        <f aca="false">IF(AND($G579&lt;=K$1,$H579&gt;K$1),$C579,0)</f>
        <v>0</v>
      </c>
      <c r="L579" s="64" t="n">
        <f aca="false">IF(AND($G579&lt;=L$1,$H579&gt;L$1),$C579,0)</f>
        <v>0</v>
      </c>
      <c r="M579" s="64" t="n">
        <f aca="false">IF(AND($G579&lt;=M$1,$H579&gt;M$1),$C579,0)</f>
        <v>0</v>
      </c>
      <c r="N579" s="64" t="n">
        <f aca="false">IF(AND($G579&lt;=N$1,$H579&gt;N$1),$C579,0)</f>
        <v>0</v>
      </c>
      <c r="O579" s="64" t="n">
        <f aca="false">IF(AND($G579&lt;=O$1,$H579&gt;O$1),$C579,0)</f>
        <v>0</v>
      </c>
      <c r="P579" s="64" t="n">
        <f aca="false">IF(AND($G579&lt;=P$1,$H579&gt;P$1),$C579,0)</f>
        <v>0</v>
      </c>
      <c r="Q579" s="64" t="n">
        <f aca="false">IF(AND($G579&lt;=Q$1,$H579&gt;Q$1),$C579,0)</f>
        <v>0</v>
      </c>
      <c r="R579" s="64" t="n">
        <f aca="false">IF(AND($G579&lt;=R$1,$H579&gt;R$1),$C579,0)</f>
        <v>0</v>
      </c>
      <c r="S579" s="64" t="n">
        <f aca="false">IF(AND($G579&lt;=S$1,$H579&gt;S$1),$C579,0)</f>
        <v>0</v>
      </c>
      <c r="T579" s="64" t="n">
        <f aca="false">IF(AND($G579&lt;=T$1,$H579&gt;T$1),$C579,0)</f>
        <v>0</v>
      </c>
      <c r="U579" s="65" t="n">
        <f aca="false">SUM(I579:T579)</f>
        <v>0</v>
      </c>
      <c r="V579" s="65"/>
      <c r="W579" s="67"/>
      <c r="X579" s="67"/>
      <c r="Y579" s="67"/>
      <c r="Z579" s="67"/>
      <c r="AA579" s="67"/>
      <c r="AB579" s="67"/>
      <c r="AC579" s="67"/>
    </row>
    <row r="580" customFormat="false" ht="15.75" hidden="true" customHeight="false" outlineLevel="0" collapsed="false">
      <c r="A580" s="54" t="n">
        <f aca="false">+'Personnel Input Worksheet'!B600</f>
        <v>0</v>
      </c>
      <c r="B580" s="54" t="n">
        <f aca="false">+'Personnel Input Worksheet'!D600</f>
        <v>0</v>
      </c>
      <c r="C580" s="54" t="n">
        <f aca="false">IF(B580&lt;&gt;0,1,0)</f>
        <v>0</v>
      </c>
      <c r="D580" s="54" t="n">
        <f aca="false">+'Personnel Input Worksheet'!G600</f>
        <v>0</v>
      </c>
      <c r="E580" s="61" t="n">
        <f aca="false">+D580*30</f>
        <v>0</v>
      </c>
      <c r="F580" s="62" t="n">
        <v>36526</v>
      </c>
      <c r="G580" s="63" t="n">
        <f aca="false">IF(A580&lt;&gt;"FTE",DATE(99,12,31),+F580+(360-E580))</f>
        <v>36525</v>
      </c>
      <c r="H580" s="63" t="n">
        <f aca="false">IF(A580&lt;&gt;"FTE",F580+E580,DATE(2001,1,1))</f>
        <v>36526</v>
      </c>
      <c r="I580" s="64" t="n">
        <f aca="false">IF(AND($G580&lt;=I$1,$H580&gt;I$1),$C580,0)</f>
        <v>0</v>
      </c>
      <c r="J580" s="64" t="n">
        <f aca="false">IF(AND($G580&lt;=J$1,$H580&gt;J$1),$C580,0)</f>
        <v>0</v>
      </c>
      <c r="K580" s="64" t="n">
        <f aca="false">IF(AND($G580&lt;=K$1,$H580&gt;K$1),$C580,0)</f>
        <v>0</v>
      </c>
      <c r="L580" s="64" t="n">
        <f aca="false">IF(AND($G580&lt;=L$1,$H580&gt;L$1),$C580,0)</f>
        <v>0</v>
      </c>
      <c r="M580" s="64" t="n">
        <f aca="false">IF(AND($G580&lt;=M$1,$H580&gt;M$1),$C580,0)</f>
        <v>0</v>
      </c>
      <c r="N580" s="64" t="n">
        <f aca="false">IF(AND($G580&lt;=N$1,$H580&gt;N$1),$C580,0)</f>
        <v>0</v>
      </c>
      <c r="O580" s="64" t="n">
        <f aca="false">IF(AND($G580&lt;=O$1,$H580&gt;O$1),$C580,0)</f>
        <v>0</v>
      </c>
      <c r="P580" s="64" t="n">
        <f aca="false">IF(AND($G580&lt;=P$1,$H580&gt;P$1),$C580,0)</f>
        <v>0</v>
      </c>
      <c r="Q580" s="64" t="n">
        <f aca="false">IF(AND($G580&lt;=Q$1,$H580&gt;Q$1),$C580,0)</f>
        <v>0</v>
      </c>
      <c r="R580" s="64" t="n">
        <f aca="false">IF(AND($G580&lt;=R$1,$H580&gt;R$1),$C580,0)</f>
        <v>0</v>
      </c>
      <c r="S580" s="64" t="n">
        <f aca="false">IF(AND($G580&lt;=S$1,$H580&gt;S$1),$C580,0)</f>
        <v>0</v>
      </c>
      <c r="T580" s="64" t="n">
        <f aca="false">IF(AND($G580&lt;=T$1,$H580&gt;T$1),$C580,0)</f>
        <v>0</v>
      </c>
      <c r="U580" s="65" t="n">
        <f aca="false">SUM(I580:T580)</f>
        <v>0</v>
      </c>
      <c r="V580" s="65"/>
      <c r="W580" s="67"/>
      <c r="X580" s="67"/>
      <c r="Y580" s="67"/>
      <c r="Z580" s="67"/>
      <c r="AA580" s="67"/>
      <c r="AB580" s="67"/>
      <c r="AC580" s="67"/>
    </row>
    <row r="581" customFormat="false" ht="15.75" hidden="true" customHeight="false" outlineLevel="0" collapsed="false">
      <c r="A581" s="54" t="n">
        <f aca="false">+'Personnel Input Worksheet'!B601</f>
        <v>0</v>
      </c>
      <c r="B581" s="54" t="n">
        <f aca="false">+'Personnel Input Worksheet'!D601</f>
        <v>0</v>
      </c>
      <c r="C581" s="54" t="n">
        <f aca="false">IF(B581&lt;&gt;0,1,0)</f>
        <v>0</v>
      </c>
      <c r="D581" s="54" t="n">
        <f aca="false">+'Personnel Input Worksheet'!G601</f>
        <v>0</v>
      </c>
      <c r="E581" s="61" t="n">
        <f aca="false">+D581*30</f>
        <v>0</v>
      </c>
      <c r="F581" s="62" t="n">
        <v>36526</v>
      </c>
      <c r="G581" s="63" t="n">
        <f aca="false">IF(A581&lt;&gt;"FTE",DATE(99,12,31),+F581+(360-E581))</f>
        <v>36525</v>
      </c>
      <c r="H581" s="63" t="n">
        <f aca="false">IF(A581&lt;&gt;"FTE",F581+E581,DATE(2001,1,1))</f>
        <v>36526</v>
      </c>
      <c r="I581" s="64" t="n">
        <f aca="false">IF(AND($G581&lt;=I$1,$H581&gt;I$1),$C581,0)</f>
        <v>0</v>
      </c>
      <c r="J581" s="64" t="n">
        <f aca="false">IF(AND($G581&lt;=J$1,$H581&gt;J$1),$C581,0)</f>
        <v>0</v>
      </c>
      <c r="K581" s="64" t="n">
        <f aca="false">IF(AND($G581&lt;=K$1,$H581&gt;K$1),$C581,0)</f>
        <v>0</v>
      </c>
      <c r="L581" s="64" t="n">
        <f aca="false">IF(AND($G581&lt;=L$1,$H581&gt;L$1),$C581,0)</f>
        <v>0</v>
      </c>
      <c r="M581" s="64" t="n">
        <f aca="false">IF(AND($G581&lt;=M$1,$H581&gt;M$1),$C581,0)</f>
        <v>0</v>
      </c>
      <c r="N581" s="64" t="n">
        <f aca="false">IF(AND($G581&lt;=N$1,$H581&gt;N$1),$C581,0)</f>
        <v>0</v>
      </c>
      <c r="O581" s="64" t="n">
        <f aca="false">IF(AND($G581&lt;=O$1,$H581&gt;O$1),$C581,0)</f>
        <v>0</v>
      </c>
      <c r="P581" s="64" t="n">
        <f aca="false">IF(AND($G581&lt;=P$1,$H581&gt;P$1),$C581,0)</f>
        <v>0</v>
      </c>
      <c r="Q581" s="64" t="n">
        <f aca="false">IF(AND($G581&lt;=Q$1,$H581&gt;Q$1),$C581,0)</f>
        <v>0</v>
      </c>
      <c r="R581" s="64" t="n">
        <f aca="false">IF(AND($G581&lt;=R$1,$H581&gt;R$1),$C581,0)</f>
        <v>0</v>
      </c>
      <c r="S581" s="64" t="n">
        <f aca="false">IF(AND($G581&lt;=S$1,$H581&gt;S$1),$C581,0)</f>
        <v>0</v>
      </c>
      <c r="T581" s="64" t="n">
        <f aca="false">IF(AND($G581&lt;=T$1,$H581&gt;T$1),$C581,0)</f>
        <v>0</v>
      </c>
      <c r="U581" s="65" t="n">
        <f aca="false">SUM(I581:T581)</f>
        <v>0</v>
      </c>
      <c r="V581" s="65"/>
      <c r="W581" s="67"/>
      <c r="X581" s="67"/>
      <c r="Y581" s="67"/>
      <c r="Z581" s="67"/>
      <c r="AA581" s="67"/>
      <c r="AB581" s="67"/>
      <c r="AC581" s="67"/>
    </row>
    <row r="582" customFormat="false" ht="15.75" hidden="true" customHeight="false" outlineLevel="0" collapsed="false">
      <c r="A582" s="54" t="n">
        <f aca="false">+'Personnel Input Worksheet'!B602</f>
        <v>0</v>
      </c>
      <c r="B582" s="54" t="n">
        <f aca="false">+'Personnel Input Worksheet'!D602</f>
        <v>0</v>
      </c>
      <c r="C582" s="54" t="n">
        <f aca="false">IF(B582&lt;&gt;0,1,0)</f>
        <v>0</v>
      </c>
      <c r="D582" s="54" t="n">
        <f aca="false">+'Personnel Input Worksheet'!G602</f>
        <v>0</v>
      </c>
      <c r="E582" s="61" t="n">
        <f aca="false">+D582*30</f>
        <v>0</v>
      </c>
      <c r="F582" s="62" t="n">
        <v>36526</v>
      </c>
      <c r="G582" s="63" t="n">
        <f aca="false">IF(A582&lt;&gt;"FTE",DATE(99,12,31),+F582+(360-E582))</f>
        <v>36525</v>
      </c>
      <c r="H582" s="63" t="n">
        <f aca="false">IF(A582&lt;&gt;"FTE",F582+E582,DATE(2001,1,1))</f>
        <v>36526</v>
      </c>
      <c r="I582" s="64" t="n">
        <f aca="false">IF(AND($G582&lt;=I$1,$H582&gt;I$1),$C582,0)</f>
        <v>0</v>
      </c>
      <c r="J582" s="64" t="n">
        <f aca="false">IF(AND($G582&lt;=J$1,$H582&gt;J$1),$C582,0)</f>
        <v>0</v>
      </c>
      <c r="K582" s="64" t="n">
        <f aca="false">IF(AND($G582&lt;=K$1,$H582&gt;K$1),$C582,0)</f>
        <v>0</v>
      </c>
      <c r="L582" s="64" t="n">
        <f aca="false">IF(AND($G582&lt;=L$1,$H582&gt;L$1),$C582,0)</f>
        <v>0</v>
      </c>
      <c r="M582" s="64" t="n">
        <f aca="false">IF(AND($G582&lt;=M$1,$H582&gt;M$1),$C582,0)</f>
        <v>0</v>
      </c>
      <c r="N582" s="64" t="n">
        <f aca="false">IF(AND($G582&lt;=N$1,$H582&gt;N$1),$C582,0)</f>
        <v>0</v>
      </c>
      <c r="O582" s="64" t="n">
        <f aca="false">IF(AND($G582&lt;=O$1,$H582&gt;O$1),$C582,0)</f>
        <v>0</v>
      </c>
      <c r="P582" s="64" t="n">
        <f aca="false">IF(AND($G582&lt;=P$1,$H582&gt;P$1),$C582,0)</f>
        <v>0</v>
      </c>
      <c r="Q582" s="64" t="n">
        <f aca="false">IF(AND($G582&lt;=Q$1,$H582&gt;Q$1),$C582,0)</f>
        <v>0</v>
      </c>
      <c r="R582" s="64" t="n">
        <f aca="false">IF(AND($G582&lt;=R$1,$H582&gt;R$1),$C582,0)</f>
        <v>0</v>
      </c>
      <c r="S582" s="64" t="n">
        <f aca="false">IF(AND($G582&lt;=S$1,$H582&gt;S$1),$C582,0)</f>
        <v>0</v>
      </c>
      <c r="T582" s="64" t="n">
        <f aca="false">IF(AND($G582&lt;=T$1,$H582&gt;T$1),$C582,0)</f>
        <v>0</v>
      </c>
      <c r="U582" s="65" t="n">
        <f aca="false">SUM(I582:T582)</f>
        <v>0</v>
      </c>
      <c r="V582" s="65"/>
      <c r="W582" s="67"/>
      <c r="X582" s="67"/>
      <c r="Y582" s="67"/>
      <c r="Z582" s="67"/>
      <c r="AA582" s="67"/>
      <c r="AB582" s="67"/>
      <c r="AC582" s="67"/>
    </row>
    <row r="583" customFormat="false" ht="15.75" hidden="true" customHeight="false" outlineLevel="0" collapsed="false">
      <c r="A583" s="54" t="n">
        <f aca="false">+'Personnel Input Worksheet'!B603</f>
        <v>0</v>
      </c>
      <c r="B583" s="54" t="n">
        <f aca="false">+'Personnel Input Worksheet'!D603</f>
        <v>0</v>
      </c>
      <c r="C583" s="54" t="n">
        <f aca="false">IF(B583&lt;&gt;0,1,0)</f>
        <v>0</v>
      </c>
      <c r="D583" s="54" t="n">
        <f aca="false">+'Personnel Input Worksheet'!G603</f>
        <v>0</v>
      </c>
      <c r="E583" s="61" t="n">
        <f aca="false">+D583*30</f>
        <v>0</v>
      </c>
      <c r="F583" s="62" t="n">
        <v>36526</v>
      </c>
      <c r="G583" s="63" t="n">
        <f aca="false">IF(A583&lt;&gt;"FTE",DATE(99,12,31),+F583+(360-E583))</f>
        <v>36525</v>
      </c>
      <c r="H583" s="63" t="n">
        <f aca="false">IF(A583&lt;&gt;"FTE",F583+E583,DATE(2001,1,1))</f>
        <v>36526</v>
      </c>
      <c r="I583" s="64" t="n">
        <f aca="false">IF(AND($G583&lt;=I$1,$H583&gt;I$1),$C583,0)</f>
        <v>0</v>
      </c>
      <c r="J583" s="64" t="n">
        <f aca="false">IF(AND($G583&lt;=J$1,$H583&gt;J$1),$C583,0)</f>
        <v>0</v>
      </c>
      <c r="K583" s="64" t="n">
        <f aca="false">IF(AND($G583&lt;=K$1,$H583&gt;K$1),$C583,0)</f>
        <v>0</v>
      </c>
      <c r="L583" s="64" t="n">
        <f aca="false">IF(AND($G583&lt;=L$1,$H583&gt;L$1),$C583,0)</f>
        <v>0</v>
      </c>
      <c r="M583" s="64" t="n">
        <f aca="false">IF(AND($G583&lt;=M$1,$H583&gt;M$1),$C583,0)</f>
        <v>0</v>
      </c>
      <c r="N583" s="64" t="n">
        <f aca="false">IF(AND($G583&lt;=N$1,$H583&gt;N$1),$C583,0)</f>
        <v>0</v>
      </c>
      <c r="O583" s="64" t="n">
        <f aca="false">IF(AND($G583&lt;=O$1,$H583&gt;O$1),$C583,0)</f>
        <v>0</v>
      </c>
      <c r="P583" s="64" t="n">
        <f aca="false">IF(AND($G583&lt;=P$1,$H583&gt;P$1),$C583,0)</f>
        <v>0</v>
      </c>
      <c r="Q583" s="64" t="n">
        <f aca="false">IF(AND($G583&lt;=Q$1,$H583&gt;Q$1),$C583,0)</f>
        <v>0</v>
      </c>
      <c r="R583" s="64" t="n">
        <f aca="false">IF(AND($G583&lt;=R$1,$H583&gt;R$1),$C583,0)</f>
        <v>0</v>
      </c>
      <c r="S583" s="64" t="n">
        <f aca="false">IF(AND($G583&lt;=S$1,$H583&gt;S$1),$C583,0)</f>
        <v>0</v>
      </c>
      <c r="T583" s="64" t="n">
        <f aca="false">IF(AND($G583&lt;=T$1,$H583&gt;T$1),$C583,0)</f>
        <v>0</v>
      </c>
      <c r="U583" s="65" t="n">
        <f aca="false">SUM(I583:T583)</f>
        <v>0</v>
      </c>
      <c r="V583" s="65"/>
      <c r="W583" s="67"/>
      <c r="X583" s="67"/>
      <c r="Y583" s="67"/>
      <c r="Z583" s="67"/>
      <c r="AA583" s="67"/>
      <c r="AB583" s="67"/>
      <c r="AC583" s="67"/>
    </row>
    <row r="584" customFormat="false" ht="15.75" hidden="true" customHeight="false" outlineLevel="0" collapsed="false">
      <c r="A584" s="54" t="n">
        <f aca="false">+'Personnel Input Worksheet'!B604</f>
        <v>0</v>
      </c>
      <c r="B584" s="54" t="n">
        <f aca="false">+'Personnel Input Worksheet'!D604</f>
        <v>0</v>
      </c>
      <c r="C584" s="54" t="n">
        <f aca="false">IF(B584&lt;&gt;0,1,0)</f>
        <v>0</v>
      </c>
      <c r="D584" s="54" t="n">
        <f aca="false">+'Personnel Input Worksheet'!G604</f>
        <v>0</v>
      </c>
      <c r="E584" s="61" t="n">
        <f aca="false">+D584*30</f>
        <v>0</v>
      </c>
      <c r="F584" s="62" t="n">
        <v>36526</v>
      </c>
      <c r="G584" s="63" t="n">
        <f aca="false">IF(A584&lt;&gt;"FTE",DATE(99,12,31),+F584+(360-E584))</f>
        <v>36525</v>
      </c>
      <c r="H584" s="63" t="n">
        <f aca="false">IF(A584&lt;&gt;"FTE",F584+E584,DATE(2001,1,1))</f>
        <v>36526</v>
      </c>
      <c r="I584" s="64" t="n">
        <f aca="false">IF(AND($G584&lt;=I$1,$H584&gt;I$1),$C584,0)</f>
        <v>0</v>
      </c>
      <c r="J584" s="64" t="n">
        <f aca="false">IF(AND($G584&lt;=J$1,$H584&gt;J$1),$C584,0)</f>
        <v>0</v>
      </c>
      <c r="K584" s="64" t="n">
        <f aca="false">IF(AND($G584&lt;=K$1,$H584&gt;K$1),$C584,0)</f>
        <v>0</v>
      </c>
      <c r="L584" s="64" t="n">
        <f aca="false">IF(AND($G584&lt;=L$1,$H584&gt;L$1),$C584,0)</f>
        <v>0</v>
      </c>
      <c r="M584" s="64" t="n">
        <f aca="false">IF(AND($G584&lt;=M$1,$H584&gt;M$1),$C584,0)</f>
        <v>0</v>
      </c>
      <c r="N584" s="64" t="n">
        <f aca="false">IF(AND($G584&lt;=N$1,$H584&gt;N$1),$C584,0)</f>
        <v>0</v>
      </c>
      <c r="O584" s="64" t="n">
        <f aca="false">IF(AND($G584&lt;=O$1,$H584&gt;O$1),$C584,0)</f>
        <v>0</v>
      </c>
      <c r="P584" s="64" t="n">
        <f aca="false">IF(AND($G584&lt;=P$1,$H584&gt;P$1),$C584,0)</f>
        <v>0</v>
      </c>
      <c r="Q584" s="64" t="n">
        <f aca="false">IF(AND($G584&lt;=Q$1,$H584&gt;Q$1),$C584,0)</f>
        <v>0</v>
      </c>
      <c r="R584" s="64" t="n">
        <f aca="false">IF(AND($G584&lt;=R$1,$H584&gt;R$1),$C584,0)</f>
        <v>0</v>
      </c>
      <c r="S584" s="64" t="n">
        <f aca="false">IF(AND($G584&lt;=S$1,$H584&gt;S$1),$C584,0)</f>
        <v>0</v>
      </c>
      <c r="T584" s="64" t="n">
        <f aca="false">IF(AND($G584&lt;=T$1,$H584&gt;T$1),$C584,0)</f>
        <v>0</v>
      </c>
      <c r="U584" s="65" t="n">
        <f aca="false">SUM(I584:T584)</f>
        <v>0</v>
      </c>
      <c r="V584" s="65"/>
      <c r="W584" s="67"/>
      <c r="X584" s="67"/>
      <c r="Y584" s="67"/>
      <c r="Z584" s="67"/>
      <c r="AA584" s="67"/>
      <c r="AB584" s="67"/>
      <c r="AC584" s="67"/>
    </row>
    <row r="585" customFormat="false" ht="15.75" hidden="true" customHeight="false" outlineLevel="0" collapsed="false">
      <c r="A585" s="54" t="n">
        <f aca="false">+'Personnel Input Worksheet'!B605</f>
        <v>0</v>
      </c>
      <c r="B585" s="54" t="n">
        <f aca="false">+'Personnel Input Worksheet'!D605</f>
        <v>0</v>
      </c>
      <c r="C585" s="54" t="n">
        <f aca="false">IF(B585&lt;&gt;0,1,0)</f>
        <v>0</v>
      </c>
      <c r="D585" s="54" t="n">
        <f aca="false">+'Personnel Input Worksheet'!G605</f>
        <v>0</v>
      </c>
      <c r="E585" s="61" t="n">
        <f aca="false">+D585*30</f>
        <v>0</v>
      </c>
      <c r="F585" s="62" t="n">
        <v>36526</v>
      </c>
      <c r="G585" s="63" t="n">
        <f aca="false">IF(A585&lt;&gt;"FTE",DATE(99,12,31),+F585+(360-E585))</f>
        <v>36525</v>
      </c>
      <c r="H585" s="63" t="n">
        <f aca="false">IF(A585&lt;&gt;"FTE",F585+E585,DATE(2001,1,1))</f>
        <v>36526</v>
      </c>
      <c r="I585" s="64" t="n">
        <f aca="false">IF(AND($G585&lt;=I$1,$H585&gt;I$1),$C585,0)</f>
        <v>0</v>
      </c>
      <c r="J585" s="64" t="n">
        <f aca="false">IF(AND($G585&lt;=J$1,$H585&gt;J$1),$C585,0)</f>
        <v>0</v>
      </c>
      <c r="K585" s="64" t="n">
        <f aca="false">IF(AND($G585&lt;=K$1,$H585&gt;K$1),$C585,0)</f>
        <v>0</v>
      </c>
      <c r="L585" s="64" t="n">
        <f aca="false">IF(AND($G585&lt;=L$1,$H585&gt;L$1),$C585,0)</f>
        <v>0</v>
      </c>
      <c r="M585" s="64" t="n">
        <f aca="false">IF(AND($G585&lt;=M$1,$H585&gt;M$1),$C585,0)</f>
        <v>0</v>
      </c>
      <c r="N585" s="64" t="n">
        <f aca="false">IF(AND($G585&lt;=N$1,$H585&gt;N$1),$C585,0)</f>
        <v>0</v>
      </c>
      <c r="O585" s="64" t="n">
        <f aca="false">IF(AND($G585&lt;=O$1,$H585&gt;O$1),$C585,0)</f>
        <v>0</v>
      </c>
      <c r="P585" s="64" t="n">
        <f aca="false">IF(AND($G585&lt;=P$1,$H585&gt;P$1),$C585,0)</f>
        <v>0</v>
      </c>
      <c r="Q585" s="64" t="n">
        <f aca="false">IF(AND($G585&lt;=Q$1,$H585&gt;Q$1),$C585,0)</f>
        <v>0</v>
      </c>
      <c r="R585" s="64" t="n">
        <f aca="false">IF(AND($G585&lt;=R$1,$H585&gt;R$1),$C585,0)</f>
        <v>0</v>
      </c>
      <c r="S585" s="64" t="n">
        <f aca="false">IF(AND($G585&lt;=S$1,$H585&gt;S$1),$C585,0)</f>
        <v>0</v>
      </c>
      <c r="T585" s="64" t="n">
        <f aca="false">IF(AND($G585&lt;=T$1,$H585&gt;T$1),$C585,0)</f>
        <v>0</v>
      </c>
      <c r="U585" s="65" t="n">
        <f aca="false">SUM(I585:T585)</f>
        <v>0</v>
      </c>
      <c r="V585" s="65"/>
      <c r="W585" s="67"/>
      <c r="X585" s="67"/>
      <c r="Y585" s="67"/>
      <c r="Z585" s="67"/>
      <c r="AA585" s="67"/>
      <c r="AB585" s="67"/>
      <c r="AC585" s="67"/>
    </row>
    <row r="586" customFormat="false" ht="15.75" hidden="true" customHeight="false" outlineLevel="0" collapsed="false">
      <c r="A586" s="54" t="n">
        <f aca="false">+'Personnel Input Worksheet'!B606</f>
        <v>0</v>
      </c>
      <c r="B586" s="54" t="n">
        <f aca="false">+'Personnel Input Worksheet'!D606</f>
        <v>0</v>
      </c>
      <c r="C586" s="54" t="n">
        <f aca="false">IF(B586&lt;&gt;0,1,0)</f>
        <v>0</v>
      </c>
      <c r="D586" s="54" t="n">
        <f aca="false">+'Personnel Input Worksheet'!G606</f>
        <v>0</v>
      </c>
      <c r="E586" s="61" t="n">
        <f aca="false">+D586*30</f>
        <v>0</v>
      </c>
      <c r="F586" s="62" t="n">
        <v>36526</v>
      </c>
      <c r="G586" s="63" t="n">
        <f aca="false">IF(A586&lt;&gt;"FTE",DATE(99,12,31),+F586+(360-E586))</f>
        <v>36525</v>
      </c>
      <c r="H586" s="63" t="n">
        <f aca="false">IF(A586&lt;&gt;"FTE",F586+E586,DATE(2001,1,1))</f>
        <v>36526</v>
      </c>
      <c r="I586" s="64" t="n">
        <f aca="false">IF(AND($G586&lt;=I$1,$H586&gt;I$1),$C586,0)</f>
        <v>0</v>
      </c>
      <c r="J586" s="64" t="n">
        <f aca="false">IF(AND($G586&lt;=J$1,$H586&gt;J$1),$C586,0)</f>
        <v>0</v>
      </c>
      <c r="K586" s="64" t="n">
        <f aca="false">IF(AND($G586&lt;=K$1,$H586&gt;K$1),$C586,0)</f>
        <v>0</v>
      </c>
      <c r="L586" s="64" t="n">
        <f aca="false">IF(AND($G586&lt;=L$1,$H586&gt;L$1),$C586,0)</f>
        <v>0</v>
      </c>
      <c r="M586" s="64" t="n">
        <f aca="false">IF(AND($G586&lt;=M$1,$H586&gt;M$1),$C586,0)</f>
        <v>0</v>
      </c>
      <c r="N586" s="64" t="n">
        <f aca="false">IF(AND($G586&lt;=N$1,$H586&gt;N$1),$C586,0)</f>
        <v>0</v>
      </c>
      <c r="O586" s="64" t="n">
        <f aca="false">IF(AND($G586&lt;=O$1,$H586&gt;O$1),$C586,0)</f>
        <v>0</v>
      </c>
      <c r="P586" s="64" t="n">
        <f aca="false">IF(AND($G586&lt;=P$1,$H586&gt;P$1),$C586,0)</f>
        <v>0</v>
      </c>
      <c r="Q586" s="64" t="n">
        <f aca="false">IF(AND($G586&lt;=Q$1,$H586&gt;Q$1),$C586,0)</f>
        <v>0</v>
      </c>
      <c r="R586" s="64" t="n">
        <f aca="false">IF(AND($G586&lt;=R$1,$H586&gt;R$1),$C586,0)</f>
        <v>0</v>
      </c>
      <c r="S586" s="64" t="n">
        <f aca="false">IF(AND($G586&lt;=S$1,$H586&gt;S$1),$C586,0)</f>
        <v>0</v>
      </c>
      <c r="T586" s="64" t="n">
        <f aca="false">IF(AND($G586&lt;=T$1,$H586&gt;T$1),$C586,0)</f>
        <v>0</v>
      </c>
      <c r="U586" s="65" t="n">
        <f aca="false">SUM(I586:T586)</f>
        <v>0</v>
      </c>
      <c r="V586" s="65"/>
      <c r="W586" s="67"/>
      <c r="X586" s="67"/>
      <c r="Y586" s="67"/>
      <c r="Z586" s="67"/>
      <c r="AA586" s="67"/>
      <c r="AB586" s="67"/>
      <c r="AC586" s="67"/>
    </row>
    <row r="587" customFormat="false" ht="15.75" hidden="true" customHeight="false" outlineLevel="0" collapsed="false">
      <c r="A587" s="54" t="n">
        <f aca="false">+'Personnel Input Worksheet'!B607</f>
        <v>0</v>
      </c>
      <c r="B587" s="54" t="n">
        <f aca="false">+'Personnel Input Worksheet'!D607</f>
        <v>0</v>
      </c>
      <c r="C587" s="54" t="n">
        <f aca="false">IF(B587&lt;&gt;0,1,0)</f>
        <v>0</v>
      </c>
      <c r="D587" s="54" t="n">
        <f aca="false">+'Personnel Input Worksheet'!G607</f>
        <v>0</v>
      </c>
      <c r="E587" s="61" t="n">
        <f aca="false">+D587*30</f>
        <v>0</v>
      </c>
      <c r="F587" s="62" t="n">
        <v>36526</v>
      </c>
      <c r="G587" s="63" t="n">
        <f aca="false">IF(A587&lt;&gt;"FTE",DATE(99,12,31),+F587+(360-E587))</f>
        <v>36525</v>
      </c>
      <c r="H587" s="63" t="n">
        <f aca="false">IF(A587&lt;&gt;"FTE",F587+E587,DATE(2001,1,1))</f>
        <v>36526</v>
      </c>
      <c r="I587" s="64" t="n">
        <f aca="false">IF(AND($G587&lt;=I$1,$H587&gt;I$1),$C587,0)</f>
        <v>0</v>
      </c>
      <c r="J587" s="64" t="n">
        <f aca="false">IF(AND($G587&lt;=J$1,$H587&gt;J$1),$C587,0)</f>
        <v>0</v>
      </c>
      <c r="K587" s="64" t="n">
        <f aca="false">IF(AND($G587&lt;=K$1,$H587&gt;K$1),$C587,0)</f>
        <v>0</v>
      </c>
      <c r="L587" s="64" t="n">
        <f aca="false">IF(AND($G587&lt;=L$1,$H587&gt;L$1),$C587,0)</f>
        <v>0</v>
      </c>
      <c r="M587" s="64" t="n">
        <f aca="false">IF(AND($G587&lt;=M$1,$H587&gt;M$1),$C587,0)</f>
        <v>0</v>
      </c>
      <c r="N587" s="64" t="n">
        <f aca="false">IF(AND($G587&lt;=N$1,$H587&gt;N$1),$C587,0)</f>
        <v>0</v>
      </c>
      <c r="O587" s="64" t="n">
        <f aca="false">IF(AND($G587&lt;=O$1,$H587&gt;O$1),$C587,0)</f>
        <v>0</v>
      </c>
      <c r="P587" s="64" t="n">
        <f aca="false">IF(AND($G587&lt;=P$1,$H587&gt;P$1),$C587,0)</f>
        <v>0</v>
      </c>
      <c r="Q587" s="64" t="n">
        <f aca="false">IF(AND($G587&lt;=Q$1,$H587&gt;Q$1),$C587,0)</f>
        <v>0</v>
      </c>
      <c r="R587" s="64" t="n">
        <f aca="false">IF(AND($G587&lt;=R$1,$H587&gt;R$1),$C587,0)</f>
        <v>0</v>
      </c>
      <c r="S587" s="64" t="n">
        <f aca="false">IF(AND($G587&lt;=S$1,$H587&gt;S$1),$C587,0)</f>
        <v>0</v>
      </c>
      <c r="T587" s="64" t="n">
        <f aca="false">IF(AND($G587&lt;=T$1,$H587&gt;T$1),$C587,0)</f>
        <v>0</v>
      </c>
      <c r="U587" s="65" t="n">
        <f aca="false">SUM(I587:T587)</f>
        <v>0</v>
      </c>
      <c r="V587" s="65"/>
      <c r="W587" s="67"/>
      <c r="X587" s="67"/>
      <c r="Y587" s="67"/>
      <c r="Z587" s="67"/>
      <c r="AA587" s="67"/>
      <c r="AB587" s="67"/>
      <c r="AC587" s="67"/>
    </row>
    <row r="588" customFormat="false" ht="15.75" hidden="true" customHeight="false" outlineLevel="0" collapsed="false">
      <c r="A588" s="54" t="n">
        <f aca="false">+'Personnel Input Worksheet'!B608</f>
        <v>0</v>
      </c>
      <c r="B588" s="54" t="n">
        <f aca="false">+'Personnel Input Worksheet'!D608</f>
        <v>0</v>
      </c>
      <c r="C588" s="54" t="n">
        <f aca="false">IF(B588&lt;&gt;0,1,0)</f>
        <v>0</v>
      </c>
      <c r="D588" s="54" t="n">
        <f aca="false">+'Personnel Input Worksheet'!G608</f>
        <v>0</v>
      </c>
      <c r="E588" s="61" t="n">
        <f aca="false">+D588*30</f>
        <v>0</v>
      </c>
      <c r="F588" s="62" t="n">
        <v>36526</v>
      </c>
      <c r="G588" s="63" t="n">
        <f aca="false">IF(A588&lt;&gt;"FTE",DATE(99,12,31),+F588+(360-E588))</f>
        <v>36525</v>
      </c>
      <c r="H588" s="63" t="n">
        <f aca="false">IF(A588&lt;&gt;"FTE",F588+E588,DATE(2001,1,1))</f>
        <v>36526</v>
      </c>
      <c r="I588" s="64" t="n">
        <f aca="false">IF(AND($G588&lt;=I$1,$H588&gt;I$1),$C588,0)</f>
        <v>0</v>
      </c>
      <c r="J588" s="64" t="n">
        <f aca="false">IF(AND($G588&lt;=J$1,$H588&gt;J$1),$C588,0)</f>
        <v>0</v>
      </c>
      <c r="K588" s="64" t="n">
        <f aca="false">IF(AND($G588&lt;=K$1,$H588&gt;K$1),$C588,0)</f>
        <v>0</v>
      </c>
      <c r="L588" s="64" t="n">
        <f aca="false">IF(AND($G588&lt;=L$1,$H588&gt;L$1),$C588,0)</f>
        <v>0</v>
      </c>
      <c r="M588" s="64" t="n">
        <f aca="false">IF(AND($G588&lt;=M$1,$H588&gt;M$1),$C588,0)</f>
        <v>0</v>
      </c>
      <c r="N588" s="64" t="n">
        <f aca="false">IF(AND($G588&lt;=N$1,$H588&gt;N$1),$C588,0)</f>
        <v>0</v>
      </c>
      <c r="O588" s="64" t="n">
        <f aca="false">IF(AND($G588&lt;=O$1,$H588&gt;O$1),$C588,0)</f>
        <v>0</v>
      </c>
      <c r="P588" s="64" t="n">
        <f aca="false">IF(AND($G588&lt;=P$1,$H588&gt;P$1),$C588,0)</f>
        <v>0</v>
      </c>
      <c r="Q588" s="64" t="n">
        <f aca="false">IF(AND($G588&lt;=Q$1,$H588&gt;Q$1),$C588,0)</f>
        <v>0</v>
      </c>
      <c r="R588" s="64" t="n">
        <f aca="false">IF(AND($G588&lt;=R$1,$H588&gt;R$1),$C588,0)</f>
        <v>0</v>
      </c>
      <c r="S588" s="64" t="n">
        <f aca="false">IF(AND($G588&lt;=S$1,$H588&gt;S$1),$C588,0)</f>
        <v>0</v>
      </c>
      <c r="T588" s="64" t="n">
        <f aca="false">IF(AND($G588&lt;=T$1,$H588&gt;T$1),$C588,0)</f>
        <v>0</v>
      </c>
      <c r="U588" s="65" t="n">
        <f aca="false">SUM(I588:T588)</f>
        <v>0</v>
      </c>
      <c r="V588" s="65"/>
      <c r="W588" s="67"/>
      <c r="X588" s="67"/>
      <c r="Y588" s="67"/>
      <c r="Z588" s="67"/>
      <c r="AA588" s="67"/>
      <c r="AB588" s="67"/>
      <c r="AC588" s="67"/>
    </row>
    <row r="589" customFormat="false" ht="15.75" hidden="true" customHeight="false" outlineLevel="0" collapsed="false">
      <c r="A589" s="54" t="n">
        <f aca="false">+'Personnel Input Worksheet'!B609</f>
        <v>0</v>
      </c>
      <c r="B589" s="54" t="n">
        <f aca="false">+'Personnel Input Worksheet'!D609</f>
        <v>0</v>
      </c>
      <c r="C589" s="54" t="n">
        <f aca="false">IF(B589&lt;&gt;0,1,0)</f>
        <v>0</v>
      </c>
      <c r="D589" s="54" t="n">
        <f aca="false">+'Personnel Input Worksheet'!G609</f>
        <v>0</v>
      </c>
      <c r="E589" s="61" t="n">
        <f aca="false">+D589*30</f>
        <v>0</v>
      </c>
      <c r="F589" s="62" t="n">
        <v>36526</v>
      </c>
      <c r="G589" s="63" t="n">
        <f aca="false">IF(A589&lt;&gt;"FTE",DATE(99,12,31),+F589+(360-E589))</f>
        <v>36525</v>
      </c>
      <c r="H589" s="63" t="n">
        <f aca="false">IF(A589&lt;&gt;"FTE",F589+E589,DATE(2001,1,1))</f>
        <v>36526</v>
      </c>
      <c r="I589" s="64" t="n">
        <f aca="false">IF(AND($G589&lt;=I$1,$H589&gt;I$1),$C589,0)</f>
        <v>0</v>
      </c>
      <c r="J589" s="64" t="n">
        <f aca="false">IF(AND($G589&lt;=J$1,$H589&gt;J$1),$C589,0)</f>
        <v>0</v>
      </c>
      <c r="K589" s="64" t="n">
        <f aca="false">IF(AND($G589&lt;=K$1,$H589&gt;K$1),$C589,0)</f>
        <v>0</v>
      </c>
      <c r="L589" s="64" t="n">
        <f aca="false">IF(AND($G589&lt;=L$1,$H589&gt;L$1),$C589,0)</f>
        <v>0</v>
      </c>
      <c r="M589" s="64" t="n">
        <f aca="false">IF(AND($G589&lt;=M$1,$H589&gt;M$1),$C589,0)</f>
        <v>0</v>
      </c>
      <c r="N589" s="64" t="n">
        <f aca="false">IF(AND($G589&lt;=N$1,$H589&gt;N$1),$C589,0)</f>
        <v>0</v>
      </c>
      <c r="O589" s="64" t="n">
        <f aca="false">IF(AND($G589&lt;=O$1,$H589&gt;O$1),$C589,0)</f>
        <v>0</v>
      </c>
      <c r="P589" s="64" t="n">
        <f aca="false">IF(AND($G589&lt;=P$1,$H589&gt;P$1),$C589,0)</f>
        <v>0</v>
      </c>
      <c r="Q589" s="64" t="n">
        <f aca="false">IF(AND($G589&lt;=Q$1,$H589&gt;Q$1),$C589,0)</f>
        <v>0</v>
      </c>
      <c r="R589" s="64" t="n">
        <f aca="false">IF(AND($G589&lt;=R$1,$H589&gt;R$1),$C589,0)</f>
        <v>0</v>
      </c>
      <c r="S589" s="64" t="n">
        <f aca="false">IF(AND($G589&lt;=S$1,$H589&gt;S$1),$C589,0)</f>
        <v>0</v>
      </c>
      <c r="T589" s="64" t="n">
        <f aca="false">IF(AND($G589&lt;=T$1,$H589&gt;T$1),$C589,0)</f>
        <v>0</v>
      </c>
      <c r="U589" s="65" t="n">
        <f aca="false">SUM(I589:T589)</f>
        <v>0</v>
      </c>
      <c r="V589" s="65"/>
      <c r="W589" s="67"/>
      <c r="X589" s="67"/>
      <c r="Y589" s="67"/>
      <c r="Z589" s="67"/>
      <c r="AA589" s="67"/>
      <c r="AB589" s="67"/>
      <c r="AC589" s="67"/>
    </row>
    <row r="590" customFormat="false" ht="15.75" hidden="true" customHeight="false" outlineLevel="0" collapsed="false">
      <c r="A590" s="54" t="n">
        <f aca="false">+'Personnel Input Worksheet'!B610</f>
        <v>0</v>
      </c>
      <c r="B590" s="54" t="n">
        <f aca="false">+'Personnel Input Worksheet'!D610</f>
        <v>0</v>
      </c>
      <c r="C590" s="54" t="n">
        <f aca="false">IF(B590&lt;&gt;0,1,0)</f>
        <v>0</v>
      </c>
      <c r="D590" s="54" t="n">
        <f aca="false">+'Personnel Input Worksheet'!G610</f>
        <v>0</v>
      </c>
      <c r="E590" s="61" t="n">
        <f aca="false">+D590*30</f>
        <v>0</v>
      </c>
      <c r="F590" s="62" t="n">
        <v>36526</v>
      </c>
      <c r="G590" s="63" t="n">
        <f aca="false">IF(A590&lt;&gt;"FTE",DATE(99,12,31),+F590+(360-E590))</f>
        <v>36525</v>
      </c>
      <c r="H590" s="63" t="n">
        <f aca="false">IF(A590&lt;&gt;"FTE",F590+E590,DATE(2001,1,1))</f>
        <v>36526</v>
      </c>
      <c r="I590" s="64" t="n">
        <f aca="false">IF(AND($G590&lt;=I$1,$H590&gt;I$1),$C590,0)</f>
        <v>0</v>
      </c>
      <c r="J590" s="64" t="n">
        <f aca="false">IF(AND($G590&lt;=J$1,$H590&gt;J$1),$C590,0)</f>
        <v>0</v>
      </c>
      <c r="K590" s="64" t="n">
        <f aca="false">IF(AND($G590&lt;=K$1,$H590&gt;K$1),$C590,0)</f>
        <v>0</v>
      </c>
      <c r="L590" s="64" t="n">
        <f aca="false">IF(AND($G590&lt;=L$1,$H590&gt;L$1),$C590,0)</f>
        <v>0</v>
      </c>
      <c r="M590" s="64" t="n">
        <f aca="false">IF(AND($G590&lt;=M$1,$H590&gt;M$1),$C590,0)</f>
        <v>0</v>
      </c>
      <c r="N590" s="64" t="n">
        <f aca="false">IF(AND($G590&lt;=N$1,$H590&gt;N$1),$C590,0)</f>
        <v>0</v>
      </c>
      <c r="O590" s="64" t="n">
        <f aca="false">IF(AND($G590&lt;=O$1,$H590&gt;O$1),$C590,0)</f>
        <v>0</v>
      </c>
      <c r="P590" s="64" t="n">
        <f aca="false">IF(AND($G590&lt;=P$1,$H590&gt;P$1),$C590,0)</f>
        <v>0</v>
      </c>
      <c r="Q590" s="64" t="n">
        <f aca="false">IF(AND($G590&lt;=Q$1,$H590&gt;Q$1),$C590,0)</f>
        <v>0</v>
      </c>
      <c r="R590" s="64" t="n">
        <f aca="false">IF(AND($G590&lt;=R$1,$H590&gt;R$1),$C590,0)</f>
        <v>0</v>
      </c>
      <c r="S590" s="64" t="n">
        <f aca="false">IF(AND($G590&lt;=S$1,$H590&gt;S$1),$C590,0)</f>
        <v>0</v>
      </c>
      <c r="T590" s="64" t="n">
        <f aca="false">IF(AND($G590&lt;=T$1,$H590&gt;T$1),$C590,0)</f>
        <v>0</v>
      </c>
      <c r="U590" s="65" t="n">
        <f aca="false">SUM(I590:T590)</f>
        <v>0</v>
      </c>
      <c r="V590" s="65"/>
      <c r="W590" s="67"/>
      <c r="X590" s="67"/>
      <c r="Y590" s="67"/>
      <c r="Z590" s="67"/>
      <c r="AA590" s="67"/>
      <c r="AB590" s="67"/>
      <c r="AC590" s="67"/>
    </row>
    <row r="591" customFormat="false" ht="15.75" hidden="true" customHeight="false" outlineLevel="0" collapsed="false">
      <c r="A591" s="54" t="n">
        <f aca="false">+'Personnel Input Worksheet'!B611</f>
        <v>0</v>
      </c>
      <c r="B591" s="54" t="n">
        <f aca="false">+'Personnel Input Worksheet'!D611</f>
        <v>0</v>
      </c>
      <c r="C591" s="54" t="n">
        <f aca="false">IF(B591&lt;&gt;0,1,0)</f>
        <v>0</v>
      </c>
      <c r="D591" s="54" t="n">
        <f aca="false">+'Personnel Input Worksheet'!G611</f>
        <v>0</v>
      </c>
      <c r="E591" s="61" t="n">
        <f aca="false">+D591*30</f>
        <v>0</v>
      </c>
      <c r="F591" s="62" t="n">
        <v>36526</v>
      </c>
      <c r="G591" s="63" t="n">
        <f aca="false">IF(A591&lt;&gt;"FTE",DATE(99,12,31),+F591+(360-E591))</f>
        <v>36525</v>
      </c>
      <c r="H591" s="63" t="n">
        <f aca="false">IF(A591&lt;&gt;"FTE",F591+E591,DATE(2001,1,1))</f>
        <v>36526</v>
      </c>
      <c r="I591" s="64" t="n">
        <f aca="false">IF(AND($G591&lt;=I$1,$H591&gt;I$1),$C591,0)</f>
        <v>0</v>
      </c>
      <c r="J591" s="64" t="n">
        <f aca="false">IF(AND($G591&lt;=J$1,$H591&gt;J$1),$C591,0)</f>
        <v>0</v>
      </c>
      <c r="K591" s="64" t="n">
        <f aca="false">IF(AND($G591&lt;=K$1,$H591&gt;K$1),$C591,0)</f>
        <v>0</v>
      </c>
      <c r="L591" s="64" t="n">
        <f aca="false">IF(AND($G591&lt;=L$1,$H591&gt;L$1),$C591,0)</f>
        <v>0</v>
      </c>
      <c r="M591" s="64" t="n">
        <f aca="false">IF(AND($G591&lt;=M$1,$H591&gt;M$1),$C591,0)</f>
        <v>0</v>
      </c>
      <c r="N591" s="64" t="n">
        <f aca="false">IF(AND($G591&lt;=N$1,$H591&gt;N$1),$C591,0)</f>
        <v>0</v>
      </c>
      <c r="O591" s="64" t="n">
        <f aca="false">IF(AND($G591&lt;=O$1,$H591&gt;O$1),$C591,0)</f>
        <v>0</v>
      </c>
      <c r="P591" s="64" t="n">
        <f aca="false">IF(AND($G591&lt;=P$1,$H591&gt;P$1),$C591,0)</f>
        <v>0</v>
      </c>
      <c r="Q591" s="64" t="n">
        <f aca="false">IF(AND($G591&lt;=Q$1,$H591&gt;Q$1),$C591,0)</f>
        <v>0</v>
      </c>
      <c r="R591" s="64" t="n">
        <f aca="false">IF(AND($G591&lt;=R$1,$H591&gt;R$1),$C591,0)</f>
        <v>0</v>
      </c>
      <c r="S591" s="64" t="n">
        <f aca="false">IF(AND($G591&lt;=S$1,$H591&gt;S$1),$C591,0)</f>
        <v>0</v>
      </c>
      <c r="T591" s="64" t="n">
        <f aca="false">IF(AND($G591&lt;=T$1,$H591&gt;T$1),$C591,0)</f>
        <v>0</v>
      </c>
      <c r="U591" s="65" t="n">
        <f aca="false">SUM(I591:T591)</f>
        <v>0</v>
      </c>
      <c r="V591" s="65"/>
      <c r="W591" s="67"/>
      <c r="X591" s="67"/>
      <c r="Y591" s="67"/>
      <c r="Z591" s="67"/>
      <c r="AA591" s="67"/>
      <c r="AB591" s="67"/>
      <c r="AC591" s="67"/>
    </row>
    <row r="592" customFormat="false" ht="15.75" hidden="true" customHeight="false" outlineLevel="0" collapsed="false">
      <c r="A592" s="54" t="n">
        <f aca="false">+'Personnel Input Worksheet'!B612</f>
        <v>0</v>
      </c>
      <c r="B592" s="54" t="n">
        <f aca="false">+'Personnel Input Worksheet'!D612</f>
        <v>0</v>
      </c>
      <c r="C592" s="54" t="n">
        <f aca="false">IF(B592&lt;&gt;0,1,0)</f>
        <v>0</v>
      </c>
      <c r="D592" s="54" t="n">
        <f aca="false">+'Personnel Input Worksheet'!G612</f>
        <v>0</v>
      </c>
      <c r="E592" s="61" t="n">
        <f aca="false">+D592*30</f>
        <v>0</v>
      </c>
      <c r="F592" s="62" t="n">
        <v>36526</v>
      </c>
      <c r="G592" s="63" t="n">
        <f aca="false">IF(A592&lt;&gt;"FTE",DATE(99,12,31),+F592+(360-E592))</f>
        <v>36525</v>
      </c>
      <c r="H592" s="63" t="n">
        <f aca="false">IF(A592&lt;&gt;"FTE",F592+E592,DATE(2001,1,1))</f>
        <v>36526</v>
      </c>
      <c r="I592" s="64" t="n">
        <f aca="false">IF(AND($G592&lt;=I$1,$H592&gt;I$1),$C592,0)</f>
        <v>0</v>
      </c>
      <c r="J592" s="64" t="n">
        <f aca="false">IF(AND($G592&lt;=J$1,$H592&gt;J$1),$C592,0)</f>
        <v>0</v>
      </c>
      <c r="K592" s="64" t="n">
        <f aca="false">IF(AND($G592&lt;=K$1,$H592&gt;K$1),$C592,0)</f>
        <v>0</v>
      </c>
      <c r="L592" s="64" t="n">
        <f aca="false">IF(AND($G592&lt;=L$1,$H592&gt;L$1),$C592,0)</f>
        <v>0</v>
      </c>
      <c r="M592" s="64" t="n">
        <f aca="false">IF(AND($G592&lt;=M$1,$H592&gt;M$1),$C592,0)</f>
        <v>0</v>
      </c>
      <c r="N592" s="64" t="n">
        <f aca="false">IF(AND($G592&lt;=N$1,$H592&gt;N$1),$C592,0)</f>
        <v>0</v>
      </c>
      <c r="O592" s="64" t="n">
        <f aca="false">IF(AND($G592&lt;=O$1,$H592&gt;O$1),$C592,0)</f>
        <v>0</v>
      </c>
      <c r="P592" s="64" t="n">
        <f aca="false">IF(AND($G592&lt;=P$1,$H592&gt;P$1),$C592,0)</f>
        <v>0</v>
      </c>
      <c r="Q592" s="64" t="n">
        <f aca="false">IF(AND($G592&lt;=Q$1,$H592&gt;Q$1),$C592,0)</f>
        <v>0</v>
      </c>
      <c r="R592" s="64" t="n">
        <f aca="false">IF(AND($G592&lt;=R$1,$H592&gt;R$1),$C592,0)</f>
        <v>0</v>
      </c>
      <c r="S592" s="64" t="n">
        <f aca="false">IF(AND($G592&lt;=S$1,$H592&gt;S$1),$C592,0)</f>
        <v>0</v>
      </c>
      <c r="T592" s="64" t="n">
        <f aca="false">IF(AND($G592&lt;=T$1,$H592&gt;T$1),$C592,0)</f>
        <v>0</v>
      </c>
      <c r="U592" s="65" t="n">
        <f aca="false">SUM(I592:T592)</f>
        <v>0</v>
      </c>
      <c r="V592" s="65"/>
      <c r="W592" s="67"/>
      <c r="X592" s="67"/>
      <c r="Y592" s="67"/>
      <c r="Z592" s="67"/>
      <c r="AA592" s="67"/>
      <c r="AB592" s="67"/>
      <c r="AC592" s="67"/>
    </row>
    <row r="593" customFormat="false" ht="15.75" hidden="true" customHeight="false" outlineLevel="0" collapsed="false">
      <c r="A593" s="54" t="n">
        <f aca="false">+'Personnel Input Worksheet'!B613</f>
        <v>0</v>
      </c>
      <c r="B593" s="54" t="n">
        <f aca="false">+'Personnel Input Worksheet'!D613</f>
        <v>0</v>
      </c>
      <c r="C593" s="54" t="n">
        <f aca="false">IF(B593&lt;&gt;0,1,0)</f>
        <v>0</v>
      </c>
      <c r="D593" s="54" t="n">
        <f aca="false">+'Personnel Input Worksheet'!G613</f>
        <v>0</v>
      </c>
      <c r="E593" s="61" t="n">
        <f aca="false">+D593*30</f>
        <v>0</v>
      </c>
      <c r="F593" s="62" t="n">
        <v>36526</v>
      </c>
      <c r="G593" s="63" t="n">
        <f aca="false">IF(A593&lt;&gt;"FTE",DATE(99,12,31),+F593+(360-E593))</f>
        <v>36525</v>
      </c>
      <c r="H593" s="63" t="n">
        <f aca="false">IF(A593&lt;&gt;"FTE",F593+E593,DATE(2001,1,1))</f>
        <v>36526</v>
      </c>
      <c r="I593" s="64" t="n">
        <f aca="false">IF(AND($G593&lt;=I$1,$H593&gt;I$1),$C593,0)</f>
        <v>0</v>
      </c>
      <c r="J593" s="64" t="n">
        <f aca="false">IF(AND($G593&lt;=J$1,$H593&gt;J$1),$C593,0)</f>
        <v>0</v>
      </c>
      <c r="K593" s="64" t="n">
        <f aca="false">IF(AND($G593&lt;=K$1,$H593&gt;K$1),$C593,0)</f>
        <v>0</v>
      </c>
      <c r="L593" s="64" t="n">
        <f aca="false">IF(AND($G593&lt;=L$1,$H593&gt;L$1),$C593,0)</f>
        <v>0</v>
      </c>
      <c r="M593" s="64" t="n">
        <f aca="false">IF(AND($G593&lt;=M$1,$H593&gt;M$1),$C593,0)</f>
        <v>0</v>
      </c>
      <c r="N593" s="64" t="n">
        <f aca="false">IF(AND($G593&lt;=N$1,$H593&gt;N$1),$C593,0)</f>
        <v>0</v>
      </c>
      <c r="O593" s="64" t="n">
        <f aca="false">IF(AND($G593&lt;=O$1,$H593&gt;O$1),$C593,0)</f>
        <v>0</v>
      </c>
      <c r="P593" s="64" t="n">
        <f aca="false">IF(AND($G593&lt;=P$1,$H593&gt;P$1),$C593,0)</f>
        <v>0</v>
      </c>
      <c r="Q593" s="64" t="n">
        <f aca="false">IF(AND($G593&lt;=Q$1,$H593&gt;Q$1),$C593,0)</f>
        <v>0</v>
      </c>
      <c r="R593" s="64" t="n">
        <f aca="false">IF(AND($G593&lt;=R$1,$H593&gt;R$1),$C593,0)</f>
        <v>0</v>
      </c>
      <c r="S593" s="64" t="n">
        <f aca="false">IF(AND($G593&lt;=S$1,$H593&gt;S$1),$C593,0)</f>
        <v>0</v>
      </c>
      <c r="T593" s="64" t="n">
        <f aca="false">IF(AND($G593&lt;=T$1,$H593&gt;T$1),$C593,0)</f>
        <v>0</v>
      </c>
      <c r="U593" s="65" t="n">
        <f aca="false">SUM(I593:T593)</f>
        <v>0</v>
      </c>
      <c r="V593" s="65"/>
      <c r="W593" s="67"/>
      <c r="X593" s="67"/>
      <c r="Y593" s="67"/>
      <c r="Z593" s="67"/>
      <c r="AA593" s="67"/>
      <c r="AB593" s="67"/>
      <c r="AC593" s="67"/>
    </row>
    <row r="594" customFormat="false" ht="15.75" hidden="true" customHeight="false" outlineLevel="0" collapsed="false">
      <c r="A594" s="54" t="n">
        <f aca="false">+'Personnel Input Worksheet'!B614</f>
        <v>0</v>
      </c>
      <c r="B594" s="54" t="n">
        <f aca="false">+'Personnel Input Worksheet'!D614</f>
        <v>0</v>
      </c>
      <c r="C594" s="54" t="n">
        <f aca="false">IF(B594&lt;&gt;0,1,0)</f>
        <v>0</v>
      </c>
      <c r="D594" s="54" t="n">
        <f aca="false">+'Personnel Input Worksheet'!G614</f>
        <v>0</v>
      </c>
      <c r="E594" s="61" t="n">
        <f aca="false">+D594*30</f>
        <v>0</v>
      </c>
      <c r="F594" s="62" t="n">
        <v>36526</v>
      </c>
      <c r="G594" s="63" t="n">
        <f aca="false">IF(A594&lt;&gt;"FTE",DATE(99,12,31),+F594+(360-E594))</f>
        <v>36525</v>
      </c>
      <c r="H594" s="63" t="n">
        <f aca="false">IF(A594&lt;&gt;"FTE",F594+E594,DATE(2001,1,1))</f>
        <v>36526</v>
      </c>
      <c r="I594" s="64" t="n">
        <f aca="false">IF(AND($G594&lt;=I$1,$H594&gt;I$1),$C594,0)</f>
        <v>0</v>
      </c>
      <c r="J594" s="64" t="n">
        <f aca="false">IF(AND($G594&lt;=J$1,$H594&gt;J$1),$C594,0)</f>
        <v>0</v>
      </c>
      <c r="K594" s="64" t="n">
        <f aca="false">IF(AND($G594&lt;=K$1,$H594&gt;K$1),$C594,0)</f>
        <v>0</v>
      </c>
      <c r="L594" s="64" t="n">
        <f aca="false">IF(AND($G594&lt;=L$1,$H594&gt;L$1),$C594,0)</f>
        <v>0</v>
      </c>
      <c r="M594" s="64" t="n">
        <f aca="false">IF(AND($G594&lt;=M$1,$H594&gt;M$1),$C594,0)</f>
        <v>0</v>
      </c>
      <c r="N594" s="64" t="n">
        <f aca="false">IF(AND($G594&lt;=N$1,$H594&gt;N$1),$C594,0)</f>
        <v>0</v>
      </c>
      <c r="O594" s="64" t="n">
        <f aca="false">IF(AND($G594&lt;=O$1,$H594&gt;O$1),$C594,0)</f>
        <v>0</v>
      </c>
      <c r="P594" s="64" t="n">
        <f aca="false">IF(AND($G594&lt;=P$1,$H594&gt;P$1),$C594,0)</f>
        <v>0</v>
      </c>
      <c r="Q594" s="64" t="n">
        <f aca="false">IF(AND($G594&lt;=Q$1,$H594&gt;Q$1),$C594,0)</f>
        <v>0</v>
      </c>
      <c r="R594" s="64" t="n">
        <f aca="false">IF(AND($G594&lt;=R$1,$H594&gt;R$1),$C594,0)</f>
        <v>0</v>
      </c>
      <c r="S594" s="64" t="n">
        <f aca="false">IF(AND($G594&lt;=S$1,$H594&gt;S$1),$C594,0)</f>
        <v>0</v>
      </c>
      <c r="T594" s="64" t="n">
        <f aca="false">IF(AND($G594&lt;=T$1,$H594&gt;T$1),$C594,0)</f>
        <v>0</v>
      </c>
      <c r="U594" s="65" t="n">
        <f aca="false">SUM(I594:T594)</f>
        <v>0</v>
      </c>
      <c r="V594" s="65"/>
      <c r="W594" s="67"/>
      <c r="X594" s="67"/>
      <c r="Y594" s="67"/>
      <c r="Z594" s="67"/>
      <c r="AA594" s="67"/>
      <c r="AB594" s="67"/>
      <c r="AC594" s="67"/>
    </row>
    <row r="595" customFormat="false" ht="15.75" hidden="true" customHeight="false" outlineLevel="0" collapsed="false">
      <c r="A595" s="54" t="n">
        <f aca="false">+'Personnel Input Worksheet'!B615</f>
        <v>0</v>
      </c>
      <c r="B595" s="54" t="n">
        <f aca="false">+'Personnel Input Worksheet'!D615</f>
        <v>0</v>
      </c>
      <c r="C595" s="54" t="n">
        <f aca="false">IF(B595&lt;&gt;0,1,0)</f>
        <v>0</v>
      </c>
      <c r="D595" s="54" t="n">
        <f aca="false">+'Personnel Input Worksheet'!G615</f>
        <v>0</v>
      </c>
      <c r="E595" s="61" t="n">
        <f aca="false">+D595*30</f>
        <v>0</v>
      </c>
      <c r="F595" s="62" t="n">
        <v>36526</v>
      </c>
      <c r="G595" s="63" t="n">
        <f aca="false">IF(A595&lt;&gt;"FTE",DATE(99,12,31),+F595+(360-E595))</f>
        <v>36525</v>
      </c>
      <c r="H595" s="63" t="n">
        <f aca="false">IF(A595&lt;&gt;"FTE",F595+E595,DATE(2001,1,1))</f>
        <v>36526</v>
      </c>
      <c r="I595" s="64" t="n">
        <f aca="false">IF(AND($G595&lt;=I$1,$H595&gt;I$1),$C595,0)</f>
        <v>0</v>
      </c>
      <c r="J595" s="64" t="n">
        <f aca="false">IF(AND($G595&lt;=J$1,$H595&gt;J$1),$C595,0)</f>
        <v>0</v>
      </c>
      <c r="K595" s="64" t="n">
        <f aca="false">IF(AND($G595&lt;=K$1,$H595&gt;K$1),$C595,0)</f>
        <v>0</v>
      </c>
      <c r="L595" s="64" t="n">
        <f aca="false">IF(AND($G595&lt;=L$1,$H595&gt;L$1),$C595,0)</f>
        <v>0</v>
      </c>
      <c r="M595" s="64" t="n">
        <f aca="false">IF(AND($G595&lt;=M$1,$H595&gt;M$1),$C595,0)</f>
        <v>0</v>
      </c>
      <c r="N595" s="64" t="n">
        <f aca="false">IF(AND($G595&lt;=N$1,$H595&gt;N$1),$C595,0)</f>
        <v>0</v>
      </c>
      <c r="O595" s="64" t="n">
        <f aca="false">IF(AND($G595&lt;=O$1,$H595&gt;O$1),$C595,0)</f>
        <v>0</v>
      </c>
      <c r="P595" s="64" t="n">
        <f aca="false">IF(AND($G595&lt;=P$1,$H595&gt;P$1),$C595,0)</f>
        <v>0</v>
      </c>
      <c r="Q595" s="64" t="n">
        <f aca="false">IF(AND($G595&lt;=Q$1,$H595&gt;Q$1),$C595,0)</f>
        <v>0</v>
      </c>
      <c r="R595" s="64" t="n">
        <f aca="false">IF(AND($G595&lt;=R$1,$H595&gt;R$1),$C595,0)</f>
        <v>0</v>
      </c>
      <c r="S595" s="64" t="n">
        <f aca="false">IF(AND($G595&lt;=S$1,$H595&gt;S$1),$C595,0)</f>
        <v>0</v>
      </c>
      <c r="T595" s="64" t="n">
        <f aca="false">IF(AND($G595&lt;=T$1,$H595&gt;T$1),$C595,0)</f>
        <v>0</v>
      </c>
      <c r="U595" s="65" t="n">
        <f aca="false">SUM(I595:T595)</f>
        <v>0</v>
      </c>
      <c r="V595" s="65"/>
      <c r="W595" s="67"/>
      <c r="X595" s="67"/>
      <c r="Y595" s="67"/>
      <c r="Z595" s="67"/>
      <c r="AA595" s="67"/>
      <c r="AB595" s="67"/>
      <c r="AC595" s="67"/>
    </row>
    <row r="596" customFormat="false" ht="15.75" hidden="true" customHeight="false" outlineLevel="0" collapsed="false">
      <c r="A596" s="54" t="n">
        <f aca="false">+'Personnel Input Worksheet'!B616</f>
        <v>0</v>
      </c>
      <c r="B596" s="54" t="n">
        <f aca="false">+'Personnel Input Worksheet'!D616</f>
        <v>0</v>
      </c>
      <c r="C596" s="54" t="n">
        <f aca="false">IF(B596&lt;&gt;0,1,0)</f>
        <v>0</v>
      </c>
      <c r="D596" s="54" t="n">
        <f aca="false">+'Personnel Input Worksheet'!G616</f>
        <v>0</v>
      </c>
      <c r="E596" s="61" t="n">
        <f aca="false">+D596*30</f>
        <v>0</v>
      </c>
      <c r="F596" s="62" t="n">
        <v>36526</v>
      </c>
      <c r="G596" s="63" t="n">
        <f aca="false">IF(A596&lt;&gt;"FTE",DATE(99,12,31),+F596+(360-E596))</f>
        <v>36525</v>
      </c>
      <c r="H596" s="63" t="n">
        <f aca="false">IF(A596&lt;&gt;"FTE",F596+E596,DATE(2001,1,1))</f>
        <v>36526</v>
      </c>
      <c r="I596" s="64" t="n">
        <f aca="false">IF(AND($G596&lt;=I$1,$H596&gt;I$1),$C596,0)</f>
        <v>0</v>
      </c>
      <c r="J596" s="64" t="n">
        <f aca="false">IF(AND($G596&lt;=J$1,$H596&gt;J$1),$C596,0)</f>
        <v>0</v>
      </c>
      <c r="K596" s="64" t="n">
        <f aca="false">IF(AND($G596&lt;=K$1,$H596&gt;K$1),$C596,0)</f>
        <v>0</v>
      </c>
      <c r="L596" s="64" t="n">
        <f aca="false">IF(AND($G596&lt;=L$1,$H596&gt;L$1),$C596,0)</f>
        <v>0</v>
      </c>
      <c r="M596" s="64" t="n">
        <f aca="false">IF(AND($G596&lt;=M$1,$H596&gt;M$1),$C596,0)</f>
        <v>0</v>
      </c>
      <c r="N596" s="64" t="n">
        <f aca="false">IF(AND($G596&lt;=N$1,$H596&gt;N$1),$C596,0)</f>
        <v>0</v>
      </c>
      <c r="O596" s="64" t="n">
        <f aca="false">IF(AND($G596&lt;=O$1,$H596&gt;O$1),$C596,0)</f>
        <v>0</v>
      </c>
      <c r="P596" s="64" t="n">
        <f aca="false">IF(AND($G596&lt;=P$1,$H596&gt;P$1),$C596,0)</f>
        <v>0</v>
      </c>
      <c r="Q596" s="64" t="n">
        <f aca="false">IF(AND($G596&lt;=Q$1,$H596&gt;Q$1),$C596,0)</f>
        <v>0</v>
      </c>
      <c r="R596" s="64" t="n">
        <f aca="false">IF(AND($G596&lt;=R$1,$H596&gt;R$1),$C596,0)</f>
        <v>0</v>
      </c>
      <c r="S596" s="64" t="n">
        <f aca="false">IF(AND($G596&lt;=S$1,$H596&gt;S$1),$C596,0)</f>
        <v>0</v>
      </c>
      <c r="T596" s="64" t="n">
        <f aca="false">IF(AND($G596&lt;=T$1,$H596&gt;T$1),$C596,0)</f>
        <v>0</v>
      </c>
      <c r="U596" s="65" t="n">
        <f aca="false">SUM(I596:T596)</f>
        <v>0</v>
      </c>
      <c r="V596" s="65"/>
      <c r="W596" s="67"/>
      <c r="X596" s="67"/>
      <c r="Y596" s="67"/>
      <c r="Z596" s="67"/>
      <c r="AA596" s="67"/>
      <c r="AB596" s="67"/>
      <c r="AC596" s="67"/>
    </row>
    <row r="597" customFormat="false" ht="15.75" hidden="true" customHeight="false" outlineLevel="0" collapsed="false">
      <c r="A597" s="54" t="n">
        <f aca="false">+'Personnel Input Worksheet'!B617</f>
        <v>0</v>
      </c>
      <c r="B597" s="54" t="n">
        <f aca="false">+'Personnel Input Worksheet'!D617</f>
        <v>0</v>
      </c>
      <c r="C597" s="54" t="n">
        <f aca="false">IF(B597&lt;&gt;0,1,0)</f>
        <v>0</v>
      </c>
      <c r="D597" s="54" t="n">
        <f aca="false">+'Personnel Input Worksheet'!G617</f>
        <v>0</v>
      </c>
      <c r="E597" s="61" t="n">
        <f aca="false">+D597*30</f>
        <v>0</v>
      </c>
      <c r="F597" s="62" t="n">
        <v>36526</v>
      </c>
      <c r="G597" s="63" t="n">
        <f aca="false">IF(A597&lt;&gt;"FTE",DATE(99,12,31),+F597+(360-E597))</f>
        <v>36525</v>
      </c>
      <c r="H597" s="63" t="n">
        <f aca="false">IF(A597&lt;&gt;"FTE",F597+E597,DATE(2001,1,1))</f>
        <v>36526</v>
      </c>
      <c r="I597" s="64" t="n">
        <f aca="false">IF(AND($G597&lt;=I$1,$H597&gt;I$1),$C597,0)</f>
        <v>0</v>
      </c>
      <c r="J597" s="64" t="n">
        <f aca="false">IF(AND($G597&lt;=J$1,$H597&gt;J$1),$C597,0)</f>
        <v>0</v>
      </c>
      <c r="K597" s="64" t="n">
        <f aca="false">IF(AND($G597&lt;=K$1,$H597&gt;K$1),$C597,0)</f>
        <v>0</v>
      </c>
      <c r="L597" s="64" t="n">
        <f aca="false">IF(AND($G597&lt;=L$1,$H597&gt;L$1),$C597,0)</f>
        <v>0</v>
      </c>
      <c r="M597" s="64" t="n">
        <f aca="false">IF(AND($G597&lt;=M$1,$H597&gt;M$1),$C597,0)</f>
        <v>0</v>
      </c>
      <c r="N597" s="64" t="n">
        <f aca="false">IF(AND($G597&lt;=N$1,$H597&gt;N$1),$C597,0)</f>
        <v>0</v>
      </c>
      <c r="O597" s="64" t="n">
        <f aca="false">IF(AND($G597&lt;=O$1,$H597&gt;O$1),$C597,0)</f>
        <v>0</v>
      </c>
      <c r="P597" s="64" t="n">
        <f aca="false">IF(AND($G597&lt;=P$1,$H597&gt;P$1),$C597,0)</f>
        <v>0</v>
      </c>
      <c r="Q597" s="64" t="n">
        <f aca="false">IF(AND($G597&lt;=Q$1,$H597&gt;Q$1),$C597,0)</f>
        <v>0</v>
      </c>
      <c r="R597" s="64" t="n">
        <f aca="false">IF(AND($G597&lt;=R$1,$H597&gt;R$1),$C597,0)</f>
        <v>0</v>
      </c>
      <c r="S597" s="64" t="n">
        <f aca="false">IF(AND($G597&lt;=S$1,$H597&gt;S$1),$C597,0)</f>
        <v>0</v>
      </c>
      <c r="T597" s="64" t="n">
        <f aca="false">IF(AND($G597&lt;=T$1,$H597&gt;T$1),$C597,0)</f>
        <v>0</v>
      </c>
      <c r="U597" s="65" t="n">
        <f aca="false">SUM(I597:T597)</f>
        <v>0</v>
      </c>
      <c r="V597" s="65"/>
      <c r="W597" s="67"/>
      <c r="X597" s="67"/>
      <c r="Y597" s="67"/>
      <c r="Z597" s="67"/>
      <c r="AA597" s="67"/>
      <c r="AB597" s="67"/>
      <c r="AC597" s="67"/>
    </row>
    <row r="598" customFormat="false" ht="15.75" hidden="true" customHeight="false" outlineLevel="0" collapsed="false">
      <c r="A598" s="54" t="n">
        <f aca="false">+'Personnel Input Worksheet'!B618</f>
        <v>0</v>
      </c>
      <c r="B598" s="54" t="n">
        <f aca="false">+'Personnel Input Worksheet'!D618</f>
        <v>0</v>
      </c>
      <c r="C598" s="54" t="n">
        <f aca="false">IF(B598&lt;&gt;0,1,0)</f>
        <v>0</v>
      </c>
      <c r="D598" s="54" t="n">
        <f aca="false">+'Personnel Input Worksheet'!G618</f>
        <v>0</v>
      </c>
      <c r="E598" s="61" t="n">
        <f aca="false">+D598*30</f>
        <v>0</v>
      </c>
      <c r="F598" s="62" t="n">
        <v>36526</v>
      </c>
      <c r="G598" s="63" t="n">
        <f aca="false">IF(A598&lt;&gt;"FTE",DATE(99,12,31),+F598+(360-E598))</f>
        <v>36525</v>
      </c>
      <c r="H598" s="63" t="n">
        <f aca="false">IF(A598&lt;&gt;"FTE",F598+E598,DATE(2001,1,1))</f>
        <v>36526</v>
      </c>
      <c r="I598" s="64" t="n">
        <f aca="false">IF(AND($G598&lt;=I$1,$H598&gt;I$1),$C598,0)</f>
        <v>0</v>
      </c>
      <c r="J598" s="64" t="n">
        <f aca="false">IF(AND($G598&lt;=J$1,$H598&gt;J$1),$C598,0)</f>
        <v>0</v>
      </c>
      <c r="K598" s="64" t="n">
        <f aca="false">IF(AND($G598&lt;=K$1,$H598&gt;K$1),$C598,0)</f>
        <v>0</v>
      </c>
      <c r="L598" s="64" t="n">
        <f aca="false">IF(AND($G598&lt;=L$1,$H598&gt;L$1),$C598,0)</f>
        <v>0</v>
      </c>
      <c r="M598" s="64" t="n">
        <f aca="false">IF(AND($G598&lt;=M$1,$H598&gt;M$1),$C598,0)</f>
        <v>0</v>
      </c>
      <c r="N598" s="64" t="n">
        <f aca="false">IF(AND($G598&lt;=N$1,$H598&gt;N$1),$C598,0)</f>
        <v>0</v>
      </c>
      <c r="O598" s="64" t="n">
        <f aca="false">IF(AND($G598&lt;=O$1,$H598&gt;O$1),$C598,0)</f>
        <v>0</v>
      </c>
      <c r="P598" s="64" t="n">
        <f aca="false">IF(AND($G598&lt;=P$1,$H598&gt;P$1),$C598,0)</f>
        <v>0</v>
      </c>
      <c r="Q598" s="64" t="n">
        <f aca="false">IF(AND($G598&lt;=Q$1,$H598&gt;Q$1),$C598,0)</f>
        <v>0</v>
      </c>
      <c r="R598" s="64" t="n">
        <f aca="false">IF(AND($G598&lt;=R$1,$H598&gt;R$1),$C598,0)</f>
        <v>0</v>
      </c>
      <c r="S598" s="64" t="n">
        <f aca="false">IF(AND($G598&lt;=S$1,$H598&gt;S$1),$C598,0)</f>
        <v>0</v>
      </c>
      <c r="T598" s="64" t="n">
        <f aca="false">IF(AND($G598&lt;=T$1,$H598&gt;T$1),$C598,0)</f>
        <v>0</v>
      </c>
      <c r="U598" s="65" t="n">
        <f aca="false">SUM(I598:T598)</f>
        <v>0</v>
      </c>
      <c r="V598" s="65"/>
      <c r="W598" s="67"/>
      <c r="X598" s="67"/>
      <c r="Y598" s="67"/>
      <c r="Z598" s="67"/>
      <c r="AA598" s="67"/>
      <c r="AB598" s="67"/>
      <c r="AC598" s="67"/>
    </row>
    <row r="599" customFormat="false" ht="15.75" hidden="true" customHeight="false" outlineLevel="0" collapsed="false">
      <c r="A599" s="54" t="n">
        <f aca="false">+'Personnel Input Worksheet'!B619</f>
        <v>0</v>
      </c>
      <c r="B599" s="54" t="n">
        <f aca="false">+'Personnel Input Worksheet'!D619</f>
        <v>0</v>
      </c>
      <c r="C599" s="54" t="n">
        <f aca="false">IF(B599&lt;&gt;0,1,0)</f>
        <v>0</v>
      </c>
      <c r="D599" s="54" t="n">
        <f aca="false">+'Personnel Input Worksheet'!G619</f>
        <v>0</v>
      </c>
      <c r="E599" s="61" t="n">
        <f aca="false">+D599*30</f>
        <v>0</v>
      </c>
      <c r="F599" s="62" t="n">
        <v>36526</v>
      </c>
      <c r="G599" s="63" t="n">
        <f aca="false">IF(A599&lt;&gt;"FTE",DATE(99,12,31),+F599+(360-E599))</f>
        <v>36525</v>
      </c>
      <c r="H599" s="63" t="n">
        <f aca="false">IF(A599&lt;&gt;"FTE",F599+E599,DATE(2001,1,1))</f>
        <v>36526</v>
      </c>
      <c r="I599" s="64" t="n">
        <f aca="false">IF(AND($G599&lt;=I$1,$H599&gt;I$1),$C599,0)</f>
        <v>0</v>
      </c>
      <c r="J599" s="64" t="n">
        <f aca="false">IF(AND($G599&lt;=J$1,$H599&gt;J$1),$C599,0)</f>
        <v>0</v>
      </c>
      <c r="K599" s="64" t="n">
        <f aca="false">IF(AND($G599&lt;=K$1,$H599&gt;K$1),$C599,0)</f>
        <v>0</v>
      </c>
      <c r="L599" s="64" t="n">
        <f aca="false">IF(AND($G599&lt;=L$1,$H599&gt;L$1),$C599,0)</f>
        <v>0</v>
      </c>
      <c r="M599" s="64" t="n">
        <f aca="false">IF(AND($G599&lt;=M$1,$H599&gt;M$1),$C599,0)</f>
        <v>0</v>
      </c>
      <c r="N599" s="64" t="n">
        <f aca="false">IF(AND($G599&lt;=N$1,$H599&gt;N$1),$C599,0)</f>
        <v>0</v>
      </c>
      <c r="O599" s="64" t="n">
        <f aca="false">IF(AND($G599&lt;=O$1,$H599&gt;O$1),$C599,0)</f>
        <v>0</v>
      </c>
      <c r="P599" s="64" t="n">
        <f aca="false">IF(AND($G599&lt;=P$1,$H599&gt;P$1),$C599,0)</f>
        <v>0</v>
      </c>
      <c r="Q599" s="64" t="n">
        <f aca="false">IF(AND($G599&lt;=Q$1,$H599&gt;Q$1),$C599,0)</f>
        <v>0</v>
      </c>
      <c r="R599" s="64" t="n">
        <f aca="false">IF(AND($G599&lt;=R$1,$H599&gt;R$1),$C599,0)</f>
        <v>0</v>
      </c>
      <c r="S599" s="64" t="n">
        <f aca="false">IF(AND($G599&lt;=S$1,$H599&gt;S$1),$C599,0)</f>
        <v>0</v>
      </c>
      <c r="T599" s="64" t="n">
        <f aca="false">IF(AND($G599&lt;=T$1,$H599&gt;T$1),$C599,0)</f>
        <v>0</v>
      </c>
      <c r="U599" s="65" t="n">
        <f aca="false">SUM(I599:T599)</f>
        <v>0</v>
      </c>
      <c r="V599" s="65"/>
      <c r="W599" s="67"/>
      <c r="X599" s="67"/>
      <c r="Y599" s="67"/>
      <c r="Z599" s="67"/>
      <c r="AA599" s="67"/>
      <c r="AB599" s="67"/>
      <c r="AC599" s="67"/>
    </row>
    <row r="600" customFormat="false" ht="15.75" hidden="true" customHeight="false" outlineLevel="0" collapsed="false">
      <c r="A600" s="54" t="n">
        <f aca="false">+'Personnel Input Worksheet'!B620</f>
        <v>0</v>
      </c>
      <c r="B600" s="54" t="n">
        <f aca="false">+'Personnel Input Worksheet'!D620</f>
        <v>0</v>
      </c>
      <c r="C600" s="54" t="n">
        <f aca="false">IF(B600&lt;&gt;0,1,0)</f>
        <v>0</v>
      </c>
      <c r="D600" s="54" t="n">
        <f aca="false">+'Personnel Input Worksheet'!G620</f>
        <v>0</v>
      </c>
      <c r="E600" s="61" t="n">
        <f aca="false">+D600*30</f>
        <v>0</v>
      </c>
      <c r="F600" s="62" t="n">
        <v>36526</v>
      </c>
      <c r="G600" s="63" t="n">
        <f aca="false">IF(A600&lt;&gt;"FTE",DATE(99,12,31),+F600+(360-E600))</f>
        <v>36525</v>
      </c>
      <c r="H600" s="63" t="n">
        <f aca="false">IF(A600&lt;&gt;"FTE",F600+E600,DATE(2001,1,1))</f>
        <v>36526</v>
      </c>
      <c r="I600" s="64" t="n">
        <f aca="false">IF(AND($G600&lt;=I$1,$H600&gt;I$1),$C600,0)</f>
        <v>0</v>
      </c>
      <c r="J600" s="64" t="n">
        <f aca="false">IF(AND($G600&lt;=J$1,$H600&gt;J$1),$C600,0)</f>
        <v>0</v>
      </c>
      <c r="K600" s="64" t="n">
        <f aca="false">IF(AND($G600&lt;=K$1,$H600&gt;K$1),$C600,0)</f>
        <v>0</v>
      </c>
      <c r="L600" s="64" t="n">
        <f aca="false">IF(AND($G600&lt;=L$1,$H600&gt;L$1),$C600,0)</f>
        <v>0</v>
      </c>
      <c r="M600" s="64" t="n">
        <f aca="false">IF(AND($G600&lt;=M$1,$H600&gt;M$1),$C600,0)</f>
        <v>0</v>
      </c>
      <c r="N600" s="64" t="n">
        <f aca="false">IF(AND($G600&lt;=N$1,$H600&gt;N$1),$C600,0)</f>
        <v>0</v>
      </c>
      <c r="O600" s="64" t="n">
        <f aca="false">IF(AND($G600&lt;=O$1,$H600&gt;O$1),$C600,0)</f>
        <v>0</v>
      </c>
      <c r="P600" s="64" t="n">
        <f aca="false">IF(AND($G600&lt;=P$1,$H600&gt;P$1),$C600,0)</f>
        <v>0</v>
      </c>
      <c r="Q600" s="64" t="n">
        <f aca="false">IF(AND($G600&lt;=Q$1,$H600&gt;Q$1),$C600,0)</f>
        <v>0</v>
      </c>
      <c r="R600" s="64" t="n">
        <f aca="false">IF(AND($G600&lt;=R$1,$H600&gt;R$1),$C600,0)</f>
        <v>0</v>
      </c>
      <c r="S600" s="64" t="n">
        <f aca="false">IF(AND($G600&lt;=S$1,$H600&gt;S$1),$C600,0)</f>
        <v>0</v>
      </c>
      <c r="T600" s="64" t="n">
        <f aca="false">IF(AND($G600&lt;=T$1,$H600&gt;T$1),$C600,0)</f>
        <v>0</v>
      </c>
      <c r="U600" s="65" t="n">
        <f aca="false">SUM(I600:T600)</f>
        <v>0</v>
      </c>
      <c r="V600" s="65"/>
      <c r="W600" s="67"/>
      <c r="X600" s="67"/>
      <c r="Y600" s="67"/>
      <c r="Z600" s="67"/>
      <c r="AA600" s="67"/>
      <c r="AB600" s="67"/>
      <c r="AC600" s="67"/>
    </row>
    <row r="601" customFormat="false" ht="15.75" hidden="true" customHeight="false" outlineLevel="0" collapsed="false">
      <c r="A601" s="54" t="n">
        <f aca="false">+'Personnel Input Worksheet'!B621</f>
        <v>0</v>
      </c>
      <c r="B601" s="54" t="n">
        <f aca="false">+'Personnel Input Worksheet'!D621</f>
        <v>0</v>
      </c>
      <c r="C601" s="54" t="n">
        <f aca="false">IF(B601&lt;&gt;0,1,0)</f>
        <v>0</v>
      </c>
      <c r="D601" s="54" t="n">
        <f aca="false">+'Personnel Input Worksheet'!G621</f>
        <v>0</v>
      </c>
      <c r="E601" s="61" t="n">
        <f aca="false">+D601*30</f>
        <v>0</v>
      </c>
      <c r="F601" s="62" t="n">
        <v>36526</v>
      </c>
      <c r="G601" s="63" t="n">
        <f aca="false">IF(A601&lt;&gt;"FTE",DATE(99,12,31),+F601+(360-E601))</f>
        <v>36525</v>
      </c>
      <c r="H601" s="63" t="n">
        <f aca="false">IF(A601&lt;&gt;"FTE",F601+E601,DATE(2001,1,1))</f>
        <v>36526</v>
      </c>
      <c r="I601" s="64" t="n">
        <f aca="false">IF(AND($G601&lt;=I$1,$H601&gt;I$1),$C601,0)</f>
        <v>0</v>
      </c>
      <c r="J601" s="64" t="n">
        <f aca="false">IF(AND($G601&lt;=J$1,$H601&gt;J$1),$C601,0)</f>
        <v>0</v>
      </c>
      <c r="K601" s="64" t="n">
        <f aca="false">IF(AND($G601&lt;=K$1,$H601&gt;K$1),$C601,0)</f>
        <v>0</v>
      </c>
      <c r="L601" s="64" t="n">
        <f aca="false">IF(AND($G601&lt;=L$1,$H601&gt;L$1),$C601,0)</f>
        <v>0</v>
      </c>
      <c r="M601" s="64" t="n">
        <f aca="false">IF(AND($G601&lt;=M$1,$H601&gt;M$1),$C601,0)</f>
        <v>0</v>
      </c>
      <c r="N601" s="64" t="n">
        <f aca="false">IF(AND($G601&lt;=N$1,$H601&gt;N$1),$C601,0)</f>
        <v>0</v>
      </c>
      <c r="O601" s="64" t="n">
        <f aca="false">IF(AND($G601&lt;=O$1,$H601&gt;O$1),$C601,0)</f>
        <v>0</v>
      </c>
      <c r="P601" s="64" t="n">
        <f aca="false">IF(AND($G601&lt;=P$1,$H601&gt;P$1),$C601,0)</f>
        <v>0</v>
      </c>
      <c r="Q601" s="64" t="n">
        <f aca="false">IF(AND($G601&lt;=Q$1,$H601&gt;Q$1),$C601,0)</f>
        <v>0</v>
      </c>
      <c r="R601" s="64" t="n">
        <f aca="false">IF(AND($G601&lt;=R$1,$H601&gt;R$1),$C601,0)</f>
        <v>0</v>
      </c>
      <c r="S601" s="64" t="n">
        <f aca="false">IF(AND($G601&lt;=S$1,$H601&gt;S$1),$C601,0)</f>
        <v>0</v>
      </c>
      <c r="T601" s="64" t="n">
        <f aca="false">IF(AND($G601&lt;=T$1,$H601&gt;T$1),$C601,0)</f>
        <v>0</v>
      </c>
      <c r="U601" s="65" t="n">
        <f aca="false">SUM(I601:T601)</f>
        <v>0</v>
      </c>
      <c r="V601" s="65"/>
      <c r="W601" s="67"/>
      <c r="X601" s="67"/>
      <c r="Y601" s="67"/>
      <c r="Z601" s="67"/>
      <c r="AA601" s="67"/>
      <c r="AB601" s="67"/>
      <c r="AC601" s="67"/>
    </row>
    <row r="602" customFormat="false" ht="15.75" hidden="true" customHeight="false" outlineLevel="0" collapsed="false">
      <c r="A602" s="54" t="n">
        <f aca="false">+'Personnel Input Worksheet'!B622</f>
        <v>0</v>
      </c>
      <c r="B602" s="54" t="n">
        <f aca="false">+'Personnel Input Worksheet'!D622</f>
        <v>0</v>
      </c>
      <c r="C602" s="54" t="n">
        <f aca="false">IF(B602&lt;&gt;0,1,0)</f>
        <v>0</v>
      </c>
      <c r="D602" s="54" t="n">
        <f aca="false">+'Personnel Input Worksheet'!G622</f>
        <v>0</v>
      </c>
      <c r="E602" s="61" t="n">
        <f aca="false">+D602*30</f>
        <v>0</v>
      </c>
      <c r="F602" s="62" t="n">
        <v>36526</v>
      </c>
      <c r="G602" s="63" t="n">
        <f aca="false">IF(A602&lt;&gt;"FTE",DATE(99,12,31),+F602+(360-E602))</f>
        <v>36525</v>
      </c>
      <c r="H602" s="63" t="n">
        <f aca="false">IF(A602&lt;&gt;"FTE",F602+E602,DATE(2001,1,1))</f>
        <v>36526</v>
      </c>
      <c r="I602" s="64" t="n">
        <f aca="false">IF(AND($G602&lt;=I$1,$H602&gt;I$1),$C602,0)</f>
        <v>0</v>
      </c>
      <c r="J602" s="64" t="n">
        <f aca="false">IF(AND($G602&lt;=J$1,$H602&gt;J$1),$C602,0)</f>
        <v>0</v>
      </c>
      <c r="K602" s="64" t="n">
        <f aca="false">IF(AND($G602&lt;=K$1,$H602&gt;K$1),$C602,0)</f>
        <v>0</v>
      </c>
      <c r="L602" s="64" t="n">
        <f aca="false">IF(AND($G602&lt;=L$1,$H602&gt;L$1),$C602,0)</f>
        <v>0</v>
      </c>
      <c r="M602" s="64" t="n">
        <f aca="false">IF(AND($G602&lt;=M$1,$H602&gt;M$1),$C602,0)</f>
        <v>0</v>
      </c>
      <c r="N602" s="64" t="n">
        <f aca="false">IF(AND($G602&lt;=N$1,$H602&gt;N$1),$C602,0)</f>
        <v>0</v>
      </c>
      <c r="O602" s="64" t="n">
        <f aca="false">IF(AND($G602&lt;=O$1,$H602&gt;O$1),$C602,0)</f>
        <v>0</v>
      </c>
      <c r="P602" s="64" t="n">
        <f aca="false">IF(AND($G602&lt;=P$1,$H602&gt;P$1),$C602,0)</f>
        <v>0</v>
      </c>
      <c r="Q602" s="64" t="n">
        <f aca="false">IF(AND($G602&lt;=Q$1,$H602&gt;Q$1),$C602,0)</f>
        <v>0</v>
      </c>
      <c r="R602" s="64" t="n">
        <f aca="false">IF(AND($G602&lt;=R$1,$H602&gt;R$1),$C602,0)</f>
        <v>0</v>
      </c>
      <c r="S602" s="64" t="n">
        <f aca="false">IF(AND($G602&lt;=S$1,$H602&gt;S$1),$C602,0)</f>
        <v>0</v>
      </c>
      <c r="T602" s="64" t="n">
        <f aca="false">IF(AND($G602&lt;=T$1,$H602&gt;T$1),$C602,0)</f>
        <v>0</v>
      </c>
      <c r="U602" s="65" t="n">
        <f aca="false">SUM(I602:T602)</f>
        <v>0</v>
      </c>
      <c r="V602" s="65"/>
      <c r="W602" s="67"/>
      <c r="X602" s="67"/>
      <c r="Y602" s="67"/>
      <c r="Z602" s="67"/>
      <c r="AA602" s="67"/>
      <c r="AB602" s="67"/>
      <c r="AC602" s="67"/>
    </row>
    <row r="603" customFormat="false" ht="15.75" hidden="true" customHeight="false" outlineLevel="0" collapsed="false">
      <c r="A603" s="54" t="n">
        <f aca="false">+'Personnel Input Worksheet'!B623</f>
        <v>0</v>
      </c>
      <c r="B603" s="54" t="n">
        <f aca="false">+'Personnel Input Worksheet'!D623</f>
        <v>0</v>
      </c>
      <c r="C603" s="54" t="n">
        <f aca="false">IF(B603&lt;&gt;0,1,0)</f>
        <v>0</v>
      </c>
      <c r="D603" s="54" t="n">
        <f aca="false">+'Personnel Input Worksheet'!G623</f>
        <v>0</v>
      </c>
      <c r="E603" s="61" t="n">
        <f aca="false">+D603*30</f>
        <v>0</v>
      </c>
      <c r="F603" s="62" t="n">
        <v>36526</v>
      </c>
      <c r="G603" s="63" t="n">
        <f aca="false">IF(A603&lt;&gt;"FTE",DATE(99,12,31),+F603+(360-E603))</f>
        <v>36525</v>
      </c>
      <c r="H603" s="63" t="n">
        <f aca="false">IF(A603&lt;&gt;"FTE",F603+E603,DATE(2001,1,1))</f>
        <v>36526</v>
      </c>
      <c r="I603" s="64" t="n">
        <f aca="false">IF(AND($G603&lt;=I$1,$H603&gt;I$1),$C603,0)</f>
        <v>0</v>
      </c>
      <c r="J603" s="64" t="n">
        <f aca="false">IF(AND($G603&lt;=J$1,$H603&gt;J$1),$C603,0)</f>
        <v>0</v>
      </c>
      <c r="K603" s="64" t="n">
        <f aca="false">IF(AND($G603&lt;=K$1,$H603&gt;K$1),$C603,0)</f>
        <v>0</v>
      </c>
      <c r="L603" s="64" t="n">
        <f aca="false">IF(AND($G603&lt;=L$1,$H603&gt;L$1),$C603,0)</f>
        <v>0</v>
      </c>
      <c r="M603" s="64" t="n">
        <f aca="false">IF(AND($G603&lt;=M$1,$H603&gt;M$1),$C603,0)</f>
        <v>0</v>
      </c>
      <c r="N603" s="64" t="n">
        <f aca="false">IF(AND($G603&lt;=N$1,$H603&gt;N$1),$C603,0)</f>
        <v>0</v>
      </c>
      <c r="O603" s="64" t="n">
        <f aca="false">IF(AND($G603&lt;=O$1,$H603&gt;O$1),$C603,0)</f>
        <v>0</v>
      </c>
      <c r="P603" s="64" t="n">
        <f aca="false">IF(AND($G603&lt;=P$1,$H603&gt;P$1),$C603,0)</f>
        <v>0</v>
      </c>
      <c r="Q603" s="64" t="n">
        <f aca="false">IF(AND($G603&lt;=Q$1,$H603&gt;Q$1),$C603,0)</f>
        <v>0</v>
      </c>
      <c r="R603" s="64" t="n">
        <f aca="false">IF(AND($G603&lt;=R$1,$H603&gt;R$1),$C603,0)</f>
        <v>0</v>
      </c>
      <c r="S603" s="64" t="n">
        <f aca="false">IF(AND($G603&lt;=S$1,$H603&gt;S$1),$C603,0)</f>
        <v>0</v>
      </c>
      <c r="T603" s="64" t="n">
        <f aca="false">IF(AND($G603&lt;=T$1,$H603&gt;T$1),$C603,0)</f>
        <v>0</v>
      </c>
      <c r="U603" s="65" t="n">
        <f aca="false">SUM(I603:T603)</f>
        <v>0</v>
      </c>
      <c r="V603" s="65"/>
      <c r="W603" s="67"/>
      <c r="X603" s="67"/>
      <c r="Y603" s="67"/>
      <c r="Z603" s="67"/>
      <c r="AA603" s="67"/>
      <c r="AB603" s="67"/>
      <c r="AC603" s="67"/>
    </row>
    <row r="604" customFormat="false" ht="15.75" hidden="true" customHeight="false" outlineLevel="0" collapsed="false">
      <c r="A604" s="54" t="n">
        <f aca="false">+'Personnel Input Worksheet'!B624</f>
        <v>0</v>
      </c>
      <c r="B604" s="54" t="n">
        <f aca="false">+'Personnel Input Worksheet'!D624</f>
        <v>0</v>
      </c>
      <c r="C604" s="54" t="n">
        <f aca="false">IF(B604&lt;&gt;0,1,0)</f>
        <v>0</v>
      </c>
      <c r="D604" s="54" t="n">
        <f aca="false">+'Personnel Input Worksheet'!G624</f>
        <v>0</v>
      </c>
      <c r="E604" s="61" t="n">
        <f aca="false">+D604*30</f>
        <v>0</v>
      </c>
      <c r="F604" s="62" t="n">
        <v>36526</v>
      </c>
      <c r="G604" s="63" t="n">
        <f aca="false">IF(A604&lt;&gt;"FTE",DATE(99,12,31),+F604+(360-E604))</f>
        <v>36525</v>
      </c>
      <c r="H604" s="63" t="n">
        <f aca="false">IF(A604&lt;&gt;"FTE",F604+E604,DATE(2001,1,1))</f>
        <v>36526</v>
      </c>
      <c r="I604" s="64" t="n">
        <f aca="false">IF(AND($G604&lt;=I$1,$H604&gt;I$1),$C604,0)</f>
        <v>0</v>
      </c>
      <c r="J604" s="64" t="n">
        <f aca="false">IF(AND($G604&lt;=J$1,$H604&gt;J$1),$C604,0)</f>
        <v>0</v>
      </c>
      <c r="K604" s="64" t="n">
        <f aca="false">IF(AND($G604&lt;=K$1,$H604&gt;K$1),$C604,0)</f>
        <v>0</v>
      </c>
      <c r="L604" s="64" t="n">
        <f aca="false">IF(AND($G604&lt;=L$1,$H604&gt;L$1),$C604,0)</f>
        <v>0</v>
      </c>
      <c r="M604" s="64" t="n">
        <f aca="false">IF(AND($G604&lt;=M$1,$H604&gt;M$1),$C604,0)</f>
        <v>0</v>
      </c>
      <c r="N604" s="64" t="n">
        <f aca="false">IF(AND($G604&lt;=N$1,$H604&gt;N$1),$C604,0)</f>
        <v>0</v>
      </c>
      <c r="O604" s="64" t="n">
        <f aca="false">IF(AND($G604&lt;=O$1,$H604&gt;O$1),$C604,0)</f>
        <v>0</v>
      </c>
      <c r="P604" s="64" t="n">
        <f aca="false">IF(AND($G604&lt;=P$1,$H604&gt;P$1),$C604,0)</f>
        <v>0</v>
      </c>
      <c r="Q604" s="64" t="n">
        <f aca="false">IF(AND($G604&lt;=Q$1,$H604&gt;Q$1),$C604,0)</f>
        <v>0</v>
      </c>
      <c r="R604" s="64" t="n">
        <f aca="false">IF(AND($G604&lt;=R$1,$H604&gt;R$1),$C604,0)</f>
        <v>0</v>
      </c>
      <c r="S604" s="64" t="n">
        <f aca="false">IF(AND($G604&lt;=S$1,$H604&gt;S$1),$C604,0)</f>
        <v>0</v>
      </c>
      <c r="T604" s="64" t="n">
        <f aca="false">IF(AND($G604&lt;=T$1,$H604&gt;T$1),$C604,0)</f>
        <v>0</v>
      </c>
      <c r="U604" s="65" t="n">
        <f aca="false">SUM(I604:T604)</f>
        <v>0</v>
      </c>
      <c r="V604" s="65"/>
      <c r="W604" s="67"/>
      <c r="X604" s="67"/>
      <c r="Y604" s="67"/>
      <c r="Z604" s="67"/>
      <c r="AA604" s="67"/>
      <c r="AB604" s="67"/>
      <c r="AC604" s="67"/>
    </row>
    <row r="605" customFormat="false" ht="15.75" hidden="true" customHeight="false" outlineLevel="0" collapsed="false">
      <c r="A605" s="54" t="n">
        <f aca="false">+'Personnel Input Worksheet'!B625</f>
        <v>0</v>
      </c>
      <c r="B605" s="54" t="n">
        <f aca="false">+'Personnel Input Worksheet'!D625</f>
        <v>0</v>
      </c>
      <c r="C605" s="54" t="n">
        <f aca="false">IF(B605&lt;&gt;0,1,0)</f>
        <v>0</v>
      </c>
      <c r="D605" s="54" t="n">
        <f aca="false">+'Personnel Input Worksheet'!G625</f>
        <v>0</v>
      </c>
      <c r="E605" s="61" t="n">
        <f aca="false">+D605*30</f>
        <v>0</v>
      </c>
      <c r="F605" s="62" t="n">
        <v>36526</v>
      </c>
      <c r="G605" s="63" t="n">
        <f aca="false">IF(A605&lt;&gt;"FTE",DATE(99,12,31),+F605+(360-E605))</f>
        <v>36525</v>
      </c>
      <c r="H605" s="63" t="n">
        <f aca="false">IF(A605&lt;&gt;"FTE",F605+E605,DATE(2001,1,1))</f>
        <v>36526</v>
      </c>
      <c r="I605" s="64" t="n">
        <f aca="false">IF(AND($G605&lt;=I$1,$H605&gt;I$1),$C605,0)</f>
        <v>0</v>
      </c>
      <c r="J605" s="64" t="n">
        <f aca="false">IF(AND($G605&lt;=J$1,$H605&gt;J$1),$C605,0)</f>
        <v>0</v>
      </c>
      <c r="K605" s="64" t="n">
        <f aca="false">IF(AND($G605&lt;=K$1,$H605&gt;K$1),$C605,0)</f>
        <v>0</v>
      </c>
      <c r="L605" s="64" t="n">
        <f aca="false">IF(AND($G605&lt;=L$1,$H605&gt;L$1),$C605,0)</f>
        <v>0</v>
      </c>
      <c r="M605" s="64" t="n">
        <f aca="false">IF(AND($G605&lt;=M$1,$H605&gt;M$1),$C605,0)</f>
        <v>0</v>
      </c>
      <c r="N605" s="64" t="n">
        <f aca="false">IF(AND($G605&lt;=N$1,$H605&gt;N$1),$C605,0)</f>
        <v>0</v>
      </c>
      <c r="O605" s="64" t="n">
        <f aca="false">IF(AND($G605&lt;=O$1,$H605&gt;O$1),$C605,0)</f>
        <v>0</v>
      </c>
      <c r="P605" s="64" t="n">
        <f aca="false">IF(AND($G605&lt;=P$1,$H605&gt;P$1),$C605,0)</f>
        <v>0</v>
      </c>
      <c r="Q605" s="64" t="n">
        <f aca="false">IF(AND($G605&lt;=Q$1,$H605&gt;Q$1),$C605,0)</f>
        <v>0</v>
      </c>
      <c r="R605" s="64" t="n">
        <f aca="false">IF(AND($G605&lt;=R$1,$H605&gt;R$1),$C605,0)</f>
        <v>0</v>
      </c>
      <c r="S605" s="64" t="n">
        <f aca="false">IF(AND($G605&lt;=S$1,$H605&gt;S$1),$C605,0)</f>
        <v>0</v>
      </c>
      <c r="T605" s="64" t="n">
        <f aca="false">IF(AND($G605&lt;=T$1,$H605&gt;T$1),$C605,0)</f>
        <v>0</v>
      </c>
      <c r="U605" s="65" t="n">
        <f aca="false">SUM(I605:T605)</f>
        <v>0</v>
      </c>
      <c r="V605" s="65"/>
      <c r="W605" s="67"/>
      <c r="X605" s="67"/>
      <c r="Y605" s="67"/>
      <c r="Z605" s="67"/>
      <c r="AA605" s="67"/>
      <c r="AB605" s="67"/>
      <c r="AC605" s="67"/>
    </row>
    <row r="606" customFormat="false" ht="15.75" hidden="true" customHeight="false" outlineLevel="0" collapsed="false">
      <c r="A606" s="54" t="n">
        <f aca="false">+'Personnel Input Worksheet'!B626</f>
        <v>0</v>
      </c>
      <c r="B606" s="54" t="n">
        <f aca="false">+'Personnel Input Worksheet'!D626</f>
        <v>0</v>
      </c>
      <c r="C606" s="54" t="n">
        <f aca="false">IF(B606&lt;&gt;0,1,0)</f>
        <v>0</v>
      </c>
      <c r="D606" s="54" t="n">
        <f aca="false">+'Personnel Input Worksheet'!G626</f>
        <v>0</v>
      </c>
      <c r="E606" s="61" t="n">
        <f aca="false">+D606*30</f>
        <v>0</v>
      </c>
      <c r="F606" s="62" t="n">
        <v>36526</v>
      </c>
      <c r="G606" s="63" t="n">
        <f aca="false">IF(A606&lt;&gt;"FTE",DATE(99,12,31),+F606+(360-E606))</f>
        <v>36525</v>
      </c>
      <c r="H606" s="63" t="n">
        <f aca="false">IF(A606&lt;&gt;"FTE",F606+E606,DATE(2001,1,1))</f>
        <v>36526</v>
      </c>
      <c r="I606" s="64" t="n">
        <f aca="false">IF(AND($G606&lt;=I$1,$H606&gt;I$1),$C606,0)</f>
        <v>0</v>
      </c>
      <c r="J606" s="64" t="n">
        <f aca="false">IF(AND($G606&lt;=J$1,$H606&gt;J$1),$C606,0)</f>
        <v>0</v>
      </c>
      <c r="K606" s="64" t="n">
        <f aca="false">IF(AND($G606&lt;=K$1,$H606&gt;K$1),$C606,0)</f>
        <v>0</v>
      </c>
      <c r="L606" s="64" t="n">
        <f aca="false">IF(AND($G606&lt;=L$1,$H606&gt;L$1),$C606,0)</f>
        <v>0</v>
      </c>
      <c r="M606" s="64" t="n">
        <f aca="false">IF(AND($G606&lt;=M$1,$H606&gt;M$1),$C606,0)</f>
        <v>0</v>
      </c>
      <c r="N606" s="64" t="n">
        <f aca="false">IF(AND($G606&lt;=N$1,$H606&gt;N$1),$C606,0)</f>
        <v>0</v>
      </c>
      <c r="O606" s="64" t="n">
        <f aca="false">IF(AND($G606&lt;=O$1,$H606&gt;O$1),$C606,0)</f>
        <v>0</v>
      </c>
      <c r="P606" s="64" t="n">
        <f aca="false">IF(AND($G606&lt;=P$1,$H606&gt;P$1),$C606,0)</f>
        <v>0</v>
      </c>
      <c r="Q606" s="64" t="n">
        <f aca="false">IF(AND($G606&lt;=Q$1,$H606&gt;Q$1),$C606,0)</f>
        <v>0</v>
      </c>
      <c r="R606" s="64" t="n">
        <f aca="false">IF(AND($G606&lt;=R$1,$H606&gt;R$1),$C606,0)</f>
        <v>0</v>
      </c>
      <c r="S606" s="64" t="n">
        <f aca="false">IF(AND($G606&lt;=S$1,$H606&gt;S$1),$C606,0)</f>
        <v>0</v>
      </c>
      <c r="T606" s="64" t="n">
        <f aca="false">IF(AND($G606&lt;=T$1,$H606&gt;T$1),$C606,0)</f>
        <v>0</v>
      </c>
      <c r="U606" s="65" t="n">
        <f aca="false">SUM(I606:T606)</f>
        <v>0</v>
      </c>
      <c r="V606" s="65"/>
      <c r="W606" s="67"/>
      <c r="X606" s="67"/>
      <c r="Y606" s="67"/>
      <c r="Z606" s="67"/>
      <c r="AA606" s="67"/>
      <c r="AB606" s="67"/>
      <c r="AC606" s="67"/>
    </row>
    <row r="607" customFormat="false" ht="15.75" hidden="true" customHeight="false" outlineLevel="0" collapsed="false">
      <c r="A607" s="54" t="n">
        <f aca="false">+'Personnel Input Worksheet'!B627</f>
        <v>0</v>
      </c>
      <c r="B607" s="54" t="n">
        <f aca="false">+'Personnel Input Worksheet'!D627</f>
        <v>0</v>
      </c>
      <c r="C607" s="54" t="n">
        <f aca="false">IF(B607&lt;&gt;0,1,0)</f>
        <v>0</v>
      </c>
      <c r="D607" s="54" t="n">
        <f aca="false">+'Personnel Input Worksheet'!G627</f>
        <v>0</v>
      </c>
      <c r="E607" s="61" t="n">
        <f aca="false">+D607*30</f>
        <v>0</v>
      </c>
      <c r="F607" s="62" t="n">
        <v>36526</v>
      </c>
      <c r="G607" s="63" t="n">
        <f aca="false">IF(A607&lt;&gt;"FTE",DATE(99,12,31),+F607+(360-E607))</f>
        <v>36525</v>
      </c>
      <c r="H607" s="63" t="n">
        <f aca="false">IF(A607&lt;&gt;"FTE",F607+E607,DATE(2001,1,1))</f>
        <v>36526</v>
      </c>
      <c r="I607" s="64" t="n">
        <f aca="false">IF(AND($G607&lt;=I$1,$H607&gt;I$1),$C607,0)</f>
        <v>0</v>
      </c>
      <c r="J607" s="64" t="n">
        <f aca="false">IF(AND($G607&lt;=J$1,$H607&gt;J$1),$C607,0)</f>
        <v>0</v>
      </c>
      <c r="K607" s="64" t="n">
        <f aca="false">IF(AND($G607&lt;=K$1,$H607&gt;K$1),$C607,0)</f>
        <v>0</v>
      </c>
      <c r="L607" s="64" t="n">
        <f aca="false">IF(AND($G607&lt;=L$1,$H607&gt;L$1),$C607,0)</f>
        <v>0</v>
      </c>
      <c r="M607" s="64" t="n">
        <f aca="false">IF(AND($G607&lt;=M$1,$H607&gt;M$1),$C607,0)</f>
        <v>0</v>
      </c>
      <c r="N607" s="64" t="n">
        <f aca="false">IF(AND($G607&lt;=N$1,$H607&gt;N$1),$C607,0)</f>
        <v>0</v>
      </c>
      <c r="O607" s="64" t="n">
        <f aca="false">IF(AND($G607&lt;=O$1,$H607&gt;O$1),$C607,0)</f>
        <v>0</v>
      </c>
      <c r="P607" s="64" t="n">
        <f aca="false">IF(AND($G607&lt;=P$1,$H607&gt;P$1),$C607,0)</f>
        <v>0</v>
      </c>
      <c r="Q607" s="64" t="n">
        <f aca="false">IF(AND($G607&lt;=Q$1,$H607&gt;Q$1),$C607,0)</f>
        <v>0</v>
      </c>
      <c r="R607" s="64" t="n">
        <f aca="false">IF(AND($G607&lt;=R$1,$H607&gt;R$1),$C607,0)</f>
        <v>0</v>
      </c>
      <c r="S607" s="64" t="n">
        <f aca="false">IF(AND($G607&lt;=S$1,$H607&gt;S$1),$C607,0)</f>
        <v>0</v>
      </c>
      <c r="T607" s="64" t="n">
        <f aca="false">IF(AND($G607&lt;=T$1,$H607&gt;T$1),$C607,0)</f>
        <v>0</v>
      </c>
      <c r="U607" s="65" t="n">
        <f aca="false">SUM(I607:T607)</f>
        <v>0</v>
      </c>
      <c r="V607" s="65"/>
      <c r="W607" s="67"/>
      <c r="X607" s="67"/>
      <c r="Y607" s="67"/>
      <c r="Z607" s="67"/>
      <c r="AA607" s="67"/>
      <c r="AB607" s="67"/>
      <c r="AC607" s="67"/>
    </row>
    <row r="608" customFormat="false" ht="15.75" hidden="true" customHeight="false" outlineLevel="0" collapsed="false">
      <c r="A608" s="54" t="n">
        <f aca="false">+'Personnel Input Worksheet'!B628</f>
        <v>0</v>
      </c>
      <c r="B608" s="54" t="n">
        <f aca="false">+'Personnel Input Worksheet'!D628</f>
        <v>0</v>
      </c>
      <c r="C608" s="54" t="n">
        <f aca="false">IF(B608&lt;&gt;0,1,0)</f>
        <v>0</v>
      </c>
      <c r="D608" s="54" t="n">
        <f aca="false">+'Personnel Input Worksheet'!G628</f>
        <v>0</v>
      </c>
      <c r="E608" s="61" t="n">
        <f aca="false">+D608*30</f>
        <v>0</v>
      </c>
      <c r="F608" s="62" t="n">
        <v>36526</v>
      </c>
      <c r="G608" s="63" t="n">
        <f aca="false">IF(A608&lt;&gt;"FTE",DATE(99,12,31),+F608+(360-E608))</f>
        <v>36525</v>
      </c>
      <c r="H608" s="63" t="n">
        <f aca="false">IF(A608&lt;&gt;"FTE",F608+E608,DATE(2001,1,1))</f>
        <v>36526</v>
      </c>
      <c r="I608" s="64" t="n">
        <f aca="false">IF(AND($G608&lt;=I$1,$H608&gt;I$1),$C608,0)</f>
        <v>0</v>
      </c>
      <c r="J608" s="64" t="n">
        <f aca="false">IF(AND($G608&lt;=J$1,$H608&gt;J$1),$C608,0)</f>
        <v>0</v>
      </c>
      <c r="K608" s="64" t="n">
        <f aca="false">IF(AND($G608&lt;=K$1,$H608&gt;K$1),$C608,0)</f>
        <v>0</v>
      </c>
      <c r="L608" s="64" t="n">
        <f aca="false">IF(AND($G608&lt;=L$1,$H608&gt;L$1),$C608,0)</f>
        <v>0</v>
      </c>
      <c r="M608" s="64" t="n">
        <f aca="false">IF(AND($G608&lt;=M$1,$H608&gt;M$1),$C608,0)</f>
        <v>0</v>
      </c>
      <c r="N608" s="64" t="n">
        <f aca="false">IF(AND($G608&lt;=N$1,$H608&gt;N$1),$C608,0)</f>
        <v>0</v>
      </c>
      <c r="O608" s="64" t="n">
        <f aca="false">IF(AND($G608&lt;=O$1,$H608&gt;O$1),$C608,0)</f>
        <v>0</v>
      </c>
      <c r="P608" s="64" t="n">
        <f aca="false">IF(AND($G608&lt;=P$1,$H608&gt;P$1),$C608,0)</f>
        <v>0</v>
      </c>
      <c r="Q608" s="64" t="n">
        <f aca="false">IF(AND($G608&lt;=Q$1,$H608&gt;Q$1),$C608,0)</f>
        <v>0</v>
      </c>
      <c r="R608" s="64" t="n">
        <f aca="false">IF(AND($G608&lt;=R$1,$H608&gt;R$1),$C608,0)</f>
        <v>0</v>
      </c>
      <c r="S608" s="64" t="n">
        <f aca="false">IF(AND($G608&lt;=S$1,$H608&gt;S$1),$C608,0)</f>
        <v>0</v>
      </c>
      <c r="T608" s="64" t="n">
        <f aca="false">IF(AND($G608&lt;=T$1,$H608&gt;T$1),$C608,0)</f>
        <v>0</v>
      </c>
      <c r="U608" s="65" t="n">
        <f aca="false">SUM(I608:T608)</f>
        <v>0</v>
      </c>
      <c r="V608" s="65"/>
      <c r="W608" s="67"/>
      <c r="X608" s="67"/>
      <c r="Y608" s="67"/>
      <c r="Z608" s="67"/>
      <c r="AA608" s="67"/>
      <c r="AB608" s="67"/>
      <c r="AC608" s="67"/>
    </row>
    <row r="609" customFormat="false" ht="15.75" hidden="true" customHeight="false" outlineLevel="0" collapsed="false">
      <c r="A609" s="54" t="n">
        <f aca="false">+'Personnel Input Worksheet'!B629</f>
        <v>0</v>
      </c>
      <c r="B609" s="54" t="n">
        <f aca="false">+'Personnel Input Worksheet'!D629</f>
        <v>0</v>
      </c>
      <c r="C609" s="54" t="n">
        <f aca="false">IF(B609&lt;&gt;0,1,0)</f>
        <v>0</v>
      </c>
      <c r="D609" s="54" t="n">
        <f aca="false">+'Personnel Input Worksheet'!G629</f>
        <v>0</v>
      </c>
      <c r="E609" s="61" t="n">
        <f aca="false">+D609*30</f>
        <v>0</v>
      </c>
      <c r="F609" s="62" t="n">
        <v>36526</v>
      </c>
      <c r="G609" s="63" t="n">
        <f aca="false">IF(A609&lt;&gt;"FTE",DATE(99,12,31),+F609+(360-E609))</f>
        <v>36525</v>
      </c>
      <c r="H609" s="63" t="n">
        <f aca="false">IF(A609&lt;&gt;"FTE",F609+E609,DATE(2001,1,1))</f>
        <v>36526</v>
      </c>
      <c r="I609" s="64" t="n">
        <f aca="false">IF(AND($G609&lt;=I$1,$H609&gt;I$1),$C609,0)</f>
        <v>0</v>
      </c>
      <c r="J609" s="64" t="n">
        <f aca="false">IF(AND($G609&lt;=J$1,$H609&gt;J$1),$C609,0)</f>
        <v>0</v>
      </c>
      <c r="K609" s="64" t="n">
        <f aca="false">IF(AND($G609&lt;=K$1,$H609&gt;K$1),$C609,0)</f>
        <v>0</v>
      </c>
      <c r="L609" s="64" t="n">
        <f aca="false">IF(AND($G609&lt;=L$1,$H609&gt;L$1),$C609,0)</f>
        <v>0</v>
      </c>
      <c r="M609" s="64" t="n">
        <f aca="false">IF(AND($G609&lt;=M$1,$H609&gt;M$1),$C609,0)</f>
        <v>0</v>
      </c>
      <c r="N609" s="64" t="n">
        <f aca="false">IF(AND($G609&lt;=N$1,$H609&gt;N$1),$C609,0)</f>
        <v>0</v>
      </c>
      <c r="O609" s="64" t="n">
        <f aca="false">IF(AND($G609&lt;=O$1,$H609&gt;O$1),$C609,0)</f>
        <v>0</v>
      </c>
      <c r="P609" s="64" t="n">
        <f aca="false">IF(AND($G609&lt;=P$1,$H609&gt;P$1),$C609,0)</f>
        <v>0</v>
      </c>
      <c r="Q609" s="64" t="n">
        <f aca="false">IF(AND($G609&lt;=Q$1,$H609&gt;Q$1),$C609,0)</f>
        <v>0</v>
      </c>
      <c r="R609" s="64" t="n">
        <f aca="false">IF(AND($G609&lt;=R$1,$H609&gt;R$1),$C609,0)</f>
        <v>0</v>
      </c>
      <c r="S609" s="64" t="n">
        <f aca="false">IF(AND($G609&lt;=S$1,$H609&gt;S$1),$C609,0)</f>
        <v>0</v>
      </c>
      <c r="T609" s="64" t="n">
        <f aca="false">IF(AND($G609&lt;=T$1,$H609&gt;T$1),$C609,0)</f>
        <v>0</v>
      </c>
      <c r="U609" s="65" t="n">
        <f aca="false">SUM(I609:T609)</f>
        <v>0</v>
      </c>
      <c r="V609" s="65"/>
      <c r="W609" s="67"/>
      <c r="X609" s="67"/>
      <c r="Y609" s="67"/>
      <c r="Z609" s="67"/>
      <c r="AA609" s="67"/>
      <c r="AB609" s="67"/>
      <c r="AC609" s="67"/>
    </row>
    <row r="610" customFormat="false" ht="15.75" hidden="true" customHeight="false" outlineLevel="0" collapsed="false">
      <c r="A610" s="54" t="n">
        <f aca="false">+'Personnel Input Worksheet'!B630</f>
        <v>0</v>
      </c>
      <c r="B610" s="54" t="n">
        <f aca="false">+'Personnel Input Worksheet'!D630</f>
        <v>0</v>
      </c>
      <c r="C610" s="54" t="n">
        <f aca="false">IF(B610&lt;&gt;0,1,0)</f>
        <v>0</v>
      </c>
      <c r="D610" s="54" t="n">
        <f aca="false">+'Personnel Input Worksheet'!G630</f>
        <v>0</v>
      </c>
      <c r="E610" s="61" t="n">
        <f aca="false">+D610*30</f>
        <v>0</v>
      </c>
      <c r="F610" s="62" t="n">
        <v>36526</v>
      </c>
      <c r="G610" s="63" t="n">
        <f aca="false">IF(A610&lt;&gt;"FTE",DATE(99,12,31),+F610+(360-E610))</f>
        <v>36525</v>
      </c>
      <c r="H610" s="63" t="n">
        <f aca="false">IF(A610&lt;&gt;"FTE",F610+E610,DATE(2001,1,1))</f>
        <v>36526</v>
      </c>
      <c r="I610" s="64" t="n">
        <f aca="false">IF(AND($G610&lt;=I$1,$H610&gt;I$1),$C610,0)</f>
        <v>0</v>
      </c>
      <c r="J610" s="64" t="n">
        <f aca="false">IF(AND($G610&lt;=J$1,$H610&gt;J$1),$C610,0)</f>
        <v>0</v>
      </c>
      <c r="K610" s="64" t="n">
        <f aca="false">IF(AND($G610&lt;=K$1,$H610&gt;K$1),$C610,0)</f>
        <v>0</v>
      </c>
      <c r="L610" s="64" t="n">
        <f aca="false">IF(AND($G610&lt;=L$1,$H610&gt;L$1),$C610,0)</f>
        <v>0</v>
      </c>
      <c r="M610" s="64" t="n">
        <f aca="false">IF(AND($G610&lt;=M$1,$H610&gt;M$1),$C610,0)</f>
        <v>0</v>
      </c>
      <c r="N610" s="64" t="n">
        <f aca="false">IF(AND($G610&lt;=N$1,$H610&gt;N$1),$C610,0)</f>
        <v>0</v>
      </c>
      <c r="O610" s="64" t="n">
        <f aca="false">IF(AND($G610&lt;=O$1,$H610&gt;O$1),$C610,0)</f>
        <v>0</v>
      </c>
      <c r="P610" s="64" t="n">
        <f aca="false">IF(AND($G610&lt;=P$1,$H610&gt;P$1),$C610,0)</f>
        <v>0</v>
      </c>
      <c r="Q610" s="64" t="n">
        <f aca="false">IF(AND($G610&lt;=Q$1,$H610&gt;Q$1),$C610,0)</f>
        <v>0</v>
      </c>
      <c r="R610" s="64" t="n">
        <f aca="false">IF(AND($G610&lt;=R$1,$H610&gt;R$1),$C610,0)</f>
        <v>0</v>
      </c>
      <c r="S610" s="64" t="n">
        <f aca="false">IF(AND($G610&lt;=S$1,$H610&gt;S$1),$C610,0)</f>
        <v>0</v>
      </c>
      <c r="T610" s="64" t="n">
        <f aca="false">IF(AND($G610&lt;=T$1,$H610&gt;T$1),$C610,0)</f>
        <v>0</v>
      </c>
      <c r="U610" s="65" t="n">
        <f aca="false">SUM(I610:T610)</f>
        <v>0</v>
      </c>
      <c r="V610" s="65"/>
      <c r="W610" s="67"/>
      <c r="X610" s="67"/>
      <c r="Y610" s="67"/>
      <c r="Z610" s="67"/>
      <c r="AA610" s="67"/>
      <c r="AB610" s="67"/>
      <c r="AC610" s="67"/>
    </row>
    <row r="611" customFormat="false" ht="15.75" hidden="true" customHeight="false" outlineLevel="0" collapsed="false">
      <c r="A611" s="54" t="n">
        <f aca="false">+'Personnel Input Worksheet'!B631</f>
        <v>0</v>
      </c>
      <c r="B611" s="54" t="n">
        <f aca="false">+'Personnel Input Worksheet'!D631</f>
        <v>0</v>
      </c>
      <c r="C611" s="54" t="n">
        <f aca="false">IF(B611&lt;&gt;0,1,0)</f>
        <v>0</v>
      </c>
      <c r="D611" s="54" t="n">
        <f aca="false">+'Personnel Input Worksheet'!G631</f>
        <v>0</v>
      </c>
      <c r="E611" s="61" t="n">
        <f aca="false">+D611*30</f>
        <v>0</v>
      </c>
      <c r="F611" s="62" t="n">
        <v>36526</v>
      </c>
      <c r="G611" s="63" t="n">
        <f aca="false">IF(A611&lt;&gt;"FTE",DATE(99,12,31),+F611+(360-E611))</f>
        <v>36525</v>
      </c>
      <c r="H611" s="63" t="n">
        <f aca="false">IF(A611&lt;&gt;"FTE",F611+E611,DATE(2001,1,1))</f>
        <v>36526</v>
      </c>
      <c r="I611" s="64" t="n">
        <f aca="false">IF(AND($G611&lt;=I$1,$H611&gt;I$1),$C611,0)</f>
        <v>0</v>
      </c>
      <c r="J611" s="64" t="n">
        <f aca="false">IF(AND($G611&lt;=J$1,$H611&gt;J$1),$C611,0)</f>
        <v>0</v>
      </c>
      <c r="K611" s="64" t="n">
        <f aca="false">IF(AND($G611&lt;=K$1,$H611&gt;K$1),$C611,0)</f>
        <v>0</v>
      </c>
      <c r="L611" s="64" t="n">
        <f aca="false">IF(AND($G611&lt;=L$1,$H611&gt;L$1),$C611,0)</f>
        <v>0</v>
      </c>
      <c r="M611" s="64" t="n">
        <f aca="false">IF(AND($G611&lt;=M$1,$H611&gt;M$1),$C611,0)</f>
        <v>0</v>
      </c>
      <c r="N611" s="64" t="n">
        <f aca="false">IF(AND($G611&lt;=N$1,$H611&gt;N$1),$C611,0)</f>
        <v>0</v>
      </c>
      <c r="O611" s="64" t="n">
        <f aca="false">IF(AND($G611&lt;=O$1,$H611&gt;O$1),$C611,0)</f>
        <v>0</v>
      </c>
      <c r="P611" s="64" t="n">
        <f aca="false">IF(AND($G611&lt;=P$1,$H611&gt;P$1),$C611,0)</f>
        <v>0</v>
      </c>
      <c r="Q611" s="64" t="n">
        <f aca="false">IF(AND($G611&lt;=Q$1,$H611&gt;Q$1),$C611,0)</f>
        <v>0</v>
      </c>
      <c r="R611" s="64" t="n">
        <f aca="false">IF(AND($G611&lt;=R$1,$H611&gt;R$1),$C611,0)</f>
        <v>0</v>
      </c>
      <c r="S611" s="64" t="n">
        <f aca="false">IF(AND($G611&lt;=S$1,$H611&gt;S$1),$C611,0)</f>
        <v>0</v>
      </c>
      <c r="T611" s="64" t="n">
        <f aca="false">IF(AND($G611&lt;=T$1,$H611&gt;T$1),$C611,0)</f>
        <v>0</v>
      </c>
      <c r="U611" s="65" t="n">
        <f aca="false">SUM(I611:T611)</f>
        <v>0</v>
      </c>
      <c r="V611" s="65"/>
      <c r="W611" s="67"/>
      <c r="X611" s="67"/>
      <c r="Y611" s="67"/>
      <c r="Z611" s="67"/>
      <c r="AA611" s="67"/>
      <c r="AB611" s="67"/>
      <c r="AC611" s="67"/>
    </row>
    <row r="612" customFormat="false" ht="15.75" hidden="true" customHeight="false" outlineLevel="0" collapsed="false">
      <c r="A612" s="54" t="n">
        <f aca="false">+'Personnel Input Worksheet'!B632</f>
        <v>0</v>
      </c>
      <c r="B612" s="54" t="n">
        <f aca="false">+'Personnel Input Worksheet'!D632</f>
        <v>0</v>
      </c>
      <c r="C612" s="54" t="n">
        <f aca="false">IF(B612&lt;&gt;0,1,0)</f>
        <v>0</v>
      </c>
      <c r="D612" s="54" t="n">
        <f aca="false">+'Personnel Input Worksheet'!G632</f>
        <v>0</v>
      </c>
      <c r="E612" s="61" t="n">
        <f aca="false">+D612*30</f>
        <v>0</v>
      </c>
      <c r="F612" s="62" t="n">
        <v>36526</v>
      </c>
      <c r="G612" s="63" t="n">
        <f aca="false">IF(A612&lt;&gt;"FTE",DATE(99,12,31),+F612+(360-E612))</f>
        <v>36525</v>
      </c>
      <c r="H612" s="63" t="n">
        <f aca="false">IF(A612&lt;&gt;"FTE",F612+E612,DATE(2001,1,1))</f>
        <v>36526</v>
      </c>
      <c r="I612" s="64" t="n">
        <f aca="false">IF(AND($G612&lt;=I$1,$H612&gt;I$1),$C612,0)</f>
        <v>0</v>
      </c>
      <c r="J612" s="64" t="n">
        <f aca="false">IF(AND($G612&lt;=J$1,$H612&gt;J$1),$C612,0)</f>
        <v>0</v>
      </c>
      <c r="K612" s="64" t="n">
        <f aca="false">IF(AND($G612&lt;=K$1,$H612&gt;K$1),$C612,0)</f>
        <v>0</v>
      </c>
      <c r="L612" s="64" t="n">
        <f aca="false">IF(AND($G612&lt;=L$1,$H612&gt;L$1),$C612,0)</f>
        <v>0</v>
      </c>
      <c r="M612" s="64" t="n">
        <f aca="false">IF(AND($G612&lt;=M$1,$H612&gt;M$1),$C612,0)</f>
        <v>0</v>
      </c>
      <c r="N612" s="64" t="n">
        <f aca="false">IF(AND($G612&lt;=N$1,$H612&gt;N$1),$C612,0)</f>
        <v>0</v>
      </c>
      <c r="O612" s="64" t="n">
        <f aca="false">IF(AND($G612&lt;=O$1,$H612&gt;O$1),$C612,0)</f>
        <v>0</v>
      </c>
      <c r="P612" s="64" t="n">
        <f aca="false">IF(AND($G612&lt;=P$1,$H612&gt;P$1),$C612,0)</f>
        <v>0</v>
      </c>
      <c r="Q612" s="64" t="n">
        <f aca="false">IF(AND($G612&lt;=Q$1,$H612&gt;Q$1),$C612,0)</f>
        <v>0</v>
      </c>
      <c r="R612" s="64" t="n">
        <f aca="false">IF(AND($G612&lt;=R$1,$H612&gt;R$1),$C612,0)</f>
        <v>0</v>
      </c>
      <c r="S612" s="64" t="n">
        <f aca="false">IF(AND($G612&lt;=S$1,$H612&gt;S$1),$C612,0)</f>
        <v>0</v>
      </c>
      <c r="T612" s="64" t="n">
        <f aca="false">IF(AND($G612&lt;=T$1,$H612&gt;T$1),$C612,0)</f>
        <v>0</v>
      </c>
      <c r="U612" s="65" t="n">
        <f aca="false">SUM(I612:T612)</f>
        <v>0</v>
      </c>
      <c r="V612" s="65"/>
      <c r="W612" s="67"/>
      <c r="X612" s="67"/>
      <c r="Y612" s="67"/>
      <c r="Z612" s="67"/>
      <c r="AA612" s="67"/>
      <c r="AB612" s="67"/>
      <c r="AC612" s="67"/>
    </row>
    <row r="613" customFormat="false" ht="15.75" hidden="true" customHeight="false" outlineLevel="0" collapsed="false">
      <c r="A613" s="54" t="n">
        <f aca="false">+'Personnel Input Worksheet'!B633</f>
        <v>0</v>
      </c>
      <c r="B613" s="54" t="n">
        <f aca="false">+'Personnel Input Worksheet'!D633</f>
        <v>0</v>
      </c>
      <c r="C613" s="54" t="n">
        <f aca="false">IF(B613&lt;&gt;0,1,0)</f>
        <v>0</v>
      </c>
      <c r="D613" s="54" t="n">
        <f aca="false">+'Personnel Input Worksheet'!G633</f>
        <v>0</v>
      </c>
      <c r="E613" s="61" t="n">
        <f aca="false">+D613*30</f>
        <v>0</v>
      </c>
      <c r="F613" s="62" t="n">
        <v>36526</v>
      </c>
      <c r="G613" s="63" t="n">
        <f aca="false">IF(A613&lt;&gt;"FTE",DATE(99,12,31),+F613+(360-E613))</f>
        <v>36525</v>
      </c>
      <c r="H613" s="63" t="n">
        <f aca="false">IF(A613&lt;&gt;"FTE",F613+E613,DATE(2001,1,1))</f>
        <v>36526</v>
      </c>
      <c r="I613" s="64" t="n">
        <f aca="false">IF(AND($G613&lt;=I$1,$H613&gt;I$1),$C613,0)</f>
        <v>0</v>
      </c>
      <c r="J613" s="64" t="n">
        <f aca="false">IF(AND($G613&lt;=J$1,$H613&gt;J$1),$C613,0)</f>
        <v>0</v>
      </c>
      <c r="K613" s="64" t="n">
        <f aca="false">IF(AND($G613&lt;=K$1,$H613&gt;K$1),$C613,0)</f>
        <v>0</v>
      </c>
      <c r="L613" s="64" t="n">
        <f aca="false">IF(AND($G613&lt;=L$1,$H613&gt;L$1),$C613,0)</f>
        <v>0</v>
      </c>
      <c r="M613" s="64" t="n">
        <f aca="false">IF(AND($G613&lt;=M$1,$H613&gt;M$1),$C613,0)</f>
        <v>0</v>
      </c>
      <c r="N613" s="64" t="n">
        <f aca="false">IF(AND($G613&lt;=N$1,$H613&gt;N$1),$C613,0)</f>
        <v>0</v>
      </c>
      <c r="O613" s="64" t="n">
        <f aca="false">IF(AND($G613&lt;=O$1,$H613&gt;O$1),$C613,0)</f>
        <v>0</v>
      </c>
      <c r="P613" s="64" t="n">
        <f aca="false">IF(AND($G613&lt;=P$1,$H613&gt;P$1),$C613,0)</f>
        <v>0</v>
      </c>
      <c r="Q613" s="64" t="n">
        <f aca="false">IF(AND($G613&lt;=Q$1,$H613&gt;Q$1),$C613,0)</f>
        <v>0</v>
      </c>
      <c r="R613" s="64" t="n">
        <f aca="false">IF(AND($G613&lt;=R$1,$H613&gt;R$1),$C613,0)</f>
        <v>0</v>
      </c>
      <c r="S613" s="64" t="n">
        <f aca="false">IF(AND($G613&lt;=S$1,$H613&gt;S$1),$C613,0)</f>
        <v>0</v>
      </c>
      <c r="T613" s="64" t="n">
        <f aca="false">IF(AND($G613&lt;=T$1,$H613&gt;T$1),$C613,0)</f>
        <v>0</v>
      </c>
      <c r="U613" s="65" t="n">
        <f aca="false">SUM(I613:T613)</f>
        <v>0</v>
      </c>
      <c r="V613" s="65"/>
      <c r="W613" s="67"/>
      <c r="X613" s="67"/>
      <c r="Y613" s="67"/>
      <c r="Z613" s="67"/>
      <c r="AA613" s="67"/>
      <c r="AB613" s="67"/>
      <c r="AC613" s="67"/>
    </row>
    <row r="614" customFormat="false" ht="15.75" hidden="true" customHeight="false" outlineLevel="0" collapsed="false">
      <c r="A614" s="54" t="n">
        <f aca="false">+'Personnel Input Worksheet'!B634</f>
        <v>0</v>
      </c>
      <c r="B614" s="54" t="n">
        <f aca="false">+'Personnel Input Worksheet'!D634</f>
        <v>0</v>
      </c>
      <c r="C614" s="54" t="n">
        <f aca="false">IF(B614&lt;&gt;0,1,0)</f>
        <v>0</v>
      </c>
      <c r="D614" s="54" t="n">
        <f aca="false">+'Personnel Input Worksheet'!G634</f>
        <v>0</v>
      </c>
      <c r="E614" s="61" t="n">
        <f aca="false">+D614*30</f>
        <v>0</v>
      </c>
      <c r="F614" s="62" t="n">
        <v>36526</v>
      </c>
      <c r="G614" s="63" t="n">
        <f aca="false">IF(A614&lt;&gt;"FTE",DATE(99,12,31),+F614+(360-E614))</f>
        <v>36525</v>
      </c>
      <c r="H614" s="63" t="n">
        <f aca="false">IF(A614&lt;&gt;"FTE",F614+E614,DATE(2001,1,1))</f>
        <v>36526</v>
      </c>
      <c r="I614" s="64" t="n">
        <f aca="false">IF(AND($G614&lt;=I$1,$H614&gt;I$1),$C614,0)</f>
        <v>0</v>
      </c>
      <c r="J614" s="64" t="n">
        <f aca="false">IF(AND($G614&lt;=J$1,$H614&gt;J$1),$C614,0)</f>
        <v>0</v>
      </c>
      <c r="K614" s="64" t="n">
        <f aca="false">IF(AND($G614&lt;=K$1,$H614&gt;K$1),$C614,0)</f>
        <v>0</v>
      </c>
      <c r="L614" s="64" t="n">
        <f aca="false">IF(AND($G614&lt;=L$1,$H614&gt;L$1),$C614,0)</f>
        <v>0</v>
      </c>
      <c r="M614" s="64" t="n">
        <f aca="false">IF(AND($G614&lt;=M$1,$H614&gt;M$1),$C614,0)</f>
        <v>0</v>
      </c>
      <c r="N614" s="64" t="n">
        <f aca="false">IF(AND($G614&lt;=N$1,$H614&gt;N$1),$C614,0)</f>
        <v>0</v>
      </c>
      <c r="O614" s="64" t="n">
        <f aca="false">IF(AND($G614&lt;=O$1,$H614&gt;O$1),$C614,0)</f>
        <v>0</v>
      </c>
      <c r="P614" s="64" t="n">
        <f aca="false">IF(AND($G614&lt;=P$1,$H614&gt;P$1),$C614,0)</f>
        <v>0</v>
      </c>
      <c r="Q614" s="64" t="n">
        <f aca="false">IF(AND($G614&lt;=Q$1,$H614&gt;Q$1),$C614,0)</f>
        <v>0</v>
      </c>
      <c r="R614" s="64" t="n">
        <f aca="false">IF(AND($G614&lt;=R$1,$H614&gt;R$1),$C614,0)</f>
        <v>0</v>
      </c>
      <c r="S614" s="64" t="n">
        <f aca="false">IF(AND($G614&lt;=S$1,$H614&gt;S$1),$C614,0)</f>
        <v>0</v>
      </c>
      <c r="T614" s="64" t="n">
        <f aca="false">IF(AND($G614&lt;=T$1,$H614&gt;T$1),$C614,0)</f>
        <v>0</v>
      </c>
      <c r="U614" s="65" t="n">
        <f aca="false">SUM(I614:T614)</f>
        <v>0</v>
      </c>
      <c r="V614" s="65"/>
      <c r="W614" s="67"/>
      <c r="X614" s="67"/>
      <c r="Y614" s="67"/>
      <c r="Z614" s="67"/>
      <c r="AA614" s="67"/>
      <c r="AB614" s="67"/>
      <c r="AC614" s="67"/>
    </row>
    <row r="615" customFormat="false" ht="15.75" hidden="true" customHeight="false" outlineLevel="0" collapsed="false">
      <c r="A615" s="54" t="n">
        <f aca="false">+'Personnel Input Worksheet'!B635</f>
        <v>0</v>
      </c>
      <c r="B615" s="54" t="n">
        <f aca="false">+'Personnel Input Worksheet'!D635</f>
        <v>0</v>
      </c>
      <c r="C615" s="54" t="n">
        <f aca="false">IF(B615&lt;&gt;0,1,0)</f>
        <v>0</v>
      </c>
      <c r="D615" s="54" t="n">
        <f aca="false">+'Personnel Input Worksheet'!G635</f>
        <v>0</v>
      </c>
      <c r="E615" s="61" t="n">
        <f aca="false">+D615*30</f>
        <v>0</v>
      </c>
      <c r="F615" s="62" t="n">
        <v>36526</v>
      </c>
      <c r="G615" s="63" t="n">
        <f aca="false">IF(A615&lt;&gt;"FTE",DATE(99,12,31),+F615+(360-E615))</f>
        <v>36525</v>
      </c>
      <c r="H615" s="63" t="n">
        <f aca="false">IF(A615&lt;&gt;"FTE",F615+E615,DATE(2001,1,1))</f>
        <v>36526</v>
      </c>
      <c r="I615" s="64" t="n">
        <f aca="false">IF(AND($G615&lt;=I$1,$H615&gt;I$1),$C615,0)</f>
        <v>0</v>
      </c>
      <c r="J615" s="64" t="n">
        <f aca="false">IF(AND($G615&lt;=J$1,$H615&gt;J$1),$C615,0)</f>
        <v>0</v>
      </c>
      <c r="K615" s="64" t="n">
        <f aca="false">IF(AND($G615&lt;=K$1,$H615&gt;K$1),$C615,0)</f>
        <v>0</v>
      </c>
      <c r="L615" s="64" t="n">
        <f aca="false">IF(AND($G615&lt;=L$1,$H615&gt;L$1),$C615,0)</f>
        <v>0</v>
      </c>
      <c r="M615" s="64" t="n">
        <f aca="false">IF(AND($G615&lt;=M$1,$H615&gt;M$1),$C615,0)</f>
        <v>0</v>
      </c>
      <c r="N615" s="64" t="n">
        <f aca="false">IF(AND($G615&lt;=N$1,$H615&gt;N$1),$C615,0)</f>
        <v>0</v>
      </c>
      <c r="O615" s="64" t="n">
        <f aca="false">IF(AND($G615&lt;=O$1,$H615&gt;O$1),$C615,0)</f>
        <v>0</v>
      </c>
      <c r="P615" s="64" t="n">
        <f aca="false">IF(AND($G615&lt;=P$1,$H615&gt;P$1),$C615,0)</f>
        <v>0</v>
      </c>
      <c r="Q615" s="64" t="n">
        <f aca="false">IF(AND($G615&lt;=Q$1,$H615&gt;Q$1),$C615,0)</f>
        <v>0</v>
      </c>
      <c r="R615" s="64" t="n">
        <f aca="false">IF(AND($G615&lt;=R$1,$H615&gt;R$1),$C615,0)</f>
        <v>0</v>
      </c>
      <c r="S615" s="64" t="n">
        <f aca="false">IF(AND($G615&lt;=S$1,$H615&gt;S$1),$C615,0)</f>
        <v>0</v>
      </c>
      <c r="T615" s="64" t="n">
        <f aca="false">IF(AND($G615&lt;=T$1,$H615&gt;T$1),$C615,0)</f>
        <v>0</v>
      </c>
      <c r="U615" s="65" t="n">
        <f aca="false">SUM(I615:T615)</f>
        <v>0</v>
      </c>
      <c r="V615" s="65"/>
      <c r="W615" s="67"/>
      <c r="X615" s="67"/>
      <c r="Y615" s="67"/>
      <c r="Z615" s="67"/>
      <c r="AA615" s="67"/>
      <c r="AB615" s="67"/>
      <c r="AC615" s="67"/>
    </row>
    <row r="616" customFormat="false" ht="15.75" hidden="true" customHeight="false" outlineLevel="0" collapsed="false">
      <c r="A616" s="54" t="n">
        <f aca="false">+'Personnel Input Worksheet'!B636</f>
        <v>0</v>
      </c>
      <c r="B616" s="54" t="n">
        <f aca="false">+'Personnel Input Worksheet'!D636</f>
        <v>0</v>
      </c>
      <c r="C616" s="54" t="n">
        <f aca="false">IF(B616&lt;&gt;0,1,0)</f>
        <v>0</v>
      </c>
      <c r="D616" s="54" t="n">
        <f aca="false">+'Personnel Input Worksheet'!G636</f>
        <v>0</v>
      </c>
      <c r="E616" s="61" t="n">
        <f aca="false">+D616*30</f>
        <v>0</v>
      </c>
      <c r="F616" s="62" t="n">
        <v>36526</v>
      </c>
      <c r="G616" s="63" t="n">
        <f aca="false">IF(A616&lt;&gt;"FTE",DATE(99,12,31),+F616+(360-E616))</f>
        <v>36525</v>
      </c>
      <c r="H616" s="63" t="n">
        <f aca="false">IF(A616&lt;&gt;"FTE",F616+E616,DATE(2001,1,1))</f>
        <v>36526</v>
      </c>
      <c r="I616" s="64" t="n">
        <f aca="false">IF(AND($G616&lt;=I$1,$H616&gt;I$1),$C616,0)</f>
        <v>0</v>
      </c>
      <c r="J616" s="64" t="n">
        <f aca="false">IF(AND($G616&lt;=J$1,$H616&gt;J$1),$C616,0)</f>
        <v>0</v>
      </c>
      <c r="K616" s="64" t="n">
        <f aca="false">IF(AND($G616&lt;=K$1,$H616&gt;K$1),$C616,0)</f>
        <v>0</v>
      </c>
      <c r="L616" s="64" t="n">
        <f aca="false">IF(AND($G616&lt;=L$1,$H616&gt;L$1),$C616,0)</f>
        <v>0</v>
      </c>
      <c r="M616" s="64" t="n">
        <f aca="false">IF(AND($G616&lt;=M$1,$H616&gt;M$1),$C616,0)</f>
        <v>0</v>
      </c>
      <c r="N616" s="64" t="n">
        <f aca="false">IF(AND($G616&lt;=N$1,$H616&gt;N$1),$C616,0)</f>
        <v>0</v>
      </c>
      <c r="O616" s="64" t="n">
        <f aca="false">IF(AND($G616&lt;=O$1,$H616&gt;O$1),$C616,0)</f>
        <v>0</v>
      </c>
      <c r="P616" s="64" t="n">
        <f aca="false">IF(AND($G616&lt;=P$1,$H616&gt;P$1),$C616,0)</f>
        <v>0</v>
      </c>
      <c r="Q616" s="64" t="n">
        <f aca="false">IF(AND($G616&lt;=Q$1,$H616&gt;Q$1),$C616,0)</f>
        <v>0</v>
      </c>
      <c r="R616" s="64" t="n">
        <f aca="false">IF(AND($G616&lt;=R$1,$H616&gt;R$1),$C616,0)</f>
        <v>0</v>
      </c>
      <c r="S616" s="64" t="n">
        <f aca="false">IF(AND($G616&lt;=S$1,$H616&gt;S$1),$C616,0)</f>
        <v>0</v>
      </c>
      <c r="T616" s="64" t="n">
        <f aca="false">IF(AND($G616&lt;=T$1,$H616&gt;T$1),$C616,0)</f>
        <v>0</v>
      </c>
      <c r="U616" s="65" t="n">
        <f aca="false">SUM(I616:T616)</f>
        <v>0</v>
      </c>
      <c r="V616" s="65"/>
      <c r="W616" s="67"/>
      <c r="X616" s="67"/>
      <c r="Y616" s="67"/>
      <c r="Z616" s="67"/>
      <c r="AA616" s="67"/>
      <c r="AB616" s="67"/>
      <c r="AC616" s="67"/>
    </row>
    <row r="617" customFormat="false" ht="15.75" hidden="true" customHeight="false" outlineLevel="0" collapsed="false">
      <c r="A617" s="54" t="n">
        <f aca="false">+'Personnel Input Worksheet'!B637</f>
        <v>0</v>
      </c>
      <c r="B617" s="54" t="n">
        <f aca="false">+'Personnel Input Worksheet'!D637</f>
        <v>0</v>
      </c>
      <c r="C617" s="54" t="n">
        <f aca="false">IF(B617&lt;&gt;0,1,0)</f>
        <v>0</v>
      </c>
      <c r="D617" s="54" t="n">
        <f aca="false">+'Personnel Input Worksheet'!G637</f>
        <v>0</v>
      </c>
      <c r="E617" s="61" t="n">
        <f aca="false">+D617*30</f>
        <v>0</v>
      </c>
      <c r="F617" s="62" t="n">
        <v>36526</v>
      </c>
      <c r="G617" s="63" t="n">
        <f aca="false">IF(A617&lt;&gt;"FTE",DATE(99,12,31),+F617+(360-E617))</f>
        <v>36525</v>
      </c>
      <c r="H617" s="63" t="n">
        <f aca="false">IF(A617&lt;&gt;"FTE",F617+E617,DATE(2001,1,1))</f>
        <v>36526</v>
      </c>
      <c r="I617" s="64" t="n">
        <f aca="false">IF(AND($G617&lt;=I$1,$H617&gt;I$1),$C617,0)</f>
        <v>0</v>
      </c>
      <c r="J617" s="64" t="n">
        <f aca="false">IF(AND($G617&lt;=J$1,$H617&gt;J$1),$C617,0)</f>
        <v>0</v>
      </c>
      <c r="K617" s="64" t="n">
        <f aca="false">IF(AND($G617&lt;=K$1,$H617&gt;K$1),$C617,0)</f>
        <v>0</v>
      </c>
      <c r="L617" s="64" t="n">
        <f aca="false">IF(AND($G617&lt;=L$1,$H617&gt;L$1),$C617,0)</f>
        <v>0</v>
      </c>
      <c r="M617" s="64" t="n">
        <f aca="false">IF(AND($G617&lt;=M$1,$H617&gt;M$1),$C617,0)</f>
        <v>0</v>
      </c>
      <c r="N617" s="64" t="n">
        <f aca="false">IF(AND($G617&lt;=N$1,$H617&gt;N$1),$C617,0)</f>
        <v>0</v>
      </c>
      <c r="O617" s="64" t="n">
        <f aca="false">IF(AND($G617&lt;=O$1,$H617&gt;O$1),$C617,0)</f>
        <v>0</v>
      </c>
      <c r="P617" s="64" t="n">
        <f aca="false">IF(AND($G617&lt;=P$1,$H617&gt;P$1),$C617,0)</f>
        <v>0</v>
      </c>
      <c r="Q617" s="64" t="n">
        <f aca="false">IF(AND($G617&lt;=Q$1,$H617&gt;Q$1),$C617,0)</f>
        <v>0</v>
      </c>
      <c r="R617" s="64" t="n">
        <f aca="false">IF(AND($G617&lt;=R$1,$H617&gt;R$1),$C617,0)</f>
        <v>0</v>
      </c>
      <c r="S617" s="64" t="n">
        <f aca="false">IF(AND($G617&lt;=S$1,$H617&gt;S$1),$C617,0)</f>
        <v>0</v>
      </c>
      <c r="T617" s="64" t="n">
        <f aca="false">IF(AND($G617&lt;=T$1,$H617&gt;T$1),$C617,0)</f>
        <v>0</v>
      </c>
      <c r="U617" s="65" t="n">
        <f aca="false">SUM(I617:T617)</f>
        <v>0</v>
      </c>
      <c r="V617" s="65"/>
      <c r="W617" s="67"/>
      <c r="X617" s="67"/>
      <c r="Y617" s="67"/>
      <c r="Z617" s="67"/>
      <c r="AA617" s="67"/>
      <c r="AB617" s="67"/>
      <c r="AC617" s="67"/>
    </row>
    <row r="618" customFormat="false" ht="15.75" hidden="true" customHeight="false" outlineLevel="0" collapsed="false">
      <c r="A618" s="54" t="n">
        <f aca="false">+'Personnel Input Worksheet'!B638</f>
        <v>0</v>
      </c>
      <c r="B618" s="54" t="n">
        <f aca="false">+'Personnel Input Worksheet'!D638</f>
        <v>0</v>
      </c>
      <c r="C618" s="54" t="n">
        <f aca="false">IF(B618&lt;&gt;0,1,0)</f>
        <v>0</v>
      </c>
      <c r="D618" s="54" t="n">
        <f aca="false">+'Personnel Input Worksheet'!G638</f>
        <v>0</v>
      </c>
      <c r="E618" s="61" t="n">
        <f aca="false">+D618*30</f>
        <v>0</v>
      </c>
      <c r="F618" s="62" t="n">
        <v>36526</v>
      </c>
      <c r="G618" s="63" t="n">
        <f aca="false">IF(A618&lt;&gt;"FTE",DATE(99,12,31),+F618+(360-E618))</f>
        <v>36525</v>
      </c>
      <c r="H618" s="63" t="n">
        <f aca="false">IF(A618&lt;&gt;"FTE",F618+E618,DATE(2001,1,1))</f>
        <v>36526</v>
      </c>
      <c r="I618" s="64" t="n">
        <f aca="false">IF(AND($G618&lt;=I$1,$H618&gt;I$1),$C618,0)</f>
        <v>0</v>
      </c>
      <c r="J618" s="64" t="n">
        <f aca="false">IF(AND($G618&lt;=J$1,$H618&gt;J$1),$C618,0)</f>
        <v>0</v>
      </c>
      <c r="K618" s="64" t="n">
        <f aca="false">IF(AND($G618&lt;=K$1,$H618&gt;K$1),$C618,0)</f>
        <v>0</v>
      </c>
      <c r="L618" s="64" t="n">
        <f aca="false">IF(AND($G618&lt;=L$1,$H618&gt;L$1),$C618,0)</f>
        <v>0</v>
      </c>
      <c r="M618" s="64" t="n">
        <f aca="false">IF(AND($G618&lt;=M$1,$H618&gt;M$1),$C618,0)</f>
        <v>0</v>
      </c>
      <c r="N618" s="64" t="n">
        <f aca="false">IF(AND($G618&lt;=N$1,$H618&gt;N$1),$C618,0)</f>
        <v>0</v>
      </c>
      <c r="O618" s="64" t="n">
        <f aca="false">IF(AND($G618&lt;=O$1,$H618&gt;O$1),$C618,0)</f>
        <v>0</v>
      </c>
      <c r="P618" s="64" t="n">
        <f aca="false">IF(AND($G618&lt;=P$1,$H618&gt;P$1),$C618,0)</f>
        <v>0</v>
      </c>
      <c r="Q618" s="64" t="n">
        <f aca="false">IF(AND($G618&lt;=Q$1,$H618&gt;Q$1),$C618,0)</f>
        <v>0</v>
      </c>
      <c r="R618" s="64" t="n">
        <f aca="false">IF(AND($G618&lt;=R$1,$H618&gt;R$1),$C618,0)</f>
        <v>0</v>
      </c>
      <c r="S618" s="64" t="n">
        <f aca="false">IF(AND($G618&lt;=S$1,$H618&gt;S$1),$C618,0)</f>
        <v>0</v>
      </c>
      <c r="T618" s="64" t="n">
        <f aca="false">IF(AND($G618&lt;=T$1,$H618&gt;T$1),$C618,0)</f>
        <v>0</v>
      </c>
      <c r="U618" s="65" t="n">
        <f aca="false">SUM(I618:T618)</f>
        <v>0</v>
      </c>
      <c r="V618" s="65"/>
      <c r="W618" s="67"/>
      <c r="X618" s="67"/>
      <c r="Y618" s="67"/>
      <c r="Z618" s="67"/>
      <c r="AA618" s="67"/>
      <c r="AB618" s="67"/>
      <c r="AC618" s="67"/>
    </row>
    <row r="619" customFormat="false" ht="15.75" hidden="true" customHeight="false" outlineLevel="0" collapsed="false">
      <c r="A619" s="54" t="n">
        <f aca="false">+'Personnel Input Worksheet'!B639</f>
        <v>0</v>
      </c>
      <c r="B619" s="54" t="n">
        <f aca="false">+'Personnel Input Worksheet'!D639</f>
        <v>0</v>
      </c>
      <c r="C619" s="54" t="n">
        <f aca="false">IF(B619&lt;&gt;0,1,0)</f>
        <v>0</v>
      </c>
      <c r="D619" s="54" t="n">
        <f aca="false">+'Personnel Input Worksheet'!G639</f>
        <v>0</v>
      </c>
      <c r="E619" s="61" t="n">
        <f aca="false">+D619*30</f>
        <v>0</v>
      </c>
      <c r="F619" s="62" t="n">
        <v>36526</v>
      </c>
      <c r="G619" s="63" t="n">
        <f aca="false">IF(A619&lt;&gt;"FTE",DATE(99,12,31),+F619+(360-E619))</f>
        <v>36525</v>
      </c>
      <c r="H619" s="63" t="n">
        <f aca="false">IF(A619&lt;&gt;"FTE",F619+E619,DATE(2001,1,1))</f>
        <v>36526</v>
      </c>
      <c r="I619" s="64" t="n">
        <f aca="false">IF(AND($G619&lt;=I$1,$H619&gt;I$1),$C619,0)</f>
        <v>0</v>
      </c>
      <c r="J619" s="64" t="n">
        <f aca="false">IF(AND($G619&lt;=J$1,$H619&gt;J$1),$C619,0)</f>
        <v>0</v>
      </c>
      <c r="K619" s="64" t="n">
        <f aca="false">IF(AND($G619&lt;=K$1,$H619&gt;K$1),$C619,0)</f>
        <v>0</v>
      </c>
      <c r="L619" s="64" t="n">
        <f aca="false">IF(AND($G619&lt;=L$1,$H619&gt;L$1),$C619,0)</f>
        <v>0</v>
      </c>
      <c r="M619" s="64" t="n">
        <f aca="false">IF(AND($G619&lt;=M$1,$H619&gt;M$1),$C619,0)</f>
        <v>0</v>
      </c>
      <c r="N619" s="64" t="n">
        <f aca="false">IF(AND($G619&lt;=N$1,$H619&gt;N$1),$C619,0)</f>
        <v>0</v>
      </c>
      <c r="O619" s="64" t="n">
        <f aca="false">IF(AND($G619&lt;=O$1,$H619&gt;O$1),$C619,0)</f>
        <v>0</v>
      </c>
      <c r="P619" s="64" t="n">
        <f aca="false">IF(AND($G619&lt;=P$1,$H619&gt;P$1),$C619,0)</f>
        <v>0</v>
      </c>
      <c r="Q619" s="64" t="n">
        <f aca="false">IF(AND($G619&lt;=Q$1,$H619&gt;Q$1),$C619,0)</f>
        <v>0</v>
      </c>
      <c r="R619" s="64" t="n">
        <f aca="false">IF(AND($G619&lt;=R$1,$H619&gt;R$1),$C619,0)</f>
        <v>0</v>
      </c>
      <c r="S619" s="64" t="n">
        <f aca="false">IF(AND($G619&lt;=S$1,$H619&gt;S$1),$C619,0)</f>
        <v>0</v>
      </c>
      <c r="T619" s="64" t="n">
        <f aca="false">IF(AND($G619&lt;=T$1,$H619&gt;T$1),$C619,0)</f>
        <v>0</v>
      </c>
      <c r="U619" s="65" t="n">
        <f aca="false">SUM(I619:T619)</f>
        <v>0</v>
      </c>
      <c r="V619" s="65"/>
      <c r="W619" s="67"/>
      <c r="X619" s="67"/>
      <c r="Y619" s="67"/>
      <c r="Z619" s="67"/>
      <c r="AA619" s="67"/>
      <c r="AB619" s="67"/>
      <c r="AC619" s="67"/>
    </row>
    <row r="620" customFormat="false" ht="15.75" hidden="true" customHeight="false" outlineLevel="0" collapsed="false">
      <c r="A620" s="54" t="n">
        <f aca="false">+'Personnel Input Worksheet'!B640</f>
        <v>0</v>
      </c>
      <c r="B620" s="54" t="n">
        <f aca="false">+'Personnel Input Worksheet'!D640</f>
        <v>0</v>
      </c>
      <c r="C620" s="54" t="n">
        <f aca="false">IF(B620&lt;&gt;0,1,0)</f>
        <v>0</v>
      </c>
      <c r="D620" s="54" t="n">
        <f aca="false">+'Personnel Input Worksheet'!G640</f>
        <v>0</v>
      </c>
      <c r="E620" s="61" t="n">
        <f aca="false">+D620*30</f>
        <v>0</v>
      </c>
      <c r="F620" s="62" t="n">
        <v>36526</v>
      </c>
      <c r="G620" s="63" t="n">
        <f aca="false">IF(A620&lt;&gt;"FTE",DATE(99,12,31),+F620+(360-E620))</f>
        <v>36525</v>
      </c>
      <c r="H620" s="63" t="n">
        <f aca="false">IF(A620&lt;&gt;"FTE",F620+E620,DATE(2001,1,1))</f>
        <v>36526</v>
      </c>
      <c r="I620" s="64" t="n">
        <f aca="false">IF(AND($G620&lt;=I$1,$H620&gt;I$1),$C620,0)</f>
        <v>0</v>
      </c>
      <c r="J620" s="64" t="n">
        <f aca="false">IF(AND($G620&lt;=J$1,$H620&gt;J$1),$C620,0)</f>
        <v>0</v>
      </c>
      <c r="K620" s="64" t="n">
        <f aca="false">IF(AND($G620&lt;=K$1,$H620&gt;K$1),$C620,0)</f>
        <v>0</v>
      </c>
      <c r="L620" s="64" t="n">
        <f aca="false">IF(AND($G620&lt;=L$1,$H620&gt;L$1),$C620,0)</f>
        <v>0</v>
      </c>
      <c r="M620" s="64" t="n">
        <f aca="false">IF(AND($G620&lt;=M$1,$H620&gt;M$1),$C620,0)</f>
        <v>0</v>
      </c>
      <c r="N620" s="64" t="n">
        <f aca="false">IF(AND($G620&lt;=N$1,$H620&gt;N$1),$C620,0)</f>
        <v>0</v>
      </c>
      <c r="O620" s="64" t="n">
        <f aca="false">IF(AND($G620&lt;=O$1,$H620&gt;O$1),$C620,0)</f>
        <v>0</v>
      </c>
      <c r="P620" s="64" t="n">
        <f aca="false">IF(AND($G620&lt;=P$1,$H620&gt;P$1),$C620,0)</f>
        <v>0</v>
      </c>
      <c r="Q620" s="64" t="n">
        <f aca="false">IF(AND($G620&lt;=Q$1,$H620&gt;Q$1),$C620,0)</f>
        <v>0</v>
      </c>
      <c r="R620" s="64" t="n">
        <f aca="false">IF(AND($G620&lt;=R$1,$H620&gt;R$1),$C620,0)</f>
        <v>0</v>
      </c>
      <c r="S620" s="64" t="n">
        <f aca="false">IF(AND($G620&lt;=S$1,$H620&gt;S$1),$C620,0)</f>
        <v>0</v>
      </c>
      <c r="T620" s="64" t="n">
        <f aca="false">IF(AND($G620&lt;=T$1,$H620&gt;T$1),$C620,0)</f>
        <v>0</v>
      </c>
      <c r="U620" s="65" t="n">
        <f aca="false">SUM(I620:T620)</f>
        <v>0</v>
      </c>
      <c r="V620" s="65"/>
      <c r="W620" s="67"/>
      <c r="X620" s="67"/>
      <c r="Y620" s="67"/>
      <c r="Z620" s="67"/>
      <c r="AA620" s="67"/>
      <c r="AB620" s="67"/>
      <c r="AC620" s="67"/>
    </row>
    <row r="621" customFormat="false" ht="15.75" hidden="true" customHeight="false" outlineLevel="0" collapsed="false">
      <c r="A621" s="54" t="n">
        <f aca="false">+'Personnel Input Worksheet'!B641</f>
        <v>0</v>
      </c>
      <c r="B621" s="54" t="n">
        <f aca="false">+'Personnel Input Worksheet'!D641</f>
        <v>0</v>
      </c>
      <c r="C621" s="54" t="n">
        <f aca="false">IF(B621&lt;&gt;0,1,0)</f>
        <v>0</v>
      </c>
      <c r="D621" s="54" t="n">
        <f aca="false">+'Personnel Input Worksheet'!G641</f>
        <v>0</v>
      </c>
      <c r="E621" s="61" t="n">
        <f aca="false">+D621*30</f>
        <v>0</v>
      </c>
      <c r="F621" s="62" t="n">
        <v>36526</v>
      </c>
      <c r="G621" s="63" t="n">
        <f aca="false">IF(A621&lt;&gt;"FTE",DATE(99,12,31),+F621+(360-E621))</f>
        <v>36525</v>
      </c>
      <c r="H621" s="63" t="n">
        <f aca="false">IF(A621&lt;&gt;"FTE",F621+E621,DATE(2001,1,1))</f>
        <v>36526</v>
      </c>
      <c r="I621" s="64" t="n">
        <f aca="false">IF(AND($G621&lt;=I$1,$H621&gt;I$1),$C621,0)</f>
        <v>0</v>
      </c>
      <c r="J621" s="64" t="n">
        <f aca="false">IF(AND($G621&lt;=J$1,$H621&gt;J$1),$C621,0)</f>
        <v>0</v>
      </c>
      <c r="K621" s="64" t="n">
        <f aca="false">IF(AND($G621&lt;=K$1,$H621&gt;K$1),$C621,0)</f>
        <v>0</v>
      </c>
      <c r="L621" s="64" t="n">
        <f aca="false">IF(AND($G621&lt;=L$1,$H621&gt;L$1),$C621,0)</f>
        <v>0</v>
      </c>
      <c r="M621" s="64" t="n">
        <f aca="false">IF(AND($G621&lt;=M$1,$H621&gt;M$1),$C621,0)</f>
        <v>0</v>
      </c>
      <c r="N621" s="64" t="n">
        <f aca="false">IF(AND($G621&lt;=N$1,$H621&gt;N$1),$C621,0)</f>
        <v>0</v>
      </c>
      <c r="O621" s="64" t="n">
        <f aca="false">IF(AND($G621&lt;=O$1,$H621&gt;O$1),$C621,0)</f>
        <v>0</v>
      </c>
      <c r="P621" s="64" t="n">
        <f aca="false">IF(AND($G621&lt;=P$1,$H621&gt;P$1),$C621,0)</f>
        <v>0</v>
      </c>
      <c r="Q621" s="64" t="n">
        <f aca="false">IF(AND($G621&lt;=Q$1,$H621&gt;Q$1),$C621,0)</f>
        <v>0</v>
      </c>
      <c r="R621" s="64" t="n">
        <f aca="false">IF(AND($G621&lt;=R$1,$H621&gt;R$1),$C621,0)</f>
        <v>0</v>
      </c>
      <c r="S621" s="64" t="n">
        <f aca="false">IF(AND($G621&lt;=S$1,$H621&gt;S$1),$C621,0)</f>
        <v>0</v>
      </c>
      <c r="T621" s="64" t="n">
        <f aca="false">IF(AND($G621&lt;=T$1,$H621&gt;T$1),$C621,0)</f>
        <v>0</v>
      </c>
      <c r="U621" s="65" t="n">
        <f aca="false">SUM(I621:T621)</f>
        <v>0</v>
      </c>
      <c r="V621" s="65"/>
      <c r="W621" s="67"/>
      <c r="X621" s="67"/>
      <c r="Y621" s="67"/>
      <c r="Z621" s="67"/>
      <c r="AA621" s="67"/>
      <c r="AB621" s="67"/>
      <c r="AC621" s="67"/>
    </row>
    <row r="622" customFormat="false" ht="15.75" hidden="true" customHeight="false" outlineLevel="0" collapsed="false">
      <c r="A622" s="54" t="n">
        <f aca="false">+'Personnel Input Worksheet'!B642</f>
        <v>0</v>
      </c>
      <c r="B622" s="54" t="n">
        <f aca="false">+'Personnel Input Worksheet'!D642</f>
        <v>0</v>
      </c>
      <c r="C622" s="54" t="n">
        <f aca="false">IF(B622&lt;&gt;0,1,0)</f>
        <v>0</v>
      </c>
      <c r="D622" s="54" t="n">
        <f aca="false">+'Personnel Input Worksheet'!G642</f>
        <v>0</v>
      </c>
      <c r="E622" s="61" t="n">
        <f aca="false">+D622*30</f>
        <v>0</v>
      </c>
      <c r="F622" s="62" t="n">
        <v>36526</v>
      </c>
      <c r="G622" s="63" t="n">
        <f aca="false">IF(A622&lt;&gt;"FTE",DATE(99,12,31),+F622+(360-E622))</f>
        <v>36525</v>
      </c>
      <c r="H622" s="63" t="n">
        <f aca="false">IF(A622&lt;&gt;"FTE",F622+E622,DATE(2001,1,1))</f>
        <v>36526</v>
      </c>
      <c r="I622" s="64" t="n">
        <f aca="false">IF(AND($G622&lt;=I$1,$H622&gt;I$1),$C622,0)</f>
        <v>0</v>
      </c>
      <c r="J622" s="64" t="n">
        <f aca="false">IF(AND($G622&lt;=J$1,$H622&gt;J$1),$C622,0)</f>
        <v>0</v>
      </c>
      <c r="K622" s="64" t="n">
        <f aca="false">IF(AND($G622&lt;=K$1,$H622&gt;K$1),$C622,0)</f>
        <v>0</v>
      </c>
      <c r="L622" s="64" t="n">
        <f aca="false">IF(AND($G622&lt;=L$1,$H622&gt;L$1),$C622,0)</f>
        <v>0</v>
      </c>
      <c r="M622" s="64" t="n">
        <f aca="false">IF(AND($G622&lt;=M$1,$H622&gt;M$1),$C622,0)</f>
        <v>0</v>
      </c>
      <c r="N622" s="64" t="n">
        <f aca="false">IF(AND($G622&lt;=N$1,$H622&gt;N$1),$C622,0)</f>
        <v>0</v>
      </c>
      <c r="O622" s="64" t="n">
        <f aca="false">IF(AND($G622&lt;=O$1,$H622&gt;O$1),$C622,0)</f>
        <v>0</v>
      </c>
      <c r="P622" s="64" t="n">
        <f aca="false">IF(AND($G622&lt;=P$1,$H622&gt;P$1),$C622,0)</f>
        <v>0</v>
      </c>
      <c r="Q622" s="64" t="n">
        <f aca="false">IF(AND($G622&lt;=Q$1,$H622&gt;Q$1),$C622,0)</f>
        <v>0</v>
      </c>
      <c r="R622" s="64" t="n">
        <f aca="false">IF(AND($G622&lt;=R$1,$H622&gt;R$1),$C622,0)</f>
        <v>0</v>
      </c>
      <c r="S622" s="64" t="n">
        <f aca="false">IF(AND($G622&lt;=S$1,$H622&gt;S$1),$C622,0)</f>
        <v>0</v>
      </c>
      <c r="T622" s="64" t="n">
        <f aca="false">IF(AND($G622&lt;=T$1,$H622&gt;T$1),$C622,0)</f>
        <v>0</v>
      </c>
      <c r="U622" s="65" t="n">
        <f aca="false">SUM(I622:T622)</f>
        <v>0</v>
      </c>
      <c r="V622" s="65"/>
      <c r="W622" s="67"/>
      <c r="X622" s="67"/>
      <c r="Y622" s="67"/>
      <c r="Z622" s="67"/>
      <c r="AA622" s="67"/>
      <c r="AB622" s="67"/>
      <c r="AC622" s="67"/>
    </row>
    <row r="623" customFormat="false" ht="15.75" hidden="true" customHeight="false" outlineLevel="0" collapsed="false">
      <c r="A623" s="54" t="n">
        <f aca="false">+'Personnel Input Worksheet'!B643</f>
        <v>0</v>
      </c>
      <c r="B623" s="54" t="n">
        <f aca="false">+'Personnel Input Worksheet'!D643</f>
        <v>0</v>
      </c>
      <c r="C623" s="54" t="n">
        <f aca="false">IF(B623&lt;&gt;0,1,0)</f>
        <v>0</v>
      </c>
      <c r="D623" s="54" t="n">
        <f aca="false">+'Personnel Input Worksheet'!G643</f>
        <v>0</v>
      </c>
      <c r="E623" s="61" t="n">
        <f aca="false">+D623*30</f>
        <v>0</v>
      </c>
      <c r="F623" s="62" t="n">
        <v>36526</v>
      </c>
      <c r="G623" s="63" t="n">
        <f aca="false">IF(A623&lt;&gt;"FTE",DATE(99,12,31),+F623+(360-E623))</f>
        <v>36525</v>
      </c>
      <c r="H623" s="63" t="n">
        <f aca="false">IF(A623&lt;&gt;"FTE",F623+E623,DATE(2001,1,1))</f>
        <v>36526</v>
      </c>
      <c r="I623" s="64" t="n">
        <f aca="false">IF(AND($G623&lt;=I$1,$H623&gt;I$1),$C623,0)</f>
        <v>0</v>
      </c>
      <c r="J623" s="64" t="n">
        <f aca="false">IF(AND($G623&lt;=J$1,$H623&gt;J$1),$C623,0)</f>
        <v>0</v>
      </c>
      <c r="K623" s="64" t="n">
        <f aca="false">IF(AND($G623&lt;=K$1,$H623&gt;K$1),$C623,0)</f>
        <v>0</v>
      </c>
      <c r="L623" s="64" t="n">
        <f aca="false">IF(AND($G623&lt;=L$1,$H623&gt;L$1),$C623,0)</f>
        <v>0</v>
      </c>
      <c r="M623" s="64" t="n">
        <f aca="false">IF(AND($G623&lt;=M$1,$H623&gt;M$1),$C623,0)</f>
        <v>0</v>
      </c>
      <c r="N623" s="64" t="n">
        <f aca="false">IF(AND($G623&lt;=N$1,$H623&gt;N$1),$C623,0)</f>
        <v>0</v>
      </c>
      <c r="O623" s="64" t="n">
        <f aca="false">IF(AND($G623&lt;=O$1,$H623&gt;O$1),$C623,0)</f>
        <v>0</v>
      </c>
      <c r="P623" s="64" t="n">
        <f aca="false">IF(AND($G623&lt;=P$1,$H623&gt;P$1),$C623,0)</f>
        <v>0</v>
      </c>
      <c r="Q623" s="64" t="n">
        <f aca="false">IF(AND($G623&lt;=Q$1,$H623&gt;Q$1),$C623,0)</f>
        <v>0</v>
      </c>
      <c r="R623" s="64" t="n">
        <f aca="false">IF(AND($G623&lt;=R$1,$H623&gt;R$1),$C623,0)</f>
        <v>0</v>
      </c>
      <c r="S623" s="64" t="n">
        <f aca="false">IF(AND($G623&lt;=S$1,$H623&gt;S$1),$C623,0)</f>
        <v>0</v>
      </c>
      <c r="T623" s="64" t="n">
        <f aca="false">IF(AND($G623&lt;=T$1,$H623&gt;T$1),$C623,0)</f>
        <v>0</v>
      </c>
      <c r="U623" s="65" t="n">
        <f aca="false">SUM(I623:T623)</f>
        <v>0</v>
      </c>
      <c r="V623" s="65"/>
      <c r="W623" s="67"/>
      <c r="X623" s="67"/>
      <c r="Y623" s="67"/>
      <c r="Z623" s="67"/>
      <c r="AA623" s="67"/>
      <c r="AB623" s="67"/>
      <c r="AC623" s="67"/>
    </row>
    <row r="624" customFormat="false" ht="15.75" hidden="true" customHeight="false" outlineLevel="0" collapsed="false">
      <c r="A624" s="54" t="n">
        <f aca="false">+'Personnel Input Worksheet'!B644</f>
        <v>0</v>
      </c>
      <c r="B624" s="54" t="n">
        <f aca="false">+'Personnel Input Worksheet'!D644</f>
        <v>0</v>
      </c>
      <c r="C624" s="54" t="n">
        <f aca="false">IF(B624&lt;&gt;0,1,0)</f>
        <v>0</v>
      </c>
      <c r="D624" s="54" t="n">
        <f aca="false">+'Personnel Input Worksheet'!G644</f>
        <v>0</v>
      </c>
      <c r="E624" s="61" t="n">
        <f aca="false">+D624*30</f>
        <v>0</v>
      </c>
      <c r="F624" s="62" t="n">
        <v>36526</v>
      </c>
      <c r="G624" s="63" t="n">
        <f aca="false">IF(A624&lt;&gt;"FTE",DATE(99,12,31),+F624+(360-E624))</f>
        <v>36525</v>
      </c>
      <c r="H624" s="63" t="n">
        <f aca="false">IF(A624&lt;&gt;"FTE",F624+E624,DATE(2001,1,1))</f>
        <v>36526</v>
      </c>
      <c r="I624" s="64" t="n">
        <f aca="false">IF(AND($G624&lt;=I$1,$H624&gt;I$1),$C624,0)</f>
        <v>0</v>
      </c>
      <c r="J624" s="64" t="n">
        <f aca="false">IF(AND($G624&lt;=J$1,$H624&gt;J$1),$C624,0)</f>
        <v>0</v>
      </c>
      <c r="K624" s="64" t="n">
        <f aca="false">IF(AND($G624&lt;=K$1,$H624&gt;K$1),$C624,0)</f>
        <v>0</v>
      </c>
      <c r="L624" s="64" t="n">
        <f aca="false">IF(AND($G624&lt;=L$1,$H624&gt;L$1),$C624,0)</f>
        <v>0</v>
      </c>
      <c r="M624" s="64" t="n">
        <f aca="false">IF(AND($G624&lt;=M$1,$H624&gt;M$1),$C624,0)</f>
        <v>0</v>
      </c>
      <c r="N624" s="64" t="n">
        <f aca="false">IF(AND($G624&lt;=N$1,$H624&gt;N$1),$C624,0)</f>
        <v>0</v>
      </c>
      <c r="O624" s="64" t="n">
        <f aca="false">IF(AND($G624&lt;=O$1,$H624&gt;O$1),$C624,0)</f>
        <v>0</v>
      </c>
      <c r="P624" s="64" t="n">
        <f aca="false">IF(AND($G624&lt;=P$1,$H624&gt;P$1),$C624,0)</f>
        <v>0</v>
      </c>
      <c r="Q624" s="64" t="n">
        <f aca="false">IF(AND($G624&lt;=Q$1,$H624&gt;Q$1),$C624,0)</f>
        <v>0</v>
      </c>
      <c r="R624" s="64" t="n">
        <f aca="false">IF(AND($G624&lt;=R$1,$H624&gt;R$1),$C624,0)</f>
        <v>0</v>
      </c>
      <c r="S624" s="64" t="n">
        <f aca="false">IF(AND($G624&lt;=S$1,$H624&gt;S$1),$C624,0)</f>
        <v>0</v>
      </c>
      <c r="T624" s="64" t="n">
        <f aca="false">IF(AND($G624&lt;=T$1,$H624&gt;T$1),$C624,0)</f>
        <v>0</v>
      </c>
      <c r="U624" s="65" t="n">
        <f aca="false">SUM(I624:T624)</f>
        <v>0</v>
      </c>
      <c r="V624" s="65"/>
      <c r="W624" s="67"/>
      <c r="X624" s="67"/>
      <c r="Y624" s="67"/>
      <c r="Z624" s="67"/>
      <c r="AA624" s="67"/>
      <c r="AB624" s="67"/>
      <c r="AC624" s="67"/>
    </row>
    <row r="625" customFormat="false" ht="15.75" hidden="true" customHeight="false" outlineLevel="0" collapsed="false">
      <c r="A625" s="54" t="n">
        <f aca="false">+'Personnel Input Worksheet'!B645</f>
        <v>0</v>
      </c>
      <c r="B625" s="54" t="n">
        <f aca="false">+'Personnel Input Worksheet'!D645</f>
        <v>0</v>
      </c>
      <c r="C625" s="54" t="n">
        <f aca="false">IF(B625&lt;&gt;0,1,0)</f>
        <v>0</v>
      </c>
      <c r="D625" s="54" t="n">
        <f aca="false">+'Personnel Input Worksheet'!G645</f>
        <v>0</v>
      </c>
      <c r="E625" s="61" t="n">
        <f aca="false">+D625*30</f>
        <v>0</v>
      </c>
      <c r="F625" s="62" t="n">
        <v>36526</v>
      </c>
      <c r="G625" s="63" t="n">
        <f aca="false">IF(A625&lt;&gt;"FTE",DATE(99,12,31),+F625+(360-E625))</f>
        <v>36525</v>
      </c>
      <c r="H625" s="63" t="n">
        <f aca="false">IF(A625&lt;&gt;"FTE",F625+E625,DATE(2001,1,1))</f>
        <v>36526</v>
      </c>
      <c r="I625" s="64" t="n">
        <f aca="false">IF(AND($G625&lt;=I$1,$H625&gt;I$1),$C625,0)</f>
        <v>0</v>
      </c>
      <c r="J625" s="64" t="n">
        <f aca="false">IF(AND($G625&lt;=J$1,$H625&gt;J$1),$C625,0)</f>
        <v>0</v>
      </c>
      <c r="K625" s="64" t="n">
        <f aca="false">IF(AND($G625&lt;=K$1,$H625&gt;K$1),$C625,0)</f>
        <v>0</v>
      </c>
      <c r="L625" s="64" t="n">
        <f aca="false">IF(AND($G625&lt;=L$1,$H625&gt;L$1),$C625,0)</f>
        <v>0</v>
      </c>
      <c r="M625" s="64" t="n">
        <f aca="false">IF(AND($G625&lt;=M$1,$H625&gt;M$1),$C625,0)</f>
        <v>0</v>
      </c>
      <c r="N625" s="64" t="n">
        <f aca="false">IF(AND($G625&lt;=N$1,$H625&gt;N$1),$C625,0)</f>
        <v>0</v>
      </c>
      <c r="O625" s="64" t="n">
        <f aca="false">IF(AND($G625&lt;=O$1,$H625&gt;O$1),$C625,0)</f>
        <v>0</v>
      </c>
      <c r="P625" s="64" t="n">
        <f aca="false">IF(AND($G625&lt;=P$1,$H625&gt;P$1),$C625,0)</f>
        <v>0</v>
      </c>
      <c r="Q625" s="64" t="n">
        <f aca="false">IF(AND($G625&lt;=Q$1,$H625&gt;Q$1),$C625,0)</f>
        <v>0</v>
      </c>
      <c r="R625" s="64" t="n">
        <f aca="false">IF(AND($G625&lt;=R$1,$H625&gt;R$1),$C625,0)</f>
        <v>0</v>
      </c>
      <c r="S625" s="64" t="n">
        <f aca="false">IF(AND($G625&lt;=S$1,$H625&gt;S$1),$C625,0)</f>
        <v>0</v>
      </c>
      <c r="T625" s="64" t="n">
        <f aca="false">IF(AND($G625&lt;=T$1,$H625&gt;T$1),$C625,0)</f>
        <v>0</v>
      </c>
      <c r="U625" s="65" t="n">
        <f aca="false">SUM(I625:T625)</f>
        <v>0</v>
      </c>
      <c r="V625" s="65"/>
      <c r="W625" s="67"/>
      <c r="X625" s="67"/>
      <c r="Y625" s="67"/>
      <c r="Z625" s="67"/>
      <c r="AA625" s="67"/>
      <c r="AB625" s="67"/>
      <c r="AC625" s="67"/>
    </row>
    <row r="626" customFormat="false" ht="15.75" hidden="true" customHeight="false" outlineLevel="0" collapsed="false">
      <c r="A626" s="54" t="n">
        <f aca="false">+'Personnel Input Worksheet'!B646</f>
        <v>0</v>
      </c>
      <c r="B626" s="54" t="n">
        <f aca="false">+'Personnel Input Worksheet'!D646</f>
        <v>0</v>
      </c>
      <c r="C626" s="54" t="n">
        <f aca="false">IF(B626&lt;&gt;0,1,0)</f>
        <v>0</v>
      </c>
      <c r="D626" s="54" t="n">
        <f aca="false">+'Personnel Input Worksheet'!G646</f>
        <v>0</v>
      </c>
      <c r="E626" s="61" t="n">
        <f aca="false">+D626*30</f>
        <v>0</v>
      </c>
      <c r="F626" s="62" t="n">
        <v>36526</v>
      </c>
      <c r="G626" s="63" t="n">
        <f aca="false">IF(A626&lt;&gt;"FTE",DATE(99,12,31),+F626+(360-E626))</f>
        <v>36525</v>
      </c>
      <c r="H626" s="63" t="n">
        <f aca="false">IF(A626&lt;&gt;"FTE",F626+E626,DATE(2001,1,1))</f>
        <v>36526</v>
      </c>
      <c r="I626" s="64" t="n">
        <f aca="false">IF(AND($G626&lt;=I$1,$H626&gt;I$1),$C626,0)</f>
        <v>0</v>
      </c>
      <c r="J626" s="64" t="n">
        <f aca="false">IF(AND($G626&lt;=J$1,$H626&gt;J$1),$C626,0)</f>
        <v>0</v>
      </c>
      <c r="K626" s="64" t="n">
        <f aca="false">IF(AND($G626&lt;=K$1,$H626&gt;K$1),$C626,0)</f>
        <v>0</v>
      </c>
      <c r="L626" s="64" t="n">
        <f aca="false">IF(AND($G626&lt;=L$1,$H626&gt;L$1),$C626,0)</f>
        <v>0</v>
      </c>
      <c r="M626" s="64" t="n">
        <f aca="false">IF(AND($G626&lt;=M$1,$H626&gt;M$1),$C626,0)</f>
        <v>0</v>
      </c>
      <c r="N626" s="64" t="n">
        <f aca="false">IF(AND($G626&lt;=N$1,$H626&gt;N$1),$C626,0)</f>
        <v>0</v>
      </c>
      <c r="O626" s="64" t="n">
        <f aca="false">IF(AND($G626&lt;=O$1,$H626&gt;O$1),$C626,0)</f>
        <v>0</v>
      </c>
      <c r="P626" s="64" t="n">
        <f aca="false">IF(AND($G626&lt;=P$1,$H626&gt;P$1),$C626,0)</f>
        <v>0</v>
      </c>
      <c r="Q626" s="64" t="n">
        <f aca="false">IF(AND($G626&lt;=Q$1,$H626&gt;Q$1),$C626,0)</f>
        <v>0</v>
      </c>
      <c r="R626" s="64" t="n">
        <f aca="false">IF(AND($G626&lt;=R$1,$H626&gt;R$1),$C626,0)</f>
        <v>0</v>
      </c>
      <c r="S626" s="64" t="n">
        <f aca="false">IF(AND($G626&lt;=S$1,$H626&gt;S$1),$C626,0)</f>
        <v>0</v>
      </c>
      <c r="T626" s="64" t="n">
        <f aca="false">IF(AND($G626&lt;=T$1,$H626&gt;T$1),$C626,0)</f>
        <v>0</v>
      </c>
      <c r="U626" s="65" t="n">
        <f aca="false">SUM(I626:T626)</f>
        <v>0</v>
      </c>
      <c r="V626" s="65"/>
      <c r="W626" s="67"/>
      <c r="X626" s="67"/>
      <c r="Y626" s="67"/>
      <c r="Z626" s="67"/>
      <c r="AA626" s="67"/>
      <c r="AB626" s="67"/>
      <c r="AC626" s="67"/>
    </row>
    <row r="627" customFormat="false" ht="15.75" hidden="true" customHeight="false" outlineLevel="0" collapsed="false">
      <c r="A627" s="54" t="n">
        <f aca="false">+'Personnel Input Worksheet'!B647</f>
        <v>0</v>
      </c>
      <c r="B627" s="54" t="n">
        <f aca="false">+'Personnel Input Worksheet'!D647</f>
        <v>0</v>
      </c>
      <c r="C627" s="54" t="n">
        <f aca="false">IF(B627&lt;&gt;0,1,0)</f>
        <v>0</v>
      </c>
      <c r="D627" s="54" t="n">
        <f aca="false">+'Personnel Input Worksheet'!G647</f>
        <v>0</v>
      </c>
      <c r="E627" s="61" t="n">
        <f aca="false">+D627*30</f>
        <v>0</v>
      </c>
      <c r="F627" s="62" t="n">
        <v>36526</v>
      </c>
      <c r="G627" s="63" t="n">
        <f aca="false">IF(A627&lt;&gt;"FTE",DATE(99,12,31),+F627+(360-E627))</f>
        <v>36525</v>
      </c>
      <c r="H627" s="63" t="n">
        <f aca="false">IF(A627&lt;&gt;"FTE",F627+E627,DATE(2001,1,1))</f>
        <v>36526</v>
      </c>
      <c r="I627" s="64" t="n">
        <f aca="false">IF(AND($G627&lt;=I$1,$H627&gt;I$1),$C627,0)</f>
        <v>0</v>
      </c>
      <c r="J627" s="64" t="n">
        <f aca="false">IF(AND($G627&lt;=J$1,$H627&gt;J$1),$C627,0)</f>
        <v>0</v>
      </c>
      <c r="K627" s="64" t="n">
        <f aca="false">IF(AND($G627&lt;=K$1,$H627&gt;K$1),$C627,0)</f>
        <v>0</v>
      </c>
      <c r="L627" s="64" t="n">
        <f aca="false">IF(AND($G627&lt;=L$1,$H627&gt;L$1),$C627,0)</f>
        <v>0</v>
      </c>
      <c r="M627" s="64" t="n">
        <f aca="false">IF(AND($G627&lt;=M$1,$H627&gt;M$1),$C627,0)</f>
        <v>0</v>
      </c>
      <c r="N627" s="64" t="n">
        <f aca="false">IF(AND($G627&lt;=N$1,$H627&gt;N$1),$C627,0)</f>
        <v>0</v>
      </c>
      <c r="O627" s="64" t="n">
        <f aca="false">IF(AND($G627&lt;=O$1,$H627&gt;O$1),$C627,0)</f>
        <v>0</v>
      </c>
      <c r="P627" s="64" t="n">
        <f aca="false">IF(AND($G627&lt;=P$1,$H627&gt;P$1),$C627,0)</f>
        <v>0</v>
      </c>
      <c r="Q627" s="64" t="n">
        <f aca="false">IF(AND($G627&lt;=Q$1,$H627&gt;Q$1),$C627,0)</f>
        <v>0</v>
      </c>
      <c r="R627" s="64" t="n">
        <f aca="false">IF(AND($G627&lt;=R$1,$H627&gt;R$1),$C627,0)</f>
        <v>0</v>
      </c>
      <c r="S627" s="64" t="n">
        <f aca="false">IF(AND($G627&lt;=S$1,$H627&gt;S$1),$C627,0)</f>
        <v>0</v>
      </c>
      <c r="T627" s="64" t="n">
        <f aca="false">IF(AND($G627&lt;=T$1,$H627&gt;T$1),$C627,0)</f>
        <v>0</v>
      </c>
      <c r="U627" s="65" t="n">
        <f aca="false">SUM(I627:T627)</f>
        <v>0</v>
      </c>
      <c r="V627" s="65"/>
      <c r="W627" s="67"/>
      <c r="X627" s="67"/>
      <c r="Y627" s="67"/>
      <c r="Z627" s="67"/>
      <c r="AA627" s="67"/>
      <c r="AB627" s="67"/>
      <c r="AC627" s="67"/>
    </row>
    <row r="628" customFormat="false" ht="15.75" hidden="true" customHeight="false" outlineLevel="0" collapsed="false">
      <c r="A628" s="54" t="n">
        <f aca="false">+'Personnel Input Worksheet'!B648</f>
        <v>0</v>
      </c>
      <c r="B628" s="54" t="n">
        <f aca="false">+'Personnel Input Worksheet'!D648</f>
        <v>0</v>
      </c>
      <c r="C628" s="54" t="n">
        <f aca="false">IF(B628&lt;&gt;0,1,0)</f>
        <v>0</v>
      </c>
      <c r="D628" s="54" t="n">
        <f aca="false">+'Personnel Input Worksheet'!G648</f>
        <v>0</v>
      </c>
      <c r="E628" s="61" t="n">
        <f aca="false">+D628*30</f>
        <v>0</v>
      </c>
      <c r="F628" s="62" t="n">
        <v>36526</v>
      </c>
      <c r="G628" s="63" t="n">
        <f aca="false">IF(A628&lt;&gt;"FTE",DATE(99,12,31),+F628+(360-E628))</f>
        <v>36525</v>
      </c>
      <c r="H628" s="63" t="n">
        <f aca="false">IF(A628&lt;&gt;"FTE",F628+E628,DATE(2001,1,1))</f>
        <v>36526</v>
      </c>
      <c r="I628" s="64" t="n">
        <f aca="false">IF(AND($G628&lt;=I$1,$H628&gt;I$1),$C628,0)</f>
        <v>0</v>
      </c>
      <c r="J628" s="64" t="n">
        <f aca="false">IF(AND($G628&lt;=J$1,$H628&gt;J$1),$C628,0)</f>
        <v>0</v>
      </c>
      <c r="K628" s="64" t="n">
        <f aca="false">IF(AND($G628&lt;=K$1,$H628&gt;K$1),$C628,0)</f>
        <v>0</v>
      </c>
      <c r="L628" s="64" t="n">
        <f aca="false">IF(AND($G628&lt;=L$1,$H628&gt;L$1),$C628,0)</f>
        <v>0</v>
      </c>
      <c r="M628" s="64" t="n">
        <f aca="false">IF(AND($G628&lt;=M$1,$H628&gt;M$1),$C628,0)</f>
        <v>0</v>
      </c>
      <c r="N628" s="64" t="n">
        <f aca="false">IF(AND($G628&lt;=N$1,$H628&gt;N$1),$C628,0)</f>
        <v>0</v>
      </c>
      <c r="O628" s="64" t="n">
        <f aca="false">IF(AND($G628&lt;=O$1,$H628&gt;O$1),$C628,0)</f>
        <v>0</v>
      </c>
      <c r="P628" s="64" t="n">
        <f aca="false">IF(AND($G628&lt;=P$1,$H628&gt;P$1),$C628,0)</f>
        <v>0</v>
      </c>
      <c r="Q628" s="64" t="n">
        <f aca="false">IF(AND($G628&lt;=Q$1,$H628&gt;Q$1),$C628,0)</f>
        <v>0</v>
      </c>
      <c r="R628" s="64" t="n">
        <f aca="false">IF(AND($G628&lt;=R$1,$H628&gt;R$1),$C628,0)</f>
        <v>0</v>
      </c>
      <c r="S628" s="64" t="n">
        <f aca="false">IF(AND($G628&lt;=S$1,$H628&gt;S$1),$C628,0)</f>
        <v>0</v>
      </c>
      <c r="T628" s="64" t="n">
        <f aca="false">IF(AND($G628&lt;=T$1,$H628&gt;T$1),$C628,0)</f>
        <v>0</v>
      </c>
      <c r="U628" s="65" t="n">
        <f aca="false">SUM(I628:T628)</f>
        <v>0</v>
      </c>
      <c r="V628" s="65"/>
      <c r="W628" s="67"/>
      <c r="X628" s="67"/>
      <c r="Y628" s="67"/>
      <c r="Z628" s="67"/>
      <c r="AA628" s="67"/>
      <c r="AB628" s="67"/>
      <c r="AC628" s="67"/>
    </row>
    <row r="629" customFormat="false" ht="15.75" hidden="true" customHeight="false" outlineLevel="0" collapsed="false">
      <c r="A629" s="54" t="n">
        <f aca="false">+'Personnel Input Worksheet'!B649</f>
        <v>0</v>
      </c>
      <c r="B629" s="54" t="n">
        <f aca="false">+'Personnel Input Worksheet'!D649</f>
        <v>0</v>
      </c>
      <c r="C629" s="54" t="n">
        <f aca="false">IF(B629&lt;&gt;0,1,0)</f>
        <v>0</v>
      </c>
      <c r="D629" s="54" t="n">
        <f aca="false">+'Personnel Input Worksheet'!G649</f>
        <v>0</v>
      </c>
      <c r="E629" s="61" t="n">
        <f aca="false">+D629*30</f>
        <v>0</v>
      </c>
      <c r="F629" s="62" t="n">
        <v>36526</v>
      </c>
      <c r="G629" s="63" t="n">
        <f aca="false">IF(A629&lt;&gt;"FTE",DATE(99,12,31),+F629+(360-E629))</f>
        <v>36525</v>
      </c>
      <c r="H629" s="63" t="n">
        <f aca="false">IF(A629&lt;&gt;"FTE",F629+E629,DATE(2001,1,1))</f>
        <v>36526</v>
      </c>
      <c r="I629" s="64" t="n">
        <f aca="false">IF(AND($G629&lt;=I$1,$H629&gt;I$1),$C629,0)</f>
        <v>0</v>
      </c>
      <c r="J629" s="64" t="n">
        <f aca="false">IF(AND($G629&lt;=J$1,$H629&gt;J$1),$C629,0)</f>
        <v>0</v>
      </c>
      <c r="K629" s="64" t="n">
        <f aca="false">IF(AND($G629&lt;=K$1,$H629&gt;K$1),$C629,0)</f>
        <v>0</v>
      </c>
      <c r="L629" s="64" t="n">
        <f aca="false">IF(AND($G629&lt;=L$1,$H629&gt;L$1),$C629,0)</f>
        <v>0</v>
      </c>
      <c r="M629" s="64" t="n">
        <f aca="false">IF(AND($G629&lt;=M$1,$H629&gt;M$1),$C629,0)</f>
        <v>0</v>
      </c>
      <c r="N629" s="64" t="n">
        <f aca="false">IF(AND($G629&lt;=N$1,$H629&gt;N$1),$C629,0)</f>
        <v>0</v>
      </c>
      <c r="O629" s="64" t="n">
        <f aca="false">IF(AND($G629&lt;=O$1,$H629&gt;O$1),$C629,0)</f>
        <v>0</v>
      </c>
      <c r="P629" s="64" t="n">
        <f aca="false">IF(AND($G629&lt;=P$1,$H629&gt;P$1),$C629,0)</f>
        <v>0</v>
      </c>
      <c r="Q629" s="64" t="n">
        <f aca="false">IF(AND($G629&lt;=Q$1,$H629&gt;Q$1),$C629,0)</f>
        <v>0</v>
      </c>
      <c r="R629" s="64" t="n">
        <f aca="false">IF(AND($G629&lt;=R$1,$H629&gt;R$1),$C629,0)</f>
        <v>0</v>
      </c>
      <c r="S629" s="64" t="n">
        <f aca="false">IF(AND($G629&lt;=S$1,$H629&gt;S$1),$C629,0)</f>
        <v>0</v>
      </c>
      <c r="T629" s="64" t="n">
        <f aca="false">IF(AND($G629&lt;=T$1,$H629&gt;T$1),$C629,0)</f>
        <v>0</v>
      </c>
      <c r="U629" s="65" t="n">
        <f aca="false">SUM(I629:T629)</f>
        <v>0</v>
      </c>
      <c r="V629" s="65"/>
      <c r="W629" s="67"/>
      <c r="X629" s="67"/>
      <c r="Y629" s="67"/>
      <c r="Z629" s="67"/>
      <c r="AA629" s="67"/>
      <c r="AB629" s="67"/>
      <c r="AC629" s="67"/>
    </row>
    <row r="630" customFormat="false" ht="15.75" hidden="true" customHeight="false" outlineLevel="0" collapsed="false">
      <c r="A630" s="54" t="n">
        <f aca="false">+'Personnel Input Worksheet'!B650</f>
        <v>0</v>
      </c>
      <c r="B630" s="54" t="n">
        <f aca="false">+'Personnel Input Worksheet'!D650</f>
        <v>0</v>
      </c>
      <c r="C630" s="54" t="n">
        <f aca="false">IF(B630&lt;&gt;0,1,0)</f>
        <v>0</v>
      </c>
      <c r="D630" s="54" t="n">
        <f aca="false">+'Personnel Input Worksheet'!G650</f>
        <v>0</v>
      </c>
      <c r="E630" s="61" t="n">
        <f aca="false">+D630*30</f>
        <v>0</v>
      </c>
      <c r="F630" s="62" t="n">
        <v>36526</v>
      </c>
      <c r="G630" s="63" t="n">
        <f aca="false">IF(A630&lt;&gt;"FTE",DATE(99,12,31),+F630+(360-E630))</f>
        <v>36525</v>
      </c>
      <c r="H630" s="63" t="n">
        <f aca="false">IF(A630&lt;&gt;"FTE",F630+E630,DATE(2001,1,1))</f>
        <v>36526</v>
      </c>
      <c r="I630" s="64" t="n">
        <f aca="false">IF(AND($G630&lt;=I$1,$H630&gt;I$1),$C630,0)</f>
        <v>0</v>
      </c>
      <c r="J630" s="64" t="n">
        <f aca="false">IF(AND($G630&lt;=J$1,$H630&gt;J$1),$C630,0)</f>
        <v>0</v>
      </c>
      <c r="K630" s="64" t="n">
        <f aca="false">IF(AND($G630&lt;=K$1,$H630&gt;K$1),$C630,0)</f>
        <v>0</v>
      </c>
      <c r="L630" s="64" t="n">
        <f aca="false">IF(AND($G630&lt;=L$1,$H630&gt;L$1),$C630,0)</f>
        <v>0</v>
      </c>
      <c r="M630" s="64" t="n">
        <f aca="false">IF(AND($G630&lt;=M$1,$H630&gt;M$1),$C630,0)</f>
        <v>0</v>
      </c>
      <c r="N630" s="64" t="n">
        <f aca="false">IF(AND($G630&lt;=N$1,$H630&gt;N$1),$C630,0)</f>
        <v>0</v>
      </c>
      <c r="O630" s="64" t="n">
        <f aca="false">IF(AND($G630&lt;=O$1,$H630&gt;O$1),$C630,0)</f>
        <v>0</v>
      </c>
      <c r="P630" s="64" t="n">
        <f aca="false">IF(AND($G630&lt;=P$1,$H630&gt;P$1),$C630,0)</f>
        <v>0</v>
      </c>
      <c r="Q630" s="64" t="n">
        <f aca="false">IF(AND($G630&lt;=Q$1,$H630&gt;Q$1),$C630,0)</f>
        <v>0</v>
      </c>
      <c r="R630" s="64" t="n">
        <f aca="false">IF(AND($G630&lt;=R$1,$H630&gt;R$1),$C630,0)</f>
        <v>0</v>
      </c>
      <c r="S630" s="64" t="n">
        <f aca="false">IF(AND($G630&lt;=S$1,$H630&gt;S$1),$C630,0)</f>
        <v>0</v>
      </c>
      <c r="T630" s="64" t="n">
        <f aca="false">IF(AND($G630&lt;=T$1,$H630&gt;T$1),$C630,0)</f>
        <v>0</v>
      </c>
      <c r="U630" s="65" t="n">
        <f aca="false">SUM(I630:T630)</f>
        <v>0</v>
      </c>
      <c r="V630" s="65"/>
      <c r="W630" s="67"/>
      <c r="X630" s="67"/>
      <c r="Y630" s="67"/>
      <c r="Z630" s="67"/>
      <c r="AA630" s="67"/>
      <c r="AB630" s="67"/>
      <c r="AC630" s="67"/>
    </row>
    <row r="631" customFormat="false" ht="15.75" hidden="true" customHeight="false" outlineLevel="0" collapsed="false">
      <c r="A631" s="54" t="n">
        <f aca="false">+'Personnel Input Worksheet'!B651</f>
        <v>0</v>
      </c>
      <c r="B631" s="54" t="n">
        <f aca="false">+'Personnel Input Worksheet'!D651</f>
        <v>0</v>
      </c>
      <c r="C631" s="54" t="n">
        <f aca="false">IF(B631&lt;&gt;0,1,0)</f>
        <v>0</v>
      </c>
      <c r="D631" s="54" t="n">
        <f aca="false">+'Personnel Input Worksheet'!G651</f>
        <v>0</v>
      </c>
      <c r="E631" s="61" t="n">
        <f aca="false">+D631*30</f>
        <v>0</v>
      </c>
      <c r="F631" s="62" t="n">
        <v>36526</v>
      </c>
      <c r="G631" s="63" t="n">
        <f aca="false">IF(A631&lt;&gt;"FTE",DATE(99,12,31),+F631+(360-E631))</f>
        <v>36525</v>
      </c>
      <c r="H631" s="63" t="n">
        <f aca="false">IF(A631&lt;&gt;"FTE",F631+E631,DATE(2001,1,1))</f>
        <v>36526</v>
      </c>
      <c r="I631" s="64" t="n">
        <f aca="false">IF(AND($G631&lt;=I$1,$H631&gt;I$1),$C631,0)</f>
        <v>0</v>
      </c>
      <c r="J631" s="64" t="n">
        <f aca="false">IF(AND($G631&lt;=J$1,$H631&gt;J$1),$C631,0)</f>
        <v>0</v>
      </c>
      <c r="K631" s="64" t="n">
        <f aca="false">IF(AND($G631&lt;=K$1,$H631&gt;K$1),$C631,0)</f>
        <v>0</v>
      </c>
      <c r="L631" s="64" t="n">
        <f aca="false">IF(AND($G631&lt;=L$1,$H631&gt;L$1),$C631,0)</f>
        <v>0</v>
      </c>
      <c r="M631" s="64" t="n">
        <f aca="false">IF(AND($G631&lt;=M$1,$H631&gt;M$1),$C631,0)</f>
        <v>0</v>
      </c>
      <c r="N631" s="64" t="n">
        <f aca="false">IF(AND($G631&lt;=N$1,$H631&gt;N$1),$C631,0)</f>
        <v>0</v>
      </c>
      <c r="O631" s="64" t="n">
        <f aca="false">IF(AND($G631&lt;=O$1,$H631&gt;O$1),$C631,0)</f>
        <v>0</v>
      </c>
      <c r="P631" s="64" t="n">
        <f aca="false">IF(AND($G631&lt;=P$1,$H631&gt;P$1),$C631,0)</f>
        <v>0</v>
      </c>
      <c r="Q631" s="64" t="n">
        <f aca="false">IF(AND($G631&lt;=Q$1,$H631&gt;Q$1),$C631,0)</f>
        <v>0</v>
      </c>
      <c r="R631" s="64" t="n">
        <f aca="false">IF(AND($G631&lt;=R$1,$H631&gt;R$1),$C631,0)</f>
        <v>0</v>
      </c>
      <c r="S631" s="64" t="n">
        <f aca="false">IF(AND($G631&lt;=S$1,$H631&gt;S$1),$C631,0)</f>
        <v>0</v>
      </c>
      <c r="T631" s="64" t="n">
        <f aca="false">IF(AND($G631&lt;=T$1,$H631&gt;T$1),$C631,0)</f>
        <v>0</v>
      </c>
      <c r="U631" s="65" t="n">
        <f aca="false">SUM(I631:T631)</f>
        <v>0</v>
      </c>
      <c r="V631" s="65"/>
      <c r="W631" s="67"/>
      <c r="X631" s="67"/>
      <c r="Y631" s="67"/>
      <c r="Z631" s="67"/>
      <c r="AA631" s="67"/>
      <c r="AB631" s="67"/>
      <c r="AC631" s="67"/>
    </row>
    <row r="632" customFormat="false" ht="15.75" hidden="true" customHeight="false" outlineLevel="0" collapsed="false">
      <c r="A632" s="54" t="n">
        <f aca="false">+'Personnel Input Worksheet'!B652</f>
        <v>0</v>
      </c>
      <c r="B632" s="54" t="n">
        <f aca="false">+'Personnel Input Worksheet'!D652</f>
        <v>0</v>
      </c>
      <c r="C632" s="54" t="n">
        <f aca="false">IF(B632&lt;&gt;0,1,0)</f>
        <v>0</v>
      </c>
      <c r="D632" s="54" t="n">
        <f aca="false">+'Personnel Input Worksheet'!G652</f>
        <v>0</v>
      </c>
      <c r="E632" s="61" t="n">
        <f aca="false">+D632*30</f>
        <v>0</v>
      </c>
      <c r="F632" s="62" t="n">
        <v>36526</v>
      </c>
      <c r="G632" s="63" t="n">
        <f aca="false">IF(A632&lt;&gt;"FTE",DATE(99,12,31),+F632+(360-E632))</f>
        <v>36525</v>
      </c>
      <c r="H632" s="63" t="n">
        <f aca="false">IF(A632&lt;&gt;"FTE",F632+E632,DATE(2001,1,1))</f>
        <v>36526</v>
      </c>
      <c r="I632" s="64" t="n">
        <f aca="false">IF(AND($G632&lt;=I$1,$H632&gt;I$1),$C632,0)</f>
        <v>0</v>
      </c>
      <c r="J632" s="64" t="n">
        <f aca="false">IF(AND($G632&lt;=J$1,$H632&gt;J$1),$C632,0)</f>
        <v>0</v>
      </c>
      <c r="K632" s="64" t="n">
        <f aca="false">IF(AND($G632&lt;=K$1,$H632&gt;K$1),$C632,0)</f>
        <v>0</v>
      </c>
      <c r="L632" s="64" t="n">
        <f aca="false">IF(AND($G632&lt;=L$1,$H632&gt;L$1),$C632,0)</f>
        <v>0</v>
      </c>
      <c r="M632" s="64" t="n">
        <f aca="false">IF(AND($G632&lt;=M$1,$H632&gt;M$1),$C632,0)</f>
        <v>0</v>
      </c>
      <c r="N632" s="64" t="n">
        <f aca="false">IF(AND($G632&lt;=N$1,$H632&gt;N$1),$C632,0)</f>
        <v>0</v>
      </c>
      <c r="O632" s="64" t="n">
        <f aca="false">IF(AND($G632&lt;=O$1,$H632&gt;O$1),$C632,0)</f>
        <v>0</v>
      </c>
      <c r="P632" s="64" t="n">
        <f aca="false">IF(AND($G632&lt;=P$1,$H632&gt;P$1),$C632,0)</f>
        <v>0</v>
      </c>
      <c r="Q632" s="64" t="n">
        <f aca="false">IF(AND($G632&lt;=Q$1,$H632&gt;Q$1),$C632,0)</f>
        <v>0</v>
      </c>
      <c r="R632" s="64" t="n">
        <f aca="false">IF(AND($G632&lt;=R$1,$H632&gt;R$1),$C632,0)</f>
        <v>0</v>
      </c>
      <c r="S632" s="64" t="n">
        <f aca="false">IF(AND($G632&lt;=S$1,$H632&gt;S$1),$C632,0)</f>
        <v>0</v>
      </c>
      <c r="T632" s="64" t="n">
        <f aca="false">IF(AND($G632&lt;=T$1,$H632&gt;T$1),$C632,0)</f>
        <v>0</v>
      </c>
      <c r="U632" s="65" t="n">
        <f aca="false">SUM(I632:T632)</f>
        <v>0</v>
      </c>
      <c r="V632" s="65"/>
      <c r="W632" s="67"/>
      <c r="X632" s="67"/>
      <c r="Y632" s="67"/>
      <c r="Z632" s="67"/>
      <c r="AA632" s="67"/>
      <c r="AB632" s="67"/>
      <c r="AC632" s="67"/>
    </row>
    <row r="633" customFormat="false" ht="15.75" hidden="true" customHeight="false" outlineLevel="0" collapsed="false">
      <c r="A633" s="54" t="n">
        <f aca="false">+'Personnel Input Worksheet'!B653</f>
        <v>0</v>
      </c>
      <c r="B633" s="54" t="n">
        <f aca="false">+'Personnel Input Worksheet'!D653</f>
        <v>0</v>
      </c>
      <c r="C633" s="54" t="n">
        <f aca="false">IF(B633&lt;&gt;0,1,0)</f>
        <v>0</v>
      </c>
      <c r="D633" s="54" t="n">
        <f aca="false">+'Personnel Input Worksheet'!G653</f>
        <v>0</v>
      </c>
      <c r="E633" s="61" t="n">
        <f aca="false">+D633*30</f>
        <v>0</v>
      </c>
      <c r="F633" s="62" t="n">
        <v>36526</v>
      </c>
      <c r="G633" s="63" t="n">
        <f aca="false">IF(A633&lt;&gt;"FTE",DATE(99,12,31),+F633+(360-E633))</f>
        <v>36525</v>
      </c>
      <c r="H633" s="63" t="n">
        <f aca="false">IF(A633&lt;&gt;"FTE",F633+E633,DATE(2001,1,1))</f>
        <v>36526</v>
      </c>
      <c r="I633" s="64" t="n">
        <f aca="false">IF(AND($G633&lt;=I$1,$H633&gt;I$1),$C633,0)</f>
        <v>0</v>
      </c>
      <c r="J633" s="64" t="n">
        <f aca="false">IF(AND($G633&lt;=J$1,$H633&gt;J$1),$C633,0)</f>
        <v>0</v>
      </c>
      <c r="K633" s="64" t="n">
        <f aca="false">IF(AND($G633&lt;=K$1,$H633&gt;K$1),$C633,0)</f>
        <v>0</v>
      </c>
      <c r="L633" s="64" t="n">
        <f aca="false">IF(AND($G633&lt;=L$1,$H633&gt;L$1),$C633,0)</f>
        <v>0</v>
      </c>
      <c r="M633" s="64" t="n">
        <f aca="false">IF(AND($G633&lt;=M$1,$H633&gt;M$1),$C633,0)</f>
        <v>0</v>
      </c>
      <c r="N633" s="64" t="n">
        <f aca="false">IF(AND($G633&lt;=N$1,$H633&gt;N$1),$C633,0)</f>
        <v>0</v>
      </c>
      <c r="O633" s="64" t="n">
        <f aca="false">IF(AND($G633&lt;=O$1,$H633&gt;O$1),$C633,0)</f>
        <v>0</v>
      </c>
      <c r="P633" s="64" t="n">
        <f aca="false">IF(AND($G633&lt;=P$1,$H633&gt;P$1),$C633,0)</f>
        <v>0</v>
      </c>
      <c r="Q633" s="64" t="n">
        <f aca="false">IF(AND($G633&lt;=Q$1,$H633&gt;Q$1),$C633,0)</f>
        <v>0</v>
      </c>
      <c r="R633" s="64" t="n">
        <f aca="false">IF(AND($G633&lt;=R$1,$H633&gt;R$1),$C633,0)</f>
        <v>0</v>
      </c>
      <c r="S633" s="64" t="n">
        <f aca="false">IF(AND($G633&lt;=S$1,$H633&gt;S$1),$C633,0)</f>
        <v>0</v>
      </c>
      <c r="T633" s="64" t="n">
        <f aca="false">IF(AND($G633&lt;=T$1,$H633&gt;T$1),$C633,0)</f>
        <v>0</v>
      </c>
      <c r="U633" s="65" t="n">
        <f aca="false">SUM(I633:T633)</f>
        <v>0</v>
      </c>
      <c r="V633" s="65"/>
      <c r="W633" s="67"/>
      <c r="X633" s="67"/>
      <c r="Y633" s="67"/>
      <c r="Z633" s="67"/>
      <c r="AA633" s="67"/>
      <c r="AB633" s="67"/>
      <c r="AC633" s="67"/>
    </row>
    <row r="634" customFormat="false" ht="15.75" hidden="true" customHeight="false" outlineLevel="0" collapsed="false">
      <c r="A634" s="54" t="n">
        <f aca="false">+'Personnel Input Worksheet'!B654</f>
        <v>0</v>
      </c>
      <c r="B634" s="54" t="n">
        <f aca="false">+'Personnel Input Worksheet'!D654</f>
        <v>0</v>
      </c>
      <c r="C634" s="54" t="n">
        <f aca="false">IF(B634&lt;&gt;0,1,0)</f>
        <v>0</v>
      </c>
      <c r="D634" s="54" t="n">
        <f aca="false">+'Personnel Input Worksheet'!G654</f>
        <v>0</v>
      </c>
      <c r="E634" s="61" t="n">
        <f aca="false">+D634*30</f>
        <v>0</v>
      </c>
      <c r="F634" s="62" t="n">
        <v>36526</v>
      </c>
      <c r="G634" s="63" t="n">
        <f aca="false">IF(A634&lt;&gt;"FTE",DATE(99,12,31),+F634+(360-E634))</f>
        <v>36525</v>
      </c>
      <c r="H634" s="63" t="n">
        <f aca="false">IF(A634&lt;&gt;"FTE",F634+E634,DATE(2001,1,1))</f>
        <v>36526</v>
      </c>
      <c r="I634" s="64" t="n">
        <f aca="false">IF(AND($G634&lt;=I$1,$H634&gt;I$1),$C634,0)</f>
        <v>0</v>
      </c>
      <c r="J634" s="64" t="n">
        <f aca="false">IF(AND($G634&lt;=J$1,$H634&gt;J$1),$C634,0)</f>
        <v>0</v>
      </c>
      <c r="K634" s="64" t="n">
        <f aca="false">IF(AND($G634&lt;=K$1,$H634&gt;K$1),$C634,0)</f>
        <v>0</v>
      </c>
      <c r="L634" s="64" t="n">
        <f aca="false">IF(AND($G634&lt;=L$1,$H634&gt;L$1),$C634,0)</f>
        <v>0</v>
      </c>
      <c r="M634" s="64" t="n">
        <f aca="false">IF(AND($G634&lt;=M$1,$H634&gt;M$1),$C634,0)</f>
        <v>0</v>
      </c>
      <c r="N634" s="64" t="n">
        <f aca="false">IF(AND($G634&lt;=N$1,$H634&gt;N$1),$C634,0)</f>
        <v>0</v>
      </c>
      <c r="O634" s="64" t="n">
        <f aca="false">IF(AND($G634&lt;=O$1,$H634&gt;O$1),$C634,0)</f>
        <v>0</v>
      </c>
      <c r="P634" s="64" t="n">
        <f aca="false">IF(AND($G634&lt;=P$1,$H634&gt;P$1),$C634,0)</f>
        <v>0</v>
      </c>
      <c r="Q634" s="64" t="n">
        <f aca="false">IF(AND($G634&lt;=Q$1,$H634&gt;Q$1),$C634,0)</f>
        <v>0</v>
      </c>
      <c r="R634" s="64" t="n">
        <f aca="false">IF(AND($G634&lt;=R$1,$H634&gt;R$1),$C634,0)</f>
        <v>0</v>
      </c>
      <c r="S634" s="64" t="n">
        <f aca="false">IF(AND($G634&lt;=S$1,$H634&gt;S$1),$C634,0)</f>
        <v>0</v>
      </c>
      <c r="T634" s="64" t="n">
        <f aca="false">IF(AND($G634&lt;=T$1,$H634&gt;T$1),$C634,0)</f>
        <v>0</v>
      </c>
      <c r="U634" s="65" t="n">
        <f aca="false">SUM(I634:T634)</f>
        <v>0</v>
      </c>
      <c r="V634" s="65"/>
      <c r="W634" s="67"/>
      <c r="X634" s="67"/>
      <c r="Y634" s="67"/>
      <c r="Z634" s="67"/>
      <c r="AA634" s="67"/>
      <c r="AB634" s="67"/>
      <c r="AC634" s="67"/>
    </row>
    <row r="635" customFormat="false" ht="15.75" hidden="true" customHeight="false" outlineLevel="0" collapsed="false">
      <c r="A635" s="54" t="n">
        <f aca="false">+'Personnel Input Worksheet'!B655</f>
        <v>0</v>
      </c>
      <c r="B635" s="54" t="n">
        <f aca="false">+'Personnel Input Worksheet'!D655</f>
        <v>0</v>
      </c>
      <c r="C635" s="54" t="n">
        <f aca="false">IF(B635&lt;&gt;0,1,0)</f>
        <v>0</v>
      </c>
      <c r="D635" s="54" t="n">
        <f aca="false">+'Personnel Input Worksheet'!G655</f>
        <v>0</v>
      </c>
      <c r="E635" s="61" t="n">
        <f aca="false">+D635*30</f>
        <v>0</v>
      </c>
      <c r="F635" s="62" t="n">
        <v>36526</v>
      </c>
      <c r="G635" s="63" t="n">
        <f aca="false">IF(A635&lt;&gt;"FTE",DATE(99,12,31),+F635+(360-E635))</f>
        <v>36525</v>
      </c>
      <c r="H635" s="63" t="n">
        <f aca="false">IF(A635&lt;&gt;"FTE",F635+E635,DATE(2001,1,1))</f>
        <v>36526</v>
      </c>
      <c r="I635" s="64" t="n">
        <f aca="false">IF(AND($G635&lt;=I$1,$H635&gt;I$1),$C635,0)</f>
        <v>0</v>
      </c>
      <c r="J635" s="64" t="n">
        <f aca="false">IF(AND($G635&lt;=J$1,$H635&gt;J$1),$C635,0)</f>
        <v>0</v>
      </c>
      <c r="K635" s="64" t="n">
        <f aca="false">IF(AND($G635&lt;=K$1,$H635&gt;K$1),$C635,0)</f>
        <v>0</v>
      </c>
      <c r="L635" s="64" t="n">
        <f aca="false">IF(AND($G635&lt;=L$1,$H635&gt;L$1),$C635,0)</f>
        <v>0</v>
      </c>
      <c r="M635" s="64" t="n">
        <f aca="false">IF(AND($G635&lt;=M$1,$H635&gt;M$1),$C635,0)</f>
        <v>0</v>
      </c>
      <c r="N635" s="64" t="n">
        <f aca="false">IF(AND($G635&lt;=N$1,$H635&gt;N$1),$C635,0)</f>
        <v>0</v>
      </c>
      <c r="O635" s="64" t="n">
        <f aca="false">IF(AND($G635&lt;=O$1,$H635&gt;O$1),$C635,0)</f>
        <v>0</v>
      </c>
      <c r="P635" s="64" t="n">
        <f aca="false">IF(AND($G635&lt;=P$1,$H635&gt;P$1),$C635,0)</f>
        <v>0</v>
      </c>
      <c r="Q635" s="64" t="n">
        <f aca="false">IF(AND($G635&lt;=Q$1,$H635&gt;Q$1),$C635,0)</f>
        <v>0</v>
      </c>
      <c r="R635" s="64" t="n">
        <f aca="false">IF(AND($G635&lt;=R$1,$H635&gt;R$1),$C635,0)</f>
        <v>0</v>
      </c>
      <c r="S635" s="64" t="n">
        <f aca="false">IF(AND($G635&lt;=S$1,$H635&gt;S$1),$C635,0)</f>
        <v>0</v>
      </c>
      <c r="T635" s="64" t="n">
        <f aca="false">IF(AND($G635&lt;=T$1,$H635&gt;T$1),$C635,0)</f>
        <v>0</v>
      </c>
      <c r="U635" s="65" t="n">
        <f aca="false">SUM(I635:T635)</f>
        <v>0</v>
      </c>
      <c r="V635" s="65"/>
      <c r="W635" s="67"/>
      <c r="X635" s="67"/>
      <c r="Y635" s="67"/>
      <c r="Z635" s="67"/>
      <c r="AA635" s="67"/>
      <c r="AB635" s="67"/>
      <c r="AC635" s="67"/>
    </row>
    <row r="636" customFormat="false" ht="15.75" hidden="true" customHeight="false" outlineLevel="0" collapsed="false">
      <c r="A636" s="54" t="n">
        <f aca="false">+'Personnel Input Worksheet'!B656</f>
        <v>0</v>
      </c>
      <c r="B636" s="54" t="n">
        <f aca="false">+'Personnel Input Worksheet'!D656</f>
        <v>0</v>
      </c>
      <c r="C636" s="54" t="n">
        <f aca="false">IF(B636&lt;&gt;0,1,0)</f>
        <v>0</v>
      </c>
      <c r="D636" s="54" t="n">
        <f aca="false">+'Personnel Input Worksheet'!G656</f>
        <v>0</v>
      </c>
      <c r="E636" s="61" t="n">
        <f aca="false">+D636*30</f>
        <v>0</v>
      </c>
      <c r="F636" s="62" t="n">
        <v>36526</v>
      </c>
      <c r="G636" s="63" t="n">
        <f aca="false">IF(A636&lt;&gt;"FTE",DATE(99,12,31),+F636+(360-E636))</f>
        <v>36525</v>
      </c>
      <c r="H636" s="63" t="n">
        <f aca="false">IF(A636&lt;&gt;"FTE",F636+E636,DATE(2001,1,1))</f>
        <v>36526</v>
      </c>
      <c r="I636" s="64" t="n">
        <f aca="false">IF(AND($G636&lt;=I$1,$H636&gt;I$1),$C636,0)</f>
        <v>0</v>
      </c>
      <c r="J636" s="64" t="n">
        <f aca="false">IF(AND($G636&lt;=J$1,$H636&gt;J$1),$C636,0)</f>
        <v>0</v>
      </c>
      <c r="K636" s="64" t="n">
        <f aca="false">IF(AND($G636&lt;=K$1,$H636&gt;K$1),$C636,0)</f>
        <v>0</v>
      </c>
      <c r="L636" s="64" t="n">
        <f aca="false">IF(AND($G636&lt;=L$1,$H636&gt;L$1),$C636,0)</f>
        <v>0</v>
      </c>
      <c r="M636" s="64" t="n">
        <f aca="false">IF(AND($G636&lt;=M$1,$H636&gt;M$1),$C636,0)</f>
        <v>0</v>
      </c>
      <c r="N636" s="64" t="n">
        <f aca="false">IF(AND($G636&lt;=N$1,$H636&gt;N$1),$C636,0)</f>
        <v>0</v>
      </c>
      <c r="O636" s="64" t="n">
        <f aca="false">IF(AND($G636&lt;=O$1,$H636&gt;O$1),$C636,0)</f>
        <v>0</v>
      </c>
      <c r="P636" s="64" t="n">
        <f aca="false">IF(AND($G636&lt;=P$1,$H636&gt;P$1),$C636,0)</f>
        <v>0</v>
      </c>
      <c r="Q636" s="64" t="n">
        <f aca="false">IF(AND($G636&lt;=Q$1,$H636&gt;Q$1),$C636,0)</f>
        <v>0</v>
      </c>
      <c r="R636" s="64" t="n">
        <f aca="false">IF(AND($G636&lt;=R$1,$H636&gt;R$1),$C636,0)</f>
        <v>0</v>
      </c>
      <c r="S636" s="64" t="n">
        <f aca="false">IF(AND($G636&lt;=S$1,$H636&gt;S$1),$C636,0)</f>
        <v>0</v>
      </c>
      <c r="T636" s="64" t="n">
        <f aca="false">IF(AND($G636&lt;=T$1,$H636&gt;T$1),$C636,0)</f>
        <v>0</v>
      </c>
      <c r="U636" s="65" t="n">
        <f aca="false">SUM(I636:T636)</f>
        <v>0</v>
      </c>
      <c r="V636" s="65"/>
      <c r="W636" s="67"/>
      <c r="X636" s="67"/>
      <c r="Y636" s="67"/>
      <c r="Z636" s="67"/>
      <c r="AA636" s="67"/>
      <c r="AB636" s="67"/>
      <c r="AC636" s="67"/>
    </row>
    <row r="637" customFormat="false" ht="15.75" hidden="true" customHeight="false" outlineLevel="0" collapsed="false">
      <c r="A637" s="54" t="n">
        <f aca="false">+'Personnel Input Worksheet'!B657</f>
        <v>0</v>
      </c>
      <c r="B637" s="54" t="n">
        <f aca="false">+'Personnel Input Worksheet'!D657</f>
        <v>0</v>
      </c>
      <c r="C637" s="54" t="n">
        <f aca="false">IF(B637&lt;&gt;0,1,0)</f>
        <v>0</v>
      </c>
      <c r="D637" s="54" t="n">
        <f aca="false">+'Personnel Input Worksheet'!G657</f>
        <v>0</v>
      </c>
      <c r="E637" s="61" t="n">
        <f aca="false">+D637*30</f>
        <v>0</v>
      </c>
      <c r="F637" s="62" t="n">
        <v>36526</v>
      </c>
      <c r="G637" s="63" t="n">
        <f aca="false">IF(A637&lt;&gt;"FTE",DATE(99,12,31),+F637+(360-E637))</f>
        <v>36525</v>
      </c>
      <c r="H637" s="63" t="n">
        <f aca="false">IF(A637&lt;&gt;"FTE",F637+E637,DATE(2001,1,1))</f>
        <v>36526</v>
      </c>
      <c r="I637" s="64" t="n">
        <f aca="false">IF(AND($G637&lt;=I$1,$H637&gt;I$1),$C637,0)</f>
        <v>0</v>
      </c>
      <c r="J637" s="64" t="n">
        <f aca="false">IF(AND($G637&lt;=J$1,$H637&gt;J$1),$C637,0)</f>
        <v>0</v>
      </c>
      <c r="K637" s="64" t="n">
        <f aca="false">IF(AND($G637&lt;=K$1,$H637&gt;K$1),$C637,0)</f>
        <v>0</v>
      </c>
      <c r="L637" s="64" t="n">
        <f aca="false">IF(AND($G637&lt;=L$1,$H637&gt;L$1),$C637,0)</f>
        <v>0</v>
      </c>
      <c r="M637" s="64" t="n">
        <f aca="false">IF(AND($G637&lt;=M$1,$H637&gt;M$1),$C637,0)</f>
        <v>0</v>
      </c>
      <c r="N637" s="64" t="n">
        <f aca="false">IF(AND($G637&lt;=N$1,$H637&gt;N$1),$C637,0)</f>
        <v>0</v>
      </c>
      <c r="O637" s="64" t="n">
        <f aca="false">IF(AND($G637&lt;=O$1,$H637&gt;O$1),$C637,0)</f>
        <v>0</v>
      </c>
      <c r="P637" s="64" t="n">
        <f aca="false">IF(AND($G637&lt;=P$1,$H637&gt;P$1),$C637,0)</f>
        <v>0</v>
      </c>
      <c r="Q637" s="64" t="n">
        <f aca="false">IF(AND($G637&lt;=Q$1,$H637&gt;Q$1),$C637,0)</f>
        <v>0</v>
      </c>
      <c r="R637" s="64" t="n">
        <f aca="false">IF(AND($G637&lt;=R$1,$H637&gt;R$1),$C637,0)</f>
        <v>0</v>
      </c>
      <c r="S637" s="64" t="n">
        <f aca="false">IF(AND($G637&lt;=S$1,$H637&gt;S$1),$C637,0)</f>
        <v>0</v>
      </c>
      <c r="T637" s="64" t="n">
        <f aca="false">IF(AND($G637&lt;=T$1,$H637&gt;T$1),$C637,0)</f>
        <v>0</v>
      </c>
      <c r="U637" s="65" t="n">
        <f aca="false">SUM(I637:T637)</f>
        <v>0</v>
      </c>
      <c r="V637" s="65"/>
      <c r="W637" s="67"/>
      <c r="X637" s="67"/>
      <c r="Y637" s="67"/>
      <c r="Z637" s="67"/>
      <c r="AA637" s="67"/>
      <c r="AB637" s="67"/>
      <c r="AC637" s="67"/>
    </row>
    <row r="638" customFormat="false" ht="15.75" hidden="true" customHeight="false" outlineLevel="0" collapsed="false">
      <c r="A638" s="54" t="n">
        <f aca="false">+'Personnel Input Worksheet'!B658</f>
        <v>0</v>
      </c>
      <c r="B638" s="54" t="n">
        <f aca="false">+'Personnel Input Worksheet'!D658</f>
        <v>0</v>
      </c>
      <c r="C638" s="54" t="n">
        <f aca="false">IF(B638&lt;&gt;0,1,0)</f>
        <v>0</v>
      </c>
      <c r="D638" s="54" t="n">
        <f aca="false">+'Personnel Input Worksheet'!G658</f>
        <v>0</v>
      </c>
      <c r="E638" s="61" t="n">
        <f aca="false">+D638*30</f>
        <v>0</v>
      </c>
      <c r="F638" s="62" t="n">
        <v>36526</v>
      </c>
      <c r="G638" s="63" t="n">
        <f aca="false">IF(A638&lt;&gt;"FTE",DATE(99,12,31),+F638+(360-E638))</f>
        <v>36525</v>
      </c>
      <c r="H638" s="63" t="n">
        <f aca="false">IF(A638&lt;&gt;"FTE",F638+E638,DATE(2001,1,1))</f>
        <v>36526</v>
      </c>
      <c r="I638" s="64" t="n">
        <f aca="false">IF(AND($G638&lt;=I$1,$H638&gt;I$1),$C638,0)</f>
        <v>0</v>
      </c>
      <c r="J638" s="64" t="n">
        <f aca="false">IF(AND($G638&lt;=J$1,$H638&gt;J$1),$C638,0)</f>
        <v>0</v>
      </c>
      <c r="K638" s="64" t="n">
        <f aca="false">IF(AND($G638&lt;=K$1,$H638&gt;K$1),$C638,0)</f>
        <v>0</v>
      </c>
      <c r="L638" s="64" t="n">
        <f aca="false">IF(AND($G638&lt;=L$1,$H638&gt;L$1),$C638,0)</f>
        <v>0</v>
      </c>
      <c r="M638" s="64" t="n">
        <f aca="false">IF(AND($G638&lt;=M$1,$H638&gt;M$1),$C638,0)</f>
        <v>0</v>
      </c>
      <c r="N638" s="64" t="n">
        <f aca="false">IF(AND($G638&lt;=N$1,$H638&gt;N$1),$C638,0)</f>
        <v>0</v>
      </c>
      <c r="O638" s="64" t="n">
        <f aca="false">IF(AND($G638&lt;=O$1,$H638&gt;O$1),$C638,0)</f>
        <v>0</v>
      </c>
      <c r="P638" s="64" t="n">
        <f aca="false">IF(AND($G638&lt;=P$1,$H638&gt;P$1),$C638,0)</f>
        <v>0</v>
      </c>
      <c r="Q638" s="64" t="n">
        <f aca="false">IF(AND($G638&lt;=Q$1,$H638&gt;Q$1),$C638,0)</f>
        <v>0</v>
      </c>
      <c r="R638" s="64" t="n">
        <f aca="false">IF(AND($G638&lt;=R$1,$H638&gt;R$1),$C638,0)</f>
        <v>0</v>
      </c>
      <c r="S638" s="64" t="n">
        <f aca="false">IF(AND($G638&lt;=S$1,$H638&gt;S$1),$C638,0)</f>
        <v>0</v>
      </c>
      <c r="T638" s="64" t="n">
        <f aca="false">IF(AND($G638&lt;=T$1,$H638&gt;T$1),$C638,0)</f>
        <v>0</v>
      </c>
      <c r="U638" s="65" t="n">
        <f aca="false">SUM(I638:T638)</f>
        <v>0</v>
      </c>
      <c r="V638" s="65"/>
      <c r="W638" s="67"/>
      <c r="X638" s="67"/>
      <c r="Y638" s="67"/>
      <c r="Z638" s="67"/>
      <c r="AA638" s="67"/>
      <c r="AB638" s="67"/>
      <c r="AC638" s="67"/>
    </row>
    <row r="639" customFormat="false" ht="15.75" hidden="true" customHeight="false" outlineLevel="0" collapsed="false">
      <c r="A639" s="54" t="n">
        <f aca="false">+'Personnel Input Worksheet'!B659</f>
        <v>0</v>
      </c>
      <c r="B639" s="54" t="n">
        <f aca="false">+'Personnel Input Worksheet'!D659</f>
        <v>0</v>
      </c>
      <c r="C639" s="54" t="n">
        <f aca="false">IF(B639&lt;&gt;0,1,0)</f>
        <v>0</v>
      </c>
      <c r="D639" s="54" t="n">
        <f aca="false">+'Personnel Input Worksheet'!G659</f>
        <v>0</v>
      </c>
      <c r="E639" s="61" t="n">
        <f aca="false">+D639*30</f>
        <v>0</v>
      </c>
      <c r="F639" s="62" t="n">
        <v>36526</v>
      </c>
      <c r="G639" s="63" t="n">
        <f aca="false">IF(A639&lt;&gt;"FTE",DATE(99,12,31),+F639+(360-E639))</f>
        <v>36525</v>
      </c>
      <c r="H639" s="63" t="n">
        <f aca="false">IF(A639&lt;&gt;"FTE",F639+E639,DATE(2001,1,1))</f>
        <v>36526</v>
      </c>
      <c r="I639" s="64" t="n">
        <f aca="false">IF(AND($G639&lt;=I$1,$H639&gt;I$1),$C639,0)</f>
        <v>0</v>
      </c>
      <c r="J639" s="64" t="n">
        <f aca="false">IF(AND($G639&lt;=J$1,$H639&gt;J$1),$C639,0)</f>
        <v>0</v>
      </c>
      <c r="K639" s="64" t="n">
        <f aca="false">IF(AND($G639&lt;=K$1,$H639&gt;K$1),$C639,0)</f>
        <v>0</v>
      </c>
      <c r="L639" s="64" t="n">
        <f aca="false">IF(AND($G639&lt;=L$1,$H639&gt;L$1),$C639,0)</f>
        <v>0</v>
      </c>
      <c r="M639" s="64" t="n">
        <f aca="false">IF(AND($G639&lt;=M$1,$H639&gt;M$1),$C639,0)</f>
        <v>0</v>
      </c>
      <c r="N639" s="64" t="n">
        <f aca="false">IF(AND($G639&lt;=N$1,$H639&gt;N$1),$C639,0)</f>
        <v>0</v>
      </c>
      <c r="O639" s="64" t="n">
        <f aca="false">IF(AND($G639&lt;=O$1,$H639&gt;O$1),$C639,0)</f>
        <v>0</v>
      </c>
      <c r="P639" s="64" t="n">
        <f aca="false">IF(AND($G639&lt;=P$1,$H639&gt;P$1),$C639,0)</f>
        <v>0</v>
      </c>
      <c r="Q639" s="64" t="n">
        <f aca="false">IF(AND($G639&lt;=Q$1,$H639&gt;Q$1),$C639,0)</f>
        <v>0</v>
      </c>
      <c r="R639" s="64" t="n">
        <f aca="false">IF(AND($G639&lt;=R$1,$H639&gt;R$1),$C639,0)</f>
        <v>0</v>
      </c>
      <c r="S639" s="64" t="n">
        <f aca="false">IF(AND($G639&lt;=S$1,$H639&gt;S$1),$C639,0)</f>
        <v>0</v>
      </c>
      <c r="T639" s="64" t="n">
        <f aca="false">IF(AND($G639&lt;=T$1,$H639&gt;T$1),$C639,0)</f>
        <v>0</v>
      </c>
      <c r="U639" s="65" t="n">
        <f aca="false">SUM(I639:T639)</f>
        <v>0</v>
      </c>
      <c r="V639" s="65"/>
      <c r="W639" s="67"/>
      <c r="X639" s="67"/>
      <c r="Y639" s="67"/>
      <c r="Z639" s="67"/>
      <c r="AA639" s="67"/>
      <c r="AB639" s="67"/>
      <c r="AC639" s="67"/>
    </row>
    <row r="640" customFormat="false" ht="15.75" hidden="true" customHeight="false" outlineLevel="0" collapsed="false">
      <c r="A640" s="54" t="n">
        <f aca="false">+'Personnel Input Worksheet'!B660</f>
        <v>0</v>
      </c>
      <c r="B640" s="54" t="n">
        <f aca="false">+'Personnel Input Worksheet'!D660</f>
        <v>0</v>
      </c>
      <c r="C640" s="54" t="n">
        <f aca="false">IF(B640&lt;&gt;0,1,0)</f>
        <v>0</v>
      </c>
      <c r="D640" s="54" t="n">
        <f aca="false">+'Personnel Input Worksheet'!G660</f>
        <v>0</v>
      </c>
      <c r="E640" s="61" t="n">
        <f aca="false">+D640*30</f>
        <v>0</v>
      </c>
      <c r="F640" s="62" t="n">
        <v>36526</v>
      </c>
      <c r="G640" s="63" t="n">
        <f aca="false">IF(A640&lt;&gt;"FTE",DATE(99,12,31),+F640+(360-E640))</f>
        <v>36525</v>
      </c>
      <c r="H640" s="63" t="n">
        <f aca="false">IF(A640&lt;&gt;"FTE",F640+E640,DATE(2001,1,1))</f>
        <v>36526</v>
      </c>
      <c r="I640" s="64" t="n">
        <f aca="false">IF(AND($G640&lt;=I$1,$H640&gt;I$1),$C640,0)</f>
        <v>0</v>
      </c>
      <c r="J640" s="64" t="n">
        <f aca="false">IF(AND($G640&lt;=J$1,$H640&gt;J$1),$C640,0)</f>
        <v>0</v>
      </c>
      <c r="K640" s="64" t="n">
        <f aca="false">IF(AND($G640&lt;=K$1,$H640&gt;K$1),$C640,0)</f>
        <v>0</v>
      </c>
      <c r="L640" s="64" t="n">
        <f aca="false">IF(AND($G640&lt;=L$1,$H640&gt;L$1),$C640,0)</f>
        <v>0</v>
      </c>
      <c r="M640" s="64" t="n">
        <f aca="false">IF(AND($G640&lt;=M$1,$H640&gt;M$1),$C640,0)</f>
        <v>0</v>
      </c>
      <c r="N640" s="64" t="n">
        <f aca="false">IF(AND($G640&lt;=N$1,$H640&gt;N$1),$C640,0)</f>
        <v>0</v>
      </c>
      <c r="O640" s="64" t="n">
        <f aca="false">IF(AND($G640&lt;=O$1,$H640&gt;O$1),$C640,0)</f>
        <v>0</v>
      </c>
      <c r="P640" s="64" t="n">
        <f aca="false">IF(AND($G640&lt;=P$1,$H640&gt;P$1),$C640,0)</f>
        <v>0</v>
      </c>
      <c r="Q640" s="64" t="n">
        <f aca="false">IF(AND($G640&lt;=Q$1,$H640&gt;Q$1),$C640,0)</f>
        <v>0</v>
      </c>
      <c r="R640" s="64" t="n">
        <f aca="false">IF(AND($G640&lt;=R$1,$H640&gt;R$1),$C640,0)</f>
        <v>0</v>
      </c>
      <c r="S640" s="64" t="n">
        <f aca="false">IF(AND($G640&lt;=S$1,$H640&gt;S$1),$C640,0)</f>
        <v>0</v>
      </c>
      <c r="T640" s="64" t="n">
        <f aca="false">IF(AND($G640&lt;=T$1,$H640&gt;T$1),$C640,0)</f>
        <v>0</v>
      </c>
      <c r="U640" s="65" t="n">
        <f aca="false">SUM(I640:T640)</f>
        <v>0</v>
      </c>
      <c r="V640" s="65"/>
      <c r="W640" s="67"/>
      <c r="X640" s="67"/>
      <c r="Y640" s="67"/>
      <c r="Z640" s="67"/>
      <c r="AA640" s="67"/>
      <c r="AB640" s="67"/>
      <c r="AC640" s="67"/>
    </row>
    <row r="641" customFormat="false" ht="15.75" hidden="true" customHeight="false" outlineLevel="0" collapsed="false">
      <c r="A641" s="54" t="n">
        <f aca="false">+'Personnel Input Worksheet'!B661</f>
        <v>0</v>
      </c>
      <c r="B641" s="54" t="n">
        <f aca="false">+'Personnel Input Worksheet'!D661</f>
        <v>0</v>
      </c>
      <c r="C641" s="54" t="n">
        <f aca="false">IF(B641&lt;&gt;0,1,0)</f>
        <v>0</v>
      </c>
      <c r="D641" s="54" t="n">
        <f aca="false">+'Personnel Input Worksheet'!G661</f>
        <v>0</v>
      </c>
      <c r="E641" s="61" t="n">
        <f aca="false">+D641*30</f>
        <v>0</v>
      </c>
      <c r="F641" s="62" t="n">
        <v>36526</v>
      </c>
      <c r="G641" s="63" t="n">
        <f aca="false">IF(A641&lt;&gt;"FTE",DATE(99,12,31),+F641+(360-E641))</f>
        <v>36525</v>
      </c>
      <c r="H641" s="63" t="n">
        <f aca="false">IF(A641&lt;&gt;"FTE",F641+E641,DATE(2001,1,1))</f>
        <v>36526</v>
      </c>
      <c r="I641" s="64" t="n">
        <f aca="false">IF(AND($G641&lt;=I$1,$H641&gt;I$1),$C641,0)</f>
        <v>0</v>
      </c>
      <c r="J641" s="64" t="n">
        <f aca="false">IF(AND($G641&lt;=J$1,$H641&gt;J$1),$C641,0)</f>
        <v>0</v>
      </c>
      <c r="K641" s="64" t="n">
        <f aca="false">IF(AND($G641&lt;=K$1,$H641&gt;K$1),$C641,0)</f>
        <v>0</v>
      </c>
      <c r="L641" s="64" t="n">
        <f aca="false">IF(AND($G641&lt;=L$1,$H641&gt;L$1),$C641,0)</f>
        <v>0</v>
      </c>
      <c r="M641" s="64" t="n">
        <f aca="false">IF(AND($G641&lt;=M$1,$H641&gt;M$1),$C641,0)</f>
        <v>0</v>
      </c>
      <c r="N641" s="64" t="n">
        <f aca="false">IF(AND($G641&lt;=N$1,$H641&gt;N$1),$C641,0)</f>
        <v>0</v>
      </c>
      <c r="O641" s="64" t="n">
        <f aca="false">IF(AND($G641&lt;=O$1,$H641&gt;O$1),$C641,0)</f>
        <v>0</v>
      </c>
      <c r="P641" s="64" t="n">
        <f aca="false">IF(AND($G641&lt;=P$1,$H641&gt;P$1),$C641,0)</f>
        <v>0</v>
      </c>
      <c r="Q641" s="64" t="n">
        <f aca="false">IF(AND($G641&lt;=Q$1,$H641&gt;Q$1),$C641,0)</f>
        <v>0</v>
      </c>
      <c r="R641" s="64" t="n">
        <f aca="false">IF(AND($G641&lt;=R$1,$H641&gt;R$1),$C641,0)</f>
        <v>0</v>
      </c>
      <c r="S641" s="64" t="n">
        <f aca="false">IF(AND($G641&lt;=S$1,$H641&gt;S$1),$C641,0)</f>
        <v>0</v>
      </c>
      <c r="T641" s="64" t="n">
        <f aca="false">IF(AND($G641&lt;=T$1,$H641&gt;T$1),$C641,0)</f>
        <v>0</v>
      </c>
      <c r="U641" s="65" t="n">
        <f aca="false">SUM(I641:T641)</f>
        <v>0</v>
      </c>
      <c r="V641" s="65"/>
      <c r="W641" s="67"/>
      <c r="X641" s="67"/>
      <c r="Y641" s="67"/>
      <c r="Z641" s="67"/>
      <c r="AA641" s="67"/>
      <c r="AB641" s="67"/>
      <c r="AC641" s="67"/>
    </row>
    <row r="642" customFormat="false" ht="15.75" hidden="true" customHeight="false" outlineLevel="0" collapsed="false">
      <c r="A642" s="54" t="n">
        <f aca="false">+'Personnel Input Worksheet'!B662</f>
        <v>0</v>
      </c>
      <c r="B642" s="54" t="n">
        <f aca="false">+'Personnel Input Worksheet'!D662</f>
        <v>0</v>
      </c>
      <c r="C642" s="54" t="n">
        <f aca="false">IF(B642&lt;&gt;0,1,0)</f>
        <v>0</v>
      </c>
      <c r="D642" s="54" t="n">
        <f aca="false">+'Personnel Input Worksheet'!G662</f>
        <v>0</v>
      </c>
      <c r="E642" s="61" t="n">
        <f aca="false">+D642*30</f>
        <v>0</v>
      </c>
      <c r="F642" s="62" t="n">
        <v>36526</v>
      </c>
      <c r="G642" s="63" t="n">
        <f aca="false">IF(A642&lt;&gt;"FTE",DATE(99,12,31),+F642+(360-E642))</f>
        <v>36525</v>
      </c>
      <c r="H642" s="63" t="n">
        <f aca="false">IF(A642&lt;&gt;"FTE",F642+E642,DATE(2001,1,1))</f>
        <v>36526</v>
      </c>
      <c r="I642" s="64" t="n">
        <f aca="false">IF(AND($G642&lt;=I$1,$H642&gt;I$1),$C642,0)</f>
        <v>0</v>
      </c>
      <c r="J642" s="64" t="n">
        <f aca="false">IF(AND($G642&lt;=J$1,$H642&gt;J$1),$C642,0)</f>
        <v>0</v>
      </c>
      <c r="K642" s="64" t="n">
        <f aca="false">IF(AND($G642&lt;=K$1,$H642&gt;K$1),$C642,0)</f>
        <v>0</v>
      </c>
      <c r="L642" s="64" t="n">
        <f aca="false">IF(AND($G642&lt;=L$1,$H642&gt;L$1),$C642,0)</f>
        <v>0</v>
      </c>
      <c r="M642" s="64" t="n">
        <f aca="false">IF(AND($G642&lt;=M$1,$H642&gt;M$1),$C642,0)</f>
        <v>0</v>
      </c>
      <c r="N642" s="64" t="n">
        <f aca="false">IF(AND($G642&lt;=N$1,$H642&gt;N$1),$C642,0)</f>
        <v>0</v>
      </c>
      <c r="O642" s="64" t="n">
        <f aca="false">IF(AND($G642&lt;=O$1,$H642&gt;O$1),$C642,0)</f>
        <v>0</v>
      </c>
      <c r="P642" s="64" t="n">
        <f aca="false">IF(AND($G642&lt;=P$1,$H642&gt;P$1),$C642,0)</f>
        <v>0</v>
      </c>
      <c r="Q642" s="64" t="n">
        <f aca="false">IF(AND($G642&lt;=Q$1,$H642&gt;Q$1),$C642,0)</f>
        <v>0</v>
      </c>
      <c r="R642" s="64" t="n">
        <f aca="false">IF(AND($G642&lt;=R$1,$H642&gt;R$1),$C642,0)</f>
        <v>0</v>
      </c>
      <c r="S642" s="64" t="n">
        <f aca="false">IF(AND($G642&lt;=S$1,$H642&gt;S$1),$C642,0)</f>
        <v>0</v>
      </c>
      <c r="T642" s="64" t="n">
        <f aca="false">IF(AND($G642&lt;=T$1,$H642&gt;T$1),$C642,0)</f>
        <v>0</v>
      </c>
      <c r="U642" s="65" t="n">
        <f aca="false">SUM(I642:T642)</f>
        <v>0</v>
      </c>
      <c r="V642" s="65"/>
      <c r="W642" s="67"/>
      <c r="X642" s="67"/>
      <c r="Y642" s="67"/>
      <c r="Z642" s="67"/>
      <c r="AA642" s="67"/>
      <c r="AB642" s="67"/>
      <c r="AC642" s="67"/>
    </row>
    <row r="643" customFormat="false" ht="15.75" hidden="true" customHeight="false" outlineLevel="0" collapsed="false">
      <c r="A643" s="54" t="n">
        <f aca="false">+'Personnel Input Worksheet'!B663</f>
        <v>0</v>
      </c>
      <c r="B643" s="54" t="n">
        <f aca="false">+'Personnel Input Worksheet'!D663</f>
        <v>0</v>
      </c>
      <c r="C643" s="54" t="n">
        <f aca="false">IF(B643&lt;&gt;0,1,0)</f>
        <v>0</v>
      </c>
      <c r="D643" s="54" t="n">
        <f aca="false">+'Personnel Input Worksheet'!G663</f>
        <v>0</v>
      </c>
      <c r="E643" s="61" t="n">
        <f aca="false">+D643*30</f>
        <v>0</v>
      </c>
      <c r="F643" s="62" t="n">
        <v>36526</v>
      </c>
      <c r="G643" s="63" t="n">
        <f aca="false">IF(A643&lt;&gt;"FTE",DATE(99,12,31),+F643+(360-E643))</f>
        <v>36525</v>
      </c>
      <c r="H643" s="63" t="n">
        <f aca="false">IF(A643&lt;&gt;"FTE",F643+E643,DATE(2001,1,1))</f>
        <v>36526</v>
      </c>
      <c r="I643" s="64" t="n">
        <f aca="false">IF(AND($G643&lt;=I$1,$H643&gt;I$1),$C643,0)</f>
        <v>0</v>
      </c>
      <c r="J643" s="64" t="n">
        <f aca="false">IF(AND($G643&lt;=J$1,$H643&gt;J$1),$C643,0)</f>
        <v>0</v>
      </c>
      <c r="K643" s="64" t="n">
        <f aca="false">IF(AND($G643&lt;=K$1,$H643&gt;K$1),$C643,0)</f>
        <v>0</v>
      </c>
      <c r="L643" s="64" t="n">
        <f aca="false">IF(AND($G643&lt;=L$1,$H643&gt;L$1),$C643,0)</f>
        <v>0</v>
      </c>
      <c r="M643" s="64" t="n">
        <f aca="false">IF(AND($G643&lt;=M$1,$H643&gt;M$1),$C643,0)</f>
        <v>0</v>
      </c>
      <c r="N643" s="64" t="n">
        <f aca="false">IF(AND($G643&lt;=N$1,$H643&gt;N$1),$C643,0)</f>
        <v>0</v>
      </c>
      <c r="O643" s="64" t="n">
        <f aca="false">IF(AND($G643&lt;=O$1,$H643&gt;O$1),$C643,0)</f>
        <v>0</v>
      </c>
      <c r="P643" s="64" t="n">
        <f aca="false">IF(AND($G643&lt;=P$1,$H643&gt;P$1),$C643,0)</f>
        <v>0</v>
      </c>
      <c r="Q643" s="64" t="n">
        <f aca="false">IF(AND($G643&lt;=Q$1,$H643&gt;Q$1),$C643,0)</f>
        <v>0</v>
      </c>
      <c r="R643" s="64" t="n">
        <f aca="false">IF(AND($G643&lt;=R$1,$H643&gt;R$1),$C643,0)</f>
        <v>0</v>
      </c>
      <c r="S643" s="64" t="n">
        <f aca="false">IF(AND($G643&lt;=S$1,$H643&gt;S$1),$C643,0)</f>
        <v>0</v>
      </c>
      <c r="T643" s="64" t="n">
        <f aca="false">IF(AND($G643&lt;=T$1,$H643&gt;T$1),$C643,0)</f>
        <v>0</v>
      </c>
      <c r="U643" s="65" t="n">
        <f aca="false">SUM(I643:T643)</f>
        <v>0</v>
      </c>
      <c r="V643" s="65"/>
      <c r="W643" s="67"/>
      <c r="X643" s="67"/>
      <c r="Y643" s="67"/>
      <c r="Z643" s="67"/>
      <c r="AA643" s="67"/>
      <c r="AB643" s="67"/>
      <c r="AC643" s="67"/>
    </row>
    <row r="644" customFormat="false" ht="15.75" hidden="true" customHeight="false" outlineLevel="0" collapsed="false">
      <c r="A644" s="54" t="n">
        <f aca="false">+'Personnel Input Worksheet'!B664</f>
        <v>0</v>
      </c>
      <c r="B644" s="54" t="n">
        <f aca="false">+'Personnel Input Worksheet'!D664</f>
        <v>0</v>
      </c>
      <c r="C644" s="54" t="n">
        <f aca="false">IF(B644&lt;&gt;0,1,0)</f>
        <v>0</v>
      </c>
      <c r="D644" s="54" t="n">
        <f aca="false">+'Personnel Input Worksheet'!G664</f>
        <v>0</v>
      </c>
      <c r="E644" s="61" t="n">
        <f aca="false">+D644*30</f>
        <v>0</v>
      </c>
      <c r="F644" s="62" t="n">
        <v>36526</v>
      </c>
      <c r="G644" s="63" t="n">
        <f aca="false">IF(A644&lt;&gt;"FTE",DATE(99,12,31),+F644+(360-E644))</f>
        <v>36525</v>
      </c>
      <c r="H644" s="63" t="n">
        <f aca="false">IF(A644&lt;&gt;"FTE",F644+E644,DATE(2001,1,1))</f>
        <v>36526</v>
      </c>
      <c r="I644" s="64" t="n">
        <f aca="false">IF(AND($G644&lt;=I$1,$H644&gt;I$1),$C644,0)</f>
        <v>0</v>
      </c>
      <c r="J644" s="64" t="n">
        <f aca="false">IF(AND($G644&lt;=J$1,$H644&gt;J$1),$C644,0)</f>
        <v>0</v>
      </c>
      <c r="K644" s="64" t="n">
        <f aca="false">IF(AND($G644&lt;=K$1,$H644&gt;K$1),$C644,0)</f>
        <v>0</v>
      </c>
      <c r="L644" s="64" t="n">
        <f aca="false">IF(AND($G644&lt;=L$1,$H644&gt;L$1),$C644,0)</f>
        <v>0</v>
      </c>
      <c r="M644" s="64" t="n">
        <f aca="false">IF(AND($G644&lt;=M$1,$H644&gt;M$1),$C644,0)</f>
        <v>0</v>
      </c>
      <c r="N644" s="64" t="n">
        <f aca="false">IF(AND($G644&lt;=N$1,$H644&gt;N$1),$C644,0)</f>
        <v>0</v>
      </c>
      <c r="O644" s="64" t="n">
        <f aca="false">IF(AND($G644&lt;=O$1,$H644&gt;O$1),$C644,0)</f>
        <v>0</v>
      </c>
      <c r="P644" s="64" t="n">
        <f aca="false">IF(AND($G644&lt;=P$1,$H644&gt;P$1),$C644,0)</f>
        <v>0</v>
      </c>
      <c r="Q644" s="64" t="n">
        <f aca="false">IF(AND($G644&lt;=Q$1,$H644&gt;Q$1),$C644,0)</f>
        <v>0</v>
      </c>
      <c r="R644" s="64" t="n">
        <f aca="false">IF(AND($G644&lt;=R$1,$H644&gt;R$1),$C644,0)</f>
        <v>0</v>
      </c>
      <c r="S644" s="64" t="n">
        <f aca="false">IF(AND($G644&lt;=S$1,$H644&gt;S$1),$C644,0)</f>
        <v>0</v>
      </c>
      <c r="T644" s="64" t="n">
        <f aca="false">IF(AND($G644&lt;=T$1,$H644&gt;T$1),$C644,0)</f>
        <v>0</v>
      </c>
      <c r="U644" s="65" t="n">
        <f aca="false">SUM(I644:T644)</f>
        <v>0</v>
      </c>
      <c r="V644" s="65"/>
      <c r="W644" s="67"/>
      <c r="X644" s="67"/>
      <c r="Y644" s="67"/>
      <c r="Z644" s="67"/>
      <c r="AA644" s="67"/>
      <c r="AB644" s="67"/>
      <c r="AC644" s="67"/>
    </row>
    <row r="645" customFormat="false" ht="15.75" hidden="true" customHeight="false" outlineLevel="0" collapsed="false">
      <c r="A645" s="54" t="n">
        <f aca="false">+'Personnel Input Worksheet'!B665</f>
        <v>0</v>
      </c>
      <c r="B645" s="54" t="n">
        <f aca="false">+'Personnel Input Worksheet'!D665</f>
        <v>0</v>
      </c>
      <c r="C645" s="54" t="n">
        <f aca="false">IF(B645&lt;&gt;0,1,0)</f>
        <v>0</v>
      </c>
      <c r="D645" s="54" t="n">
        <f aca="false">+'Personnel Input Worksheet'!G665</f>
        <v>0</v>
      </c>
      <c r="E645" s="61" t="n">
        <f aca="false">+D645*30</f>
        <v>0</v>
      </c>
      <c r="F645" s="62" t="n">
        <v>36526</v>
      </c>
      <c r="G645" s="63" t="n">
        <f aca="false">IF(A645&lt;&gt;"FTE",DATE(99,12,31),+F645+(360-E645))</f>
        <v>36525</v>
      </c>
      <c r="H645" s="63" t="n">
        <f aca="false">IF(A645&lt;&gt;"FTE",F645+E645,DATE(2001,1,1))</f>
        <v>36526</v>
      </c>
      <c r="I645" s="64" t="n">
        <f aca="false">IF(AND($G645&lt;=I$1,$H645&gt;I$1),$C645,0)</f>
        <v>0</v>
      </c>
      <c r="J645" s="64" t="n">
        <f aca="false">IF(AND($G645&lt;=J$1,$H645&gt;J$1),$C645,0)</f>
        <v>0</v>
      </c>
      <c r="K645" s="64" t="n">
        <f aca="false">IF(AND($G645&lt;=K$1,$H645&gt;K$1),$C645,0)</f>
        <v>0</v>
      </c>
      <c r="L645" s="64" t="n">
        <f aca="false">IF(AND($G645&lt;=L$1,$H645&gt;L$1),$C645,0)</f>
        <v>0</v>
      </c>
      <c r="M645" s="64" t="n">
        <f aca="false">IF(AND($G645&lt;=M$1,$H645&gt;M$1),$C645,0)</f>
        <v>0</v>
      </c>
      <c r="N645" s="64" t="n">
        <f aca="false">IF(AND($G645&lt;=N$1,$H645&gt;N$1),$C645,0)</f>
        <v>0</v>
      </c>
      <c r="O645" s="64" t="n">
        <f aca="false">IF(AND($G645&lt;=O$1,$H645&gt;O$1),$C645,0)</f>
        <v>0</v>
      </c>
      <c r="P645" s="64" t="n">
        <f aca="false">IF(AND($G645&lt;=P$1,$H645&gt;P$1),$C645,0)</f>
        <v>0</v>
      </c>
      <c r="Q645" s="64" t="n">
        <f aca="false">IF(AND($G645&lt;=Q$1,$H645&gt;Q$1),$C645,0)</f>
        <v>0</v>
      </c>
      <c r="R645" s="64" t="n">
        <f aca="false">IF(AND($G645&lt;=R$1,$H645&gt;R$1),$C645,0)</f>
        <v>0</v>
      </c>
      <c r="S645" s="64" t="n">
        <f aca="false">IF(AND($G645&lt;=S$1,$H645&gt;S$1),$C645,0)</f>
        <v>0</v>
      </c>
      <c r="T645" s="64" t="n">
        <f aca="false">IF(AND($G645&lt;=T$1,$H645&gt;T$1),$C645,0)</f>
        <v>0</v>
      </c>
      <c r="U645" s="65" t="n">
        <f aca="false">SUM(I645:T645)</f>
        <v>0</v>
      </c>
      <c r="V645" s="65"/>
      <c r="W645" s="67"/>
      <c r="X645" s="67"/>
      <c r="Y645" s="67"/>
      <c r="Z645" s="67"/>
      <c r="AA645" s="67"/>
      <c r="AB645" s="67"/>
      <c r="AC645" s="67"/>
    </row>
    <row r="646" customFormat="false" ht="15.75" hidden="true" customHeight="false" outlineLevel="0" collapsed="false">
      <c r="A646" s="54" t="n">
        <f aca="false">+'Personnel Input Worksheet'!B666</f>
        <v>0</v>
      </c>
      <c r="B646" s="54" t="n">
        <f aca="false">+'Personnel Input Worksheet'!D666</f>
        <v>0</v>
      </c>
      <c r="C646" s="54" t="n">
        <f aca="false">IF(B646&lt;&gt;0,1,0)</f>
        <v>0</v>
      </c>
      <c r="D646" s="54" t="n">
        <f aca="false">+'Personnel Input Worksheet'!G666</f>
        <v>0</v>
      </c>
      <c r="E646" s="61" t="n">
        <f aca="false">+D646*30</f>
        <v>0</v>
      </c>
      <c r="F646" s="62" t="n">
        <v>36526</v>
      </c>
      <c r="G646" s="63" t="n">
        <f aca="false">IF(A646&lt;&gt;"FTE",DATE(99,12,31),+F646+(360-E646))</f>
        <v>36525</v>
      </c>
      <c r="H646" s="63" t="n">
        <f aca="false">IF(A646&lt;&gt;"FTE",F646+E646,DATE(2001,1,1))</f>
        <v>36526</v>
      </c>
      <c r="I646" s="64" t="n">
        <f aca="false">IF(AND($G646&lt;=I$1,$H646&gt;I$1),$C646,0)</f>
        <v>0</v>
      </c>
      <c r="J646" s="64" t="n">
        <f aca="false">IF(AND($G646&lt;=J$1,$H646&gt;J$1),$C646,0)</f>
        <v>0</v>
      </c>
      <c r="K646" s="64" t="n">
        <f aca="false">IF(AND($G646&lt;=K$1,$H646&gt;K$1),$C646,0)</f>
        <v>0</v>
      </c>
      <c r="L646" s="64" t="n">
        <f aca="false">IF(AND($G646&lt;=L$1,$H646&gt;L$1),$C646,0)</f>
        <v>0</v>
      </c>
      <c r="M646" s="64" t="n">
        <f aca="false">IF(AND($G646&lt;=M$1,$H646&gt;M$1),$C646,0)</f>
        <v>0</v>
      </c>
      <c r="N646" s="64" t="n">
        <f aca="false">IF(AND($G646&lt;=N$1,$H646&gt;N$1),$C646,0)</f>
        <v>0</v>
      </c>
      <c r="O646" s="64" t="n">
        <f aca="false">IF(AND($G646&lt;=O$1,$H646&gt;O$1),$C646,0)</f>
        <v>0</v>
      </c>
      <c r="P646" s="64" t="n">
        <f aca="false">IF(AND($G646&lt;=P$1,$H646&gt;P$1),$C646,0)</f>
        <v>0</v>
      </c>
      <c r="Q646" s="64" t="n">
        <f aca="false">IF(AND($G646&lt;=Q$1,$H646&gt;Q$1),$C646,0)</f>
        <v>0</v>
      </c>
      <c r="R646" s="64" t="n">
        <f aca="false">IF(AND($G646&lt;=R$1,$H646&gt;R$1),$C646,0)</f>
        <v>0</v>
      </c>
      <c r="S646" s="64" t="n">
        <f aca="false">IF(AND($G646&lt;=S$1,$H646&gt;S$1),$C646,0)</f>
        <v>0</v>
      </c>
      <c r="T646" s="64" t="n">
        <f aca="false">IF(AND($G646&lt;=T$1,$H646&gt;T$1),$C646,0)</f>
        <v>0</v>
      </c>
      <c r="U646" s="65" t="n">
        <f aca="false">SUM(I646:T646)</f>
        <v>0</v>
      </c>
      <c r="V646" s="65"/>
      <c r="W646" s="67"/>
      <c r="X646" s="67"/>
      <c r="Y646" s="67"/>
      <c r="Z646" s="67"/>
      <c r="AA646" s="67"/>
      <c r="AB646" s="67"/>
      <c r="AC646" s="67"/>
    </row>
    <row r="647" customFormat="false" ht="15.75" hidden="true" customHeight="false" outlineLevel="0" collapsed="false">
      <c r="A647" s="54" t="n">
        <f aca="false">+'Personnel Input Worksheet'!B667</f>
        <v>0</v>
      </c>
      <c r="B647" s="54" t="n">
        <f aca="false">+'Personnel Input Worksheet'!D667</f>
        <v>0</v>
      </c>
      <c r="C647" s="54" t="n">
        <f aca="false">IF(B647&lt;&gt;0,1,0)</f>
        <v>0</v>
      </c>
      <c r="D647" s="54" t="n">
        <f aca="false">+'Personnel Input Worksheet'!G667</f>
        <v>0</v>
      </c>
      <c r="E647" s="61" t="n">
        <f aca="false">+D647*30</f>
        <v>0</v>
      </c>
      <c r="F647" s="62" t="n">
        <v>36526</v>
      </c>
      <c r="G647" s="63" t="n">
        <f aca="false">IF(A647&lt;&gt;"FTE",DATE(99,12,31),+F647+(360-E647))</f>
        <v>36525</v>
      </c>
      <c r="H647" s="63" t="n">
        <f aca="false">IF(A647&lt;&gt;"FTE",F647+E647,DATE(2001,1,1))</f>
        <v>36526</v>
      </c>
      <c r="I647" s="64" t="n">
        <f aca="false">IF(AND($G647&lt;=I$1,$H647&gt;I$1),$C647,0)</f>
        <v>0</v>
      </c>
      <c r="J647" s="64" t="n">
        <f aca="false">IF(AND($G647&lt;=J$1,$H647&gt;J$1),$C647,0)</f>
        <v>0</v>
      </c>
      <c r="K647" s="64" t="n">
        <f aca="false">IF(AND($G647&lt;=K$1,$H647&gt;K$1),$C647,0)</f>
        <v>0</v>
      </c>
      <c r="L647" s="64" t="n">
        <f aca="false">IF(AND($G647&lt;=L$1,$H647&gt;L$1),$C647,0)</f>
        <v>0</v>
      </c>
      <c r="M647" s="64" t="n">
        <f aca="false">IF(AND($G647&lt;=M$1,$H647&gt;M$1),$C647,0)</f>
        <v>0</v>
      </c>
      <c r="N647" s="64" t="n">
        <f aca="false">IF(AND($G647&lt;=N$1,$H647&gt;N$1),$C647,0)</f>
        <v>0</v>
      </c>
      <c r="O647" s="64" t="n">
        <f aca="false">IF(AND($G647&lt;=O$1,$H647&gt;O$1),$C647,0)</f>
        <v>0</v>
      </c>
      <c r="P647" s="64" t="n">
        <f aca="false">IF(AND($G647&lt;=P$1,$H647&gt;P$1),$C647,0)</f>
        <v>0</v>
      </c>
      <c r="Q647" s="64" t="n">
        <f aca="false">IF(AND($G647&lt;=Q$1,$H647&gt;Q$1),$C647,0)</f>
        <v>0</v>
      </c>
      <c r="R647" s="64" t="n">
        <f aca="false">IF(AND($G647&lt;=R$1,$H647&gt;R$1),$C647,0)</f>
        <v>0</v>
      </c>
      <c r="S647" s="64" t="n">
        <f aca="false">IF(AND($G647&lt;=S$1,$H647&gt;S$1),$C647,0)</f>
        <v>0</v>
      </c>
      <c r="T647" s="64" t="n">
        <f aca="false">IF(AND($G647&lt;=T$1,$H647&gt;T$1),$C647,0)</f>
        <v>0</v>
      </c>
      <c r="U647" s="65" t="n">
        <f aca="false">SUM(I647:T647)</f>
        <v>0</v>
      </c>
      <c r="V647" s="65"/>
      <c r="W647" s="67"/>
      <c r="X647" s="67"/>
      <c r="Y647" s="67"/>
      <c r="Z647" s="67"/>
      <c r="AA647" s="67"/>
      <c r="AB647" s="67"/>
      <c r="AC647" s="67"/>
    </row>
    <row r="648" customFormat="false" ht="15.75" hidden="true" customHeight="false" outlineLevel="0" collapsed="false">
      <c r="A648" s="54" t="n">
        <f aca="false">+'Personnel Input Worksheet'!B668</f>
        <v>0</v>
      </c>
      <c r="B648" s="54" t="n">
        <f aca="false">+'Personnel Input Worksheet'!D668</f>
        <v>0</v>
      </c>
      <c r="C648" s="54" t="n">
        <f aca="false">IF(B648&lt;&gt;0,1,0)</f>
        <v>0</v>
      </c>
      <c r="D648" s="54" t="n">
        <f aca="false">+'Personnel Input Worksheet'!G668</f>
        <v>0</v>
      </c>
      <c r="E648" s="61" t="n">
        <f aca="false">+D648*30</f>
        <v>0</v>
      </c>
      <c r="F648" s="62" t="n">
        <v>36526</v>
      </c>
      <c r="G648" s="63" t="n">
        <f aca="false">IF(A648&lt;&gt;"FTE",DATE(99,12,31),+F648+(360-E648))</f>
        <v>36525</v>
      </c>
      <c r="H648" s="63" t="n">
        <f aca="false">IF(A648&lt;&gt;"FTE",F648+E648,DATE(2001,1,1))</f>
        <v>36526</v>
      </c>
      <c r="I648" s="64" t="n">
        <f aca="false">IF(AND($G648&lt;=I$1,$H648&gt;I$1),$C648,0)</f>
        <v>0</v>
      </c>
      <c r="J648" s="64" t="n">
        <f aca="false">IF(AND($G648&lt;=J$1,$H648&gt;J$1),$C648,0)</f>
        <v>0</v>
      </c>
      <c r="K648" s="64" t="n">
        <f aca="false">IF(AND($G648&lt;=K$1,$H648&gt;K$1),$C648,0)</f>
        <v>0</v>
      </c>
      <c r="L648" s="64" t="n">
        <f aca="false">IF(AND($G648&lt;=L$1,$H648&gt;L$1),$C648,0)</f>
        <v>0</v>
      </c>
      <c r="M648" s="64" t="n">
        <f aca="false">IF(AND($G648&lt;=M$1,$H648&gt;M$1),$C648,0)</f>
        <v>0</v>
      </c>
      <c r="N648" s="64" t="n">
        <f aca="false">IF(AND($G648&lt;=N$1,$H648&gt;N$1),$C648,0)</f>
        <v>0</v>
      </c>
      <c r="O648" s="64" t="n">
        <f aca="false">IF(AND($G648&lt;=O$1,$H648&gt;O$1),$C648,0)</f>
        <v>0</v>
      </c>
      <c r="P648" s="64" t="n">
        <f aca="false">IF(AND($G648&lt;=P$1,$H648&gt;P$1),$C648,0)</f>
        <v>0</v>
      </c>
      <c r="Q648" s="64" t="n">
        <f aca="false">IF(AND($G648&lt;=Q$1,$H648&gt;Q$1),$C648,0)</f>
        <v>0</v>
      </c>
      <c r="R648" s="64" t="n">
        <f aca="false">IF(AND($G648&lt;=R$1,$H648&gt;R$1),$C648,0)</f>
        <v>0</v>
      </c>
      <c r="S648" s="64" t="n">
        <f aca="false">IF(AND($G648&lt;=S$1,$H648&gt;S$1),$C648,0)</f>
        <v>0</v>
      </c>
      <c r="T648" s="64" t="n">
        <f aca="false">IF(AND($G648&lt;=T$1,$H648&gt;T$1),$C648,0)</f>
        <v>0</v>
      </c>
      <c r="U648" s="65" t="n">
        <f aca="false">SUM(I648:T648)</f>
        <v>0</v>
      </c>
      <c r="V648" s="65"/>
      <c r="W648" s="67"/>
      <c r="X648" s="67"/>
      <c r="Y648" s="67"/>
      <c r="Z648" s="67"/>
      <c r="AA648" s="67"/>
      <c r="AB648" s="67"/>
      <c r="AC648" s="67"/>
    </row>
    <row r="649" customFormat="false" ht="15.75" hidden="true" customHeight="false" outlineLevel="0" collapsed="false">
      <c r="A649" s="54" t="n">
        <f aca="false">+'Personnel Input Worksheet'!B669</f>
        <v>0</v>
      </c>
      <c r="B649" s="54" t="n">
        <f aca="false">+'Personnel Input Worksheet'!D669</f>
        <v>0</v>
      </c>
      <c r="C649" s="54" t="n">
        <f aca="false">IF(B649&lt;&gt;0,1,0)</f>
        <v>0</v>
      </c>
      <c r="D649" s="54" t="n">
        <f aca="false">+'Personnel Input Worksheet'!G669</f>
        <v>0</v>
      </c>
      <c r="E649" s="61" t="n">
        <f aca="false">+D649*30</f>
        <v>0</v>
      </c>
      <c r="F649" s="62" t="n">
        <v>36526</v>
      </c>
      <c r="G649" s="63" t="n">
        <f aca="false">IF(A649&lt;&gt;"FTE",DATE(99,12,31),+F649+(360-E649))</f>
        <v>36525</v>
      </c>
      <c r="H649" s="63" t="n">
        <f aca="false">IF(A649&lt;&gt;"FTE",F649+E649,DATE(2001,1,1))</f>
        <v>36526</v>
      </c>
      <c r="I649" s="64" t="n">
        <f aca="false">IF(AND($G649&lt;=I$1,$H649&gt;I$1),$C649,0)</f>
        <v>0</v>
      </c>
      <c r="J649" s="64" t="n">
        <f aca="false">IF(AND($G649&lt;=J$1,$H649&gt;J$1),$C649,0)</f>
        <v>0</v>
      </c>
      <c r="K649" s="64" t="n">
        <f aca="false">IF(AND($G649&lt;=K$1,$H649&gt;K$1),$C649,0)</f>
        <v>0</v>
      </c>
      <c r="L649" s="64" t="n">
        <f aca="false">IF(AND($G649&lt;=L$1,$H649&gt;L$1),$C649,0)</f>
        <v>0</v>
      </c>
      <c r="M649" s="64" t="n">
        <f aca="false">IF(AND($G649&lt;=M$1,$H649&gt;M$1),$C649,0)</f>
        <v>0</v>
      </c>
      <c r="N649" s="64" t="n">
        <f aca="false">IF(AND($G649&lt;=N$1,$H649&gt;N$1),$C649,0)</f>
        <v>0</v>
      </c>
      <c r="O649" s="64" t="n">
        <f aca="false">IF(AND($G649&lt;=O$1,$H649&gt;O$1),$C649,0)</f>
        <v>0</v>
      </c>
      <c r="P649" s="64" t="n">
        <f aca="false">IF(AND($G649&lt;=P$1,$H649&gt;P$1),$C649,0)</f>
        <v>0</v>
      </c>
      <c r="Q649" s="64" t="n">
        <f aca="false">IF(AND($G649&lt;=Q$1,$H649&gt;Q$1),$C649,0)</f>
        <v>0</v>
      </c>
      <c r="R649" s="64" t="n">
        <f aca="false">IF(AND($G649&lt;=R$1,$H649&gt;R$1),$C649,0)</f>
        <v>0</v>
      </c>
      <c r="S649" s="64" t="n">
        <f aca="false">IF(AND($G649&lt;=S$1,$H649&gt;S$1),$C649,0)</f>
        <v>0</v>
      </c>
      <c r="T649" s="64" t="n">
        <f aca="false">IF(AND($G649&lt;=T$1,$H649&gt;T$1),$C649,0)</f>
        <v>0</v>
      </c>
      <c r="U649" s="65" t="n">
        <f aca="false">SUM(I649:T649)</f>
        <v>0</v>
      </c>
      <c r="V649" s="65"/>
      <c r="W649" s="67"/>
      <c r="X649" s="67"/>
      <c r="Y649" s="67"/>
      <c r="Z649" s="67"/>
      <c r="AA649" s="67"/>
      <c r="AB649" s="67"/>
      <c r="AC649" s="67"/>
    </row>
    <row r="650" customFormat="false" ht="15.75" hidden="true" customHeight="false" outlineLevel="0" collapsed="false">
      <c r="A650" s="54" t="n">
        <f aca="false">+'Personnel Input Worksheet'!B670</f>
        <v>0</v>
      </c>
      <c r="B650" s="54" t="n">
        <f aca="false">+'Personnel Input Worksheet'!D670</f>
        <v>0</v>
      </c>
      <c r="C650" s="54" t="n">
        <f aca="false">IF(B650&lt;&gt;0,1,0)</f>
        <v>0</v>
      </c>
      <c r="D650" s="54" t="n">
        <f aca="false">+'Personnel Input Worksheet'!G670</f>
        <v>0</v>
      </c>
      <c r="E650" s="61" t="n">
        <f aca="false">+D650*30</f>
        <v>0</v>
      </c>
      <c r="F650" s="62" t="n">
        <v>36526</v>
      </c>
      <c r="G650" s="63" t="n">
        <f aca="false">IF(A650&lt;&gt;"FTE",DATE(99,12,31),+F650+(360-E650))</f>
        <v>36525</v>
      </c>
      <c r="H650" s="63" t="n">
        <f aca="false">IF(A650&lt;&gt;"FTE",F650+E650,DATE(2001,1,1))</f>
        <v>36526</v>
      </c>
      <c r="I650" s="64" t="n">
        <f aca="false">IF(AND($G650&lt;=I$1,$H650&gt;I$1),$C650,0)</f>
        <v>0</v>
      </c>
      <c r="J650" s="64" t="n">
        <f aca="false">IF(AND($G650&lt;=J$1,$H650&gt;J$1),$C650,0)</f>
        <v>0</v>
      </c>
      <c r="K650" s="64" t="n">
        <f aca="false">IF(AND($G650&lt;=K$1,$H650&gt;K$1),$C650,0)</f>
        <v>0</v>
      </c>
      <c r="L650" s="64" t="n">
        <f aca="false">IF(AND($G650&lt;=L$1,$H650&gt;L$1),$C650,0)</f>
        <v>0</v>
      </c>
      <c r="M650" s="64" t="n">
        <f aca="false">IF(AND($G650&lt;=M$1,$H650&gt;M$1),$C650,0)</f>
        <v>0</v>
      </c>
      <c r="N650" s="64" t="n">
        <f aca="false">IF(AND($G650&lt;=N$1,$H650&gt;N$1),$C650,0)</f>
        <v>0</v>
      </c>
      <c r="O650" s="64" t="n">
        <f aca="false">IF(AND($G650&lt;=O$1,$H650&gt;O$1),$C650,0)</f>
        <v>0</v>
      </c>
      <c r="P650" s="64" t="n">
        <f aca="false">IF(AND($G650&lt;=P$1,$H650&gt;P$1),$C650,0)</f>
        <v>0</v>
      </c>
      <c r="Q650" s="64" t="n">
        <f aca="false">IF(AND($G650&lt;=Q$1,$H650&gt;Q$1),$C650,0)</f>
        <v>0</v>
      </c>
      <c r="R650" s="64" t="n">
        <f aca="false">IF(AND($G650&lt;=R$1,$H650&gt;R$1),$C650,0)</f>
        <v>0</v>
      </c>
      <c r="S650" s="64" t="n">
        <f aca="false">IF(AND($G650&lt;=S$1,$H650&gt;S$1),$C650,0)</f>
        <v>0</v>
      </c>
      <c r="T650" s="64" t="n">
        <f aca="false">IF(AND($G650&lt;=T$1,$H650&gt;T$1),$C650,0)</f>
        <v>0</v>
      </c>
      <c r="U650" s="65" t="n">
        <f aca="false">SUM(I650:T650)</f>
        <v>0</v>
      </c>
      <c r="V650" s="65"/>
      <c r="W650" s="67"/>
      <c r="X650" s="67"/>
      <c r="Y650" s="67"/>
      <c r="Z650" s="67"/>
      <c r="AA650" s="67"/>
      <c r="AB650" s="67"/>
      <c r="AC650" s="67"/>
    </row>
    <row r="651" customFormat="false" ht="15.75" hidden="true" customHeight="false" outlineLevel="0" collapsed="false">
      <c r="A651" s="54" t="n">
        <f aca="false">+'Personnel Input Worksheet'!B671</f>
        <v>0</v>
      </c>
      <c r="B651" s="54" t="n">
        <f aca="false">+'Personnel Input Worksheet'!D671</f>
        <v>0</v>
      </c>
      <c r="C651" s="54" t="n">
        <f aca="false">IF(B651&lt;&gt;0,1,0)</f>
        <v>0</v>
      </c>
      <c r="D651" s="54" t="n">
        <f aca="false">+'Personnel Input Worksheet'!G671</f>
        <v>0</v>
      </c>
      <c r="E651" s="61" t="n">
        <f aca="false">+D651*30</f>
        <v>0</v>
      </c>
      <c r="F651" s="62" t="n">
        <v>36526</v>
      </c>
      <c r="G651" s="63" t="n">
        <f aca="false">IF(A651&lt;&gt;"FTE",DATE(99,12,31),+F651+(360-E651))</f>
        <v>36525</v>
      </c>
      <c r="H651" s="63" t="n">
        <f aca="false">IF(A651&lt;&gt;"FTE",F651+E651,DATE(2001,1,1))</f>
        <v>36526</v>
      </c>
      <c r="I651" s="64" t="n">
        <f aca="false">IF(AND($G651&lt;=I$1,$H651&gt;I$1),$C651,0)</f>
        <v>0</v>
      </c>
      <c r="J651" s="64" t="n">
        <f aca="false">IF(AND($G651&lt;=J$1,$H651&gt;J$1),$C651,0)</f>
        <v>0</v>
      </c>
      <c r="K651" s="64" t="n">
        <f aca="false">IF(AND($G651&lt;=K$1,$H651&gt;K$1),$C651,0)</f>
        <v>0</v>
      </c>
      <c r="L651" s="64" t="n">
        <f aca="false">IF(AND($G651&lt;=L$1,$H651&gt;L$1),$C651,0)</f>
        <v>0</v>
      </c>
      <c r="M651" s="64" t="n">
        <f aca="false">IF(AND($G651&lt;=M$1,$H651&gt;M$1),$C651,0)</f>
        <v>0</v>
      </c>
      <c r="N651" s="64" t="n">
        <f aca="false">IF(AND($G651&lt;=N$1,$H651&gt;N$1),$C651,0)</f>
        <v>0</v>
      </c>
      <c r="O651" s="64" t="n">
        <f aca="false">IF(AND($G651&lt;=O$1,$H651&gt;O$1),$C651,0)</f>
        <v>0</v>
      </c>
      <c r="P651" s="64" t="n">
        <f aca="false">IF(AND($G651&lt;=P$1,$H651&gt;P$1),$C651,0)</f>
        <v>0</v>
      </c>
      <c r="Q651" s="64" t="n">
        <f aca="false">IF(AND($G651&lt;=Q$1,$H651&gt;Q$1),$C651,0)</f>
        <v>0</v>
      </c>
      <c r="R651" s="64" t="n">
        <f aca="false">IF(AND($G651&lt;=R$1,$H651&gt;R$1),$C651,0)</f>
        <v>0</v>
      </c>
      <c r="S651" s="64" t="n">
        <f aca="false">IF(AND($G651&lt;=S$1,$H651&gt;S$1),$C651,0)</f>
        <v>0</v>
      </c>
      <c r="T651" s="64" t="n">
        <f aca="false">IF(AND($G651&lt;=T$1,$H651&gt;T$1),$C651,0)</f>
        <v>0</v>
      </c>
      <c r="U651" s="65" t="n">
        <f aca="false">SUM(I651:T651)</f>
        <v>0</v>
      </c>
      <c r="V651" s="65"/>
      <c r="W651" s="67"/>
      <c r="X651" s="67"/>
      <c r="Y651" s="67"/>
      <c r="Z651" s="67"/>
      <c r="AA651" s="67"/>
      <c r="AB651" s="67"/>
      <c r="AC651" s="67"/>
    </row>
    <row r="652" customFormat="false" ht="15.75" hidden="true" customHeight="false" outlineLevel="0" collapsed="false">
      <c r="A652" s="54" t="n">
        <f aca="false">+'Personnel Input Worksheet'!B672</f>
        <v>0</v>
      </c>
      <c r="B652" s="54" t="n">
        <f aca="false">+'Personnel Input Worksheet'!D672</f>
        <v>0</v>
      </c>
      <c r="C652" s="54" t="n">
        <f aca="false">IF(B652&lt;&gt;0,1,0)</f>
        <v>0</v>
      </c>
      <c r="D652" s="54" t="n">
        <f aca="false">+'Personnel Input Worksheet'!G672</f>
        <v>0</v>
      </c>
      <c r="E652" s="61" t="n">
        <f aca="false">+D652*30</f>
        <v>0</v>
      </c>
      <c r="F652" s="62" t="n">
        <v>36526</v>
      </c>
      <c r="G652" s="63" t="n">
        <f aca="false">IF(A652&lt;&gt;"FTE",DATE(99,12,31),+F652+(360-E652))</f>
        <v>36525</v>
      </c>
      <c r="H652" s="63" t="n">
        <f aca="false">IF(A652&lt;&gt;"FTE",F652+E652,DATE(2001,1,1))</f>
        <v>36526</v>
      </c>
      <c r="I652" s="64" t="n">
        <f aca="false">IF(AND($G652&lt;=I$1,$H652&gt;I$1),$C652,0)</f>
        <v>0</v>
      </c>
      <c r="J652" s="64" t="n">
        <f aca="false">IF(AND($G652&lt;=J$1,$H652&gt;J$1),$C652,0)</f>
        <v>0</v>
      </c>
      <c r="K652" s="64" t="n">
        <f aca="false">IF(AND($G652&lt;=K$1,$H652&gt;K$1),$C652,0)</f>
        <v>0</v>
      </c>
      <c r="L652" s="64" t="n">
        <f aca="false">IF(AND($G652&lt;=L$1,$H652&gt;L$1),$C652,0)</f>
        <v>0</v>
      </c>
      <c r="M652" s="64" t="n">
        <f aca="false">IF(AND($G652&lt;=M$1,$H652&gt;M$1),$C652,0)</f>
        <v>0</v>
      </c>
      <c r="N652" s="64" t="n">
        <f aca="false">IF(AND($G652&lt;=N$1,$H652&gt;N$1),$C652,0)</f>
        <v>0</v>
      </c>
      <c r="O652" s="64" t="n">
        <f aca="false">IF(AND($G652&lt;=O$1,$H652&gt;O$1),$C652,0)</f>
        <v>0</v>
      </c>
      <c r="P652" s="64" t="n">
        <f aca="false">IF(AND($G652&lt;=P$1,$H652&gt;P$1),$C652,0)</f>
        <v>0</v>
      </c>
      <c r="Q652" s="64" t="n">
        <f aca="false">IF(AND($G652&lt;=Q$1,$H652&gt;Q$1),$C652,0)</f>
        <v>0</v>
      </c>
      <c r="R652" s="64" t="n">
        <f aca="false">IF(AND($G652&lt;=R$1,$H652&gt;R$1),$C652,0)</f>
        <v>0</v>
      </c>
      <c r="S652" s="64" t="n">
        <f aca="false">IF(AND($G652&lt;=S$1,$H652&gt;S$1),$C652,0)</f>
        <v>0</v>
      </c>
      <c r="T652" s="64" t="n">
        <f aca="false">IF(AND($G652&lt;=T$1,$H652&gt;T$1),$C652,0)</f>
        <v>0</v>
      </c>
      <c r="U652" s="65" t="n">
        <f aca="false">SUM(I652:T652)</f>
        <v>0</v>
      </c>
      <c r="V652" s="65"/>
      <c r="W652" s="67"/>
      <c r="X652" s="67"/>
      <c r="Y652" s="67"/>
      <c r="Z652" s="67"/>
      <c r="AA652" s="67"/>
      <c r="AB652" s="67"/>
      <c r="AC652" s="67"/>
    </row>
    <row r="653" customFormat="false" ht="15.75" hidden="true" customHeight="false" outlineLevel="0" collapsed="false">
      <c r="A653" s="54" t="n">
        <f aca="false">+'Personnel Input Worksheet'!B673</f>
        <v>0</v>
      </c>
      <c r="B653" s="54" t="n">
        <f aca="false">+'Personnel Input Worksheet'!D673</f>
        <v>0</v>
      </c>
      <c r="C653" s="54" t="n">
        <f aca="false">IF(B653&lt;&gt;0,1,0)</f>
        <v>0</v>
      </c>
      <c r="D653" s="54" t="n">
        <f aca="false">+'Personnel Input Worksheet'!G673</f>
        <v>0</v>
      </c>
      <c r="E653" s="61" t="n">
        <f aca="false">+D653*30</f>
        <v>0</v>
      </c>
      <c r="F653" s="62" t="n">
        <v>36526</v>
      </c>
      <c r="G653" s="63" t="n">
        <f aca="false">IF(A653&lt;&gt;"FTE",DATE(99,12,31),+F653+(360-E653))</f>
        <v>36525</v>
      </c>
      <c r="H653" s="63" t="n">
        <f aca="false">IF(A653&lt;&gt;"FTE",F653+E653,DATE(2001,1,1))</f>
        <v>36526</v>
      </c>
      <c r="I653" s="64" t="n">
        <f aca="false">IF(AND($G653&lt;=I$1,$H653&gt;I$1),$C653,0)</f>
        <v>0</v>
      </c>
      <c r="J653" s="64" t="n">
        <f aca="false">IF(AND($G653&lt;=J$1,$H653&gt;J$1),$C653,0)</f>
        <v>0</v>
      </c>
      <c r="K653" s="64" t="n">
        <f aca="false">IF(AND($G653&lt;=K$1,$H653&gt;K$1),$C653,0)</f>
        <v>0</v>
      </c>
      <c r="L653" s="64" t="n">
        <f aca="false">IF(AND($G653&lt;=L$1,$H653&gt;L$1),$C653,0)</f>
        <v>0</v>
      </c>
      <c r="M653" s="64" t="n">
        <f aca="false">IF(AND($G653&lt;=M$1,$H653&gt;M$1),$C653,0)</f>
        <v>0</v>
      </c>
      <c r="N653" s="64" t="n">
        <f aca="false">IF(AND($G653&lt;=N$1,$H653&gt;N$1),$C653,0)</f>
        <v>0</v>
      </c>
      <c r="O653" s="64" t="n">
        <f aca="false">IF(AND($G653&lt;=O$1,$H653&gt;O$1),$C653,0)</f>
        <v>0</v>
      </c>
      <c r="P653" s="64" t="n">
        <f aca="false">IF(AND($G653&lt;=P$1,$H653&gt;P$1),$C653,0)</f>
        <v>0</v>
      </c>
      <c r="Q653" s="64" t="n">
        <f aca="false">IF(AND($G653&lt;=Q$1,$H653&gt;Q$1),$C653,0)</f>
        <v>0</v>
      </c>
      <c r="R653" s="64" t="n">
        <f aca="false">IF(AND($G653&lt;=R$1,$H653&gt;R$1),$C653,0)</f>
        <v>0</v>
      </c>
      <c r="S653" s="64" t="n">
        <f aca="false">IF(AND($G653&lt;=S$1,$H653&gt;S$1),$C653,0)</f>
        <v>0</v>
      </c>
      <c r="T653" s="64" t="n">
        <f aca="false">IF(AND($G653&lt;=T$1,$H653&gt;T$1),$C653,0)</f>
        <v>0</v>
      </c>
      <c r="U653" s="65" t="n">
        <f aca="false">SUM(I653:T653)</f>
        <v>0</v>
      </c>
      <c r="V653" s="65"/>
      <c r="W653" s="67"/>
      <c r="X653" s="67"/>
      <c r="Y653" s="67"/>
      <c r="Z653" s="67"/>
      <c r="AA653" s="67"/>
      <c r="AB653" s="67"/>
      <c r="AC653" s="67"/>
    </row>
    <row r="654" customFormat="false" ht="15.75" hidden="true" customHeight="false" outlineLevel="0" collapsed="false">
      <c r="A654" s="54" t="n">
        <f aca="false">+'Personnel Input Worksheet'!B674</f>
        <v>0</v>
      </c>
      <c r="B654" s="54" t="n">
        <f aca="false">+'Personnel Input Worksheet'!D674</f>
        <v>0</v>
      </c>
      <c r="C654" s="54" t="n">
        <f aca="false">IF(B654&lt;&gt;0,1,0)</f>
        <v>0</v>
      </c>
      <c r="D654" s="54" t="n">
        <f aca="false">+'Personnel Input Worksheet'!G674</f>
        <v>0</v>
      </c>
      <c r="E654" s="61" t="n">
        <f aca="false">+D654*30</f>
        <v>0</v>
      </c>
      <c r="F654" s="62" t="n">
        <v>36526</v>
      </c>
      <c r="G654" s="63" t="n">
        <f aca="false">IF(A654&lt;&gt;"FTE",DATE(99,12,31),+F654+(360-E654))</f>
        <v>36525</v>
      </c>
      <c r="H654" s="63" t="n">
        <f aca="false">IF(A654&lt;&gt;"FTE",F654+E654,DATE(2001,1,1))</f>
        <v>36526</v>
      </c>
      <c r="I654" s="64" t="n">
        <f aca="false">IF(AND($G654&lt;=I$1,$H654&gt;I$1),$C654,0)</f>
        <v>0</v>
      </c>
      <c r="J654" s="64" t="n">
        <f aca="false">IF(AND($G654&lt;=J$1,$H654&gt;J$1),$C654,0)</f>
        <v>0</v>
      </c>
      <c r="K654" s="64" t="n">
        <f aca="false">IF(AND($G654&lt;=K$1,$H654&gt;K$1),$C654,0)</f>
        <v>0</v>
      </c>
      <c r="L654" s="64" t="n">
        <f aca="false">IF(AND($G654&lt;=L$1,$H654&gt;L$1),$C654,0)</f>
        <v>0</v>
      </c>
      <c r="M654" s="64" t="n">
        <f aca="false">IF(AND($G654&lt;=M$1,$H654&gt;M$1),$C654,0)</f>
        <v>0</v>
      </c>
      <c r="N654" s="64" t="n">
        <f aca="false">IF(AND($G654&lt;=N$1,$H654&gt;N$1),$C654,0)</f>
        <v>0</v>
      </c>
      <c r="O654" s="64" t="n">
        <f aca="false">IF(AND($G654&lt;=O$1,$H654&gt;O$1),$C654,0)</f>
        <v>0</v>
      </c>
      <c r="P654" s="64" t="n">
        <f aca="false">IF(AND($G654&lt;=P$1,$H654&gt;P$1),$C654,0)</f>
        <v>0</v>
      </c>
      <c r="Q654" s="64" t="n">
        <f aca="false">IF(AND($G654&lt;=Q$1,$H654&gt;Q$1),$C654,0)</f>
        <v>0</v>
      </c>
      <c r="R654" s="64" t="n">
        <f aca="false">IF(AND($G654&lt;=R$1,$H654&gt;R$1),$C654,0)</f>
        <v>0</v>
      </c>
      <c r="S654" s="64" t="n">
        <f aca="false">IF(AND($G654&lt;=S$1,$H654&gt;S$1),$C654,0)</f>
        <v>0</v>
      </c>
      <c r="T654" s="64" t="n">
        <f aca="false">IF(AND($G654&lt;=T$1,$H654&gt;T$1),$C654,0)</f>
        <v>0</v>
      </c>
      <c r="U654" s="65" t="n">
        <f aca="false">SUM(I654:T654)</f>
        <v>0</v>
      </c>
      <c r="V654" s="65"/>
      <c r="W654" s="67"/>
      <c r="X654" s="67"/>
      <c r="Y654" s="67"/>
      <c r="Z654" s="67"/>
      <c r="AA654" s="67"/>
      <c r="AB654" s="67"/>
      <c r="AC654" s="67"/>
    </row>
    <row r="655" customFormat="false" ht="15.75" hidden="true" customHeight="false" outlineLevel="0" collapsed="false">
      <c r="A655" s="54" t="n">
        <f aca="false">+'Personnel Input Worksheet'!B675</f>
        <v>0</v>
      </c>
      <c r="B655" s="54" t="n">
        <f aca="false">+'Personnel Input Worksheet'!D675</f>
        <v>0</v>
      </c>
      <c r="C655" s="54" t="n">
        <f aca="false">IF(B655&lt;&gt;0,1,0)</f>
        <v>0</v>
      </c>
      <c r="D655" s="54" t="n">
        <f aca="false">+'Personnel Input Worksheet'!G675</f>
        <v>0</v>
      </c>
      <c r="E655" s="61" t="n">
        <f aca="false">+D655*30</f>
        <v>0</v>
      </c>
      <c r="F655" s="62" t="n">
        <v>36526</v>
      </c>
      <c r="G655" s="63" t="n">
        <f aca="false">IF(A655&lt;&gt;"FTE",DATE(99,12,31),+F655+(360-E655))</f>
        <v>36525</v>
      </c>
      <c r="H655" s="63" t="n">
        <f aca="false">IF(A655&lt;&gt;"FTE",F655+E655,DATE(2001,1,1))</f>
        <v>36526</v>
      </c>
      <c r="I655" s="64" t="n">
        <f aca="false">IF(AND($G655&lt;=I$1,$H655&gt;I$1),$C655,0)</f>
        <v>0</v>
      </c>
      <c r="J655" s="64" t="n">
        <f aca="false">IF(AND($G655&lt;=J$1,$H655&gt;J$1),$C655,0)</f>
        <v>0</v>
      </c>
      <c r="K655" s="64" t="n">
        <f aca="false">IF(AND($G655&lt;=K$1,$H655&gt;K$1),$C655,0)</f>
        <v>0</v>
      </c>
      <c r="L655" s="64" t="n">
        <f aca="false">IF(AND($G655&lt;=L$1,$H655&gt;L$1),$C655,0)</f>
        <v>0</v>
      </c>
      <c r="M655" s="64" t="n">
        <f aca="false">IF(AND($G655&lt;=M$1,$H655&gt;M$1),$C655,0)</f>
        <v>0</v>
      </c>
      <c r="N655" s="64" t="n">
        <f aca="false">IF(AND($G655&lt;=N$1,$H655&gt;N$1),$C655,0)</f>
        <v>0</v>
      </c>
      <c r="O655" s="64" t="n">
        <f aca="false">IF(AND($G655&lt;=O$1,$H655&gt;O$1),$C655,0)</f>
        <v>0</v>
      </c>
      <c r="P655" s="64" t="n">
        <f aca="false">IF(AND($G655&lt;=P$1,$H655&gt;P$1),$C655,0)</f>
        <v>0</v>
      </c>
      <c r="Q655" s="64" t="n">
        <f aca="false">IF(AND($G655&lt;=Q$1,$H655&gt;Q$1),$C655,0)</f>
        <v>0</v>
      </c>
      <c r="R655" s="64" t="n">
        <f aca="false">IF(AND($G655&lt;=R$1,$H655&gt;R$1),$C655,0)</f>
        <v>0</v>
      </c>
      <c r="S655" s="64" t="n">
        <f aca="false">IF(AND($G655&lt;=S$1,$H655&gt;S$1),$C655,0)</f>
        <v>0</v>
      </c>
      <c r="T655" s="64" t="n">
        <f aca="false">IF(AND($G655&lt;=T$1,$H655&gt;T$1),$C655,0)</f>
        <v>0</v>
      </c>
      <c r="U655" s="65" t="n">
        <f aca="false">SUM(I655:T655)</f>
        <v>0</v>
      </c>
      <c r="V655" s="65"/>
      <c r="W655" s="67"/>
      <c r="X655" s="67"/>
      <c r="Y655" s="67"/>
      <c r="Z655" s="67"/>
      <c r="AA655" s="67"/>
      <c r="AB655" s="67"/>
      <c r="AC655" s="67"/>
    </row>
    <row r="656" customFormat="false" ht="15.75" hidden="true" customHeight="false" outlineLevel="0" collapsed="false">
      <c r="A656" s="54" t="n">
        <f aca="false">+'Personnel Input Worksheet'!B676</f>
        <v>0</v>
      </c>
      <c r="B656" s="54" t="n">
        <f aca="false">+'Personnel Input Worksheet'!D676</f>
        <v>0</v>
      </c>
      <c r="C656" s="54" t="n">
        <f aca="false">IF(B656&lt;&gt;0,1,0)</f>
        <v>0</v>
      </c>
      <c r="D656" s="54" t="n">
        <f aca="false">+'Personnel Input Worksheet'!G676</f>
        <v>0</v>
      </c>
      <c r="E656" s="61" t="n">
        <f aca="false">+D656*30</f>
        <v>0</v>
      </c>
      <c r="F656" s="62" t="n">
        <v>36526</v>
      </c>
      <c r="G656" s="63" t="n">
        <f aca="false">IF(A656&lt;&gt;"FTE",DATE(99,12,31),+F656+(360-E656))</f>
        <v>36525</v>
      </c>
      <c r="H656" s="63" t="n">
        <f aca="false">IF(A656&lt;&gt;"FTE",F656+E656,DATE(2001,1,1))</f>
        <v>36526</v>
      </c>
      <c r="I656" s="64" t="n">
        <f aca="false">IF(AND($G656&lt;=I$1,$H656&gt;I$1),$C656,0)</f>
        <v>0</v>
      </c>
      <c r="J656" s="64" t="n">
        <f aca="false">IF(AND($G656&lt;=J$1,$H656&gt;J$1),$C656,0)</f>
        <v>0</v>
      </c>
      <c r="K656" s="64" t="n">
        <f aca="false">IF(AND($G656&lt;=K$1,$H656&gt;K$1),$C656,0)</f>
        <v>0</v>
      </c>
      <c r="L656" s="64" t="n">
        <f aca="false">IF(AND($G656&lt;=L$1,$H656&gt;L$1),$C656,0)</f>
        <v>0</v>
      </c>
      <c r="M656" s="64" t="n">
        <f aca="false">IF(AND($G656&lt;=M$1,$H656&gt;M$1),$C656,0)</f>
        <v>0</v>
      </c>
      <c r="N656" s="64" t="n">
        <f aca="false">IF(AND($G656&lt;=N$1,$H656&gt;N$1),$C656,0)</f>
        <v>0</v>
      </c>
      <c r="O656" s="64" t="n">
        <f aca="false">IF(AND($G656&lt;=O$1,$H656&gt;O$1),$C656,0)</f>
        <v>0</v>
      </c>
      <c r="P656" s="64" t="n">
        <f aca="false">IF(AND($G656&lt;=P$1,$H656&gt;P$1),$C656,0)</f>
        <v>0</v>
      </c>
      <c r="Q656" s="64" t="n">
        <f aca="false">IF(AND($G656&lt;=Q$1,$H656&gt;Q$1),$C656,0)</f>
        <v>0</v>
      </c>
      <c r="R656" s="64" t="n">
        <f aca="false">IF(AND($G656&lt;=R$1,$H656&gt;R$1),$C656,0)</f>
        <v>0</v>
      </c>
      <c r="S656" s="64" t="n">
        <f aca="false">IF(AND($G656&lt;=S$1,$H656&gt;S$1),$C656,0)</f>
        <v>0</v>
      </c>
      <c r="T656" s="64" t="n">
        <f aca="false">IF(AND($G656&lt;=T$1,$H656&gt;T$1),$C656,0)</f>
        <v>0</v>
      </c>
      <c r="U656" s="65" t="n">
        <f aca="false">SUM(I656:T656)</f>
        <v>0</v>
      </c>
      <c r="V656" s="65"/>
      <c r="W656" s="67"/>
      <c r="X656" s="67"/>
      <c r="Y656" s="67"/>
      <c r="Z656" s="67"/>
      <c r="AA656" s="67"/>
      <c r="AB656" s="67"/>
      <c r="AC656" s="67"/>
    </row>
    <row r="657" customFormat="false" ht="15.75" hidden="true" customHeight="false" outlineLevel="0" collapsed="false">
      <c r="A657" s="54" t="n">
        <f aca="false">+'Personnel Input Worksheet'!B677</f>
        <v>0</v>
      </c>
      <c r="B657" s="54" t="n">
        <f aca="false">+'Personnel Input Worksheet'!D677</f>
        <v>0</v>
      </c>
      <c r="C657" s="54" t="n">
        <f aca="false">IF(B657&lt;&gt;0,1,0)</f>
        <v>0</v>
      </c>
      <c r="D657" s="54" t="n">
        <f aca="false">+'Personnel Input Worksheet'!G677</f>
        <v>0</v>
      </c>
      <c r="E657" s="61" t="n">
        <f aca="false">+D657*30</f>
        <v>0</v>
      </c>
      <c r="F657" s="62" t="n">
        <v>36526</v>
      </c>
      <c r="G657" s="63" t="n">
        <f aca="false">IF(A657&lt;&gt;"FTE",DATE(99,12,31),+F657+(360-E657))</f>
        <v>36525</v>
      </c>
      <c r="H657" s="63" t="n">
        <f aca="false">IF(A657&lt;&gt;"FTE",F657+E657,DATE(2001,1,1))</f>
        <v>36526</v>
      </c>
      <c r="I657" s="64" t="n">
        <f aca="false">IF(AND($G657&lt;=I$1,$H657&gt;I$1),$C657,0)</f>
        <v>0</v>
      </c>
      <c r="J657" s="64" t="n">
        <f aca="false">IF(AND($G657&lt;=J$1,$H657&gt;J$1),$C657,0)</f>
        <v>0</v>
      </c>
      <c r="K657" s="64" t="n">
        <f aca="false">IF(AND($G657&lt;=K$1,$H657&gt;K$1),$C657,0)</f>
        <v>0</v>
      </c>
      <c r="L657" s="64" t="n">
        <f aca="false">IF(AND($G657&lt;=L$1,$H657&gt;L$1),$C657,0)</f>
        <v>0</v>
      </c>
      <c r="M657" s="64" t="n">
        <f aca="false">IF(AND($G657&lt;=M$1,$H657&gt;M$1),$C657,0)</f>
        <v>0</v>
      </c>
      <c r="N657" s="64" t="n">
        <f aca="false">IF(AND($G657&lt;=N$1,$H657&gt;N$1),$C657,0)</f>
        <v>0</v>
      </c>
      <c r="O657" s="64" t="n">
        <f aca="false">IF(AND($G657&lt;=O$1,$H657&gt;O$1),$C657,0)</f>
        <v>0</v>
      </c>
      <c r="P657" s="64" t="n">
        <f aca="false">IF(AND($G657&lt;=P$1,$H657&gt;P$1),$C657,0)</f>
        <v>0</v>
      </c>
      <c r="Q657" s="64" t="n">
        <f aca="false">IF(AND($G657&lt;=Q$1,$H657&gt;Q$1),$C657,0)</f>
        <v>0</v>
      </c>
      <c r="R657" s="64" t="n">
        <f aca="false">IF(AND($G657&lt;=R$1,$H657&gt;R$1),$C657,0)</f>
        <v>0</v>
      </c>
      <c r="S657" s="64" t="n">
        <f aca="false">IF(AND($G657&lt;=S$1,$H657&gt;S$1),$C657,0)</f>
        <v>0</v>
      </c>
      <c r="T657" s="64" t="n">
        <f aca="false">IF(AND($G657&lt;=T$1,$H657&gt;T$1),$C657,0)</f>
        <v>0</v>
      </c>
      <c r="U657" s="65" t="n">
        <f aca="false">SUM(I657:T657)</f>
        <v>0</v>
      </c>
      <c r="V657" s="65"/>
      <c r="W657" s="67"/>
      <c r="X657" s="67"/>
      <c r="Y657" s="67"/>
      <c r="Z657" s="67"/>
      <c r="AA657" s="67"/>
      <c r="AB657" s="67"/>
      <c r="AC657" s="67"/>
    </row>
    <row r="658" customFormat="false" ht="15.75" hidden="true" customHeight="false" outlineLevel="0" collapsed="false">
      <c r="A658" s="54" t="n">
        <f aca="false">+'Personnel Input Worksheet'!B678</f>
        <v>0</v>
      </c>
      <c r="B658" s="54" t="n">
        <f aca="false">+'Personnel Input Worksheet'!D678</f>
        <v>0</v>
      </c>
      <c r="C658" s="54" t="n">
        <f aca="false">IF(B658&lt;&gt;0,1,0)</f>
        <v>0</v>
      </c>
      <c r="D658" s="54" t="n">
        <f aca="false">+'Personnel Input Worksheet'!G678</f>
        <v>0</v>
      </c>
      <c r="E658" s="61" t="n">
        <f aca="false">+D658*30</f>
        <v>0</v>
      </c>
      <c r="F658" s="62" t="n">
        <v>36526</v>
      </c>
      <c r="G658" s="63" t="n">
        <f aca="false">IF(A658&lt;&gt;"FTE",DATE(99,12,31),+F658+(360-E658))</f>
        <v>36525</v>
      </c>
      <c r="H658" s="63" t="n">
        <f aca="false">IF(A658&lt;&gt;"FTE",F658+E658,DATE(2001,1,1))</f>
        <v>36526</v>
      </c>
      <c r="I658" s="64" t="n">
        <f aca="false">IF(AND($G658&lt;=I$1,$H658&gt;I$1),$C658,0)</f>
        <v>0</v>
      </c>
      <c r="J658" s="64" t="n">
        <f aca="false">IF(AND($G658&lt;=J$1,$H658&gt;J$1),$C658,0)</f>
        <v>0</v>
      </c>
      <c r="K658" s="64" t="n">
        <f aca="false">IF(AND($G658&lt;=K$1,$H658&gt;K$1),$C658,0)</f>
        <v>0</v>
      </c>
      <c r="L658" s="64" t="n">
        <f aca="false">IF(AND($G658&lt;=L$1,$H658&gt;L$1),$C658,0)</f>
        <v>0</v>
      </c>
      <c r="M658" s="64" t="n">
        <f aca="false">IF(AND($G658&lt;=M$1,$H658&gt;M$1),$C658,0)</f>
        <v>0</v>
      </c>
      <c r="N658" s="64" t="n">
        <f aca="false">IF(AND($G658&lt;=N$1,$H658&gt;N$1),$C658,0)</f>
        <v>0</v>
      </c>
      <c r="O658" s="64" t="n">
        <f aca="false">IF(AND($G658&lt;=O$1,$H658&gt;O$1),$C658,0)</f>
        <v>0</v>
      </c>
      <c r="P658" s="64" t="n">
        <f aca="false">IF(AND($G658&lt;=P$1,$H658&gt;P$1),$C658,0)</f>
        <v>0</v>
      </c>
      <c r="Q658" s="64" t="n">
        <f aca="false">IF(AND($G658&lt;=Q$1,$H658&gt;Q$1),$C658,0)</f>
        <v>0</v>
      </c>
      <c r="R658" s="64" t="n">
        <f aca="false">IF(AND($G658&lt;=R$1,$H658&gt;R$1),$C658,0)</f>
        <v>0</v>
      </c>
      <c r="S658" s="64" t="n">
        <f aca="false">IF(AND($G658&lt;=S$1,$H658&gt;S$1),$C658,0)</f>
        <v>0</v>
      </c>
      <c r="T658" s="64" t="n">
        <f aca="false">IF(AND($G658&lt;=T$1,$H658&gt;T$1),$C658,0)</f>
        <v>0</v>
      </c>
      <c r="U658" s="65" t="n">
        <f aca="false">SUM(I658:T658)</f>
        <v>0</v>
      </c>
      <c r="V658" s="65"/>
      <c r="W658" s="67"/>
      <c r="X658" s="67"/>
      <c r="Y658" s="67"/>
      <c r="Z658" s="67"/>
      <c r="AA658" s="67"/>
      <c r="AB658" s="67"/>
      <c r="AC658" s="67"/>
    </row>
    <row r="659" customFormat="false" ht="15.75" hidden="true" customHeight="false" outlineLevel="0" collapsed="false">
      <c r="A659" s="54" t="n">
        <f aca="false">+'Personnel Input Worksheet'!B679</f>
        <v>0</v>
      </c>
      <c r="B659" s="54" t="n">
        <f aca="false">+'Personnel Input Worksheet'!D679</f>
        <v>0</v>
      </c>
      <c r="C659" s="54" t="n">
        <f aca="false">IF(B659&lt;&gt;0,1,0)</f>
        <v>0</v>
      </c>
      <c r="D659" s="54" t="n">
        <f aca="false">+'Personnel Input Worksheet'!G679</f>
        <v>0</v>
      </c>
      <c r="E659" s="61" t="n">
        <f aca="false">+D659*30</f>
        <v>0</v>
      </c>
      <c r="F659" s="62" t="n">
        <v>36526</v>
      </c>
      <c r="G659" s="63" t="n">
        <f aca="false">IF(A659&lt;&gt;"FTE",DATE(99,12,31),+F659+(360-E659))</f>
        <v>36525</v>
      </c>
      <c r="H659" s="63" t="n">
        <f aca="false">IF(A659&lt;&gt;"FTE",F659+E659,DATE(2001,1,1))</f>
        <v>36526</v>
      </c>
      <c r="I659" s="64" t="n">
        <f aca="false">IF(AND($G659&lt;=I$1,$H659&gt;I$1),$C659,0)</f>
        <v>0</v>
      </c>
      <c r="J659" s="64" t="n">
        <f aca="false">IF(AND($G659&lt;=J$1,$H659&gt;J$1),$C659,0)</f>
        <v>0</v>
      </c>
      <c r="K659" s="64" t="n">
        <f aca="false">IF(AND($G659&lt;=K$1,$H659&gt;K$1),$C659,0)</f>
        <v>0</v>
      </c>
      <c r="L659" s="64" t="n">
        <f aca="false">IF(AND($G659&lt;=L$1,$H659&gt;L$1),$C659,0)</f>
        <v>0</v>
      </c>
      <c r="M659" s="64" t="n">
        <f aca="false">IF(AND($G659&lt;=M$1,$H659&gt;M$1),$C659,0)</f>
        <v>0</v>
      </c>
      <c r="N659" s="64" t="n">
        <f aca="false">IF(AND($G659&lt;=N$1,$H659&gt;N$1),$C659,0)</f>
        <v>0</v>
      </c>
      <c r="O659" s="64" t="n">
        <f aca="false">IF(AND($G659&lt;=O$1,$H659&gt;O$1),$C659,0)</f>
        <v>0</v>
      </c>
      <c r="P659" s="64" t="n">
        <f aca="false">IF(AND($G659&lt;=P$1,$H659&gt;P$1),$C659,0)</f>
        <v>0</v>
      </c>
      <c r="Q659" s="64" t="n">
        <f aca="false">IF(AND($G659&lt;=Q$1,$H659&gt;Q$1),$C659,0)</f>
        <v>0</v>
      </c>
      <c r="R659" s="64" t="n">
        <f aca="false">IF(AND($G659&lt;=R$1,$H659&gt;R$1),$C659,0)</f>
        <v>0</v>
      </c>
      <c r="S659" s="64" t="n">
        <f aca="false">IF(AND($G659&lt;=S$1,$H659&gt;S$1),$C659,0)</f>
        <v>0</v>
      </c>
      <c r="T659" s="64" t="n">
        <f aca="false">IF(AND($G659&lt;=T$1,$H659&gt;T$1),$C659,0)</f>
        <v>0</v>
      </c>
      <c r="U659" s="65" t="n">
        <f aca="false">SUM(I659:T659)</f>
        <v>0</v>
      </c>
      <c r="V659" s="65"/>
      <c r="W659" s="67"/>
      <c r="X659" s="67"/>
      <c r="Y659" s="67"/>
      <c r="Z659" s="67"/>
      <c r="AA659" s="67"/>
      <c r="AB659" s="67"/>
      <c r="AC659" s="67"/>
    </row>
    <row r="660" customFormat="false" ht="15.75" hidden="true" customHeight="false" outlineLevel="0" collapsed="false">
      <c r="A660" s="54" t="n">
        <f aca="false">+'Personnel Input Worksheet'!B680</f>
        <v>0</v>
      </c>
      <c r="B660" s="54" t="n">
        <f aca="false">+'Personnel Input Worksheet'!D680</f>
        <v>0</v>
      </c>
      <c r="C660" s="54" t="n">
        <f aca="false">IF(B660&lt;&gt;0,1,0)</f>
        <v>0</v>
      </c>
      <c r="D660" s="54" t="n">
        <f aca="false">+'Personnel Input Worksheet'!G680</f>
        <v>0</v>
      </c>
      <c r="E660" s="61" t="n">
        <f aca="false">+D660*30</f>
        <v>0</v>
      </c>
      <c r="F660" s="62" t="n">
        <v>36526</v>
      </c>
      <c r="G660" s="63" t="n">
        <f aca="false">IF(A660&lt;&gt;"FTE",DATE(99,12,31),+F660+(360-E660))</f>
        <v>36525</v>
      </c>
      <c r="H660" s="63" t="n">
        <f aca="false">IF(A660&lt;&gt;"FTE",F660+E660,DATE(2001,1,1))</f>
        <v>36526</v>
      </c>
      <c r="I660" s="64" t="n">
        <f aca="false">IF(AND($G660&lt;=I$1,$H660&gt;I$1),$C660,0)</f>
        <v>0</v>
      </c>
      <c r="J660" s="64" t="n">
        <f aca="false">IF(AND($G660&lt;=J$1,$H660&gt;J$1),$C660,0)</f>
        <v>0</v>
      </c>
      <c r="K660" s="64" t="n">
        <f aca="false">IF(AND($G660&lt;=K$1,$H660&gt;K$1),$C660,0)</f>
        <v>0</v>
      </c>
      <c r="L660" s="64" t="n">
        <f aca="false">IF(AND($G660&lt;=L$1,$H660&gt;L$1),$C660,0)</f>
        <v>0</v>
      </c>
      <c r="M660" s="64" t="n">
        <f aca="false">IF(AND($G660&lt;=M$1,$H660&gt;M$1),$C660,0)</f>
        <v>0</v>
      </c>
      <c r="N660" s="64" t="n">
        <f aca="false">IF(AND($G660&lt;=N$1,$H660&gt;N$1),$C660,0)</f>
        <v>0</v>
      </c>
      <c r="O660" s="64" t="n">
        <f aca="false">IF(AND($G660&lt;=O$1,$H660&gt;O$1),$C660,0)</f>
        <v>0</v>
      </c>
      <c r="P660" s="64" t="n">
        <f aca="false">IF(AND($G660&lt;=P$1,$H660&gt;P$1),$C660,0)</f>
        <v>0</v>
      </c>
      <c r="Q660" s="64" t="n">
        <f aca="false">IF(AND($G660&lt;=Q$1,$H660&gt;Q$1),$C660,0)</f>
        <v>0</v>
      </c>
      <c r="R660" s="64" t="n">
        <f aca="false">IF(AND($G660&lt;=R$1,$H660&gt;R$1),$C660,0)</f>
        <v>0</v>
      </c>
      <c r="S660" s="64" t="n">
        <f aca="false">IF(AND($G660&lt;=S$1,$H660&gt;S$1),$C660,0)</f>
        <v>0</v>
      </c>
      <c r="T660" s="64" t="n">
        <f aca="false">IF(AND($G660&lt;=T$1,$H660&gt;T$1),$C660,0)</f>
        <v>0</v>
      </c>
      <c r="U660" s="65" t="n">
        <f aca="false">SUM(I660:T660)</f>
        <v>0</v>
      </c>
      <c r="V660" s="65"/>
      <c r="W660" s="67"/>
      <c r="X660" s="67"/>
      <c r="Y660" s="67"/>
      <c r="Z660" s="67"/>
      <c r="AA660" s="67"/>
      <c r="AB660" s="67"/>
      <c r="AC660" s="67"/>
    </row>
    <row r="661" customFormat="false" ht="15.75" hidden="true" customHeight="false" outlineLevel="0" collapsed="false">
      <c r="A661" s="54" t="n">
        <f aca="false">+'Personnel Input Worksheet'!B681</f>
        <v>0</v>
      </c>
      <c r="B661" s="54" t="n">
        <f aca="false">+'Personnel Input Worksheet'!D681</f>
        <v>0</v>
      </c>
      <c r="C661" s="54" t="n">
        <f aca="false">IF(B661&lt;&gt;0,1,0)</f>
        <v>0</v>
      </c>
      <c r="D661" s="54" t="n">
        <f aca="false">+'Personnel Input Worksheet'!G681</f>
        <v>0</v>
      </c>
      <c r="E661" s="61" t="n">
        <f aca="false">+D661*30</f>
        <v>0</v>
      </c>
      <c r="F661" s="62" t="n">
        <v>36526</v>
      </c>
      <c r="G661" s="63" t="n">
        <f aca="false">IF(A661&lt;&gt;"FTE",DATE(99,12,31),+F661+(360-E661))</f>
        <v>36525</v>
      </c>
      <c r="H661" s="63" t="n">
        <f aca="false">IF(A661&lt;&gt;"FTE",F661+E661,DATE(2001,1,1))</f>
        <v>36526</v>
      </c>
      <c r="I661" s="64" t="n">
        <f aca="false">IF(AND($G661&lt;=I$1,$H661&gt;I$1),$C661,0)</f>
        <v>0</v>
      </c>
      <c r="J661" s="64" t="n">
        <f aca="false">IF(AND($G661&lt;=J$1,$H661&gt;J$1),$C661,0)</f>
        <v>0</v>
      </c>
      <c r="K661" s="64" t="n">
        <f aca="false">IF(AND($G661&lt;=K$1,$H661&gt;K$1),$C661,0)</f>
        <v>0</v>
      </c>
      <c r="L661" s="64" t="n">
        <f aca="false">IF(AND($G661&lt;=L$1,$H661&gt;L$1),$C661,0)</f>
        <v>0</v>
      </c>
      <c r="M661" s="64" t="n">
        <f aca="false">IF(AND($G661&lt;=M$1,$H661&gt;M$1),$C661,0)</f>
        <v>0</v>
      </c>
      <c r="N661" s="64" t="n">
        <f aca="false">IF(AND($G661&lt;=N$1,$H661&gt;N$1),$C661,0)</f>
        <v>0</v>
      </c>
      <c r="O661" s="64" t="n">
        <f aca="false">IF(AND($G661&lt;=O$1,$H661&gt;O$1),$C661,0)</f>
        <v>0</v>
      </c>
      <c r="P661" s="64" t="n">
        <f aca="false">IF(AND($G661&lt;=P$1,$H661&gt;P$1),$C661,0)</f>
        <v>0</v>
      </c>
      <c r="Q661" s="64" t="n">
        <f aca="false">IF(AND($G661&lt;=Q$1,$H661&gt;Q$1),$C661,0)</f>
        <v>0</v>
      </c>
      <c r="R661" s="64" t="n">
        <f aca="false">IF(AND($G661&lt;=R$1,$H661&gt;R$1),$C661,0)</f>
        <v>0</v>
      </c>
      <c r="S661" s="64" t="n">
        <f aca="false">IF(AND($G661&lt;=S$1,$H661&gt;S$1),$C661,0)</f>
        <v>0</v>
      </c>
      <c r="T661" s="64" t="n">
        <f aca="false">IF(AND($G661&lt;=T$1,$H661&gt;T$1),$C661,0)</f>
        <v>0</v>
      </c>
      <c r="U661" s="65" t="n">
        <f aca="false">SUM(I661:T661)</f>
        <v>0</v>
      </c>
      <c r="V661" s="65"/>
      <c r="W661" s="67"/>
      <c r="X661" s="67"/>
      <c r="Y661" s="67"/>
      <c r="Z661" s="67"/>
      <c r="AA661" s="67"/>
      <c r="AB661" s="67"/>
      <c r="AC661" s="67"/>
    </row>
    <row r="662" customFormat="false" ht="15.75" hidden="true" customHeight="false" outlineLevel="0" collapsed="false">
      <c r="A662" s="54" t="n">
        <f aca="false">+'Personnel Input Worksheet'!B682</f>
        <v>0</v>
      </c>
      <c r="B662" s="54" t="n">
        <f aca="false">+'Personnel Input Worksheet'!D682</f>
        <v>0</v>
      </c>
      <c r="C662" s="54" t="n">
        <f aca="false">IF(B662&lt;&gt;0,1,0)</f>
        <v>0</v>
      </c>
      <c r="D662" s="54" t="n">
        <f aca="false">+'Personnel Input Worksheet'!G682</f>
        <v>0</v>
      </c>
      <c r="E662" s="61" t="n">
        <f aca="false">+D662*30</f>
        <v>0</v>
      </c>
      <c r="F662" s="62" t="n">
        <v>36526</v>
      </c>
      <c r="G662" s="63" t="n">
        <f aca="false">IF(A662&lt;&gt;"FTE",DATE(99,12,31),+F662+(360-E662))</f>
        <v>36525</v>
      </c>
      <c r="H662" s="63" t="n">
        <f aca="false">IF(A662&lt;&gt;"FTE",F662+E662,DATE(2001,1,1))</f>
        <v>36526</v>
      </c>
      <c r="I662" s="64" t="n">
        <f aca="false">IF(AND($G662&lt;=I$1,$H662&gt;I$1),$C662,0)</f>
        <v>0</v>
      </c>
      <c r="J662" s="64" t="n">
        <f aca="false">IF(AND($G662&lt;=J$1,$H662&gt;J$1),$C662,0)</f>
        <v>0</v>
      </c>
      <c r="K662" s="64" t="n">
        <f aca="false">IF(AND($G662&lt;=K$1,$H662&gt;K$1),$C662,0)</f>
        <v>0</v>
      </c>
      <c r="L662" s="64" t="n">
        <f aca="false">IF(AND($G662&lt;=L$1,$H662&gt;L$1),$C662,0)</f>
        <v>0</v>
      </c>
      <c r="M662" s="64" t="n">
        <f aca="false">IF(AND($G662&lt;=M$1,$H662&gt;M$1),$C662,0)</f>
        <v>0</v>
      </c>
      <c r="N662" s="64" t="n">
        <f aca="false">IF(AND($G662&lt;=N$1,$H662&gt;N$1),$C662,0)</f>
        <v>0</v>
      </c>
      <c r="O662" s="64" t="n">
        <f aca="false">IF(AND($G662&lt;=O$1,$H662&gt;O$1),$C662,0)</f>
        <v>0</v>
      </c>
      <c r="P662" s="64" t="n">
        <f aca="false">IF(AND($G662&lt;=P$1,$H662&gt;P$1),$C662,0)</f>
        <v>0</v>
      </c>
      <c r="Q662" s="64" t="n">
        <f aca="false">IF(AND($G662&lt;=Q$1,$H662&gt;Q$1),$C662,0)</f>
        <v>0</v>
      </c>
      <c r="R662" s="64" t="n">
        <f aca="false">IF(AND($G662&lt;=R$1,$H662&gt;R$1),$C662,0)</f>
        <v>0</v>
      </c>
      <c r="S662" s="64" t="n">
        <f aca="false">IF(AND($G662&lt;=S$1,$H662&gt;S$1),$C662,0)</f>
        <v>0</v>
      </c>
      <c r="T662" s="64" t="n">
        <f aca="false">IF(AND($G662&lt;=T$1,$H662&gt;T$1),$C662,0)</f>
        <v>0</v>
      </c>
      <c r="U662" s="65" t="n">
        <f aca="false">SUM(I662:T662)</f>
        <v>0</v>
      </c>
      <c r="V662" s="65"/>
      <c r="W662" s="67"/>
      <c r="X662" s="67"/>
      <c r="Y662" s="67"/>
      <c r="Z662" s="67"/>
      <c r="AA662" s="67"/>
      <c r="AB662" s="67"/>
      <c r="AC662" s="67"/>
    </row>
    <row r="663" customFormat="false" ht="15.75" hidden="true" customHeight="false" outlineLevel="0" collapsed="false">
      <c r="A663" s="54" t="n">
        <f aca="false">+'Personnel Input Worksheet'!B683</f>
        <v>0</v>
      </c>
      <c r="B663" s="54" t="n">
        <f aca="false">+'Personnel Input Worksheet'!D683</f>
        <v>0</v>
      </c>
      <c r="C663" s="54" t="n">
        <f aca="false">IF(B663&lt;&gt;0,1,0)</f>
        <v>0</v>
      </c>
      <c r="D663" s="54" t="n">
        <f aca="false">+'Personnel Input Worksheet'!G683</f>
        <v>0</v>
      </c>
      <c r="E663" s="61" t="n">
        <f aca="false">+D663*30</f>
        <v>0</v>
      </c>
      <c r="F663" s="62" t="n">
        <v>36526</v>
      </c>
      <c r="G663" s="63" t="n">
        <f aca="false">IF(A663&lt;&gt;"FTE",DATE(99,12,31),+F663+(360-E663))</f>
        <v>36525</v>
      </c>
      <c r="H663" s="63" t="n">
        <f aca="false">IF(A663&lt;&gt;"FTE",F663+E663,DATE(2001,1,1))</f>
        <v>36526</v>
      </c>
      <c r="I663" s="64" t="n">
        <f aca="false">IF(AND($G663&lt;=I$1,$H663&gt;I$1),$C663,0)</f>
        <v>0</v>
      </c>
      <c r="J663" s="64" t="n">
        <f aca="false">IF(AND($G663&lt;=J$1,$H663&gt;J$1),$C663,0)</f>
        <v>0</v>
      </c>
      <c r="K663" s="64" t="n">
        <f aca="false">IF(AND($G663&lt;=K$1,$H663&gt;K$1),$C663,0)</f>
        <v>0</v>
      </c>
      <c r="L663" s="64" t="n">
        <f aca="false">IF(AND($G663&lt;=L$1,$H663&gt;L$1),$C663,0)</f>
        <v>0</v>
      </c>
      <c r="M663" s="64" t="n">
        <f aca="false">IF(AND($G663&lt;=M$1,$H663&gt;M$1),$C663,0)</f>
        <v>0</v>
      </c>
      <c r="N663" s="64" t="n">
        <f aca="false">IF(AND($G663&lt;=N$1,$H663&gt;N$1),$C663,0)</f>
        <v>0</v>
      </c>
      <c r="O663" s="64" t="n">
        <f aca="false">IF(AND($G663&lt;=O$1,$H663&gt;O$1),$C663,0)</f>
        <v>0</v>
      </c>
      <c r="P663" s="64" t="n">
        <f aca="false">IF(AND($G663&lt;=P$1,$H663&gt;P$1),$C663,0)</f>
        <v>0</v>
      </c>
      <c r="Q663" s="64" t="n">
        <f aca="false">IF(AND($G663&lt;=Q$1,$H663&gt;Q$1),$C663,0)</f>
        <v>0</v>
      </c>
      <c r="R663" s="64" t="n">
        <f aca="false">IF(AND($G663&lt;=R$1,$H663&gt;R$1),$C663,0)</f>
        <v>0</v>
      </c>
      <c r="S663" s="64" t="n">
        <f aca="false">IF(AND($G663&lt;=S$1,$H663&gt;S$1),$C663,0)</f>
        <v>0</v>
      </c>
      <c r="T663" s="64" t="n">
        <f aca="false">IF(AND($G663&lt;=T$1,$H663&gt;T$1),$C663,0)</f>
        <v>0</v>
      </c>
      <c r="U663" s="65" t="n">
        <f aca="false">SUM(I663:T663)</f>
        <v>0</v>
      </c>
      <c r="V663" s="65"/>
      <c r="W663" s="67"/>
      <c r="X663" s="67"/>
      <c r="Y663" s="67"/>
      <c r="Z663" s="67"/>
      <c r="AA663" s="67"/>
      <c r="AB663" s="67"/>
      <c r="AC663" s="67"/>
    </row>
    <row r="664" customFormat="false" ht="15.75" hidden="true" customHeight="false" outlineLevel="0" collapsed="false">
      <c r="A664" s="54" t="n">
        <f aca="false">+'Personnel Input Worksheet'!B684</f>
        <v>0</v>
      </c>
      <c r="B664" s="54" t="n">
        <f aca="false">+'Personnel Input Worksheet'!D684</f>
        <v>0</v>
      </c>
      <c r="C664" s="54" t="n">
        <f aca="false">IF(B664&lt;&gt;0,1,0)</f>
        <v>0</v>
      </c>
      <c r="D664" s="54" t="n">
        <f aca="false">+'Personnel Input Worksheet'!G684</f>
        <v>0</v>
      </c>
      <c r="E664" s="61" t="n">
        <f aca="false">+D664*30</f>
        <v>0</v>
      </c>
      <c r="F664" s="62" t="n">
        <v>36526</v>
      </c>
      <c r="G664" s="63" t="n">
        <f aca="false">IF(A664&lt;&gt;"FTE",DATE(99,12,31),+F664+(360-E664))</f>
        <v>36525</v>
      </c>
      <c r="H664" s="63" t="n">
        <f aca="false">IF(A664&lt;&gt;"FTE",F664+E664,DATE(2001,1,1))</f>
        <v>36526</v>
      </c>
      <c r="I664" s="64" t="n">
        <f aca="false">IF(AND($G664&lt;=I$1,$H664&gt;I$1),$C664,0)</f>
        <v>0</v>
      </c>
      <c r="J664" s="64" t="n">
        <f aca="false">IF(AND($G664&lt;=J$1,$H664&gt;J$1),$C664,0)</f>
        <v>0</v>
      </c>
      <c r="K664" s="64" t="n">
        <f aca="false">IF(AND($G664&lt;=K$1,$H664&gt;K$1),$C664,0)</f>
        <v>0</v>
      </c>
      <c r="L664" s="64" t="n">
        <f aca="false">IF(AND($G664&lt;=L$1,$H664&gt;L$1),$C664,0)</f>
        <v>0</v>
      </c>
      <c r="M664" s="64" t="n">
        <f aca="false">IF(AND($G664&lt;=M$1,$H664&gt;M$1),$C664,0)</f>
        <v>0</v>
      </c>
      <c r="N664" s="64" t="n">
        <f aca="false">IF(AND($G664&lt;=N$1,$H664&gt;N$1),$C664,0)</f>
        <v>0</v>
      </c>
      <c r="O664" s="64" t="n">
        <f aca="false">IF(AND($G664&lt;=O$1,$H664&gt;O$1),$C664,0)</f>
        <v>0</v>
      </c>
      <c r="P664" s="64" t="n">
        <f aca="false">IF(AND($G664&lt;=P$1,$H664&gt;P$1),$C664,0)</f>
        <v>0</v>
      </c>
      <c r="Q664" s="64" t="n">
        <f aca="false">IF(AND($G664&lt;=Q$1,$H664&gt;Q$1),$C664,0)</f>
        <v>0</v>
      </c>
      <c r="R664" s="64" t="n">
        <f aca="false">IF(AND($G664&lt;=R$1,$H664&gt;R$1),$C664,0)</f>
        <v>0</v>
      </c>
      <c r="S664" s="64" t="n">
        <f aca="false">IF(AND($G664&lt;=S$1,$H664&gt;S$1),$C664,0)</f>
        <v>0</v>
      </c>
      <c r="T664" s="64" t="n">
        <f aca="false">IF(AND($G664&lt;=T$1,$H664&gt;T$1),$C664,0)</f>
        <v>0</v>
      </c>
      <c r="U664" s="65" t="n">
        <f aca="false">SUM(I664:T664)</f>
        <v>0</v>
      </c>
      <c r="V664" s="65"/>
      <c r="W664" s="67"/>
      <c r="X664" s="67"/>
      <c r="Y664" s="67"/>
      <c r="Z664" s="67"/>
      <c r="AA664" s="67"/>
      <c r="AB664" s="67"/>
      <c r="AC664" s="67"/>
    </row>
    <row r="665" customFormat="false" ht="15.75" hidden="true" customHeight="false" outlineLevel="0" collapsed="false">
      <c r="A665" s="54" t="n">
        <f aca="false">+'Personnel Input Worksheet'!B685</f>
        <v>0</v>
      </c>
      <c r="B665" s="54" t="n">
        <f aca="false">+'Personnel Input Worksheet'!D685</f>
        <v>0</v>
      </c>
      <c r="C665" s="54" t="n">
        <f aca="false">IF(B665&lt;&gt;0,1,0)</f>
        <v>0</v>
      </c>
      <c r="D665" s="54" t="n">
        <f aca="false">+'Personnel Input Worksheet'!G685</f>
        <v>0</v>
      </c>
      <c r="E665" s="61" t="n">
        <f aca="false">+D665*30</f>
        <v>0</v>
      </c>
      <c r="F665" s="62" t="n">
        <v>36526</v>
      </c>
      <c r="G665" s="63" t="n">
        <f aca="false">IF(A665&lt;&gt;"FTE",DATE(99,12,31),+F665+(360-E665))</f>
        <v>36525</v>
      </c>
      <c r="H665" s="63" t="n">
        <f aca="false">IF(A665&lt;&gt;"FTE",F665+E665,DATE(2001,1,1))</f>
        <v>36526</v>
      </c>
      <c r="I665" s="64" t="n">
        <f aca="false">IF(AND($G665&lt;=I$1,$H665&gt;I$1),$C665,0)</f>
        <v>0</v>
      </c>
      <c r="J665" s="64" t="n">
        <f aca="false">IF(AND($G665&lt;=J$1,$H665&gt;J$1),$C665,0)</f>
        <v>0</v>
      </c>
      <c r="K665" s="64" t="n">
        <f aca="false">IF(AND($G665&lt;=K$1,$H665&gt;K$1),$C665,0)</f>
        <v>0</v>
      </c>
      <c r="L665" s="64" t="n">
        <f aca="false">IF(AND($G665&lt;=L$1,$H665&gt;L$1),$C665,0)</f>
        <v>0</v>
      </c>
      <c r="M665" s="64" t="n">
        <f aca="false">IF(AND($G665&lt;=M$1,$H665&gt;M$1),$C665,0)</f>
        <v>0</v>
      </c>
      <c r="N665" s="64" t="n">
        <f aca="false">IF(AND($G665&lt;=N$1,$H665&gt;N$1),$C665,0)</f>
        <v>0</v>
      </c>
      <c r="O665" s="64" t="n">
        <f aca="false">IF(AND($G665&lt;=O$1,$H665&gt;O$1),$C665,0)</f>
        <v>0</v>
      </c>
      <c r="P665" s="64" t="n">
        <f aca="false">IF(AND($G665&lt;=P$1,$H665&gt;P$1),$C665,0)</f>
        <v>0</v>
      </c>
      <c r="Q665" s="64" t="n">
        <f aca="false">IF(AND($G665&lt;=Q$1,$H665&gt;Q$1),$C665,0)</f>
        <v>0</v>
      </c>
      <c r="R665" s="64" t="n">
        <f aca="false">IF(AND($G665&lt;=R$1,$H665&gt;R$1),$C665,0)</f>
        <v>0</v>
      </c>
      <c r="S665" s="64" t="n">
        <f aca="false">IF(AND($G665&lt;=S$1,$H665&gt;S$1),$C665,0)</f>
        <v>0</v>
      </c>
      <c r="T665" s="64" t="n">
        <f aca="false">IF(AND($G665&lt;=T$1,$H665&gt;T$1),$C665,0)</f>
        <v>0</v>
      </c>
      <c r="U665" s="65" t="n">
        <f aca="false">SUM(I665:T665)</f>
        <v>0</v>
      </c>
      <c r="V665" s="65"/>
      <c r="W665" s="67"/>
      <c r="X665" s="67"/>
      <c r="Y665" s="67"/>
      <c r="Z665" s="67"/>
      <c r="AA665" s="67"/>
      <c r="AB665" s="67"/>
      <c r="AC665" s="67"/>
    </row>
    <row r="666" customFormat="false" ht="15.75" hidden="true" customHeight="false" outlineLevel="0" collapsed="false">
      <c r="A666" s="54" t="n">
        <f aca="false">+'Personnel Input Worksheet'!B686</f>
        <v>0</v>
      </c>
      <c r="B666" s="54" t="n">
        <f aca="false">+'Personnel Input Worksheet'!D686</f>
        <v>0</v>
      </c>
      <c r="C666" s="54" t="n">
        <f aca="false">IF(B666&lt;&gt;0,1,0)</f>
        <v>0</v>
      </c>
      <c r="D666" s="54" t="n">
        <f aca="false">+'Personnel Input Worksheet'!G686</f>
        <v>0</v>
      </c>
      <c r="E666" s="61" t="n">
        <f aca="false">+D666*30</f>
        <v>0</v>
      </c>
      <c r="F666" s="62" t="n">
        <v>36526</v>
      </c>
      <c r="G666" s="63" t="n">
        <f aca="false">IF(A666&lt;&gt;"FTE",DATE(99,12,31),+F666+(360-E666))</f>
        <v>36525</v>
      </c>
      <c r="H666" s="63" t="n">
        <f aca="false">IF(A666&lt;&gt;"FTE",F666+E666,DATE(2001,1,1))</f>
        <v>36526</v>
      </c>
      <c r="I666" s="64" t="n">
        <f aca="false">IF(AND($G666&lt;=I$1,$H666&gt;I$1),$C666,0)</f>
        <v>0</v>
      </c>
      <c r="J666" s="64" t="n">
        <f aca="false">IF(AND($G666&lt;=J$1,$H666&gt;J$1),$C666,0)</f>
        <v>0</v>
      </c>
      <c r="K666" s="64" t="n">
        <f aca="false">IF(AND($G666&lt;=K$1,$H666&gt;K$1),$C666,0)</f>
        <v>0</v>
      </c>
      <c r="L666" s="64" t="n">
        <f aca="false">IF(AND($G666&lt;=L$1,$H666&gt;L$1),$C666,0)</f>
        <v>0</v>
      </c>
      <c r="M666" s="64" t="n">
        <f aca="false">IF(AND($G666&lt;=M$1,$H666&gt;M$1),$C666,0)</f>
        <v>0</v>
      </c>
      <c r="N666" s="64" t="n">
        <f aca="false">IF(AND($G666&lt;=N$1,$H666&gt;N$1),$C666,0)</f>
        <v>0</v>
      </c>
      <c r="O666" s="64" t="n">
        <f aca="false">IF(AND($G666&lt;=O$1,$H666&gt;O$1),$C666,0)</f>
        <v>0</v>
      </c>
      <c r="P666" s="64" t="n">
        <f aca="false">IF(AND($G666&lt;=P$1,$H666&gt;P$1),$C666,0)</f>
        <v>0</v>
      </c>
      <c r="Q666" s="64" t="n">
        <f aca="false">IF(AND($G666&lt;=Q$1,$H666&gt;Q$1),$C666,0)</f>
        <v>0</v>
      </c>
      <c r="R666" s="64" t="n">
        <f aca="false">IF(AND($G666&lt;=R$1,$H666&gt;R$1),$C666,0)</f>
        <v>0</v>
      </c>
      <c r="S666" s="64" t="n">
        <f aca="false">IF(AND($G666&lt;=S$1,$H666&gt;S$1),$C666,0)</f>
        <v>0</v>
      </c>
      <c r="T666" s="64" t="n">
        <f aca="false">IF(AND($G666&lt;=T$1,$H666&gt;T$1),$C666,0)</f>
        <v>0</v>
      </c>
      <c r="U666" s="65" t="n">
        <f aca="false">SUM(I666:T666)</f>
        <v>0</v>
      </c>
      <c r="V666" s="65"/>
      <c r="W666" s="67"/>
      <c r="X666" s="67"/>
      <c r="Y666" s="67"/>
      <c r="Z666" s="67"/>
      <c r="AA666" s="67"/>
      <c r="AB666" s="67"/>
      <c r="AC666" s="67"/>
    </row>
    <row r="667" customFormat="false" ht="15.75" hidden="true" customHeight="false" outlineLevel="0" collapsed="false">
      <c r="A667" s="54" t="n">
        <f aca="false">+'Personnel Input Worksheet'!B687</f>
        <v>0</v>
      </c>
      <c r="B667" s="54" t="n">
        <f aca="false">+'Personnel Input Worksheet'!D687</f>
        <v>0</v>
      </c>
      <c r="C667" s="54" t="n">
        <f aca="false">IF(B667&lt;&gt;0,1,0)</f>
        <v>0</v>
      </c>
      <c r="D667" s="54" t="n">
        <f aca="false">+'Personnel Input Worksheet'!G687</f>
        <v>0</v>
      </c>
      <c r="E667" s="61" t="n">
        <f aca="false">+D667*30</f>
        <v>0</v>
      </c>
      <c r="F667" s="62" t="n">
        <v>36526</v>
      </c>
      <c r="G667" s="63" t="n">
        <f aca="false">IF(A667&lt;&gt;"FTE",DATE(99,12,31),+F667+(360-E667))</f>
        <v>36525</v>
      </c>
      <c r="H667" s="63" t="n">
        <f aca="false">IF(A667&lt;&gt;"FTE",F667+E667,DATE(2001,1,1))</f>
        <v>36526</v>
      </c>
      <c r="I667" s="64" t="n">
        <f aca="false">IF(AND($G667&lt;=I$1,$H667&gt;I$1),$C667,0)</f>
        <v>0</v>
      </c>
      <c r="J667" s="64" t="n">
        <f aca="false">IF(AND($G667&lt;=J$1,$H667&gt;J$1),$C667,0)</f>
        <v>0</v>
      </c>
      <c r="K667" s="64" t="n">
        <f aca="false">IF(AND($G667&lt;=K$1,$H667&gt;K$1),$C667,0)</f>
        <v>0</v>
      </c>
      <c r="L667" s="64" t="n">
        <f aca="false">IF(AND($G667&lt;=L$1,$H667&gt;L$1),$C667,0)</f>
        <v>0</v>
      </c>
      <c r="M667" s="64" t="n">
        <f aca="false">IF(AND($G667&lt;=M$1,$H667&gt;M$1),$C667,0)</f>
        <v>0</v>
      </c>
      <c r="N667" s="64" t="n">
        <f aca="false">IF(AND($G667&lt;=N$1,$H667&gt;N$1),$C667,0)</f>
        <v>0</v>
      </c>
      <c r="O667" s="64" t="n">
        <f aca="false">IF(AND($G667&lt;=O$1,$H667&gt;O$1),$C667,0)</f>
        <v>0</v>
      </c>
      <c r="P667" s="64" t="n">
        <f aca="false">IF(AND($G667&lt;=P$1,$H667&gt;P$1),$C667,0)</f>
        <v>0</v>
      </c>
      <c r="Q667" s="64" t="n">
        <f aca="false">IF(AND($G667&lt;=Q$1,$H667&gt;Q$1),$C667,0)</f>
        <v>0</v>
      </c>
      <c r="R667" s="64" t="n">
        <f aca="false">IF(AND($G667&lt;=R$1,$H667&gt;R$1),$C667,0)</f>
        <v>0</v>
      </c>
      <c r="S667" s="64" t="n">
        <f aca="false">IF(AND($G667&lt;=S$1,$H667&gt;S$1),$C667,0)</f>
        <v>0</v>
      </c>
      <c r="T667" s="64" t="n">
        <f aca="false">IF(AND($G667&lt;=T$1,$H667&gt;T$1),$C667,0)</f>
        <v>0</v>
      </c>
      <c r="U667" s="65" t="n">
        <f aca="false">SUM(I667:T667)</f>
        <v>0</v>
      </c>
      <c r="V667" s="65"/>
      <c r="W667" s="67"/>
      <c r="X667" s="67"/>
      <c r="Y667" s="67"/>
      <c r="Z667" s="67"/>
      <c r="AA667" s="67"/>
      <c r="AB667" s="67"/>
      <c r="AC667" s="67"/>
    </row>
    <row r="668" customFormat="false" ht="15.75" hidden="true" customHeight="false" outlineLevel="0" collapsed="false">
      <c r="A668" s="54" t="n">
        <f aca="false">+'Personnel Input Worksheet'!B688</f>
        <v>0</v>
      </c>
      <c r="B668" s="54" t="n">
        <f aca="false">+'Personnel Input Worksheet'!D688</f>
        <v>0</v>
      </c>
      <c r="C668" s="54" t="n">
        <f aca="false">IF(B668&lt;&gt;0,1,0)</f>
        <v>0</v>
      </c>
      <c r="D668" s="54" t="n">
        <f aca="false">+'Personnel Input Worksheet'!G688</f>
        <v>0</v>
      </c>
      <c r="E668" s="61" t="n">
        <f aca="false">+D668*30</f>
        <v>0</v>
      </c>
      <c r="F668" s="62" t="n">
        <v>36526</v>
      </c>
      <c r="G668" s="63" t="n">
        <f aca="false">IF(A668&lt;&gt;"FTE",DATE(99,12,31),+F668+(360-E668))</f>
        <v>36525</v>
      </c>
      <c r="H668" s="63" t="n">
        <f aca="false">IF(A668&lt;&gt;"FTE",F668+E668,DATE(2001,1,1))</f>
        <v>36526</v>
      </c>
      <c r="I668" s="64" t="n">
        <f aca="false">IF(AND($G668&lt;=I$1,$H668&gt;I$1),$C668,0)</f>
        <v>0</v>
      </c>
      <c r="J668" s="64" t="n">
        <f aca="false">IF(AND($G668&lt;=J$1,$H668&gt;J$1),$C668,0)</f>
        <v>0</v>
      </c>
      <c r="K668" s="64" t="n">
        <f aca="false">IF(AND($G668&lt;=K$1,$H668&gt;K$1),$C668,0)</f>
        <v>0</v>
      </c>
      <c r="L668" s="64" t="n">
        <f aca="false">IF(AND($G668&lt;=L$1,$H668&gt;L$1),$C668,0)</f>
        <v>0</v>
      </c>
      <c r="M668" s="64" t="n">
        <f aca="false">IF(AND($G668&lt;=M$1,$H668&gt;M$1),$C668,0)</f>
        <v>0</v>
      </c>
      <c r="N668" s="64" t="n">
        <f aca="false">IF(AND($G668&lt;=N$1,$H668&gt;N$1),$C668,0)</f>
        <v>0</v>
      </c>
      <c r="O668" s="64" t="n">
        <f aca="false">IF(AND($G668&lt;=O$1,$H668&gt;O$1),$C668,0)</f>
        <v>0</v>
      </c>
      <c r="P668" s="64" t="n">
        <f aca="false">IF(AND($G668&lt;=P$1,$H668&gt;P$1),$C668,0)</f>
        <v>0</v>
      </c>
      <c r="Q668" s="64" t="n">
        <f aca="false">IF(AND($G668&lt;=Q$1,$H668&gt;Q$1),$C668,0)</f>
        <v>0</v>
      </c>
      <c r="R668" s="64" t="n">
        <f aca="false">IF(AND($G668&lt;=R$1,$H668&gt;R$1),$C668,0)</f>
        <v>0</v>
      </c>
      <c r="S668" s="64" t="n">
        <f aca="false">IF(AND($G668&lt;=S$1,$H668&gt;S$1),$C668,0)</f>
        <v>0</v>
      </c>
      <c r="T668" s="64" t="n">
        <f aca="false">IF(AND($G668&lt;=T$1,$H668&gt;T$1),$C668,0)</f>
        <v>0</v>
      </c>
      <c r="U668" s="65" t="n">
        <f aca="false">SUM(I668:T668)</f>
        <v>0</v>
      </c>
      <c r="V668" s="65"/>
      <c r="W668" s="67"/>
      <c r="X668" s="67"/>
      <c r="Y668" s="67"/>
      <c r="Z668" s="67"/>
      <c r="AA668" s="67"/>
      <c r="AB668" s="67"/>
      <c r="AC668" s="67"/>
    </row>
    <row r="669" customFormat="false" ht="15.75" hidden="true" customHeight="false" outlineLevel="0" collapsed="false">
      <c r="A669" s="54" t="n">
        <f aca="false">+'Personnel Input Worksheet'!B689</f>
        <v>0</v>
      </c>
      <c r="B669" s="54" t="n">
        <f aca="false">+'Personnel Input Worksheet'!D689</f>
        <v>0</v>
      </c>
      <c r="C669" s="54" t="n">
        <f aca="false">IF(B669&lt;&gt;0,1,0)</f>
        <v>0</v>
      </c>
      <c r="D669" s="54" t="n">
        <f aca="false">+'Personnel Input Worksheet'!G689</f>
        <v>0</v>
      </c>
      <c r="E669" s="61" t="n">
        <f aca="false">+D669*30</f>
        <v>0</v>
      </c>
      <c r="F669" s="62" t="n">
        <v>36526</v>
      </c>
      <c r="G669" s="63" t="n">
        <f aca="false">IF(A669&lt;&gt;"FTE",DATE(99,12,31),+F669+(360-E669))</f>
        <v>36525</v>
      </c>
      <c r="H669" s="63" t="n">
        <f aca="false">IF(A669&lt;&gt;"FTE",F669+E669,DATE(2001,1,1))</f>
        <v>36526</v>
      </c>
      <c r="I669" s="64" t="n">
        <f aca="false">IF(AND($G669&lt;=I$1,$H669&gt;I$1),$C669,0)</f>
        <v>0</v>
      </c>
      <c r="J669" s="64" t="n">
        <f aca="false">IF(AND($G669&lt;=J$1,$H669&gt;J$1),$C669,0)</f>
        <v>0</v>
      </c>
      <c r="K669" s="64" t="n">
        <f aca="false">IF(AND($G669&lt;=K$1,$H669&gt;K$1),$C669,0)</f>
        <v>0</v>
      </c>
      <c r="L669" s="64" t="n">
        <f aca="false">IF(AND($G669&lt;=L$1,$H669&gt;L$1),$C669,0)</f>
        <v>0</v>
      </c>
      <c r="M669" s="64" t="n">
        <f aca="false">IF(AND($G669&lt;=M$1,$H669&gt;M$1),$C669,0)</f>
        <v>0</v>
      </c>
      <c r="N669" s="64" t="n">
        <f aca="false">IF(AND($G669&lt;=N$1,$H669&gt;N$1),$C669,0)</f>
        <v>0</v>
      </c>
      <c r="O669" s="64" t="n">
        <f aca="false">IF(AND($G669&lt;=O$1,$H669&gt;O$1),$C669,0)</f>
        <v>0</v>
      </c>
      <c r="P669" s="64" t="n">
        <f aca="false">IF(AND($G669&lt;=P$1,$H669&gt;P$1),$C669,0)</f>
        <v>0</v>
      </c>
      <c r="Q669" s="64" t="n">
        <f aca="false">IF(AND($G669&lt;=Q$1,$H669&gt;Q$1),$C669,0)</f>
        <v>0</v>
      </c>
      <c r="R669" s="64" t="n">
        <f aca="false">IF(AND($G669&lt;=R$1,$H669&gt;R$1),$C669,0)</f>
        <v>0</v>
      </c>
      <c r="S669" s="64" t="n">
        <f aca="false">IF(AND($G669&lt;=S$1,$H669&gt;S$1),$C669,0)</f>
        <v>0</v>
      </c>
      <c r="T669" s="64" t="n">
        <f aca="false">IF(AND($G669&lt;=T$1,$H669&gt;T$1),$C669,0)</f>
        <v>0</v>
      </c>
      <c r="U669" s="65" t="n">
        <f aca="false">SUM(I669:T669)</f>
        <v>0</v>
      </c>
      <c r="V669" s="65"/>
      <c r="W669" s="67"/>
      <c r="X669" s="67"/>
      <c r="Y669" s="67"/>
      <c r="Z669" s="67"/>
      <c r="AA669" s="67"/>
      <c r="AB669" s="67"/>
      <c r="AC669" s="67"/>
    </row>
    <row r="670" customFormat="false" ht="15.75" hidden="true" customHeight="false" outlineLevel="0" collapsed="false">
      <c r="A670" s="54" t="n">
        <f aca="false">+'Personnel Input Worksheet'!B690</f>
        <v>0</v>
      </c>
      <c r="B670" s="54" t="n">
        <f aca="false">+'Personnel Input Worksheet'!D690</f>
        <v>0</v>
      </c>
      <c r="C670" s="54" t="n">
        <f aca="false">IF(B670&lt;&gt;0,1,0)</f>
        <v>0</v>
      </c>
      <c r="D670" s="54" t="n">
        <f aca="false">+'Personnel Input Worksheet'!G690</f>
        <v>0</v>
      </c>
      <c r="E670" s="61" t="n">
        <f aca="false">+D670*30</f>
        <v>0</v>
      </c>
      <c r="F670" s="62" t="n">
        <v>36526</v>
      </c>
      <c r="G670" s="63" t="n">
        <f aca="false">IF(A670&lt;&gt;"FTE",DATE(99,12,31),+F670+(360-E670))</f>
        <v>36525</v>
      </c>
      <c r="H670" s="63" t="n">
        <f aca="false">IF(A670&lt;&gt;"FTE",F670+E670,DATE(2001,1,1))</f>
        <v>36526</v>
      </c>
      <c r="I670" s="64" t="n">
        <f aca="false">IF(AND($G670&lt;=I$1,$H670&gt;I$1),$C670,0)</f>
        <v>0</v>
      </c>
      <c r="J670" s="64" t="n">
        <f aca="false">IF(AND($G670&lt;=J$1,$H670&gt;J$1),$C670,0)</f>
        <v>0</v>
      </c>
      <c r="K670" s="64" t="n">
        <f aca="false">IF(AND($G670&lt;=K$1,$H670&gt;K$1),$C670,0)</f>
        <v>0</v>
      </c>
      <c r="L670" s="64" t="n">
        <f aca="false">IF(AND($G670&lt;=L$1,$H670&gt;L$1),$C670,0)</f>
        <v>0</v>
      </c>
      <c r="M670" s="64" t="n">
        <f aca="false">IF(AND($G670&lt;=M$1,$H670&gt;M$1),$C670,0)</f>
        <v>0</v>
      </c>
      <c r="N670" s="64" t="n">
        <f aca="false">IF(AND($G670&lt;=N$1,$H670&gt;N$1),$C670,0)</f>
        <v>0</v>
      </c>
      <c r="O670" s="64" t="n">
        <f aca="false">IF(AND($G670&lt;=O$1,$H670&gt;O$1),$C670,0)</f>
        <v>0</v>
      </c>
      <c r="P670" s="64" t="n">
        <f aca="false">IF(AND($G670&lt;=P$1,$H670&gt;P$1),$C670,0)</f>
        <v>0</v>
      </c>
      <c r="Q670" s="64" t="n">
        <f aca="false">IF(AND($G670&lt;=Q$1,$H670&gt;Q$1),$C670,0)</f>
        <v>0</v>
      </c>
      <c r="R670" s="64" t="n">
        <f aca="false">IF(AND($G670&lt;=R$1,$H670&gt;R$1),$C670,0)</f>
        <v>0</v>
      </c>
      <c r="S670" s="64" t="n">
        <f aca="false">IF(AND($G670&lt;=S$1,$H670&gt;S$1),$C670,0)</f>
        <v>0</v>
      </c>
      <c r="T670" s="64" t="n">
        <f aca="false">IF(AND($G670&lt;=T$1,$H670&gt;T$1),$C670,0)</f>
        <v>0</v>
      </c>
      <c r="U670" s="65" t="n">
        <f aca="false">SUM(I670:T670)</f>
        <v>0</v>
      </c>
      <c r="V670" s="65"/>
      <c r="W670" s="67"/>
      <c r="X670" s="67"/>
      <c r="Y670" s="67"/>
      <c r="Z670" s="67"/>
      <c r="AA670" s="67"/>
      <c r="AB670" s="67"/>
      <c r="AC670" s="67"/>
    </row>
    <row r="671" customFormat="false" ht="15.75" hidden="true" customHeight="false" outlineLevel="0" collapsed="false">
      <c r="A671" s="54" t="n">
        <f aca="false">+'Personnel Input Worksheet'!B691</f>
        <v>0</v>
      </c>
      <c r="B671" s="54" t="n">
        <f aca="false">+'Personnel Input Worksheet'!D691</f>
        <v>0</v>
      </c>
      <c r="C671" s="54" t="n">
        <f aca="false">IF(B671&lt;&gt;0,1,0)</f>
        <v>0</v>
      </c>
      <c r="D671" s="54" t="n">
        <f aca="false">+'Personnel Input Worksheet'!G691</f>
        <v>0</v>
      </c>
      <c r="E671" s="61" t="n">
        <f aca="false">+D671*30</f>
        <v>0</v>
      </c>
      <c r="F671" s="62" t="n">
        <v>36526</v>
      </c>
      <c r="G671" s="63" t="n">
        <f aca="false">IF(A671&lt;&gt;"FTE",DATE(99,12,31),+F671+(360-E671))</f>
        <v>36525</v>
      </c>
      <c r="H671" s="63" t="n">
        <f aca="false">IF(A671&lt;&gt;"FTE",F671+E671,DATE(2001,1,1))</f>
        <v>36526</v>
      </c>
      <c r="I671" s="64" t="n">
        <f aca="false">IF(AND($G671&lt;=I$1,$H671&gt;I$1),$C671,0)</f>
        <v>0</v>
      </c>
      <c r="J671" s="64" t="n">
        <f aca="false">IF(AND($G671&lt;=J$1,$H671&gt;J$1),$C671,0)</f>
        <v>0</v>
      </c>
      <c r="K671" s="64" t="n">
        <f aca="false">IF(AND($G671&lt;=K$1,$H671&gt;K$1),$C671,0)</f>
        <v>0</v>
      </c>
      <c r="L671" s="64" t="n">
        <f aca="false">IF(AND($G671&lt;=L$1,$H671&gt;L$1),$C671,0)</f>
        <v>0</v>
      </c>
      <c r="M671" s="64" t="n">
        <f aca="false">IF(AND($G671&lt;=M$1,$H671&gt;M$1),$C671,0)</f>
        <v>0</v>
      </c>
      <c r="N671" s="64" t="n">
        <f aca="false">IF(AND($G671&lt;=N$1,$H671&gt;N$1),$C671,0)</f>
        <v>0</v>
      </c>
      <c r="O671" s="64" t="n">
        <f aca="false">IF(AND($G671&lt;=O$1,$H671&gt;O$1),$C671,0)</f>
        <v>0</v>
      </c>
      <c r="P671" s="64" t="n">
        <f aca="false">IF(AND($G671&lt;=P$1,$H671&gt;P$1),$C671,0)</f>
        <v>0</v>
      </c>
      <c r="Q671" s="64" t="n">
        <f aca="false">IF(AND($G671&lt;=Q$1,$H671&gt;Q$1),$C671,0)</f>
        <v>0</v>
      </c>
      <c r="R671" s="64" t="n">
        <f aca="false">IF(AND($G671&lt;=R$1,$H671&gt;R$1),$C671,0)</f>
        <v>0</v>
      </c>
      <c r="S671" s="64" t="n">
        <f aca="false">IF(AND($G671&lt;=S$1,$H671&gt;S$1),$C671,0)</f>
        <v>0</v>
      </c>
      <c r="T671" s="64" t="n">
        <f aca="false">IF(AND($G671&lt;=T$1,$H671&gt;T$1),$C671,0)</f>
        <v>0</v>
      </c>
      <c r="U671" s="65" t="n">
        <f aca="false">SUM(I671:T671)</f>
        <v>0</v>
      </c>
      <c r="V671" s="65"/>
      <c r="W671" s="67"/>
      <c r="X671" s="67"/>
      <c r="Y671" s="67"/>
      <c r="Z671" s="67"/>
      <c r="AA671" s="67"/>
      <c r="AB671" s="67"/>
      <c r="AC671" s="67"/>
    </row>
    <row r="672" customFormat="false" ht="15.75" hidden="true" customHeight="false" outlineLevel="0" collapsed="false">
      <c r="A672" s="54" t="n">
        <f aca="false">+'Personnel Input Worksheet'!B692</f>
        <v>0</v>
      </c>
      <c r="B672" s="54" t="n">
        <f aca="false">+'Personnel Input Worksheet'!D692</f>
        <v>0</v>
      </c>
      <c r="C672" s="54" t="n">
        <f aca="false">IF(B672&lt;&gt;0,1,0)</f>
        <v>0</v>
      </c>
      <c r="D672" s="54" t="n">
        <f aca="false">+'Personnel Input Worksheet'!G692</f>
        <v>0</v>
      </c>
      <c r="E672" s="61" t="n">
        <f aca="false">+D672*30</f>
        <v>0</v>
      </c>
      <c r="F672" s="62" t="n">
        <v>36526</v>
      </c>
      <c r="G672" s="63" t="n">
        <f aca="false">IF(A672&lt;&gt;"FTE",DATE(99,12,31),+F672+(360-E672))</f>
        <v>36525</v>
      </c>
      <c r="H672" s="63" t="n">
        <f aca="false">IF(A672&lt;&gt;"FTE",F672+E672,DATE(2001,1,1))</f>
        <v>36526</v>
      </c>
      <c r="I672" s="64" t="n">
        <f aca="false">IF(AND($G672&lt;=I$1,$H672&gt;I$1),$C672,0)</f>
        <v>0</v>
      </c>
      <c r="J672" s="64" t="n">
        <f aca="false">IF(AND($G672&lt;=J$1,$H672&gt;J$1),$C672,0)</f>
        <v>0</v>
      </c>
      <c r="K672" s="64" t="n">
        <f aca="false">IF(AND($G672&lt;=K$1,$H672&gt;K$1),$C672,0)</f>
        <v>0</v>
      </c>
      <c r="L672" s="64" t="n">
        <f aca="false">IF(AND($G672&lt;=L$1,$H672&gt;L$1),$C672,0)</f>
        <v>0</v>
      </c>
      <c r="M672" s="64" t="n">
        <f aca="false">IF(AND($G672&lt;=M$1,$H672&gt;M$1),$C672,0)</f>
        <v>0</v>
      </c>
      <c r="N672" s="64" t="n">
        <f aca="false">IF(AND($G672&lt;=N$1,$H672&gt;N$1),$C672,0)</f>
        <v>0</v>
      </c>
      <c r="O672" s="64" t="n">
        <f aca="false">IF(AND($G672&lt;=O$1,$H672&gt;O$1),$C672,0)</f>
        <v>0</v>
      </c>
      <c r="P672" s="64" t="n">
        <f aca="false">IF(AND($G672&lt;=P$1,$H672&gt;P$1),$C672,0)</f>
        <v>0</v>
      </c>
      <c r="Q672" s="64" t="n">
        <f aca="false">IF(AND($G672&lt;=Q$1,$H672&gt;Q$1),$C672,0)</f>
        <v>0</v>
      </c>
      <c r="R672" s="64" t="n">
        <f aca="false">IF(AND($G672&lt;=R$1,$H672&gt;R$1),$C672,0)</f>
        <v>0</v>
      </c>
      <c r="S672" s="64" t="n">
        <f aca="false">IF(AND($G672&lt;=S$1,$H672&gt;S$1),$C672,0)</f>
        <v>0</v>
      </c>
      <c r="T672" s="64" t="n">
        <f aca="false">IF(AND($G672&lt;=T$1,$H672&gt;T$1),$C672,0)</f>
        <v>0</v>
      </c>
      <c r="U672" s="65" t="n">
        <f aca="false">SUM(I672:T672)</f>
        <v>0</v>
      </c>
      <c r="V672" s="65"/>
      <c r="W672" s="67"/>
      <c r="X672" s="67"/>
      <c r="Y672" s="67"/>
      <c r="Z672" s="67"/>
      <c r="AA672" s="67"/>
      <c r="AB672" s="67"/>
      <c r="AC672" s="67"/>
    </row>
    <row r="673" customFormat="false" ht="15.75" hidden="true" customHeight="false" outlineLevel="0" collapsed="false">
      <c r="A673" s="54" t="n">
        <f aca="false">+'Personnel Input Worksheet'!B693</f>
        <v>0</v>
      </c>
      <c r="B673" s="54" t="n">
        <f aca="false">+'Personnel Input Worksheet'!D693</f>
        <v>0</v>
      </c>
      <c r="C673" s="54" t="n">
        <f aca="false">IF(B673&lt;&gt;0,1,0)</f>
        <v>0</v>
      </c>
      <c r="D673" s="54" t="n">
        <f aca="false">+'Personnel Input Worksheet'!G693</f>
        <v>0</v>
      </c>
      <c r="E673" s="61" t="n">
        <f aca="false">+D673*30</f>
        <v>0</v>
      </c>
      <c r="F673" s="62" t="n">
        <v>36526</v>
      </c>
      <c r="G673" s="63" t="n">
        <f aca="false">IF(A673&lt;&gt;"FTE",DATE(99,12,31),+F673+(360-E673))</f>
        <v>36525</v>
      </c>
      <c r="H673" s="63" t="n">
        <f aca="false">IF(A673&lt;&gt;"FTE",F673+E673,DATE(2001,1,1))</f>
        <v>36526</v>
      </c>
      <c r="I673" s="64" t="n">
        <f aca="false">IF(AND($G673&lt;=I$1,$H673&gt;I$1),$C673,0)</f>
        <v>0</v>
      </c>
      <c r="J673" s="64" t="n">
        <f aca="false">IF(AND($G673&lt;=J$1,$H673&gt;J$1),$C673,0)</f>
        <v>0</v>
      </c>
      <c r="K673" s="64" t="n">
        <f aca="false">IF(AND($G673&lt;=K$1,$H673&gt;K$1),$C673,0)</f>
        <v>0</v>
      </c>
      <c r="L673" s="64" t="n">
        <f aca="false">IF(AND($G673&lt;=L$1,$H673&gt;L$1),$C673,0)</f>
        <v>0</v>
      </c>
      <c r="M673" s="64" t="n">
        <f aca="false">IF(AND($G673&lt;=M$1,$H673&gt;M$1),$C673,0)</f>
        <v>0</v>
      </c>
      <c r="N673" s="64" t="n">
        <f aca="false">IF(AND($G673&lt;=N$1,$H673&gt;N$1),$C673,0)</f>
        <v>0</v>
      </c>
      <c r="O673" s="64" t="n">
        <f aca="false">IF(AND($G673&lt;=O$1,$H673&gt;O$1),$C673,0)</f>
        <v>0</v>
      </c>
      <c r="P673" s="64" t="n">
        <f aca="false">IF(AND($G673&lt;=P$1,$H673&gt;P$1),$C673,0)</f>
        <v>0</v>
      </c>
      <c r="Q673" s="64" t="n">
        <f aca="false">IF(AND($G673&lt;=Q$1,$H673&gt;Q$1),$C673,0)</f>
        <v>0</v>
      </c>
      <c r="R673" s="64" t="n">
        <f aca="false">IF(AND($G673&lt;=R$1,$H673&gt;R$1),$C673,0)</f>
        <v>0</v>
      </c>
      <c r="S673" s="64" t="n">
        <f aca="false">IF(AND($G673&lt;=S$1,$H673&gt;S$1),$C673,0)</f>
        <v>0</v>
      </c>
      <c r="T673" s="64" t="n">
        <f aca="false">IF(AND($G673&lt;=T$1,$H673&gt;T$1),$C673,0)</f>
        <v>0</v>
      </c>
      <c r="U673" s="65" t="n">
        <f aca="false">SUM(I673:T673)</f>
        <v>0</v>
      </c>
      <c r="V673" s="65"/>
      <c r="W673" s="67"/>
      <c r="X673" s="67"/>
      <c r="Y673" s="67"/>
      <c r="Z673" s="67"/>
      <c r="AA673" s="67"/>
      <c r="AB673" s="67"/>
      <c r="AC673" s="67"/>
    </row>
    <row r="674" customFormat="false" ht="15.75" hidden="true" customHeight="false" outlineLevel="0" collapsed="false">
      <c r="A674" s="54" t="n">
        <f aca="false">+'Personnel Input Worksheet'!B694</f>
        <v>0</v>
      </c>
      <c r="B674" s="54" t="n">
        <f aca="false">+'Personnel Input Worksheet'!D694</f>
        <v>0</v>
      </c>
      <c r="C674" s="54" t="n">
        <f aca="false">IF(B674&lt;&gt;0,1,0)</f>
        <v>0</v>
      </c>
      <c r="D674" s="54" t="n">
        <f aca="false">+'Personnel Input Worksheet'!G694</f>
        <v>0</v>
      </c>
      <c r="E674" s="61" t="n">
        <f aca="false">+D674*30</f>
        <v>0</v>
      </c>
      <c r="F674" s="62" t="n">
        <v>36526</v>
      </c>
      <c r="G674" s="63" t="n">
        <f aca="false">IF(A674&lt;&gt;"FTE",DATE(99,12,31),+F674+(360-E674))</f>
        <v>36525</v>
      </c>
      <c r="H674" s="63" t="n">
        <f aca="false">IF(A674&lt;&gt;"FTE",F674+E674,DATE(2001,1,1))</f>
        <v>36526</v>
      </c>
      <c r="I674" s="64" t="n">
        <f aca="false">IF(AND($G674&lt;=I$1,$H674&gt;I$1),$C674,0)</f>
        <v>0</v>
      </c>
      <c r="J674" s="64" t="n">
        <f aca="false">IF(AND($G674&lt;=J$1,$H674&gt;J$1),$C674,0)</f>
        <v>0</v>
      </c>
      <c r="K674" s="64" t="n">
        <f aca="false">IF(AND($G674&lt;=K$1,$H674&gt;K$1),$C674,0)</f>
        <v>0</v>
      </c>
      <c r="L674" s="64" t="n">
        <f aca="false">IF(AND($G674&lt;=L$1,$H674&gt;L$1),$C674,0)</f>
        <v>0</v>
      </c>
      <c r="M674" s="64" t="n">
        <f aca="false">IF(AND($G674&lt;=M$1,$H674&gt;M$1),$C674,0)</f>
        <v>0</v>
      </c>
      <c r="N674" s="64" t="n">
        <f aca="false">IF(AND($G674&lt;=N$1,$H674&gt;N$1),$C674,0)</f>
        <v>0</v>
      </c>
      <c r="O674" s="64" t="n">
        <f aca="false">IF(AND($G674&lt;=O$1,$H674&gt;O$1),$C674,0)</f>
        <v>0</v>
      </c>
      <c r="P674" s="64" t="n">
        <f aca="false">IF(AND($G674&lt;=P$1,$H674&gt;P$1),$C674,0)</f>
        <v>0</v>
      </c>
      <c r="Q674" s="64" t="n">
        <f aca="false">IF(AND($G674&lt;=Q$1,$H674&gt;Q$1),$C674,0)</f>
        <v>0</v>
      </c>
      <c r="R674" s="64" t="n">
        <f aca="false">IF(AND($G674&lt;=R$1,$H674&gt;R$1),$C674,0)</f>
        <v>0</v>
      </c>
      <c r="S674" s="64" t="n">
        <f aca="false">IF(AND($G674&lt;=S$1,$H674&gt;S$1),$C674,0)</f>
        <v>0</v>
      </c>
      <c r="T674" s="64" t="n">
        <f aca="false">IF(AND($G674&lt;=T$1,$H674&gt;T$1),$C674,0)</f>
        <v>0</v>
      </c>
      <c r="U674" s="65" t="n">
        <f aca="false">SUM(I674:T674)</f>
        <v>0</v>
      </c>
      <c r="V674" s="65"/>
      <c r="W674" s="67"/>
      <c r="X674" s="67"/>
      <c r="Y674" s="67"/>
      <c r="Z674" s="67"/>
      <c r="AA674" s="67"/>
      <c r="AB674" s="67"/>
      <c r="AC674" s="67"/>
    </row>
    <row r="675" customFormat="false" ht="15.75" hidden="true" customHeight="false" outlineLevel="0" collapsed="false">
      <c r="A675" s="54" t="n">
        <f aca="false">+'Personnel Input Worksheet'!B695</f>
        <v>0</v>
      </c>
      <c r="B675" s="54" t="n">
        <f aca="false">+'Personnel Input Worksheet'!D695</f>
        <v>0</v>
      </c>
      <c r="C675" s="54" t="n">
        <f aca="false">IF(B675&lt;&gt;0,1,0)</f>
        <v>0</v>
      </c>
      <c r="D675" s="54" t="n">
        <f aca="false">+'Personnel Input Worksheet'!G695</f>
        <v>0</v>
      </c>
      <c r="E675" s="61" t="n">
        <f aca="false">+D675*30</f>
        <v>0</v>
      </c>
      <c r="F675" s="62" t="n">
        <v>36526</v>
      </c>
      <c r="G675" s="63" t="n">
        <f aca="false">IF(A675&lt;&gt;"FTE",DATE(99,12,31),+F675+(360-E675))</f>
        <v>36525</v>
      </c>
      <c r="H675" s="63" t="n">
        <f aca="false">IF(A675&lt;&gt;"FTE",F675+E675,DATE(2001,1,1))</f>
        <v>36526</v>
      </c>
      <c r="I675" s="64" t="n">
        <f aca="false">IF(AND($G675&lt;=I$1,$H675&gt;I$1),$C675,0)</f>
        <v>0</v>
      </c>
      <c r="J675" s="64" t="n">
        <f aca="false">IF(AND($G675&lt;=J$1,$H675&gt;J$1),$C675,0)</f>
        <v>0</v>
      </c>
      <c r="K675" s="64" t="n">
        <f aca="false">IF(AND($G675&lt;=K$1,$H675&gt;K$1),$C675,0)</f>
        <v>0</v>
      </c>
      <c r="L675" s="64" t="n">
        <f aca="false">IF(AND($G675&lt;=L$1,$H675&gt;L$1),$C675,0)</f>
        <v>0</v>
      </c>
      <c r="M675" s="64" t="n">
        <f aca="false">IF(AND($G675&lt;=M$1,$H675&gt;M$1),$C675,0)</f>
        <v>0</v>
      </c>
      <c r="N675" s="64" t="n">
        <f aca="false">IF(AND($G675&lt;=N$1,$H675&gt;N$1),$C675,0)</f>
        <v>0</v>
      </c>
      <c r="O675" s="64" t="n">
        <f aca="false">IF(AND($G675&lt;=O$1,$H675&gt;O$1),$C675,0)</f>
        <v>0</v>
      </c>
      <c r="P675" s="64" t="n">
        <f aca="false">IF(AND($G675&lt;=P$1,$H675&gt;P$1),$C675,0)</f>
        <v>0</v>
      </c>
      <c r="Q675" s="64" t="n">
        <f aca="false">IF(AND($G675&lt;=Q$1,$H675&gt;Q$1),$C675,0)</f>
        <v>0</v>
      </c>
      <c r="R675" s="64" t="n">
        <f aca="false">IF(AND($G675&lt;=R$1,$H675&gt;R$1),$C675,0)</f>
        <v>0</v>
      </c>
      <c r="S675" s="64" t="n">
        <f aca="false">IF(AND($G675&lt;=S$1,$H675&gt;S$1),$C675,0)</f>
        <v>0</v>
      </c>
      <c r="T675" s="64" t="n">
        <f aca="false">IF(AND($G675&lt;=T$1,$H675&gt;T$1),$C675,0)</f>
        <v>0</v>
      </c>
      <c r="U675" s="65" t="n">
        <f aca="false">SUM(I675:T675)</f>
        <v>0</v>
      </c>
      <c r="V675" s="65"/>
      <c r="W675" s="67"/>
      <c r="X675" s="67"/>
      <c r="Y675" s="67"/>
      <c r="Z675" s="67"/>
      <c r="AA675" s="67"/>
      <c r="AB675" s="67"/>
      <c r="AC675" s="67"/>
    </row>
    <row r="676" customFormat="false" ht="15.75" hidden="true" customHeight="false" outlineLevel="0" collapsed="false">
      <c r="A676" s="54" t="n">
        <f aca="false">+'Personnel Input Worksheet'!B696</f>
        <v>0</v>
      </c>
      <c r="B676" s="54" t="n">
        <f aca="false">+'Personnel Input Worksheet'!D696</f>
        <v>0</v>
      </c>
      <c r="C676" s="54" t="n">
        <f aca="false">IF(B676&lt;&gt;0,1,0)</f>
        <v>0</v>
      </c>
      <c r="D676" s="54" t="n">
        <f aca="false">+'Personnel Input Worksheet'!G696</f>
        <v>0</v>
      </c>
      <c r="E676" s="61" t="n">
        <f aca="false">+D676*30</f>
        <v>0</v>
      </c>
      <c r="F676" s="62" t="n">
        <v>36526</v>
      </c>
      <c r="G676" s="63" t="n">
        <f aca="false">IF(A676&lt;&gt;"FTE",DATE(99,12,31),+F676+(360-E676))</f>
        <v>36525</v>
      </c>
      <c r="H676" s="63" t="n">
        <f aca="false">IF(A676&lt;&gt;"FTE",F676+E676,DATE(2001,1,1))</f>
        <v>36526</v>
      </c>
      <c r="I676" s="64" t="n">
        <f aca="false">IF(AND($G676&lt;=I$1,$H676&gt;I$1),$C676,0)</f>
        <v>0</v>
      </c>
      <c r="J676" s="64" t="n">
        <f aca="false">IF(AND($G676&lt;=J$1,$H676&gt;J$1),$C676,0)</f>
        <v>0</v>
      </c>
      <c r="K676" s="64" t="n">
        <f aca="false">IF(AND($G676&lt;=K$1,$H676&gt;K$1),$C676,0)</f>
        <v>0</v>
      </c>
      <c r="L676" s="64" t="n">
        <f aca="false">IF(AND($G676&lt;=L$1,$H676&gt;L$1),$C676,0)</f>
        <v>0</v>
      </c>
      <c r="M676" s="64" t="n">
        <f aca="false">IF(AND($G676&lt;=M$1,$H676&gt;M$1),$C676,0)</f>
        <v>0</v>
      </c>
      <c r="N676" s="64" t="n">
        <f aca="false">IF(AND($G676&lt;=N$1,$H676&gt;N$1),$C676,0)</f>
        <v>0</v>
      </c>
      <c r="O676" s="64" t="n">
        <f aca="false">IF(AND($G676&lt;=O$1,$H676&gt;O$1),$C676,0)</f>
        <v>0</v>
      </c>
      <c r="P676" s="64" t="n">
        <f aca="false">IF(AND($G676&lt;=P$1,$H676&gt;P$1),$C676,0)</f>
        <v>0</v>
      </c>
      <c r="Q676" s="64" t="n">
        <f aca="false">IF(AND($G676&lt;=Q$1,$H676&gt;Q$1),$C676,0)</f>
        <v>0</v>
      </c>
      <c r="R676" s="64" t="n">
        <f aca="false">IF(AND($G676&lt;=R$1,$H676&gt;R$1),$C676,0)</f>
        <v>0</v>
      </c>
      <c r="S676" s="64" t="n">
        <f aca="false">IF(AND($G676&lt;=S$1,$H676&gt;S$1),$C676,0)</f>
        <v>0</v>
      </c>
      <c r="T676" s="64" t="n">
        <f aca="false">IF(AND($G676&lt;=T$1,$H676&gt;T$1),$C676,0)</f>
        <v>0</v>
      </c>
      <c r="U676" s="65" t="n">
        <f aca="false">SUM(I676:T676)</f>
        <v>0</v>
      </c>
      <c r="V676" s="65"/>
      <c r="W676" s="67"/>
      <c r="X676" s="67"/>
      <c r="Y676" s="67"/>
      <c r="Z676" s="67"/>
      <c r="AA676" s="67"/>
      <c r="AB676" s="67"/>
      <c r="AC676" s="67"/>
    </row>
    <row r="677" customFormat="false" ht="15.75" hidden="true" customHeight="false" outlineLevel="0" collapsed="false">
      <c r="A677" s="54" t="n">
        <f aca="false">+'Personnel Input Worksheet'!B697</f>
        <v>0</v>
      </c>
      <c r="B677" s="54" t="n">
        <f aca="false">+'Personnel Input Worksheet'!D697</f>
        <v>0</v>
      </c>
      <c r="C677" s="54" t="n">
        <f aca="false">IF(B677&lt;&gt;0,1,0)</f>
        <v>0</v>
      </c>
      <c r="D677" s="54" t="n">
        <f aca="false">+'Personnel Input Worksheet'!G697</f>
        <v>0</v>
      </c>
      <c r="E677" s="61" t="n">
        <f aca="false">+D677*30</f>
        <v>0</v>
      </c>
      <c r="F677" s="62" t="n">
        <v>36526</v>
      </c>
      <c r="G677" s="63" t="n">
        <f aca="false">IF(A677&lt;&gt;"FTE",DATE(99,12,31),+F677+(360-E677))</f>
        <v>36525</v>
      </c>
      <c r="H677" s="63" t="n">
        <f aca="false">IF(A677&lt;&gt;"FTE",F677+E677,DATE(2001,1,1))</f>
        <v>36526</v>
      </c>
      <c r="I677" s="64" t="n">
        <f aca="false">IF(AND($G677&lt;=I$1,$H677&gt;I$1),$C677,0)</f>
        <v>0</v>
      </c>
      <c r="J677" s="64" t="n">
        <f aca="false">IF(AND($G677&lt;=J$1,$H677&gt;J$1),$C677,0)</f>
        <v>0</v>
      </c>
      <c r="K677" s="64" t="n">
        <f aca="false">IF(AND($G677&lt;=K$1,$H677&gt;K$1),$C677,0)</f>
        <v>0</v>
      </c>
      <c r="L677" s="64" t="n">
        <f aca="false">IF(AND($G677&lt;=L$1,$H677&gt;L$1),$C677,0)</f>
        <v>0</v>
      </c>
      <c r="M677" s="64" t="n">
        <f aca="false">IF(AND($G677&lt;=M$1,$H677&gt;M$1),$C677,0)</f>
        <v>0</v>
      </c>
      <c r="N677" s="64" t="n">
        <f aca="false">IF(AND($G677&lt;=N$1,$H677&gt;N$1),$C677,0)</f>
        <v>0</v>
      </c>
      <c r="O677" s="64" t="n">
        <f aca="false">IF(AND($G677&lt;=O$1,$H677&gt;O$1),$C677,0)</f>
        <v>0</v>
      </c>
      <c r="P677" s="64" t="n">
        <f aca="false">IF(AND($G677&lt;=P$1,$H677&gt;P$1),$C677,0)</f>
        <v>0</v>
      </c>
      <c r="Q677" s="64" t="n">
        <f aca="false">IF(AND($G677&lt;=Q$1,$H677&gt;Q$1),$C677,0)</f>
        <v>0</v>
      </c>
      <c r="R677" s="64" t="n">
        <f aca="false">IF(AND($G677&lt;=R$1,$H677&gt;R$1),$C677,0)</f>
        <v>0</v>
      </c>
      <c r="S677" s="64" t="n">
        <f aca="false">IF(AND($G677&lt;=S$1,$H677&gt;S$1),$C677,0)</f>
        <v>0</v>
      </c>
      <c r="T677" s="64" t="n">
        <f aca="false">IF(AND($G677&lt;=T$1,$H677&gt;T$1),$C677,0)</f>
        <v>0</v>
      </c>
      <c r="U677" s="65" t="n">
        <f aca="false">SUM(I677:T677)</f>
        <v>0</v>
      </c>
      <c r="V677" s="65"/>
      <c r="W677" s="67"/>
      <c r="X677" s="67"/>
      <c r="Y677" s="67"/>
      <c r="Z677" s="67"/>
      <c r="AA677" s="67"/>
      <c r="AB677" s="67"/>
      <c r="AC677" s="67"/>
    </row>
    <row r="678" customFormat="false" ht="15.75" hidden="true" customHeight="false" outlineLevel="0" collapsed="false">
      <c r="A678" s="54" t="n">
        <f aca="false">+'Personnel Input Worksheet'!B698</f>
        <v>0</v>
      </c>
      <c r="B678" s="54" t="n">
        <f aca="false">+'Personnel Input Worksheet'!D698</f>
        <v>0</v>
      </c>
      <c r="C678" s="54" t="n">
        <f aca="false">IF(B678&lt;&gt;0,1,0)</f>
        <v>0</v>
      </c>
      <c r="D678" s="54" t="n">
        <f aca="false">+'Personnel Input Worksheet'!G698</f>
        <v>0</v>
      </c>
      <c r="E678" s="61" t="n">
        <f aca="false">+D678*30</f>
        <v>0</v>
      </c>
      <c r="F678" s="62" t="n">
        <v>36526</v>
      </c>
      <c r="G678" s="63" t="n">
        <f aca="false">IF(A678&lt;&gt;"FTE",DATE(99,12,31),+F678+(360-E678))</f>
        <v>36525</v>
      </c>
      <c r="H678" s="63" t="n">
        <f aca="false">IF(A678&lt;&gt;"FTE",F678+E678,DATE(2001,1,1))</f>
        <v>36526</v>
      </c>
      <c r="I678" s="64" t="n">
        <f aca="false">IF(AND($G678&lt;=I$1,$H678&gt;I$1),$C678,0)</f>
        <v>0</v>
      </c>
      <c r="J678" s="64" t="n">
        <f aca="false">IF(AND($G678&lt;=J$1,$H678&gt;J$1),$C678,0)</f>
        <v>0</v>
      </c>
      <c r="K678" s="64" t="n">
        <f aca="false">IF(AND($G678&lt;=K$1,$H678&gt;K$1),$C678,0)</f>
        <v>0</v>
      </c>
      <c r="L678" s="64" t="n">
        <f aca="false">IF(AND($G678&lt;=L$1,$H678&gt;L$1),$C678,0)</f>
        <v>0</v>
      </c>
      <c r="M678" s="64" t="n">
        <f aca="false">IF(AND($G678&lt;=M$1,$H678&gt;M$1),$C678,0)</f>
        <v>0</v>
      </c>
      <c r="N678" s="64" t="n">
        <f aca="false">IF(AND($G678&lt;=N$1,$H678&gt;N$1),$C678,0)</f>
        <v>0</v>
      </c>
      <c r="O678" s="64" t="n">
        <f aca="false">IF(AND($G678&lt;=O$1,$H678&gt;O$1),$C678,0)</f>
        <v>0</v>
      </c>
      <c r="P678" s="64" t="n">
        <f aca="false">IF(AND($G678&lt;=P$1,$H678&gt;P$1),$C678,0)</f>
        <v>0</v>
      </c>
      <c r="Q678" s="64" t="n">
        <f aca="false">IF(AND($G678&lt;=Q$1,$H678&gt;Q$1),$C678,0)</f>
        <v>0</v>
      </c>
      <c r="R678" s="64" t="n">
        <f aca="false">IF(AND($G678&lt;=R$1,$H678&gt;R$1),$C678,0)</f>
        <v>0</v>
      </c>
      <c r="S678" s="64" t="n">
        <f aca="false">IF(AND($G678&lt;=S$1,$H678&gt;S$1),$C678,0)</f>
        <v>0</v>
      </c>
      <c r="T678" s="64" t="n">
        <f aca="false">IF(AND($G678&lt;=T$1,$H678&gt;T$1),$C678,0)</f>
        <v>0</v>
      </c>
      <c r="U678" s="65" t="n">
        <f aca="false">SUM(I678:T678)</f>
        <v>0</v>
      </c>
      <c r="V678" s="65"/>
      <c r="W678" s="67"/>
      <c r="X678" s="67"/>
      <c r="Y678" s="67"/>
      <c r="Z678" s="67"/>
      <c r="AA678" s="67"/>
      <c r="AB678" s="67"/>
      <c r="AC678" s="67"/>
    </row>
    <row r="679" customFormat="false" ht="15.75" hidden="true" customHeight="false" outlineLevel="0" collapsed="false">
      <c r="A679" s="54" t="n">
        <f aca="false">+'Personnel Input Worksheet'!B699</f>
        <v>0</v>
      </c>
      <c r="B679" s="54" t="n">
        <f aca="false">+'Personnel Input Worksheet'!D699</f>
        <v>0</v>
      </c>
      <c r="C679" s="54" t="n">
        <f aca="false">IF(B679&lt;&gt;0,1,0)</f>
        <v>0</v>
      </c>
      <c r="D679" s="54" t="n">
        <f aca="false">+'Personnel Input Worksheet'!G699</f>
        <v>0</v>
      </c>
      <c r="E679" s="61" t="n">
        <f aca="false">+D679*30</f>
        <v>0</v>
      </c>
      <c r="F679" s="62" t="n">
        <v>36526</v>
      </c>
      <c r="G679" s="63" t="n">
        <f aca="false">IF(A679&lt;&gt;"FTE",DATE(99,12,31),+F679+(360-E679))</f>
        <v>36525</v>
      </c>
      <c r="H679" s="63" t="n">
        <f aca="false">IF(A679&lt;&gt;"FTE",F679+E679,DATE(2001,1,1))</f>
        <v>36526</v>
      </c>
      <c r="I679" s="64" t="n">
        <f aca="false">IF(AND($G679&lt;=I$1,$H679&gt;I$1),$C679,0)</f>
        <v>0</v>
      </c>
      <c r="J679" s="64" t="n">
        <f aca="false">IF(AND($G679&lt;=J$1,$H679&gt;J$1),$C679,0)</f>
        <v>0</v>
      </c>
      <c r="K679" s="64" t="n">
        <f aca="false">IF(AND($G679&lt;=K$1,$H679&gt;K$1),$C679,0)</f>
        <v>0</v>
      </c>
      <c r="L679" s="64" t="n">
        <f aca="false">IF(AND($G679&lt;=L$1,$H679&gt;L$1),$C679,0)</f>
        <v>0</v>
      </c>
      <c r="M679" s="64" t="n">
        <f aca="false">IF(AND($G679&lt;=M$1,$H679&gt;M$1),$C679,0)</f>
        <v>0</v>
      </c>
      <c r="N679" s="64" t="n">
        <f aca="false">IF(AND($G679&lt;=N$1,$H679&gt;N$1),$C679,0)</f>
        <v>0</v>
      </c>
      <c r="O679" s="64" t="n">
        <f aca="false">IF(AND($G679&lt;=O$1,$H679&gt;O$1),$C679,0)</f>
        <v>0</v>
      </c>
      <c r="P679" s="64" t="n">
        <f aca="false">IF(AND($G679&lt;=P$1,$H679&gt;P$1),$C679,0)</f>
        <v>0</v>
      </c>
      <c r="Q679" s="64" t="n">
        <f aca="false">IF(AND($G679&lt;=Q$1,$H679&gt;Q$1),$C679,0)</f>
        <v>0</v>
      </c>
      <c r="R679" s="64" t="n">
        <f aca="false">IF(AND($G679&lt;=R$1,$H679&gt;R$1),$C679,0)</f>
        <v>0</v>
      </c>
      <c r="S679" s="64" t="n">
        <f aca="false">IF(AND($G679&lt;=S$1,$H679&gt;S$1),$C679,0)</f>
        <v>0</v>
      </c>
      <c r="T679" s="64" t="n">
        <f aca="false">IF(AND($G679&lt;=T$1,$H679&gt;T$1),$C679,0)</f>
        <v>0</v>
      </c>
      <c r="U679" s="65" t="n">
        <f aca="false">SUM(I679:T679)</f>
        <v>0</v>
      </c>
      <c r="V679" s="65"/>
      <c r="W679" s="67"/>
      <c r="X679" s="67"/>
      <c r="Y679" s="67"/>
      <c r="Z679" s="67"/>
      <c r="AA679" s="67"/>
      <c r="AB679" s="67"/>
      <c r="AC679" s="67"/>
    </row>
    <row r="680" customFormat="false" ht="15.75" hidden="true" customHeight="false" outlineLevel="0" collapsed="false">
      <c r="A680" s="54" t="n">
        <f aca="false">+'Personnel Input Worksheet'!B700</f>
        <v>0</v>
      </c>
      <c r="B680" s="54" t="n">
        <f aca="false">+'Personnel Input Worksheet'!D700</f>
        <v>0</v>
      </c>
      <c r="C680" s="54" t="n">
        <f aca="false">IF(B680&lt;&gt;0,1,0)</f>
        <v>0</v>
      </c>
      <c r="D680" s="54" t="n">
        <f aca="false">+'Personnel Input Worksheet'!G700</f>
        <v>0</v>
      </c>
      <c r="E680" s="61" t="n">
        <f aca="false">+D680*30</f>
        <v>0</v>
      </c>
      <c r="F680" s="62" t="n">
        <v>36526</v>
      </c>
      <c r="G680" s="63" t="n">
        <f aca="false">IF(A680&lt;&gt;"FTE",DATE(99,12,31),+F680+(360-E680))</f>
        <v>36525</v>
      </c>
      <c r="H680" s="63" t="n">
        <f aca="false">IF(A680&lt;&gt;"FTE",F680+E680,DATE(2001,1,1))</f>
        <v>36526</v>
      </c>
      <c r="I680" s="64" t="n">
        <f aca="false">IF(AND($G680&lt;=I$1,$H680&gt;I$1),$C680,0)</f>
        <v>0</v>
      </c>
      <c r="J680" s="64" t="n">
        <f aca="false">IF(AND($G680&lt;=J$1,$H680&gt;J$1),$C680,0)</f>
        <v>0</v>
      </c>
      <c r="K680" s="64" t="n">
        <f aca="false">IF(AND($G680&lt;=K$1,$H680&gt;K$1),$C680,0)</f>
        <v>0</v>
      </c>
      <c r="L680" s="64" t="n">
        <f aca="false">IF(AND($G680&lt;=L$1,$H680&gt;L$1),$C680,0)</f>
        <v>0</v>
      </c>
      <c r="M680" s="64" t="n">
        <f aca="false">IF(AND($G680&lt;=M$1,$H680&gt;M$1),$C680,0)</f>
        <v>0</v>
      </c>
      <c r="N680" s="64" t="n">
        <f aca="false">IF(AND($G680&lt;=N$1,$H680&gt;N$1),$C680,0)</f>
        <v>0</v>
      </c>
      <c r="O680" s="64" t="n">
        <f aca="false">IF(AND($G680&lt;=O$1,$H680&gt;O$1),$C680,0)</f>
        <v>0</v>
      </c>
      <c r="P680" s="64" t="n">
        <f aca="false">IF(AND($G680&lt;=P$1,$H680&gt;P$1),$C680,0)</f>
        <v>0</v>
      </c>
      <c r="Q680" s="64" t="n">
        <f aca="false">IF(AND($G680&lt;=Q$1,$H680&gt;Q$1),$C680,0)</f>
        <v>0</v>
      </c>
      <c r="R680" s="64" t="n">
        <f aca="false">IF(AND($G680&lt;=R$1,$H680&gt;R$1),$C680,0)</f>
        <v>0</v>
      </c>
      <c r="S680" s="64" t="n">
        <f aca="false">IF(AND($G680&lt;=S$1,$H680&gt;S$1),$C680,0)</f>
        <v>0</v>
      </c>
      <c r="T680" s="64" t="n">
        <f aca="false">IF(AND($G680&lt;=T$1,$H680&gt;T$1),$C680,0)</f>
        <v>0</v>
      </c>
      <c r="U680" s="65" t="n">
        <f aca="false">SUM(I680:T680)</f>
        <v>0</v>
      </c>
      <c r="V680" s="65"/>
      <c r="W680" s="67"/>
      <c r="X680" s="67"/>
      <c r="Y680" s="67"/>
      <c r="Z680" s="67"/>
      <c r="AA680" s="67"/>
      <c r="AB680" s="67"/>
      <c r="AC680" s="67"/>
    </row>
    <row r="681" customFormat="false" ht="15.75" hidden="true" customHeight="false" outlineLevel="0" collapsed="false">
      <c r="A681" s="54" t="n">
        <f aca="false">+'Personnel Input Worksheet'!B701</f>
        <v>0</v>
      </c>
      <c r="B681" s="54" t="n">
        <f aca="false">+'Personnel Input Worksheet'!D701</f>
        <v>0</v>
      </c>
      <c r="C681" s="54" t="n">
        <f aca="false">IF(B681&lt;&gt;0,1,0)</f>
        <v>0</v>
      </c>
      <c r="D681" s="54" t="n">
        <f aca="false">+'Personnel Input Worksheet'!G701</f>
        <v>0</v>
      </c>
      <c r="E681" s="61" t="n">
        <f aca="false">+D681*30</f>
        <v>0</v>
      </c>
      <c r="F681" s="62" t="n">
        <v>36526</v>
      </c>
      <c r="G681" s="63" t="n">
        <f aca="false">IF(A681&lt;&gt;"FTE",DATE(99,12,31),+F681+(360-E681))</f>
        <v>36525</v>
      </c>
      <c r="H681" s="63" t="n">
        <f aca="false">IF(A681&lt;&gt;"FTE",F681+E681,DATE(2001,1,1))</f>
        <v>36526</v>
      </c>
      <c r="I681" s="64" t="n">
        <f aca="false">IF(AND($G681&lt;=I$1,$H681&gt;I$1),$C681,0)</f>
        <v>0</v>
      </c>
      <c r="J681" s="64" t="n">
        <f aca="false">IF(AND($G681&lt;=J$1,$H681&gt;J$1),$C681,0)</f>
        <v>0</v>
      </c>
      <c r="K681" s="64" t="n">
        <f aca="false">IF(AND($G681&lt;=K$1,$H681&gt;K$1),$C681,0)</f>
        <v>0</v>
      </c>
      <c r="L681" s="64" t="n">
        <f aca="false">IF(AND($G681&lt;=L$1,$H681&gt;L$1),$C681,0)</f>
        <v>0</v>
      </c>
      <c r="M681" s="64" t="n">
        <f aca="false">IF(AND($G681&lt;=M$1,$H681&gt;M$1),$C681,0)</f>
        <v>0</v>
      </c>
      <c r="N681" s="64" t="n">
        <f aca="false">IF(AND($G681&lt;=N$1,$H681&gt;N$1),$C681,0)</f>
        <v>0</v>
      </c>
      <c r="O681" s="64" t="n">
        <f aca="false">IF(AND($G681&lt;=O$1,$H681&gt;O$1),$C681,0)</f>
        <v>0</v>
      </c>
      <c r="P681" s="64" t="n">
        <f aca="false">IF(AND($G681&lt;=P$1,$H681&gt;P$1),$C681,0)</f>
        <v>0</v>
      </c>
      <c r="Q681" s="64" t="n">
        <f aca="false">IF(AND($G681&lt;=Q$1,$H681&gt;Q$1),$C681,0)</f>
        <v>0</v>
      </c>
      <c r="R681" s="64" t="n">
        <f aca="false">IF(AND($G681&lt;=R$1,$H681&gt;R$1),$C681,0)</f>
        <v>0</v>
      </c>
      <c r="S681" s="64" t="n">
        <f aca="false">IF(AND($G681&lt;=S$1,$H681&gt;S$1),$C681,0)</f>
        <v>0</v>
      </c>
      <c r="T681" s="64" t="n">
        <f aca="false">IF(AND($G681&lt;=T$1,$H681&gt;T$1),$C681,0)</f>
        <v>0</v>
      </c>
      <c r="U681" s="65" t="n">
        <f aca="false">SUM(I681:T681)</f>
        <v>0</v>
      </c>
      <c r="V681" s="65"/>
      <c r="W681" s="67"/>
      <c r="X681" s="67"/>
      <c r="Y681" s="67"/>
      <c r="Z681" s="67"/>
      <c r="AA681" s="67"/>
      <c r="AB681" s="67"/>
      <c r="AC681" s="67"/>
    </row>
    <row r="682" customFormat="false" ht="15.75" hidden="true" customHeight="false" outlineLevel="0" collapsed="false">
      <c r="A682" s="54" t="n">
        <f aca="false">+'Personnel Input Worksheet'!B702</f>
        <v>0</v>
      </c>
      <c r="B682" s="54" t="n">
        <f aca="false">+'Personnel Input Worksheet'!D702</f>
        <v>0</v>
      </c>
      <c r="C682" s="54" t="n">
        <f aca="false">IF(B682&lt;&gt;0,1,0)</f>
        <v>0</v>
      </c>
      <c r="D682" s="54" t="n">
        <f aca="false">+'Personnel Input Worksheet'!G702</f>
        <v>0</v>
      </c>
      <c r="E682" s="61" t="n">
        <f aca="false">+D682*30</f>
        <v>0</v>
      </c>
      <c r="F682" s="62" t="n">
        <v>36526</v>
      </c>
      <c r="G682" s="63" t="n">
        <f aca="false">IF(A682&lt;&gt;"FTE",DATE(99,12,31),+F682+(360-E682))</f>
        <v>36525</v>
      </c>
      <c r="H682" s="63" t="n">
        <f aca="false">IF(A682&lt;&gt;"FTE",F682+E682,DATE(2001,1,1))</f>
        <v>36526</v>
      </c>
      <c r="I682" s="64" t="n">
        <f aca="false">IF(AND($G682&lt;=I$1,$H682&gt;I$1),$C682,0)</f>
        <v>0</v>
      </c>
      <c r="J682" s="64" t="n">
        <f aca="false">IF(AND($G682&lt;=J$1,$H682&gt;J$1),$C682,0)</f>
        <v>0</v>
      </c>
      <c r="K682" s="64" t="n">
        <f aca="false">IF(AND($G682&lt;=K$1,$H682&gt;K$1),$C682,0)</f>
        <v>0</v>
      </c>
      <c r="L682" s="64" t="n">
        <f aca="false">IF(AND($G682&lt;=L$1,$H682&gt;L$1),$C682,0)</f>
        <v>0</v>
      </c>
      <c r="M682" s="64" t="n">
        <f aca="false">IF(AND($G682&lt;=M$1,$H682&gt;M$1),$C682,0)</f>
        <v>0</v>
      </c>
      <c r="N682" s="64" t="n">
        <f aca="false">IF(AND($G682&lt;=N$1,$H682&gt;N$1),$C682,0)</f>
        <v>0</v>
      </c>
      <c r="O682" s="64" t="n">
        <f aca="false">IF(AND($G682&lt;=O$1,$H682&gt;O$1),$C682,0)</f>
        <v>0</v>
      </c>
      <c r="P682" s="64" t="n">
        <f aca="false">IF(AND($G682&lt;=P$1,$H682&gt;P$1),$C682,0)</f>
        <v>0</v>
      </c>
      <c r="Q682" s="64" t="n">
        <f aca="false">IF(AND($G682&lt;=Q$1,$H682&gt;Q$1),$C682,0)</f>
        <v>0</v>
      </c>
      <c r="R682" s="64" t="n">
        <f aca="false">IF(AND($G682&lt;=R$1,$H682&gt;R$1),$C682,0)</f>
        <v>0</v>
      </c>
      <c r="S682" s="64" t="n">
        <f aca="false">IF(AND($G682&lt;=S$1,$H682&gt;S$1),$C682,0)</f>
        <v>0</v>
      </c>
      <c r="T682" s="64" t="n">
        <f aca="false">IF(AND($G682&lt;=T$1,$H682&gt;T$1),$C682,0)</f>
        <v>0</v>
      </c>
      <c r="U682" s="65" t="n">
        <f aca="false">SUM(I682:T682)</f>
        <v>0</v>
      </c>
      <c r="V682" s="65"/>
      <c r="W682" s="67"/>
      <c r="X682" s="67"/>
      <c r="Y682" s="67"/>
      <c r="Z682" s="67"/>
      <c r="AA682" s="67"/>
      <c r="AB682" s="67"/>
      <c r="AC682" s="67"/>
    </row>
    <row r="683" customFormat="false" ht="15.75" hidden="true" customHeight="false" outlineLevel="0" collapsed="false">
      <c r="A683" s="54" t="n">
        <f aca="false">+'Personnel Input Worksheet'!B703</f>
        <v>0</v>
      </c>
      <c r="B683" s="54" t="n">
        <f aca="false">+'Personnel Input Worksheet'!D703</f>
        <v>0</v>
      </c>
      <c r="C683" s="54" t="n">
        <f aca="false">IF(B683&lt;&gt;0,1,0)</f>
        <v>0</v>
      </c>
      <c r="D683" s="54" t="n">
        <f aca="false">+'Personnel Input Worksheet'!G703</f>
        <v>0</v>
      </c>
      <c r="E683" s="61" t="n">
        <f aca="false">+D683*30</f>
        <v>0</v>
      </c>
      <c r="F683" s="62" t="n">
        <v>36526</v>
      </c>
      <c r="G683" s="63" t="n">
        <f aca="false">IF(A683&lt;&gt;"FTE",DATE(99,12,31),+F683+(360-E683))</f>
        <v>36525</v>
      </c>
      <c r="H683" s="63" t="n">
        <f aca="false">IF(A683&lt;&gt;"FTE",F683+E683,DATE(2001,1,1))</f>
        <v>36526</v>
      </c>
      <c r="I683" s="64" t="n">
        <f aca="false">IF(AND($G683&lt;=I$1,$H683&gt;I$1),$C683,0)</f>
        <v>0</v>
      </c>
      <c r="J683" s="64" t="n">
        <f aca="false">IF(AND($G683&lt;=J$1,$H683&gt;J$1),$C683,0)</f>
        <v>0</v>
      </c>
      <c r="K683" s="64" t="n">
        <f aca="false">IF(AND($G683&lt;=K$1,$H683&gt;K$1),$C683,0)</f>
        <v>0</v>
      </c>
      <c r="L683" s="64" t="n">
        <f aca="false">IF(AND($G683&lt;=L$1,$H683&gt;L$1),$C683,0)</f>
        <v>0</v>
      </c>
      <c r="M683" s="64" t="n">
        <f aca="false">IF(AND($G683&lt;=M$1,$H683&gt;M$1),$C683,0)</f>
        <v>0</v>
      </c>
      <c r="N683" s="64" t="n">
        <f aca="false">IF(AND($G683&lt;=N$1,$H683&gt;N$1),$C683,0)</f>
        <v>0</v>
      </c>
      <c r="O683" s="64" t="n">
        <f aca="false">IF(AND($G683&lt;=O$1,$H683&gt;O$1),$C683,0)</f>
        <v>0</v>
      </c>
      <c r="P683" s="64" t="n">
        <f aca="false">IF(AND($G683&lt;=P$1,$H683&gt;P$1),$C683,0)</f>
        <v>0</v>
      </c>
      <c r="Q683" s="64" t="n">
        <f aca="false">IF(AND($G683&lt;=Q$1,$H683&gt;Q$1),$C683,0)</f>
        <v>0</v>
      </c>
      <c r="R683" s="64" t="n">
        <f aca="false">IF(AND($G683&lt;=R$1,$H683&gt;R$1),$C683,0)</f>
        <v>0</v>
      </c>
      <c r="S683" s="64" t="n">
        <f aca="false">IF(AND($G683&lt;=S$1,$H683&gt;S$1),$C683,0)</f>
        <v>0</v>
      </c>
      <c r="T683" s="64" t="n">
        <f aca="false">IF(AND($G683&lt;=T$1,$H683&gt;T$1),$C683,0)</f>
        <v>0</v>
      </c>
      <c r="U683" s="65" t="n">
        <f aca="false">SUM(I683:T683)</f>
        <v>0</v>
      </c>
      <c r="V683" s="65"/>
      <c r="W683" s="67"/>
      <c r="X683" s="67"/>
      <c r="Y683" s="67"/>
      <c r="Z683" s="67"/>
      <c r="AA683" s="67"/>
      <c r="AB683" s="67"/>
      <c r="AC683" s="67"/>
    </row>
    <row r="684" customFormat="false" ht="15.75" hidden="true" customHeight="false" outlineLevel="0" collapsed="false">
      <c r="A684" s="54" t="n">
        <f aca="false">+'Personnel Input Worksheet'!B704</f>
        <v>0</v>
      </c>
      <c r="B684" s="54" t="n">
        <f aca="false">+'Personnel Input Worksheet'!D704</f>
        <v>0</v>
      </c>
      <c r="C684" s="54" t="n">
        <f aca="false">IF(B684&lt;&gt;0,1,0)</f>
        <v>0</v>
      </c>
      <c r="D684" s="54" t="n">
        <f aca="false">+'Personnel Input Worksheet'!G704</f>
        <v>0</v>
      </c>
      <c r="E684" s="61" t="n">
        <f aca="false">+D684*30</f>
        <v>0</v>
      </c>
      <c r="F684" s="62" t="n">
        <v>36526</v>
      </c>
      <c r="G684" s="63" t="n">
        <f aca="false">IF(A684&lt;&gt;"FTE",DATE(99,12,31),+F684+(360-E684))</f>
        <v>36525</v>
      </c>
      <c r="H684" s="63" t="n">
        <f aca="false">IF(A684&lt;&gt;"FTE",F684+E684,DATE(2001,1,1))</f>
        <v>36526</v>
      </c>
      <c r="I684" s="64" t="n">
        <f aca="false">IF(AND($G684&lt;=I$1,$H684&gt;I$1),$C684,0)</f>
        <v>0</v>
      </c>
      <c r="J684" s="64" t="n">
        <f aca="false">IF(AND($G684&lt;=J$1,$H684&gt;J$1),$C684,0)</f>
        <v>0</v>
      </c>
      <c r="K684" s="64" t="n">
        <f aca="false">IF(AND($G684&lt;=K$1,$H684&gt;K$1),$C684,0)</f>
        <v>0</v>
      </c>
      <c r="L684" s="64" t="n">
        <f aca="false">IF(AND($G684&lt;=L$1,$H684&gt;L$1),$C684,0)</f>
        <v>0</v>
      </c>
      <c r="M684" s="64" t="n">
        <f aca="false">IF(AND($G684&lt;=M$1,$H684&gt;M$1),$C684,0)</f>
        <v>0</v>
      </c>
      <c r="N684" s="64" t="n">
        <f aca="false">IF(AND($G684&lt;=N$1,$H684&gt;N$1),$C684,0)</f>
        <v>0</v>
      </c>
      <c r="O684" s="64" t="n">
        <f aca="false">IF(AND($G684&lt;=O$1,$H684&gt;O$1),$C684,0)</f>
        <v>0</v>
      </c>
      <c r="P684" s="64" t="n">
        <f aca="false">IF(AND($G684&lt;=P$1,$H684&gt;P$1),$C684,0)</f>
        <v>0</v>
      </c>
      <c r="Q684" s="64" t="n">
        <f aca="false">IF(AND($G684&lt;=Q$1,$H684&gt;Q$1),$C684,0)</f>
        <v>0</v>
      </c>
      <c r="R684" s="64" t="n">
        <f aca="false">IF(AND($G684&lt;=R$1,$H684&gt;R$1),$C684,0)</f>
        <v>0</v>
      </c>
      <c r="S684" s="64" t="n">
        <f aca="false">IF(AND($G684&lt;=S$1,$H684&gt;S$1),$C684,0)</f>
        <v>0</v>
      </c>
      <c r="T684" s="64" t="n">
        <f aca="false">IF(AND($G684&lt;=T$1,$H684&gt;T$1),$C684,0)</f>
        <v>0</v>
      </c>
      <c r="U684" s="65" t="n">
        <f aca="false">SUM(I684:T684)</f>
        <v>0</v>
      </c>
      <c r="V684" s="65"/>
      <c r="W684" s="67"/>
      <c r="X684" s="67"/>
      <c r="Y684" s="67"/>
      <c r="Z684" s="67"/>
      <c r="AA684" s="67"/>
      <c r="AB684" s="67"/>
      <c r="AC684" s="67"/>
    </row>
    <row r="685" customFormat="false" ht="15.75" hidden="true" customHeight="false" outlineLevel="0" collapsed="false">
      <c r="A685" s="54" t="n">
        <f aca="false">+'Personnel Input Worksheet'!B705</f>
        <v>0</v>
      </c>
      <c r="B685" s="54" t="n">
        <f aca="false">+'Personnel Input Worksheet'!D705</f>
        <v>0</v>
      </c>
      <c r="C685" s="54" t="n">
        <f aca="false">IF(B685&lt;&gt;0,1,0)</f>
        <v>0</v>
      </c>
      <c r="D685" s="54" t="n">
        <f aca="false">+'Personnel Input Worksheet'!G705</f>
        <v>0</v>
      </c>
      <c r="E685" s="61" t="n">
        <f aca="false">+D685*30</f>
        <v>0</v>
      </c>
      <c r="F685" s="62" t="n">
        <v>36526</v>
      </c>
      <c r="G685" s="63" t="n">
        <f aca="false">IF(A685&lt;&gt;"FTE",DATE(99,12,31),+F685+(360-E685))</f>
        <v>36525</v>
      </c>
      <c r="H685" s="63" t="n">
        <f aca="false">IF(A685&lt;&gt;"FTE",F685+E685,DATE(2001,1,1))</f>
        <v>36526</v>
      </c>
      <c r="I685" s="64" t="n">
        <f aca="false">IF(AND($G685&lt;=I$1,$H685&gt;I$1),$C685,0)</f>
        <v>0</v>
      </c>
      <c r="J685" s="64" t="n">
        <f aca="false">IF(AND($G685&lt;=J$1,$H685&gt;J$1),$C685,0)</f>
        <v>0</v>
      </c>
      <c r="K685" s="64" t="n">
        <f aca="false">IF(AND($G685&lt;=K$1,$H685&gt;K$1),$C685,0)</f>
        <v>0</v>
      </c>
      <c r="L685" s="64" t="n">
        <f aca="false">IF(AND($G685&lt;=L$1,$H685&gt;L$1),$C685,0)</f>
        <v>0</v>
      </c>
      <c r="M685" s="64" t="n">
        <f aca="false">IF(AND($G685&lt;=M$1,$H685&gt;M$1),$C685,0)</f>
        <v>0</v>
      </c>
      <c r="N685" s="64" t="n">
        <f aca="false">IF(AND($G685&lt;=N$1,$H685&gt;N$1),$C685,0)</f>
        <v>0</v>
      </c>
      <c r="O685" s="64" t="n">
        <f aca="false">IF(AND($G685&lt;=O$1,$H685&gt;O$1),$C685,0)</f>
        <v>0</v>
      </c>
      <c r="P685" s="64" t="n">
        <f aca="false">IF(AND($G685&lt;=P$1,$H685&gt;P$1),$C685,0)</f>
        <v>0</v>
      </c>
      <c r="Q685" s="64" t="n">
        <f aca="false">IF(AND($G685&lt;=Q$1,$H685&gt;Q$1),$C685,0)</f>
        <v>0</v>
      </c>
      <c r="R685" s="64" t="n">
        <f aca="false">IF(AND($G685&lt;=R$1,$H685&gt;R$1),$C685,0)</f>
        <v>0</v>
      </c>
      <c r="S685" s="64" t="n">
        <f aca="false">IF(AND($G685&lt;=S$1,$H685&gt;S$1),$C685,0)</f>
        <v>0</v>
      </c>
      <c r="T685" s="64" t="n">
        <f aca="false">IF(AND($G685&lt;=T$1,$H685&gt;T$1),$C685,0)</f>
        <v>0</v>
      </c>
      <c r="U685" s="65" t="n">
        <f aca="false">SUM(I685:T685)</f>
        <v>0</v>
      </c>
      <c r="V685" s="65"/>
      <c r="W685" s="67"/>
      <c r="X685" s="67"/>
      <c r="Y685" s="67"/>
      <c r="Z685" s="67"/>
      <c r="AA685" s="67"/>
      <c r="AB685" s="67"/>
      <c r="AC685" s="67"/>
    </row>
    <row r="686" customFormat="false" ht="15.75" hidden="true" customHeight="false" outlineLevel="0" collapsed="false">
      <c r="A686" s="54" t="n">
        <f aca="false">+'Personnel Input Worksheet'!B706</f>
        <v>0</v>
      </c>
      <c r="B686" s="54" t="n">
        <f aca="false">+'Personnel Input Worksheet'!D706</f>
        <v>0</v>
      </c>
      <c r="C686" s="54" t="n">
        <f aca="false">IF(B686&lt;&gt;0,1,0)</f>
        <v>0</v>
      </c>
      <c r="D686" s="54" t="n">
        <f aca="false">+'Personnel Input Worksheet'!G706</f>
        <v>0</v>
      </c>
      <c r="E686" s="61" t="n">
        <f aca="false">+D686*30</f>
        <v>0</v>
      </c>
      <c r="F686" s="62" t="n">
        <v>36526</v>
      </c>
      <c r="G686" s="63" t="n">
        <f aca="false">IF(A686&lt;&gt;"FTE",DATE(99,12,31),+F686+(360-E686))</f>
        <v>36525</v>
      </c>
      <c r="H686" s="63" t="n">
        <f aca="false">IF(A686&lt;&gt;"FTE",F686+E686,DATE(2001,1,1))</f>
        <v>36526</v>
      </c>
      <c r="I686" s="64" t="n">
        <f aca="false">IF(AND($G686&lt;=I$1,$H686&gt;I$1),$C686,0)</f>
        <v>0</v>
      </c>
      <c r="J686" s="64" t="n">
        <f aca="false">IF(AND($G686&lt;=J$1,$H686&gt;J$1),$C686,0)</f>
        <v>0</v>
      </c>
      <c r="K686" s="64" t="n">
        <f aca="false">IF(AND($G686&lt;=K$1,$H686&gt;K$1),$C686,0)</f>
        <v>0</v>
      </c>
      <c r="L686" s="64" t="n">
        <f aca="false">IF(AND($G686&lt;=L$1,$H686&gt;L$1),$C686,0)</f>
        <v>0</v>
      </c>
      <c r="M686" s="64" t="n">
        <f aca="false">IF(AND($G686&lt;=M$1,$H686&gt;M$1),$C686,0)</f>
        <v>0</v>
      </c>
      <c r="N686" s="64" t="n">
        <f aca="false">IF(AND($G686&lt;=N$1,$H686&gt;N$1),$C686,0)</f>
        <v>0</v>
      </c>
      <c r="O686" s="64" t="n">
        <f aca="false">IF(AND($G686&lt;=O$1,$H686&gt;O$1),$C686,0)</f>
        <v>0</v>
      </c>
      <c r="P686" s="64" t="n">
        <f aca="false">IF(AND($G686&lt;=P$1,$H686&gt;P$1),$C686,0)</f>
        <v>0</v>
      </c>
      <c r="Q686" s="64" t="n">
        <f aca="false">IF(AND($G686&lt;=Q$1,$H686&gt;Q$1),$C686,0)</f>
        <v>0</v>
      </c>
      <c r="R686" s="64" t="n">
        <f aca="false">IF(AND($G686&lt;=R$1,$H686&gt;R$1),$C686,0)</f>
        <v>0</v>
      </c>
      <c r="S686" s="64" t="n">
        <f aca="false">IF(AND($G686&lt;=S$1,$H686&gt;S$1),$C686,0)</f>
        <v>0</v>
      </c>
      <c r="T686" s="64" t="n">
        <f aca="false">IF(AND($G686&lt;=T$1,$H686&gt;T$1),$C686,0)</f>
        <v>0</v>
      </c>
      <c r="U686" s="65" t="n">
        <f aca="false">SUM(I686:T686)</f>
        <v>0</v>
      </c>
      <c r="V686" s="65"/>
      <c r="W686" s="67"/>
      <c r="X686" s="67"/>
      <c r="Y686" s="67"/>
      <c r="Z686" s="67"/>
      <c r="AA686" s="67"/>
      <c r="AB686" s="67"/>
      <c r="AC686" s="67"/>
    </row>
    <row r="687" customFormat="false" ht="15.75" hidden="true" customHeight="false" outlineLevel="0" collapsed="false">
      <c r="A687" s="54" t="n">
        <f aca="false">+'Personnel Input Worksheet'!B707</f>
        <v>0</v>
      </c>
      <c r="B687" s="54" t="n">
        <f aca="false">+'Personnel Input Worksheet'!D707</f>
        <v>0</v>
      </c>
      <c r="C687" s="54" t="n">
        <f aca="false">IF(B687&lt;&gt;0,1,0)</f>
        <v>0</v>
      </c>
      <c r="D687" s="54" t="n">
        <f aca="false">+'Personnel Input Worksheet'!G707</f>
        <v>0</v>
      </c>
      <c r="E687" s="61" t="n">
        <f aca="false">+D687*30</f>
        <v>0</v>
      </c>
      <c r="F687" s="62" t="n">
        <v>36526</v>
      </c>
      <c r="G687" s="63" t="n">
        <f aca="false">IF(A687&lt;&gt;"FTE",DATE(99,12,31),+F687+(360-E687))</f>
        <v>36525</v>
      </c>
      <c r="H687" s="63" t="n">
        <f aca="false">IF(A687&lt;&gt;"FTE",F687+E687,DATE(2001,1,1))</f>
        <v>36526</v>
      </c>
      <c r="I687" s="64" t="n">
        <f aca="false">IF(AND($G687&lt;=I$1,$H687&gt;I$1),$C687,0)</f>
        <v>0</v>
      </c>
      <c r="J687" s="64" t="n">
        <f aca="false">IF(AND($G687&lt;=J$1,$H687&gt;J$1),$C687,0)</f>
        <v>0</v>
      </c>
      <c r="K687" s="64" t="n">
        <f aca="false">IF(AND($G687&lt;=K$1,$H687&gt;K$1),$C687,0)</f>
        <v>0</v>
      </c>
      <c r="L687" s="64" t="n">
        <f aca="false">IF(AND($G687&lt;=L$1,$H687&gt;L$1),$C687,0)</f>
        <v>0</v>
      </c>
      <c r="M687" s="64" t="n">
        <f aca="false">IF(AND($G687&lt;=M$1,$H687&gt;M$1),$C687,0)</f>
        <v>0</v>
      </c>
      <c r="N687" s="64" t="n">
        <f aca="false">IF(AND($G687&lt;=N$1,$H687&gt;N$1),$C687,0)</f>
        <v>0</v>
      </c>
      <c r="O687" s="64" t="n">
        <f aca="false">IF(AND($G687&lt;=O$1,$H687&gt;O$1),$C687,0)</f>
        <v>0</v>
      </c>
      <c r="P687" s="64" t="n">
        <f aca="false">IF(AND($G687&lt;=P$1,$H687&gt;P$1),$C687,0)</f>
        <v>0</v>
      </c>
      <c r="Q687" s="64" t="n">
        <f aca="false">IF(AND($G687&lt;=Q$1,$H687&gt;Q$1),$C687,0)</f>
        <v>0</v>
      </c>
      <c r="R687" s="64" t="n">
        <f aca="false">IF(AND($G687&lt;=R$1,$H687&gt;R$1),$C687,0)</f>
        <v>0</v>
      </c>
      <c r="S687" s="64" t="n">
        <f aca="false">IF(AND($G687&lt;=S$1,$H687&gt;S$1),$C687,0)</f>
        <v>0</v>
      </c>
      <c r="T687" s="64" t="n">
        <f aca="false">IF(AND($G687&lt;=T$1,$H687&gt;T$1),$C687,0)</f>
        <v>0</v>
      </c>
      <c r="U687" s="65" t="n">
        <f aca="false">SUM(I687:T687)</f>
        <v>0</v>
      </c>
      <c r="V687" s="65"/>
      <c r="W687" s="67"/>
      <c r="X687" s="67"/>
      <c r="Y687" s="67"/>
      <c r="Z687" s="67"/>
      <c r="AA687" s="67"/>
      <c r="AB687" s="67"/>
      <c r="AC687" s="67"/>
    </row>
    <row r="688" customFormat="false" ht="15.75" hidden="true" customHeight="false" outlineLevel="0" collapsed="false">
      <c r="A688" s="54" t="n">
        <f aca="false">+'Personnel Input Worksheet'!B708</f>
        <v>0</v>
      </c>
      <c r="B688" s="54" t="n">
        <f aca="false">+'Personnel Input Worksheet'!D708</f>
        <v>0</v>
      </c>
      <c r="C688" s="54" t="n">
        <f aca="false">IF(B688&lt;&gt;0,1,0)</f>
        <v>0</v>
      </c>
      <c r="D688" s="54" t="n">
        <f aca="false">+'Personnel Input Worksheet'!G708</f>
        <v>0</v>
      </c>
      <c r="E688" s="61" t="n">
        <f aca="false">+D688*30</f>
        <v>0</v>
      </c>
      <c r="F688" s="62" t="n">
        <v>36526</v>
      </c>
      <c r="G688" s="63" t="n">
        <f aca="false">IF(A688&lt;&gt;"FTE",DATE(99,12,31),+F688+(360-E688))</f>
        <v>36525</v>
      </c>
      <c r="H688" s="63" t="n">
        <f aca="false">IF(A688&lt;&gt;"FTE",F688+E688,DATE(2001,1,1))</f>
        <v>36526</v>
      </c>
      <c r="I688" s="64" t="n">
        <f aca="false">IF(AND($G688&lt;=I$1,$H688&gt;I$1),$C688,0)</f>
        <v>0</v>
      </c>
      <c r="J688" s="64" t="n">
        <f aca="false">IF(AND($G688&lt;=J$1,$H688&gt;J$1),$C688,0)</f>
        <v>0</v>
      </c>
      <c r="K688" s="64" t="n">
        <f aca="false">IF(AND($G688&lt;=K$1,$H688&gt;K$1),$C688,0)</f>
        <v>0</v>
      </c>
      <c r="L688" s="64" t="n">
        <f aca="false">IF(AND($G688&lt;=L$1,$H688&gt;L$1),$C688,0)</f>
        <v>0</v>
      </c>
      <c r="M688" s="64" t="n">
        <f aca="false">IF(AND($G688&lt;=M$1,$H688&gt;M$1),$C688,0)</f>
        <v>0</v>
      </c>
      <c r="N688" s="64" t="n">
        <f aca="false">IF(AND($G688&lt;=N$1,$H688&gt;N$1),$C688,0)</f>
        <v>0</v>
      </c>
      <c r="O688" s="64" t="n">
        <f aca="false">IF(AND($G688&lt;=O$1,$H688&gt;O$1),$C688,0)</f>
        <v>0</v>
      </c>
      <c r="P688" s="64" t="n">
        <f aca="false">IF(AND($G688&lt;=P$1,$H688&gt;P$1),$C688,0)</f>
        <v>0</v>
      </c>
      <c r="Q688" s="64" t="n">
        <f aca="false">IF(AND($G688&lt;=Q$1,$H688&gt;Q$1),$C688,0)</f>
        <v>0</v>
      </c>
      <c r="R688" s="64" t="n">
        <f aca="false">IF(AND($G688&lt;=R$1,$H688&gt;R$1),$C688,0)</f>
        <v>0</v>
      </c>
      <c r="S688" s="64" t="n">
        <f aca="false">IF(AND($G688&lt;=S$1,$H688&gt;S$1),$C688,0)</f>
        <v>0</v>
      </c>
      <c r="T688" s="64" t="n">
        <f aca="false">IF(AND($G688&lt;=T$1,$H688&gt;T$1),$C688,0)</f>
        <v>0</v>
      </c>
      <c r="U688" s="65" t="n">
        <f aca="false">SUM(I688:T688)</f>
        <v>0</v>
      </c>
      <c r="V688" s="65"/>
      <c r="W688" s="67"/>
      <c r="X688" s="67"/>
      <c r="Y688" s="67"/>
      <c r="Z688" s="67"/>
      <c r="AA688" s="67"/>
      <c r="AB688" s="67"/>
      <c r="AC688" s="67"/>
    </row>
    <row r="689" customFormat="false" ht="15.75" hidden="true" customHeight="false" outlineLevel="0" collapsed="false">
      <c r="A689" s="54" t="n">
        <f aca="false">+'Personnel Input Worksheet'!B709</f>
        <v>0</v>
      </c>
      <c r="B689" s="54" t="n">
        <f aca="false">+'Personnel Input Worksheet'!D709</f>
        <v>0</v>
      </c>
      <c r="C689" s="54" t="n">
        <f aca="false">IF(B689&lt;&gt;0,1,0)</f>
        <v>0</v>
      </c>
      <c r="D689" s="54" t="n">
        <f aca="false">+'Personnel Input Worksheet'!G709</f>
        <v>0</v>
      </c>
      <c r="E689" s="61" t="n">
        <f aca="false">+D689*30</f>
        <v>0</v>
      </c>
      <c r="F689" s="62" t="n">
        <v>36526</v>
      </c>
      <c r="G689" s="63" t="n">
        <f aca="false">IF(A689&lt;&gt;"FTE",DATE(99,12,31),+F689+(360-E689))</f>
        <v>36525</v>
      </c>
      <c r="H689" s="63" t="n">
        <f aca="false">IF(A689&lt;&gt;"FTE",F689+E689,DATE(2001,1,1))</f>
        <v>36526</v>
      </c>
      <c r="I689" s="64" t="n">
        <f aca="false">IF(AND($G689&lt;=I$1,$H689&gt;I$1),$C689,0)</f>
        <v>0</v>
      </c>
      <c r="J689" s="64" t="n">
        <f aca="false">IF(AND($G689&lt;=J$1,$H689&gt;J$1),$C689,0)</f>
        <v>0</v>
      </c>
      <c r="K689" s="64" t="n">
        <f aca="false">IF(AND($G689&lt;=K$1,$H689&gt;K$1),$C689,0)</f>
        <v>0</v>
      </c>
      <c r="L689" s="64" t="n">
        <f aca="false">IF(AND($G689&lt;=L$1,$H689&gt;L$1),$C689,0)</f>
        <v>0</v>
      </c>
      <c r="M689" s="64" t="n">
        <f aca="false">IF(AND($G689&lt;=M$1,$H689&gt;M$1),$C689,0)</f>
        <v>0</v>
      </c>
      <c r="N689" s="64" t="n">
        <f aca="false">IF(AND($G689&lt;=N$1,$H689&gt;N$1),$C689,0)</f>
        <v>0</v>
      </c>
      <c r="O689" s="64" t="n">
        <f aca="false">IF(AND($G689&lt;=O$1,$H689&gt;O$1),$C689,0)</f>
        <v>0</v>
      </c>
      <c r="P689" s="64" t="n">
        <f aca="false">IF(AND($G689&lt;=P$1,$H689&gt;P$1),$C689,0)</f>
        <v>0</v>
      </c>
      <c r="Q689" s="64" t="n">
        <f aca="false">IF(AND($G689&lt;=Q$1,$H689&gt;Q$1),$C689,0)</f>
        <v>0</v>
      </c>
      <c r="R689" s="64" t="n">
        <f aca="false">IF(AND($G689&lt;=R$1,$H689&gt;R$1),$C689,0)</f>
        <v>0</v>
      </c>
      <c r="S689" s="64" t="n">
        <f aca="false">IF(AND($G689&lt;=S$1,$H689&gt;S$1),$C689,0)</f>
        <v>0</v>
      </c>
      <c r="T689" s="64" t="n">
        <f aca="false">IF(AND($G689&lt;=T$1,$H689&gt;T$1),$C689,0)</f>
        <v>0</v>
      </c>
      <c r="U689" s="65" t="n">
        <f aca="false">SUM(I689:T689)</f>
        <v>0</v>
      </c>
      <c r="V689" s="65"/>
      <c r="W689" s="67"/>
      <c r="X689" s="67"/>
      <c r="Y689" s="67"/>
      <c r="Z689" s="67"/>
      <c r="AA689" s="67"/>
      <c r="AB689" s="67"/>
      <c r="AC689" s="67"/>
    </row>
    <row r="690" customFormat="false" ht="15.75" hidden="true" customHeight="false" outlineLevel="0" collapsed="false">
      <c r="A690" s="54" t="n">
        <f aca="false">+'Personnel Input Worksheet'!B710</f>
        <v>0</v>
      </c>
      <c r="B690" s="54" t="n">
        <f aca="false">+'Personnel Input Worksheet'!D710</f>
        <v>0</v>
      </c>
      <c r="C690" s="54" t="n">
        <f aca="false">IF(B690&lt;&gt;0,1,0)</f>
        <v>0</v>
      </c>
      <c r="D690" s="54" t="n">
        <f aca="false">+'Personnel Input Worksheet'!G710</f>
        <v>0</v>
      </c>
      <c r="E690" s="61" t="n">
        <f aca="false">+D690*30</f>
        <v>0</v>
      </c>
      <c r="F690" s="62" t="n">
        <v>36526</v>
      </c>
      <c r="G690" s="63" t="n">
        <f aca="false">IF(A690&lt;&gt;"FTE",DATE(99,12,31),+F690+(360-E690))</f>
        <v>36525</v>
      </c>
      <c r="H690" s="63" t="n">
        <f aca="false">IF(A690&lt;&gt;"FTE",F690+E690,DATE(2001,1,1))</f>
        <v>36526</v>
      </c>
      <c r="I690" s="64" t="n">
        <f aca="false">IF(AND($G690&lt;=I$1,$H690&gt;I$1),$C690,0)</f>
        <v>0</v>
      </c>
      <c r="J690" s="64" t="n">
        <f aca="false">IF(AND($G690&lt;=J$1,$H690&gt;J$1),$C690,0)</f>
        <v>0</v>
      </c>
      <c r="K690" s="64" t="n">
        <f aca="false">IF(AND($G690&lt;=K$1,$H690&gt;K$1),$C690,0)</f>
        <v>0</v>
      </c>
      <c r="L690" s="64" t="n">
        <f aca="false">IF(AND($G690&lt;=L$1,$H690&gt;L$1),$C690,0)</f>
        <v>0</v>
      </c>
      <c r="M690" s="64" t="n">
        <f aca="false">IF(AND($G690&lt;=M$1,$H690&gt;M$1),$C690,0)</f>
        <v>0</v>
      </c>
      <c r="N690" s="64" t="n">
        <f aca="false">IF(AND($G690&lt;=N$1,$H690&gt;N$1),$C690,0)</f>
        <v>0</v>
      </c>
      <c r="O690" s="64" t="n">
        <f aca="false">IF(AND($G690&lt;=O$1,$H690&gt;O$1),$C690,0)</f>
        <v>0</v>
      </c>
      <c r="P690" s="64" t="n">
        <f aca="false">IF(AND($G690&lt;=P$1,$H690&gt;P$1),$C690,0)</f>
        <v>0</v>
      </c>
      <c r="Q690" s="64" t="n">
        <f aca="false">IF(AND($G690&lt;=Q$1,$H690&gt;Q$1),$C690,0)</f>
        <v>0</v>
      </c>
      <c r="R690" s="64" t="n">
        <f aca="false">IF(AND($G690&lt;=R$1,$H690&gt;R$1),$C690,0)</f>
        <v>0</v>
      </c>
      <c r="S690" s="64" t="n">
        <f aca="false">IF(AND($G690&lt;=S$1,$H690&gt;S$1),$C690,0)</f>
        <v>0</v>
      </c>
      <c r="T690" s="64" t="n">
        <f aca="false">IF(AND($G690&lt;=T$1,$H690&gt;T$1),$C690,0)</f>
        <v>0</v>
      </c>
      <c r="U690" s="65" t="n">
        <f aca="false">SUM(I690:T690)</f>
        <v>0</v>
      </c>
      <c r="V690" s="65"/>
      <c r="W690" s="67"/>
      <c r="X690" s="67"/>
      <c r="Y690" s="67"/>
      <c r="Z690" s="67"/>
      <c r="AA690" s="67"/>
      <c r="AB690" s="67"/>
      <c r="AC690" s="67"/>
    </row>
    <row r="691" customFormat="false" ht="15.75" hidden="true" customHeight="false" outlineLevel="0" collapsed="false">
      <c r="A691" s="54" t="n">
        <f aca="false">+'Personnel Input Worksheet'!B711</f>
        <v>0</v>
      </c>
      <c r="B691" s="54" t="n">
        <f aca="false">+'Personnel Input Worksheet'!D711</f>
        <v>0</v>
      </c>
      <c r="C691" s="54" t="n">
        <f aca="false">IF(B691&lt;&gt;0,1,0)</f>
        <v>0</v>
      </c>
      <c r="D691" s="54" t="n">
        <f aca="false">+'Personnel Input Worksheet'!G711</f>
        <v>0</v>
      </c>
      <c r="E691" s="61" t="n">
        <f aca="false">+D691*30</f>
        <v>0</v>
      </c>
      <c r="F691" s="62" t="n">
        <v>36526</v>
      </c>
      <c r="G691" s="63" t="n">
        <f aca="false">IF(A691&lt;&gt;"FTE",DATE(99,12,31),+F691+(360-E691))</f>
        <v>36525</v>
      </c>
      <c r="H691" s="63" t="n">
        <f aca="false">IF(A691&lt;&gt;"FTE",F691+E691,DATE(2001,1,1))</f>
        <v>36526</v>
      </c>
      <c r="I691" s="64" t="n">
        <f aca="false">IF(AND($G691&lt;=I$1,$H691&gt;I$1),$C691,0)</f>
        <v>0</v>
      </c>
      <c r="J691" s="64" t="n">
        <f aca="false">IF(AND($G691&lt;=J$1,$H691&gt;J$1),$C691,0)</f>
        <v>0</v>
      </c>
      <c r="K691" s="64" t="n">
        <f aca="false">IF(AND($G691&lt;=K$1,$H691&gt;K$1),$C691,0)</f>
        <v>0</v>
      </c>
      <c r="L691" s="64" t="n">
        <f aca="false">IF(AND($G691&lt;=L$1,$H691&gt;L$1),$C691,0)</f>
        <v>0</v>
      </c>
      <c r="M691" s="64" t="n">
        <f aca="false">IF(AND($G691&lt;=M$1,$H691&gt;M$1),$C691,0)</f>
        <v>0</v>
      </c>
      <c r="N691" s="64" t="n">
        <f aca="false">IF(AND($G691&lt;=N$1,$H691&gt;N$1),$C691,0)</f>
        <v>0</v>
      </c>
      <c r="O691" s="64" t="n">
        <f aca="false">IF(AND($G691&lt;=O$1,$H691&gt;O$1),$C691,0)</f>
        <v>0</v>
      </c>
      <c r="P691" s="64" t="n">
        <f aca="false">IF(AND($G691&lt;=P$1,$H691&gt;P$1),$C691,0)</f>
        <v>0</v>
      </c>
      <c r="Q691" s="64" t="n">
        <f aca="false">IF(AND($G691&lt;=Q$1,$H691&gt;Q$1),$C691,0)</f>
        <v>0</v>
      </c>
      <c r="R691" s="64" t="n">
        <f aca="false">IF(AND($G691&lt;=R$1,$H691&gt;R$1),$C691,0)</f>
        <v>0</v>
      </c>
      <c r="S691" s="64" t="n">
        <f aca="false">IF(AND($G691&lt;=S$1,$H691&gt;S$1),$C691,0)</f>
        <v>0</v>
      </c>
      <c r="T691" s="64" t="n">
        <f aca="false">IF(AND($G691&lt;=T$1,$H691&gt;T$1),$C691,0)</f>
        <v>0</v>
      </c>
      <c r="U691" s="65" t="n">
        <f aca="false">SUM(I691:T691)</f>
        <v>0</v>
      </c>
      <c r="V691" s="65"/>
      <c r="W691" s="67"/>
      <c r="X691" s="67"/>
      <c r="Y691" s="67"/>
      <c r="Z691" s="67"/>
      <c r="AA691" s="67"/>
      <c r="AB691" s="67"/>
      <c r="AC691" s="67"/>
    </row>
    <row r="692" customFormat="false" ht="15.75" hidden="true" customHeight="false" outlineLevel="0" collapsed="false">
      <c r="A692" s="54" t="n">
        <f aca="false">+'Personnel Input Worksheet'!B712</f>
        <v>0</v>
      </c>
      <c r="B692" s="54" t="n">
        <f aca="false">+'Personnel Input Worksheet'!D712</f>
        <v>0</v>
      </c>
      <c r="C692" s="54" t="n">
        <f aca="false">IF(B692&lt;&gt;0,1,0)</f>
        <v>0</v>
      </c>
      <c r="D692" s="54" t="n">
        <f aca="false">+'Personnel Input Worksheet'!G712</f>
        <v>0</v>
      </c>
      <c r="E692" s="61" t="n">
        <f aca="false">+D692*30</f>
        <v>0</v>
      </c>
      <c r="F692" s="62" t="n">
        <v>36526</v>
      </c>
      <c r="G692" s="63" t="n">
        <f aca="false">IF(A692&lt;&gt;"FTE",DATE(99,12,31),+F692+(360-E692))</f>
        <v>36525</v>
      </c>
      <c r="H692" s="63" t="n">
        <f aca="false">IF(A692&lt;&gt;"FTE",F692+E692,DATE(2001,1,1))</f>
        <v>36526</v>
      </c>
      <c r="I692" s="64" t="n">
        <f aca="false">IF(AND($G692&lt;=I$1,$H692&gt;I$1),$C692,0)</f>
        <v>0</v>
      </c>
      <c r="J692" s="64" t="n">
        <f aca="false">IF(AND($G692&lt;=J$1,$H692&gt;J$1),$C692,0)</f>
        <v>0</v>
      </c>
      <c r="K692" s="64" t="n">
        <f aca="false">IF(AND($G692&lt;=K$1,$H692&gt;K$1),$C692,0)</f>
        <v>0</v>
      </c>
      <c r="L692" s="64" t="n">
        <f aca="false">IF(AND($G692&lt;=L$1,$H692&gt;L$1),$C692,0)</f>
        <v>0</v>
      </c>
      <c r="M692" s="64" t="n">
        <f aca="false">IF(AND($G692&lt;=M$1,$H692&gt;M$1),$C692,0)</f>
        <v>0</v>
      </c>
      <c r="N692" s="64" t="n">
        <f aca="false">IF(AND($G692&lt;=N$1,$H692&gt;N$1),$C692,0)</f>
        <v>0</v>
      </c>
      <c r="O692" s="64" t="n">
        <f aca="false">IF(AND($G692&lt;=O$1,$H692&gt;O$1),$C692,0)</f>
        <v>0</v>
      </c>
      <c r="P692" s="64" t="n">
        <f aca="false">IF(AND($G692&lt;=P$1,$H692&gt;P$1),$C692,0)</f>
        <v>0</v>
      </c>
      <c r="Q692" s="64" t="n">
        <f aca="false">IF(AND($G692&lt;=Q$1,$H692&gt;Q$1),$C692,0)</f>
        <v>0</v>
      </c>
      <c r="R692" s="64" t="n">
        <f aca="false">IF(AND($G692&lt;=R$1,$H692&gt;R$1),$C692,0)</f>
        <v>0</v>
      </c>
      <c r="S692" s="64" t="n">
        <f aca="false">IF(AND($G692&lt;=S$1,$H692&gt;S$1),$C692,0)</f>
        <v>0</v>
      </c>
      <c r="T692" s="64" t="n">
        <f aca="false">IF(AND($G692&lt;=T$1,$H692&gt;T$1),$C692,0)</f>
        <v>0</v>
      </c>
      <c r="U692" s="65" t="n">
        <f aca="false">SUM(I692:T692)</f>
        <v>0</v>
      </c>
      <c r="V692" s="65"/>
      <c r="W692" s="67"/>
      <c r="X692" s="67"/>
      <c r="Y692" s="67"/>
      <c r="Z692" s="67"/>
      <c r="AA692" s="67"/>
      <c r="AB692" s="67"/>
      <c r="AC692" s="67"/>
    </row>
    <row r="693" customFormat="false" ht="15.75" hidden="true" customHeight="false" outlineLevel="0" collapsed="false">
      <c r="A693" s="54" t="n">
        <f aca="false">+'Personnel Input Worksheet'!B713</f>
        <v>0</v>
      </c>
      <c r="B693" s="54" t="n">
        <f aca="false">+'Personnel Input Worksheet'!D713</f>
        <v>0</v>
      </c>
      <c r="C693" s="54" t="n">
        <f aca="false">IF(B693&lt;&gt;0,1,0)</f>
        <v>0</v>
      </c>
      <c r="D693" s="54" t="n">
        <f aca="false">+'Personnel Input Worksheet'!G713</f>
        <v>0</v>
      </c>
      <c r="E693" s="61" t="n">
        <f aca="false">+D693*30</f>
        <v>0</v>
      </c>
      <c r="F693" s="62" t="n">
        <v>36526</v>
      </c>
      <c r="G693" s="63" t="n">
        <f aca="false">IF(A693&lt;&gt;"FTE",DATE(99,12,31),+F693+(360-E693))</f>
        <v>36525</v>
      </c>
      <c r="H693" s="63" t="n">
        <f aca="false">IF(A693&lt;&gt;"FTE",F693+E693,DATE(2001,1,1))</f>
        <v>36526</v>
      </c>
      <c r="I693" s="64" t="n">
        <f aca="false">IF(AND($G693&lt;=I$1,$H693&gt;I$1),$C693,0)</f>
        <v>0</v>
      </c>
      <c r="J693" s="64" t="n">
        <f aca="false">IF(AND($G693&lt;=J$1,$H693&gt;J$1),$C693,0)</f>
        <v>0</v>
      </c>
      <c r="K693" s="64" t="n">
        <f aca="false">IF(AND($G693&lt;=K$1,$H693&gt;K$1),$C693,0)</f>
        <v>0</v>
      </c>
      <c r="L693" s="64" t="n">
        <f aca="false">IF(AND($G693&lt;=L$1,$H693&gt;L$1),$C693,0)</f>
        <v>0</v>
      </c>
      <c r="M693" s="64" t="n">
        <f aca="false">IF(AND($G693&lt;=M$1,$H693&gt;M$1),$C693,0)</f>
        <v>0</v>
      </c>
      <c r="N693" s="64" t="n">
        <f aca="false">IF(AND($G693&lt;=N$1,$H693&gt;N$1),$C693,0)</f>
        <v>0</v>
      </c>
      <c r="O693" s="64" t="n">
        <f aca="false">IF(AND($G693&lt;=O$1,$H693&gt;O$1),$C693,0)</f>
        <v>0</v>
      </c>
      <c r="P693" s="64" t="n">
        <f aca="false">IF(AND($G693&lt;=P$1,$H693&gt;P$1),$C693,0)</f>
        <v>0</v>
      </c>
      <c r="Q693" s="64" t="n">
        <f aca="false">IF(AND($G693&lt;=Q$1,$H693&gt;Q$1),$C693,0)</f>
        <v>0</v>
      </c>
      <c r="R693" s="64" t="n">
        <f aca="false">IF(AND($G693&lt;=R$1,$H693&gt;R$1),$C693,0)</f>
        <v>0</v>
      </c>
      <c r="S693" s="64" t="n">
        <f aca="false">IF(AND($G693&lt;=S$1,$H693&gt;S$1),$C693,0)</f>
        <v>0</v>
      </c>
      <c r="T693" s="64" t="n">
        <f aca="false">IF(AND($G693&lt;=T$1,$H693&gt;T$1),$C693,0)</f>
        <v>0</v>
      </c>
      <c r="U693" s="65" t="n">
        <f aca="false">SUM(I693:T693)</f>
        <v>0</v>
      </c>
      <c r="V693" s="65"/>
      <c r="W693" s="67"/>
      <c r="X693" s="67"/>
      <c r="Y693" s="67"/>
      <c r="Z693" s="67"/>
      <c r="AA693" s="67"/>
      <c r="AB693" s="67"/>
      <c r="AC693" s="67"/>
    </row>
    <row r="694" customFormat="false" ht="15.75" hidden="true" customHeight="false" outlineLevel="0" collapsed="false">
      <c r="A694" s="54" t="n">
        <f aca="false">+'Personnel Input Worksheet'!B714</f>
        <v>0</v>
      </c>
      <c r="B694" s="54" t="n">
        <f aca="false">+'Personnel Input Worksheet'!D714</f>
        <v>0</v>
      </c>
      <c r="C694" s="54" t="n">
        <f aca="false">IF(B694&lt;&gt;0,1,0)</f>
        <v>0</v>
      </c>
      <c r="D694" s="54" t="n">
        <f aca="false">+'Personnel Input Worksheet'!G714</f>
        <v>0</v>
      </c>
      <c r="E694" s="61" t="n">
        <f aca="false">+D694*30</f>
        <v>0</v>
      </c>
      <c r="F694" s="62" t="n">
        <v>36526</v>
      </c>
      <c r="G694" s="63" t="n">
        <f aca="false">IF(A694&lt;&gt;"FTE",DATE(99,12,31),+F694+(360-E694))</f>
        <v>36525</v>
      </c>
      <c r="H694" s="63" t="n">
        <f aca="false">IF(A694&lt;&gt;"FTE",F694+E694,DATE(2001,1,1))</f>
        <v>36526</v>
      </c>
      <c r="I694" s="64" t="n">
        <f aca="false">IF(AND($G694&lt;=I$1,$H694&gt;I$1),$C694,0)</f>
        <v>0</v>
      </c>
      <c r="J694" s="64" t="n">
        <f aca="false">IF(AND($G694&lt;=J$1,$H694&gt;J$1),$C694,0)</f>
        <v>0</v>
      </c>
      <c r="K694" s="64" t="n">
        <f aca="false">IF(AND($G694&lt;=K$1,$H694&gt;K$1),$C694,0)</f>
        <v>0</v>
      </c>
      <c r="L694" s="64" t="n">
        <f aca="false">IF(AND($G694&lt;=L$1,$H694&gt;L$1),$C694,0)</f>
        <v>0</v>
      </c>
      <c r="M694" s="64" t="n">
        <f aca="false">IF(AND($G694&lt;=M$1,$H694&gt;M$1),$C694,0)</f>
        <v>0</v>
      </c>
      <c r="N694" s="64" t="n">
        <f aca="false">IF(AND($G694&lt;=N$1,$H694&gt;N$1),$C694,0)</f>
        <v>0</v>
      </c>
      <c r="O694" s="64" t="n">
        <f aca="false">IF(AND($G694&lt;=O$1,$H694&gt;O$1),$C694,0)</f>
        <v>0</v>
      </c>
      <c r="P694" s="64" t="n">
        <f aca="false">IF(AND($G694&lt;=P$1,$H694&gt;P$1),$C694,0)</f>
        <v>0</v>
      </c>
      <c r="Q694" s="64" t="n">
        <f aca="false">IF(AND($G694&lt;=Q$1,$H694&gt;Q$1),$C694,0)</f>
        <v>0</v>
      </c>
      <c r="R694" s="64" t="n">
        <f aca="false">IF(AND($G694&lt;=R$1,$H694&gt;R$1),$C694,0)</f>
        <v>0</v>
      </c>
      <c r="S694" s="64" t="n">
        <f aca="false">IF(AND($G694&lt;=S$1,$H694&gt;S$1),$C694,0)</f>
        <v>0</v>
      </c>
      <c r="T694" s="64" t="n">
        <f aca="false">IF(AND($G694&lt;=T$1,$H694&gt;T$1),$C694,0)</f>
        <v>0</v>
      </c>
      <c r="U694" s="65" t="n">
        <f aca="false">SUM(I694:T694)</f>
        <v>0</v>
      </c>
      <c r="V694" s="65"/>
      <c r="W694" s="67"/>
      <c r="X694" s="67"/>
      <c r="Y694" s="67"/>
      <c r="Z694" s="67"/>
      <c r="AA694" s="67"/>
      <c r="AB694" s="67"/>
      <c r="AC694" s="67"/>
    </row>
    <row r="695" customFormat="false" ht="15.75" hidden="true" customHeight="false" outlineLevel="0" collapsed="false">
      <c r="A695" s="54" t="n">
        <f aca="false">+'Personnel Input Worksheet'!B715</f>
        <v>0</v>
      </c>
      <c r="B695" s="54" t="n">
        <f aca="false">+'Personnel Input Worksheet'!D715</f>
        <v>0</v>
      </c>
      <c r="C695" s="54" t="n">
        <f aca="false">IF(B695&lt;&gt;0,1,0)</f>
        <v>0</v>
      </c>
      <c r="D695" s="54" t="n">
        <f aca="false">+'Personnel Input Worksheet'!G715</f>
        <v>0</v>
      </c>
      <c r="E695" s="61" t="n">
        <f aca="false">+D695*30</f>
        <v>0</v>
      </c>
      <c r="F695" s="62" t="n">
        <v>36526</v>
      </c>
      <c r="G695" s="63" t="n">
        <f aca="false">IF(A695&lt;&gt;"FTE",DATE(99,12,31),+F695+(360-E695))</f>
        <v>36525</v>
      </c>
      <c r="H695" s="63" t="n">
        <f aca="false">IF(A695&lt;&gt;"FTE",F695+E695,DATE(2001,1,1))</f>
        <v>36526</v>
      </c>
      <c r="I695" s="64" t="n">
        <f aca="false">IF(AND($G695&lt;=I$1,$H695&gt;I$1),$C695,0)</f>
        <v>0</v>
      </c>
      <c r="J695" s="64" t="n">
        <f aca="false">IF(AND($G695&lt;=J$1,$H695&gt;J$1),$C695,0)</f>
        <v>0</v>
      </c>
      <c r="K695" s="64" t="n">
        <f aca="false">IF(AND($G695&lt;=K$1,$H695&gt;K$1),$C695,0)</f>
        <v>0</v>
      </c>
      <c r="L695" s="64" t="n">
        <f aca="false">IF(AND($G695&lt;=L$1,$H695&gt;L$1),$C695,0)</f>
        <v>0</v>
      </c>
      <c r="M695" s="64" t="n">
        <f aca="false">IF(AND($G695&lt;=M$1,$H695&gt;M$1),$C695,0)</f>
        <v>0</v>
      </c>
      <c r="N695" s="64" t="n">
        <f aca="false">IF(AND($G695&lt;=N$1,$H695&gt;N$1),$C695,0)</f>
        <v>0</v>
      </c>
      <c r="O695" s="64" t="n">
        <f aca="false">IF(AND($G695&lt;=O$1,$H695&gt;O$1),$C695,0)</f>
        <v>0</v>
      </c>
      <c r="P695" s="64" t="n">
        <f aca="false">IF(AND($G695&lt;=P$1,$H695&gt;P$1),$C695,0)</f>
        <v>0</v>
      </c>
      <c r="Q695" s="64" t="n">
        <f aca="false">IF(AND($G695&lt;=Q$1,$H695&gt;Q$1),$C695,0)</f>
        <v>0</v>
      </c>
      <c r="R695" s="64" t="n">
        <f aca="false">IF(AND($G695&lt;=R$1,$H695&gt;R$1),$C695,0)</f>
        <v>0</v>
      </c>
      <c r="S695" s="64" t="n">
        <f aca="false">IF(AND($G695&lt;=S$1,$H695&gt;S$1),$C695,0)</f>
        <v>0</v>
      </c>
      <c r="T695" s="64" t="n">
        <f aca="false">IF(AND($G695&lt;=T$1,$H695&gt;T$1),$C695,0)</f>
        <v>0</v>
      </c>
      <c r="U695" s="65" t="n">
        <f aca="false">SUM(I695:T695)</f>
        <v>0</v>
      </c>
      <c r="V695" s="65"/>
      <c r="W695" s="67"/>
      <c r="X695" s="67"/>
      <c r="Y695" s="67"/>
      <c r="Z695" s="67"/>
      <c r="AA695" s="67"/>
      <c r="AB695" s="67"/>
      <c r="AC695" s="67"/>
    </row>
    <row r="696" customFormat="false" ht="15.75" hidden="true" customHeight="false" outlineLevel="0" collapsed="false">
      <c r="A696" s="54" t="n">
        <f aca="false">+'Personnel Input Worksheet'!B716</f>
        <v>0</v>
      </c>
      <c r="B696" s="54" t="n">
        <f aca="false">+'Personnel Input Worksheet'!D716</f>
        <v>0</v>
      </c>
      <c r="C696" s="54" t="n">
        <f aca="false">IF(B696&lt;&gt;0,1,0)</f>
        <v>0</v>
      </c>
      <c r="D696" s="54" t="n">
        <f aca="false">+'Personnel Input Worksheet'!G716</f>
        <v>0</v>
      </c>
      <c r="E696" s="61" t="n">
        <f aca="false">+D696*30</f>
        <v>0</v>
      </c>
      <c r="F696" s="62" t="n">
        <v>36526</v>
      </c>
      <c r="G696" s="63" t="n">
        <f aca="false">IF(A696&lt;&gt;"FTE",DATE(99,12,31),+F696+(360-E696))</f>
        <v>36525</v>
      </c>
      <c r="H696" s="63" t="n">
        <f aca="false">IF(A696&lt;&gt;"FTE",F696+E696,DATE(2001,1,1))</f>
        <v>36526</v>
      </c>
      <c r="I696" s="64" t="n">
        <f aca="false">IF(AND($G696&lt;=I$1,$H696&gt;I$1),$C696,0)</f>
        <v>0</v>
      </c>
      <c r="J696" s="64" t="n">
        <f aca="false">IF(AND($G696&lt;=J$1,$H696&gt;J$1),$C696,0)</f>
        <v>0</v>
      </c>
      <c r="K696" s="64" t="n">
        <f aca="false">IF(AND($G696&lt;=K$1,$H696&gt;K$1),$C696,0)</f>
        <v>0</v>
      </c>
      <c r="L696" s="64" t="n">
        <f aca="false">IF(AND($G696&lt;=L$1,$H696&gt;L$1),$C696,0)</f>
        <v>0</v>
      </c>
      <c r="M696" s="64" t="n">
        <f aca="false">IF(AND($G696&lt;=M$1,$H696&gt;M$1),$C696,0)</f>
        <v>0</v>
      </c>
      <c r="N696" s="64" t="n">
        <f aca="false">IF(AND($G696&lt;=N$1,$H696&gt;N$1),$C696,0)</f>
        <v>0</v>
      </c>
      <c r="O696" s="64" t="n">
        <f aca="false">IF(AND($G696&lt;=O$1,$H696&gt;O$1),$C696,0)</f>
        <v>0</v>
      </c>
      <c r="P696" s="64" t="n">
        <f aca="false">IF(AND($G696&lt;=P$1,$H696&gt;P$1),$C696,0)</f>
        <v>0</v>
      </c>
      <c r="Q696" s="64" t="n">
        <f aca="false">IF(AND($G696&lt;=Q$1,$H696&gt;Q$1),$C696,0)</f>
        <v>0</v>
      </c>
      <c r="R696" s="64" t="n">
        <f aca="false">IF(AND($G696&lt;=R$1,$H696&gt;R$1),$C696,0)</f>
        <v>0</v>
      </c>
      <c r="S696" s="64" t="n">
        <f aca="false">IF(AND($G696&lt;=S$1,$H696&gt;S$1),$C696,0)</f>
        <v>0</v>
      </c>
      <c r="T696" s="64" t="n">
        <f aca="false">IF(AND($G696&lt;=T$1,$H696&gt;T$1),$C696,0)</f>
        <v>0</v>
      </c>
      <c r="U696" s="65" t="n">
        <f aca="false">SUM(I696:T696)</f>
        <v>0</v>
      </c>
      <c r="V696" s="65"/>
      <c r="W696" s="67"/>
      <c r="X696" s="67"/>
      <c r="Y696" s="67"/>
      <c r="Z696" s="67"/>
      <c r="AA696" s="67"/>
      <c r="AB696" s="67"/>
      <c r="AC696" s="67"/>
    </row>
    <row r="697" customFormat="false" ht="15.75" hidden="true" customHeight="false" outlineLevel="0" collapsed="false">
      <c r="A697" s="54" t="n">
        <f aca="false">+'Personnel Input Worksheet'!B717</f>
        <v>0</v>
      </c>
      <c r="B697" s="54" t="n">
        <f aca="false">+'Personnel Input Worksheet'!D717</f>
        <v>0</v>
      </c>
      <c r="C697" s="54" t="n">
        <f aca="false">IF(B697&lt;&gt;0,1,0)</f>
        <v>0</v>
      </c>
      <c r="D697" s="54" t="n">
        <f aca="false">+'Personnel Input Worksheet'!G717</f>
        <v>0</v>
      </c>
      <c r="E697" s="61" t="n">
        <f aca="false">+D697*30</f>
        <v>0</v>
      </c>
      <c r="F697" s="62" t="n">
        <v>36526</v>
      </c>
      <c r="G697" s="63" t="n">
        <f aca="false">IF(A697&lt;&gt;"FTE",DATE(99,12,31),+F697+(360-E697))</f>
        <v>36525</v>
      </c>
      <c r="H697" s="63" t="n">
        <f aca="false">IF(A697&lt;&gt;"FTE",F697+E697,DATE(2001,1,1))</f>
        <v>36526</v>
      </c>
      <c r="I697" s="64" t="n">
        <f aca="false">IF(AND($G697&lt;=I$1,$H697&gt;I$1),$C697,0)</f>
        <v>0</v>
      </c>
      <c r="J697" s="64" t="n">
        <f aca="false">IF(AND($G697&lt;=J$1,$H697&gt;J$1),$C697,0)</f>
        <v>0</v>
      </c>
      <c r="K697" s="64" t="n">
        <f aca="false">IF(AND($G697&lt;=K$1,$H697&gt;K$1),$C697,0)</f>
        <v>0</v>
      </c>
      <c r="L697" s="64" t="n">
        <f aca="false">IF(AND($G697&lt;=L$1,$H697&gt;L$1),$C697,0)</f>
        <v>0</v>
      </c>
      <c r="M697" s="64" t="n">
        <f aca="false">IF(AND($G697&lt;=M$1,$H697&gt;M$1),$C697,0)</f>
        <v>0</v>
      </c>
      <c r="N697" s="64" t="n">
        <f aca="false">IF(AND($G697&lt;=N$1,$H697&gt;N$1),$C697,0)</f>
        <v>0</v>
      </c>
      <c r="O697" s="64" t="n">
        <f aca="false">IF(AND($G697&lt;=O$1,$H697&gt;O$1),$C697,0)</f>
        <v>0</v>
      </c>
      <c r="P697" s="64" t="n">
        <f aca="false">IF(AND($G697&lt;=P$1,$H697&gt;P$1),$C697,0)</f>
        <v>0</v>
      </c>
      <c r="Q697" s="64" t="n">
        <f aca="false">IF(AND($G697&lt;=Q$1,$H697&gt;Q$1),$C697,0)</f>
        <v>0</v>
      </c>
      <c r="R697" s="64" t="n">
        <f aca="false">IF(AND($G697&lt;=R$1,$H697&gt;R$1),$C697,0)</f>
        <v>0</v>
      </c>
      <c r="S697" s="64" t="n">
        <f aca="false">IF(AND($G697&lt;=S$1,$H697&gt;S$1),$C697,0)</f>
        <v>0</v>
      </c>
      <c r="T697" s="64" t="n">
        <f aca="false">IF(AND($G697&lt;=T$1,$H697&gt;T$1),$C697,0)</f>
        <v>0</v>
      </c>
      <c r="U697" s="65" t="n">
        <f aca="false">SUM(I697:T697)</f>
        <v>0</v>
      </c>
      <c r="V697" s="65"/>
      <c r="W697" s="67"/>
      <c r="X697" s="67"/>
      <c r="Y697" s="67"/>
      <c r="Z697" s="67"/>
      <c r="AA697" s="67"/>
      <c r="AB697" s="67"/>
      <c r="AC697" s="67"/>
    </row>
    <row r="698" customFormat="false" ht="15.75" hidden="true" customHeight="false" outlineLevel="0" collapsed="false">
      <c r="A698" s="54" t="n">
        <f aca="false">+'Personnel Input Worksheet'!B718</f>
        <v>0</v>
      </c>
      <c r="B698" s="54" t="n">
        <f aca="false">+'Personnel Input Worksheet'!D718</f>
        <v>0</v>
      </c>
      <c r="C698" s="54" t="n">
        <f aca="false">IF(B698&lt;&gt;0,1,0)</f>
        <v>0</v>
      </c>
      <c r="D698" s="54" t="n">
        <f aca="false">+'Personnel Input Worksheet'!G718</f>
        <v>0</v>
      </c>
      <c r="E698" s="61" t="n">
        <f aca="false">+D698*30</f>
        <v>0</v>
      </c>
      <c r="F698" s="62" t="n">
        <v>36526</v>
      </c>
      <c r="G698" s="63" t="n">
        <f aca="false">IF(A698&lt;&gt;"FTE",DATE(99,12,31),+F698+(360-E698))</f>
        <v>36525</v>
      </c>
      <c r="H698" s="63" t="n">
        <f aca="false">IF(A698&lt;&gt;"FTE",F698+E698,DATE(2001,1,1))</f>
        <v>36526</v>
      </c>
      <c r="I698" s="64" t="n">
        <f aca="false">IF(AND($G698&lt;=I$1,$H698&gt;I$1),$C698,0)</f>
        <v>0</v>
      </c>
      <c r="J698" s="64" t="n">
        <f aca="false">IF(AND($G698&lt;=J$1,$H698&gt;J$1),$C698,0)</f>
        <v>0</v>
      </c>
      <c r="K698" s="64" t="n">
        <f aca="false">IF(AND($G698&lt;=K$1,$H698&gt;K$1),$C698,0)</f>
        <v>0</v>
      </c>
      <c r="L698" s="64" t="n">
        <f aca="false">IF(AND($G698&lt;=L$1,$H698&gt;L$1),$C698,0)</f>
        <v>0</v>
      </c>
      <c r="M698" s="64" t="n">
        <f aca="false">IF(AND($G698&lt;=M$1,$H698&gt;M$1),$C698,0)</f>
        <v>0</v>
      </c>
      <c r="N698" s="64" t="n">
        <f aca="false">IF(AND($G698&lt;=N$1,$H698&gt;N$1),$C698,0)</f>
        <v>0</v>
      </c>
      <c r="O698" s="64" t="n">
        <f aca="false">IF(AND($G698&lt;=O$1,$H698&gt;O$1),$C698,0)</f>
        <v>0</v>
      </c>
      <c r="P698" s="64" t="n">
        <f aca="false">IF(AND($G698&lt;=P$1,$H698&gt;P$1),$C698,0)</f>
        <v>0</v>
      </c>
      <c r="Q698" s="64" t="n">
        <f aca="false">IF(AND($G698&lt;=Q$1,$H698&gt;Q$1),$C698,0)</f>
        <v>0</v>
      </c>
      <c r="R698" s="64" t="n">
        <f aca="false">IF(AND($G698&lt;=R$1,$H698&gt;R$1),$C698,0)</f>
        <v>0</v>
      </c>
      <c r="S698" s="64" t="n">
        <f aca="false">IF(AND($G698&lt;=S$1,$H698&gt;S$1),$C698,0)</f>
        <v>0</v>
      </c>
      <c r="T698" s="64" t="n">
        <f aca="false">IF(AND($G698&lt;=T$1,$H698&gt;T$1),$C698,0)</f>
        <v>0</v>
      </c>
      <c r="U698" s="65" t="n">
        <f aca="false">SUM(I698:T698)</f>
        <v>0</v>
      </c>
      <c r="V698" s="65"/>
      <c r="W698" s="67"/>
      <c r="X698" s="67"/>
      <c r="Y698" s="67"/>
      <c r="Z698" s="67"/>
      <c r="AA698" s="67"/>
      <c r="AB698" s="67"/>
      <c r="AC698" s="67"/>
    </row>
    <row r="699" customFormat="false" ht="15.75" hidden="true" customHeight="false" outlineLevel="0" collapsed="false">
      <c r="A699" s="54" t="n">
        <f aca="false">+'Personnel Input Worksheet'!B719</f>
        <v>0</v>
      </c>
      <c r="B699" s="54" t="n">
        <f aca="false">+'Personnel Input Worksheet'!D719</f>
        <v>0</v>
      </c>
      <c r="C699" s="54" t="n">
        <f aca="false">IF(B699&lt;&gt;0,1,0)</f>
        <v>0</v>
      </c>
      <c r="D699" s="54" t="n">
        <f aca="false">+'Personnel Input Worksheet'!G719</f>
        <v>0</v>
      </c>
      <c r="E699" s="61" t="n">
        <f aca="false">+D699*30</f>
        <v>0</v>
      </c>
      <c r="F699" s="62" t="n">
        <v>36526</v>
      </c>
      <c r="G699" s="63" t="n">
        <f aca="false">IF(A699&lt;&gt;"FTE",DATE(99,12,31),+F699+(360-E699))</f>
        <v>36525</v>
      </c>
      <c r="H699" s="63" t="n">
        <f aca="false">IF(A699&lt;&gt;"FTE",F699+E699,DATE(2001,1,1))</f>
        <v>36526</v>
      </c>
      <c r="I699" s="64" t="n">
        <f aca="false">IF(AND($G699&lt;=I$1,$H699&gt;I$1),$C699,0)</f>
        <v>0</v>
      </c>
      <c r="J699" s="64" t="n">
        <f aca="false">IF(AND($G699&lt;=J$1,$H699&gt;J$1),$C699,0)</f>
        <v>0</v>
      </c>
      <c r="K699" s="64" t="n">
        <f aca="false">IF(AND($G699&lt;=K$1,$H699&gt;K$1),$C699,0)</f>
        <v>0</v>
      </c>
      <c r="L699" s="64" t="n">
        <f aca="false">IF(AND($G699&lt;=L$1,$H699&gt;L$1),$C699,0)</f>
        <v>0</v>
      </c>
      <c r="M699" s="64" t="n">
        <f aca="false">IF(AND($G699&lt;=M$1,$H699&gt;M$1),$C699,0)</f>
        <v>0</v>
      </c>
      <c r="N699" s="64" t="n">
        <f aca="false">IF(AND($G699&lt;=N$1,$H699&gt;N$1),$C699,0)</f>
        <v>0</v>
      </c>
      <c r="O699" s="64" t="n">
        <f aca="false">IF(AND($G699&lt;=O$1,$H699&gt;O$1),$C699,0)</f>
        <v>0</v>
      </c>
      <c r="P699" s="64" t="n">
        <f aca="false">IF(AND($G699&lt;=P$1,$H699&gt;P$1),$C699,0)</f>
        <v>0</v>
      </c>
      <c r="Q699" s="64" t="n">
        <f aca="false">IF(AND($G699&lt;=Q$1,$H699&gt;Q$1),$C699,0)</f>
        <v>0</v>
      </c>
      <c r="R699" s="64" t="n">
        <f aca="false">IF(AND($G699&lt;=R$1,$H699&gt;R$1),$C699,0)</f>
        <v>0</v>
      </c>
      <c r="S699" s="64" t="n">
        <f aca="false">IF(AND($G699&lt;=S$1,$H699&gt;S$1),$C699,0)</f>
        <v>0</v>
      </c>
      <c r="T699" s="64" t="n">
        <f aca="false">IF(AND($G699&lt;=T$1,$H699&gt;T$1),$C699,0)</f>
        <v>0</v>
      </c>
      <c r="U699" s="65" t="n">
        <f aca="false">SUM(I699:T699)</f>
        <v>0</v>
      </c>
      <c r="V699" s="65"/>
      <c r="W699" s="67"/>
      <c r="X699" s="67"/>
      <c r="Y699" s="67"/>
      <c r="Z699" s="67"/>
      <c r="AA699" s="67"/>
      <c r="AB699" s="67"/>
      <c r="AC699" s="67"/>
    </row>
    <row r="700" customFormat="false" ht="15.75" hidden="true" customHeight="false" outlineLevel="0" collapsed="false">
      <c r="A700" s="54" t="n">
        <f aca="false">+'Personnel Input Worksheet'!B720</f>
        <v>0</v>
      </c>
      <c r="B700" s="54" t="n">
        <f aca="false">+'Personnel Input Worksheet'!D720</f>
        <v>0</v>
      </c>
      <c r="C700" s="54" t="n">
        <f aca="false">IF(B700&lt;&gt;0,1,0)</f>
        <v>0</v>
      </c>
      <c r="D700" s="54" t="n">
        <f aca="false">+'Personnel Input Worksheet'!G720</f>
        <v>0</v>
      </c>
      <c r="E700" s="61" t="n">
        <f aca="false">+D700*30</f>
        <v>0</v>
      </c>
      <c r="F700" s="62" t="n">
        <v>36526</v>
      </c>
      <c r="G700" s="63" t="n">
        <f aca="false">IF(A700&lt;&gt;"FTE",DATE(99,12,31),+F700+(360-E700))</f>
        <v>36525</v>
      </c>
      <c r="H700" s="63" t="n">
        <f aca="false">IF(A700&lt;&gt;"FTE",F700+E700,DATE(2001,1,1))</f>
        <v>36526</v>
      </c>
      <c r="I700" s="64" t="n">
        <f aca="false">IF(AND($G700&lt;=I$1,$H700&gt;I$1),$C700,0)</f>
        <v>0</v>
      </c>
      <c r="J700" s="64" t="n">
        <f aca="false">IF(AND($G700&lt;=J$1,$H700&gt;J$1),$C700,0)</f>
        <v>0</v>
      </c>
      <c r="K700" s="64" t="n">
        <f aca="false">IF(AND($G700&lt;=K$1,$H700&gt;K$1),$C700,0)</f>
        <v>0</v>
      </c>
      <c r="L700" s="64" t="n">
        <f aca="false">IF(AND($G700&lt;=L$1,$H700&gt;L$1),$C700,0)</f>
        <v>0</v>
      </c>
      <c r="M700" s="64" t="n">
        <f aca="false">IF(AND($G700&lt;=M$1,$H700&gt;M$1),$C700,0)</f>
        <v>0</v>
      </c>
      <c r="N700" s="64" t="n">
        <f aca="false">IF(AND($G700&lt;=N$1,$H700&gt;N$1),$C700,0)</f>
        <v>0</v>
      </c>
      <c r="O700" s="64" t="n">
        <f aca="false">IF(AND($G700&lt;=O$1,$H700&gt;O$1),$C700,0)</f>
        <v>0</v>
      </c>
      <c r="P700" s="64" t="n">
        <f aca="false">IF(AND($G700&lt;=P$1,$H700&gt;P$1),$C700,0)</f>
        <v>0</v>
      </c>
      <c r="Q700" s="64" t="n">
        <f aca="false">IF(AND($G700&lt;=Q$1,$H700&gt;Q$1),$C700,0)</f>
        <v>0</v>
      </c>
      <c r="R700" s="64" t="n">
        <f aca="false">IF(AND($G700&lt;=R$1,$H700&gt;R$1),$C700,0)</f>
        <v>0</v>
      </c>
      <c r="S700" s="64" t="n">
        <f aca="false">IF(AND($G700&lt;=S$1,$H700&gt;S$1),$C700,0)</f>
        <v>0</v>
      </c>
      <c r="T700" s="64" t="n">
        <f aca="false">IF(AND($G700&lt;=T$1,$H700&gt;T$1),$C700,0)</f>
        <v>0</v>
      </c>
      <c r="U700" s="65" t="n">
        <f aca="false">SUM(I700:T700)</f>
        <v>0</v>
      </c>
      <c r="V700" s="65"/>
      <c r="W700" s="67"/>
      <c r="X700" s="67"/>
      <c r="Y700" s="67"/>
      <c r="Z700" s="67"/>
      <c r="AA700" s="67"/>
      <c r="AB700" s="67"/>
      <c r="AC700" s="67"/>
    </row>
    <row r="701" customFormat="false" ht="15.75" hidden="true" customHeight="false" outlineLevel="0" collapsed="false">
      <c r="A701" s="54" t="n">
        <f aca="false">+'Personnel Input Worksheet'!B721</f>
        <v>0</v>
      </c>
      <c r="B701" s="54" t="n">
        <f aca="false">+'Personnel Input Worksheet'!D721</f>
        <v>0</v>
      </c>
      <c r="C701" s="54" t="n">
        <f aca="false">IF(B701&lt;&gt;0,1,0)</f>
        <v>0</v>
      </c>
      <c r="D701" s="54" t="n">
        <f aca="false">+'Personnel Input Worksheet'!G721</f>
        <v>0</v>
      </c>
      <c r="E701" s="61" t="n">
        <f aca="false">+D701*30</f>
        <v>0</v>
      </c>
      <c r="F701" s="62" t="n">
        <v>36526</v>
      </c>
      <c r="G701" s="63" t="n">
        <f aca="false">IF(A701&lt;&gt;"FTE",DATE(99,12,31),+F701+(360-E701))</f>
        <v>36525</v>
      </c>
      <c r="H701" s="63" t="n">
        <f aca="false">IF(A701&lt;&gt;"FTE",F701+E701,DATE(2001,1,1))</f>
        <v>36526</v>
      </c>
      <c r="I701" s="64" t="n">
        <f aca="false">IF(AND($G701&lt;=I$1,$H701&gt;I$1),$C701,0)</f>
        <v>0</v>
      </c>
      <c r="J701" s="64" t="n">
        <f aca="false">IF(AND($G701&lt;=J$1,$H701&gt;J$1),$C701,0)</f>
        <v>0</v>
      </c>
      <c r="K701" s="64" t="n">
        <f aca="false">IF(AND($G701&lt;=K$1,$H701&gt;K$1),$C701,0)</f>
        <v>0</v>
      </c>
      <c r="L701" s="64" t="n">
        <f aca="false">IF(AND($G701&lt;=L$1,$H701&gt;L$1),$C701,0)</f>
        <v>0</v>
      </c>
      <c r="M701" s="64" t="n">
        <f aca="false">IF(AND($G701&lt;=M$1,$H701&gt;M$1),$C701,0)</f>
        <v>0</v>
      </c>
      <c r="N701" s="64" t="n">
        <f aca="false">IF(AND($G701&lt;=N$1,$H701&gt;N$1),$C701,0)</f>
        <v>0</v>
      </c>
      <c r="O701" s="64" t="n">
        <f aca="false">IF(AND($G701&lt;=O$1,$H701&gt;O$1),$C701,0)</f>
        <v>0</v>
      </c>
      <c r="P701" s="64" t="n">
        <f aca="false">IF(AND($G701&lt;=P$1,$H701&gt;P$1),$C701,0)</f>
        <v>0</v>
      </c>
      <c r="Q701" s="64" t="n">
        <f aca="false">IF(AND($G701&lt;=Q$1,$H701&gt;Q$1),$C701,0)</f>
        <v>0</v>
      </c>
      <c r="R701" s="64" t="n">
        <f aca="false">IF(AND($G701&lt;=R$1,$H701&gt;R$1),$C701,0)</f>
        <v>0</v>
      </c>
      <c r="S701" s="64" t="n">
        <f aca="false">IF(AND($G701&lt;=S$1,$H701&gt;S$1),$C701,0)</f>
        <v>0</v>
      </c>
      <c r="T701" s="64" t="n">
        <f aca="false">IF(AND($G701&lt;=T$1,$H701&gt;T$1),$C701,0)</f>
        <v>0</v>
      </c>
      <c r="U701" s="65" t="n">
        <f aca="false">SUM(I701:T701)</f>
        <v>0</v>
      </c>
      <c r="V701" s="65"/>
      <c r="W701" s="67"/>
      <c r="X701" s="67"/>
      <c r="Y701" s="67"/>
      <c r="Z701" s="67"/>
      <c r="AA701" s="67"/>
      <c r="AB701" s="67"/>
      <c r="AC701" s="67"/>
    </row>
    <row r="702" customFormat="false" ht="15.75" hidden="true" customHeight="false" outlineLevel="0" collapsed="false">
      <c r="A702" s="54" t="n">
        <f aca="false">+'Personnel Input Worksheet'!B722</f>
        <v>0</v>
      </c>
      <c r="B702" s="54" t="n">
        <f aca="false">+'Personnel Input Worksheet'!D722</f>
        <v>0</v>
      </c>
      <c r="C702" s="54" t="n">
        <f aca="false">IF(B702&lt;&gt;0,1,0)</f>
        <v>0</v>
      </c>
      <c r="D702" s="54" t="n">
        <f aca="false">+'Personnel Input Worksheet'!G722</f>
        <v>0</v>
      </c>
      <c r="E702" s="61" t="n">
        <f aca="false">+D702*30</f>
        <v>0</v>
      </c>
      <c r="F702" s="62" t="n">
        <v>36526</v>
      </c>
      <c r="G702" s="63" t="n">
        <f aca="false">IF(A702&lt;&gt;"FTE",DATE(99,12,31),+F702+(360-E702))</f>
        <v>36525</v>
      </c>
      <c r="H702" s="63" t="n">
        <f aca="false">IF(A702&lt;&gt;"FTE",F702+E702,DATE(2001,1,1))</f>
        <v>36526</v>
      </c>
      <c r="I702" s="64" t="n">
        <f aca="false">IF(AND($G702&lt;=I$1,$H702&gt;I$1),$C702,0)</f>
        <v>0</v>
      </c>
      <c r="J702" s="64" t="n">
        <f aca="false">IF(AND($G702&lt;=J$1,$H702&gt;J$1),$C702,0)</f>
        <v>0</v>
      </c>
      <c r="K702" s="64" t="n">
        <f aca="false">IF(AND($G702&lt;=K$1,$H702&gt;K$1),$C702,0)</f>
        <v>0</v>
      </c>
      <c r="L702" s="64" t="n">
        <f aca="false">IF(AND($G702&lt;=L$1,$H702&gt;L$1),$C702,0)</f>
        <v>0</v>
      </c>
      <c r="M702" s="64" t="n">
        <f aca="false">IF(AND($G702&lt;=M$1,$H702&gt;M$1),$C702,0)</f>
        <v>0</v>
      </c>
      <c r="N702" s="64" t="n">
        <f aca="false">IF(AND($G702&lt;=N$1,$H702&gt;N$1),$C702,0)</f>
        <v>0</v>
      </c>
      <c r="O702" s="64" t="n">
        <f aca="false">IF(AND($G702&lt;=O$1,$H702&gt;O$1),$C702,0)</f>
        <v>0</v>
      </c>
      <c r="P702" s="64" t="n">
        <f aca="false">IF(AND($G702&lt;=P$1,$H702&gt;P$1),$C702,0)</f>
        <v>0</v>
      </c>
      <c r="Q702" s="64" t="n">
        <f aca="false">IF(AND($G702&lt;=Q$1,$H702&gt;Q$1),$C702,0)</f>
        <v>0</v>
      </c>
      <c r="R702" s="64" t="n">
        <f aca="false">IF(AND($G702&lt;=R$1,$H702&gt;R$1),$C702,0)</f>
        <v>0</v>
      </c>
      <c r="S702" s="64" t="n">
        <f aca="false">IF(AND($G702&lt;=S$1,$H702&gt;S$1),$C702,0)</f>
        <v>0</v>
      </c>
      <c r="T702" s="64" t="n">
        <f aca="false">IF(AND($G702&lt;=T$1,$H702&gt;T$1),$C702,0)</f>
        <v>0</v>
      </c>
      <c r="U702" s="65" t="n">
        <f aca="false">SUM(I702:T702)</f>
        <v>0</v>
      </c>
      <c r="V702" s="65"/>
      <c r="W702" s="67"/>
      <c r="X702" s="67"/>
      <c r="Y702" s="67"/>
      <c r="Z702" s="67"/>
      <c r="AA702" s="67"/>
      <c r="AB702" s="67"/>
      <c r="AC702" s="67"/>
    </row>
    <row r="703" customFormat="false" ht="15.75" hidden="true" customHeight="false" outlineLevel="0" collapsed="false">
      <c r="A703" s="54" t="n">
        <f aca="false">+'Personnel Input Worksheet'!B723</f>
        <v>0</v>
      </c>
      <c r="B703" s="54" t="n">
        <f aca="false">+'Personnel Input Worksheet'!D723</f>
        <v>0</v>
      </c>
      <c r="C703" s="54" t="n">
        <f aca="false">IF(B703&lt;&gt;0,1,0)</f>
        <v>0</v>
      </c>
      <c r="D703" s="54" t="n">
        <f aca="false">+'Personnel Input Worksheet'!G723</f>
        <v>0</v>
      </c>
      <c r="E703" s="61" t="n">
        <f aca="false">+D703*30</f>
        <v>0</v>
      </c>
      <c r="F703" s="62" t="n">
        <v>36526</v>
      </c>
      <c r="G703" s="63" t="n">
        <f aca="false">IF(A703&lt;&gt;"FTE",DATE(99,12,31),+F703+(360-E703))</f>
        <v>36525</v>
      </c>
      <c r="H703" s="63" t="n">
        <f aca="false">IF(A703&lt;&gt;"FTE",F703+E703,DATE(2001,1,1))</f>
        <v>36526</v>
      </c>
      <c r="I703" s="64" t="n">
        <f aca="false">IF(AND($G703&lt;=I$1,$H703&gt;I$1),$C703,0)</f>
        <v>0</v>
      </c>
      <c r="J703" s="64" t="n">
        <f aca="false">IF(AND($G703&lt;=J$1,$H703&gt;J$1),$C703,0)</f>
        <v>0</v>
      </c>
      <c r="K703" s="64" t="n">
        <f aca="false">IF(AND($G703&lt;=K$1,$H703&gt;K$1),$C703,0)</f>
        <v>0</v>
      </c>
      <c r="L703" s="64" t="n">
        <f aca="false">IF(AND($G703&lt;=L$1,$H703&gt;L$1),$C703,0)</f>
        <v>0</v>
      </c>
      <c r="M703" s="64" t="n">
        <f aca="false">IF(AND($G703&lt;=M$1,$H703&gt;M$1),$C703,0)</f>
        <v>0</v>
      </c>
      <c r="N703" s="64" t="n">
        <f aca="false">IF(AND($G703&lt;=N$1,$H703&gt;N$1),$C703,0)</f>
        <v>0</v>
      </c>
      <c r="O703" s="64" t="n">
        <f aca="false">IF(AND($G703&lt;=O$1,$H703&gt;O$1),$C703,0)</f>
        <v>0</v>
      </c>
      <c r="P703" s="64" t="n">
        <f aca="false">IF(AND($G703&lt;=P$1,$H703&gt;P$1),$C703,0)</f>
        <v>0</v>
      </c>
      <c r="Q703" s="64" t="n">
        <f aca="false">IF(AND($G703&lt;=Q$1,$H703&gt;Q$1),$C703,0)</f>
        <v>0</v>
      </c>
      <c r="R703" s="64" t="n">
        <f aca="false">IF(AND($G703&lt;=R$1,$H703&gt;R$1),$C703,0)</f>
        <v>0</v>
      </c>
      <c r="S703" s="64" t="n">
        <f aca="false">IF(AND($G703&lt;=S$1,$H703&gt;S$1),$C703,0)</f>
        <v>0</v>
      </c>
      <c r="T703" s="64" t="n">
        <f aca="false">IF(AND($G703&lt;=T$1,$H703&gt;T$1),$C703,0)</f>
        <v>0</v>
      </c>
      <c r="U703" s="65" t="n">
        <f aca="false">SUM(I703:T703)</f>
        <v>0</v>
      </c>
      <c r="V703" s="65"/>
      <c r="W703" s="67"/>
      <c r="X703" s="67"/>
      <c r="Y703" s="67"/>
      <c r="Z703" s="67"/>
      <c r="AA703" s="67"/>
      <c r="AB703" s="67"/>
      <c r="AC703" s="67"/>
    </row>
    <row r="704" customFormat="false" ht="15.75" hidden="true" customHeight="false" outlineLevel="0" collapsed="false">
      <c r="A704" s="54" t="n">
        <f aca="false">+'Personnel Input Worksheet'!B724</f>
        <v>0</v>
      </c>
      <c r="B704" s="54" t="n">
        <f aca="false">+'Personnel Input Worksheet'!D724</f>
        <v>0</v>
      </c>
      <c r="C704" s="54" t="n">
        <f aca="false">IF(B704&lt;&gt;0,1,0)</f>
        <v>0</v>
      </c>
      <c r="D704" s="54" t="n">
        <f aca="false">+'Personnel Input Worksheet'!G724</f>
        <v>0</v>
      </c>
      <c r="E704" s="61" t="n">
        <f aca="false">+D704*30</f>
        <v>0</v>
      </c>
      <c r="F704" s="62" t="n">
        <v>36526</v>
      </c>
      <c r="G704" s="63" t="n">
        <f aca="false">IF(A704&lt;&gt;"FTE",DATE(99,12,31),+F704+(360-E704))</f>
        <v>36525</v>
      </c>
      <c r="H704" s="63" t="n">
        <f aca="false">IF(A704&lt;&gt;"FTE",F704+E704,DATE(2001,1,1))</f>
        <v>36526</v>
      </c>
      <c r="I704" s="64" t="n">
        <f aca="false">IF(AND($G704&lt;=I$1,$H704&gt;I$1),$C704,0)</f>
        <v>0</v>
      </c>
      <c r="J704" s="64" t="n">
        <f aca="false">IF(AND($G704&lt;=J$1,$H704&gt;J$1),$C704,0)</f>
        <v>0</v>
      </c>
      <c r="K704" s="64" t="n">
        <f aca="false">IF(AND($G704&lt;=K$1,$H704&gt;K$1),$C704,0)</f>
        <v>0</v>
      </c>
      <c r="L704" s="64" t="n">
        <f aca="false">IF(AND($G704&lt;=L$1,$H704&gt;L$1),$C704,0)</f>
        <v>0</v>
      </c>
      <c r="M704" s="64" t="n">
        <f aca="false">IF(AND($G704&lt;=M$1,$H704&gt;M$1),$C704,0)</f>
        <v>0</v>
      </c>
      <c r="N704" s="64" t="n">
        <f aca="false">IF(AND($G704&lt;=N$1,$H704&gt;N$1),$C704,0)</f>
        <v>0</v>
      </c>
      <c r="O704" s="64" t="n">
        <f aca="false">IF(AND($G704&lt;=O$1,$H704&gt;O$1),$C704,0)</f>
        <v>0</v>
      </c>
      <c r="P704" s="64" t="n">
        <f aca="false">IF(AND($G704&lt;=P$1,$H704&gt;P$1),$C704,0)</f>
        <v>0</v>
      </c>
      <c r="Q704" s="64" t="n">
        <f aca="false">IF(AND($G704&lt;=Q$1,$H704&gt;Q$1),$C704,0)</f>
        <v>0</v>
      </c>
      <c r="R704" s="64" t="n">
        <f aca="false">IF(AND($G704&lt;=R$1,$H704&gt;R$1),$C704,0)</f>
        <v>0</v>
      </c>
      <c r="S704" s="64" t="n">
        <f aca="false">IF(AND($G704&lt;=S$1,$H704&gt;S$1),$C704,0)</f>
        <v>0</v>
      </c>
      <c r="T704" s="64" t="n">
        <f aca="false">IF(AND($G704&lt;=T$1,$H704&gt;T$1),$C704,0)</f>
        <v>0</v>
      </c>
      <c r="U704" s="65" t="n">
        <f aca="false">SUM(I704:T704)</f>
        <v>0</v>
      </c>
      <c r="V704" s="65"/>
      <c r="W704" s="67"/>
      <c r="X704" s="67"/>
      <c r="Y704" s="67"/>
      <c r="Z704" s="67"/>
      <c r="AA704" s="67"/>
      <c r="AB704" s="67"/>
      <c r="AC704" s="67"/>
    </row>
    <row r="705" customFormat="false" ht="15.75" hidden="true" customHeight="false" outlineLevel="0" collapsed="false">
      <c r="A705" s="54" t="n">
        <f aca="false">+'Personnel Input Worksheet'!B725</f>
        <v>0</v>
      </c>
      <c r="B705" s="54" t="n">
        <f aca="false">+'Personnel Input Worksheet'!D725</f>
        <v>0</v>
      </c>
      <c r="C705" s="54" t="n">
        <f aca="false">IF(B705&lt;&gt;0,1,0)</f>
        <v>0</v>
      </c>
      <c r="D705" s="54" t="n">
        <f aca="false">+'Personnel Input Worksheet'!G725</f>
        <v>0</v>
      </c>
      <c r="E705" s="61" t="n">
        <f aca="false">+D705*30</f>
        <v>0</v>
      </c>
      <c r="F705" s="62" t="n">
        <v>36526</v>
      </c>
      <c r="G705" s="63" t="n">
        <f aca="false">IF(A705&lt;&gt;"FTE",DATE(99,12,31),+F705+(360-E705))</f>
        <v>36525</v>
      </c>
      <c r="H705" s="63" t="n">
        <f aca="false">IF(A705&lt;&gt;"FTE",F705+E705,DATE(2001,1,1))</f>
        <v>36526</v>
      </c>
      <c r="I705" s="64" t="n">
        <f aca="false">IF(AND($G705&lt;=I$1,$H705&gt;I$1),$C705,0)</f>
        <v>0</v>
      </c>
      <c r="J705" s="64" t="n">
        <f aca="false">IF(AND($G705&lt;=J$1,$H705&gt;J$1),$C705,0)</f>
        <v>0</v>
      </c>
      <c r="K705" s="64" t="n">
        <f aca="false">IF(AND($G705&lt;=K$1,$H705&gt;K$1),$C705,0)</f>
        <v>0</v>
      </c>
      <c r="L705" s="64" t="n">
        <f aca="false">IF(AND($G705&lt;=L$1,$H705&gt;L$1),$C705,0)</f>
        <v>0</v>
      </c>
      <c r="M705" s="64" t="n">
        <f aca="false">IF(AND($G705&lt;=M$1,$H705&gt;M$1),$C705,0)</f>
        <v>0</v>
      </c>
      <c r="N705" s="64" t="n">
        <f aca="false">IF(AND($G705&lt;=N$1,$H705&gt;N$1),$C705,0)</f>
        <v>0</v>
      </c>
      <c r="O705" s="64" t="n">
        <f aca="false">IF(AND($G705&lt;=O$1,$H705&gt;O$1),$C705,0)</f>
        <v>0</v>
      </c>
      <c r="P705" s="64" t="n">
        <f aca="false">IF(AND($G705&lt;=P$1,$H705&gt;P$1),$C705,0)</f>
        <v>0</v>
      </c>
      <c r="Q705" s="64" t="n">
        <f aca="false">IF(AND($G705&lt;=Q$1,$H705&gt;Q$1),$C705,0)</f>
        <v>0</v>
      </c>
      <c r="R705" s="64" t="n">
        <f aca="false">IF(AND($G705&lt;=R$1,$H705&gt;R$1),$C705,0)</f>
        <v>0</v>
      </c>
      <c r="S705" s="64" t="n">
        <f aca="false">IF(AND($G705&lt;=S$1,$H705&gt;S$1),$C705,0)</f>
        <v>0</v>
      </c>
      <c r="T705" s="64" t="n">
        <f aca="false">IF(AND($G705&lt;=T$1,$H705&gt;T$1),$C705,0)</f>
        <v>0</v>
      </c>
      <c r="U705" s="65" t="n">
        <f aca="false">SUM(I705:T705)</f>
        <v>0</v>
      </c>
      <c r="V705" s="65"/>
      <c r="W705" s="67"/>
      <c r="X705" s="67"/>
      <c r="Y705" s="67"/>
      <c r="Z705" s="67"/>
      <c r="AA705" s="67"/>
      <c r="AB705" s="67"/>
      <c r="AC705" s="67"/>
    </row>
    <row r="706" customFormat="false" ht="15.75" hidden="true" customHeight="false" outlineLevel="0" collapsed="false">
      <c r="A706" s="54" t="n">
        <f aca="false">+'Personnel Input Worksheet'!B726</f>
        <v>0</v>
      </c>
      <c r="B706" s="54" t="n">
        <f aca="false">+'Personnel Input Worksheet'!D726</f>
        <v>0</v>
      </c>
      <c r="C706" s="54" t="n">
        <f aca="false">IF(B706&lt;&gt;0,1,0)</f>
        <v>0</v>
      </c>
      <c r="D706" s="54" t="n">
        <f aca="false">+'Personnel Input Worksheet'!G726</f>
        <v>0</v>
      </c>
      <c r="E706" s="61" t="n">
        <f aca="false">+D706*30</f>
        <v>0</v>
      </c>
      <c r="F706" s="62" t="n">
        <v>36526</v>
      </c>
      <c r="G706" s="63" t="n">
        <f aca="false">IF(A706&lt;&gt;"FTE",DATE(99,12,31),+F706+(360-E706))</f>
        <v>36525</v>
      </c>
      <c r="H706" s="63" t="n">
        <f aca="false">IF(A706&lt;&gt;"FTE",F706+E706,DATE(2001,1,1))</f>
        <v>36526</v>
      </c>
      <c r="I706" s="64" t="n">
        <f aca="false">IF(AND($G706&lt;=I$1,$H706&gt;I$1),$C706,0)</f>
        <v>0</v>
      </c>
      <c r="J706" s="64" t="n">
        <f aca="false">IF(AND($G706&lt;=J$1,$H706&gt;J$1),$C706,0)</f>
        <v>0</v>
      </c>
      <c r="K706" s="64" t="n">
        <f aca="false">IF(AND($G706&lt;=K$1,$H706&gt;K$1),$C706,0)</f>
        <v>0</v>
      </c>
      <c r="L706" s="64" t="n">
        <f aca="false">IF(AND($G706&lt;=L$1,$H706&gt;L$1),$C706,0)</f>
        <v>0</v>
      </c>
      <c r="M706" s="64" t="n">
        <f aca="false">IF(AND($G706&lt;=M$1,$H706&gt;M$1),$C706,0)</f>
        <v>0</v>
      </c>
      <c r="N706" s="64" t="n">
        <f aca="false">IF(AND($G706&lt;=N$1,$H706&gt;N$1),$C706,0)</f>
        <v>0</v>
      </c>
      <c r="O706" s="64" t="n">
        <f aca="false">IF(AND($G706&lt;=O$1,$H706&gt;O$1),$C706,0)</f>
        <v>0</v>
      </c>
      <c r="P706" s="64" t="n">
        <f aca="false">IF(AND($G706&lt;=P$1,$H706&gt;P$1),$C706,0)</f>
        <v>0</v>
      </c>
      <c r="Q706" s="64" t="n">
        <f aca="false">IF(AND($G706&lt;=Q$1,$H706&gt;Q$1),$C706,0)</f>
        <v>0</v>
      </c>
      <c r="R706" s="64" t="n">
        <f aca="false">IF(AND($G706&lt;=R$1,$H706&gt;R$1),$C706,0)</f>
        <v>0</v>
      </c>
      <c r="S706" s="64" t="n">
        <f aca="false">IF(AND($G706&lt;=S$1,$H706&gt;S$1),$C706,0)</f>
        <v>0</v>
      </c>
      <c r="T706" s="64" t="n">
        <f aca="false">IF(AND($G706&lt;=T$1,$H706&gt;T$1),$C706,0)</f>
        <v>0</v>
      </c>
      <c r="U706" s="65" t="n">
        <f aca="false">SUM(I706:T706)</f>
        <v>0</v>
      </c>
      <c r="V706" s="65"/>
      <c r="W706" s="67"/>
      <c r="X706" s="67"/>
      <c r="Y706" s="67"/>
      <c r="Z706" s="67"/>
      <c r="AA706" s="67"/>
      <c r="AB706" s="67"/>
      <c r="AC706" s="67"/>
    </row>
    <row r="707" customFormat="false" ht="15.75" hidden="true" customHeight="false" outlineLevel="0" collapsed="false">
      <c r="A707" s="54" t="n">
        <f aca="false">+'Personnel Input Worksheet'!B727</f>
        <v>0</v>
      </c>
      <c r="B707" s="54" t="n">
        <f aca="false">+'Personnel Input Worksheet'!D727</f>
        <v>0</v>
      </c>
      <c r="C707" s="54" t="n">
        <f aca="false">IF(B707&lt;&gt;0,1,0)</f>
        <v>0</v>
      </c>
      <c r="D707" s="54" t="n">
        <f aca="false">+'Personnel Input Worksheet'!G727</f>
        <v>0</v>
      </c>
      <c r="E707" s="61" t="n">
        <f aca="false">+D707*30</f>
        <v>0</v>
      </c>
      <c r="F707" s="62" t="n">
        <v>36526</v>
      </c>
      <c r="G707" s="63" t="n">
        <f aca="false">IF(A707&lt;&gt;"FTE",DATE(99,12,31),+F707+(360-E707))</f>
        <v>36525</v>
      </c>
      <c r="H707" s="63" t="n">
        <f aca="false">IF(A707&lt;&gt;"FTE",F707+E707,DATE(2001,1,1))</f>
        <v>36526</v>
      </c>
      <c r="I707" s="64" t="n">
        <f aca="false">IF(AND($G707&lt;=I$1,$H707&gt;I$1),$C707,0)</f>
        <v>0</v>
      </c>
      <c r="J707" s="64" t="n">
        <f aca="false">IF(AND($G707&lt;=J$1,$H707&gt;J$1),$C707,0)</f>
        <v>0</v>
      </c>
      <c r="K707" s="64" t="n">
        <f aca="false">IF(AND($G707&lt;=K$1,$H707&gt;K$1),$C707,0)</f>
        <v>0</v>
      </c>
      <c r="L707" s="64" t="n">
        <f aca="false">IF(AND($G707&lt;=L$1,$H707&gt;L$1),$C707,0)</f>
        <v>0</v>
      </c>
      <c r="M707" s="64" t="n">
        <f aca="false">IF(AND($G707&lt;=M$1,$H707&gt;M$1),$C707,0)</f>
        <v>0</v>
      </c>
      <c r="N707" s="64" t="n">
        <f aca="false">IF(AND($G707&lt;=N$1,$H707&gt;N$1),$C707,0)</f>
        <v>0</v>
      </c>
      <c r="O707" s="64" t="n">
        <f aca="false">IF(AND($G707&lt;=O$1,$H707&gt;O$1),$C707,0)</f>
        <v>0</v>
      </c>
      <c r="P707" s="64" t="n">
        <f aca="false">IF(AND($G707&lt;=P$1,$H707&gt;P$1),$C707,0)</f>
        <v>0</v>
      </c>
      <c r="Q707" s="64" t="n">
        <f aca="false">IF(AND($G707&lt;=Q$1,$H707&gt;Q$1),$C707,0)</f>
        <v>0</v>
      </c>
      <c r="R707" s="64" t="n">
        <f aca="false">IF(AND($G707&lt;=R$1,$H707&gt;R$1),$C707,0)</f>
        <v>0</v>
      </c>
      <c r="S707" s="64" t="n">
        <f aca="false">IF(AND($G707&lt;=S$1,$H707&gt;S$1),$C707,0)</f>
        <v>0</v>
      </c>
      <c r="T707" s="64" t="n">
        <f aca="false">IF(AND($G707&lt;=T$1,$H707&gt;T$1),$C707,0)</f>
        <v>0</v>
      </c>
      <c r="U707" s="65" t="n">
        <f aca="false">SUM(I707:T707)</f>
        <v>0</v>
      </c>
      <c r="V707" s="65"/>
      <c r="W707" s="67"/>
      <c r="X707" s="67"/>
      <c r="Y707" s="67"/>
      <c r="Z707" s="67"/>
      <c r="AA707" s="67"/>
      <c r="AB707" s="67"/>
      <c r="AC707" s="67"/>
    </row>
    <row r="708" customFormat="false" ht="15.75" hidden="true" customHeight="false" outlineLevel="0" collapsed="false">
      <c r="A708" s="54" t="n">
        <f aca="false">+'Personnel Input Worksheet'!B728</f>
        <v>0</v>
      </c>
      <c r="B708" s="54" t="n">
        <f aca="false">+'Personnel Input Worksheet'!D728</f>
        <v>0</v>
      </c>
      <c r="C708" s="54" t="n">
        <f aca="false">IF(B708&lt;&gt;0,1,0)</f>
        <v>0</v>
      </c>
      <c r="D708" s="54" t="n">
        <f aca="false">+'Personnel Input Worksheet'!G728</f>
        <v>0</v>
      </c>
      <c r="E708" s="61" t="n">
        <f aca="false">+D708*30</f>
        <v>0</v>
      </c>
      <c r="F708" s="62" t="n">
        <v>36526</v>
      </c>
      <c r="G708" s="63" t="n">
        <f aca="false">IF(A708&lt;&gt;"FTE",DATE(99,12,31),+F708+(360-E708))</f>
        <v>36525</v>
      </c>
      <c r="H708" s="63" t="n">
        <f aca="false">IF(A708&lt;&gt;"FTE",F708+E708,DATE(2001,1,1))</f>
        <v>36526</v>
      </c>
      <c r="I708" s="64" t="n">
        <f aca="false">IF(AND($G708&lt;=I$1,$H708&gt;I$1),$C708,0)</f>
        <v>0</v>
      </c>
      <c r="J708" s="64" t="n">
        <f aca="false">IF(AND($G708&lt;=J$1,$H708&gt;J$1),$C708,0)</f>
        <v>0</v>
      </c>
      <c r="K708" s="64" t="n">
        <f aca="false">IF(AND($G708&lt;=K$1,$H708&gt;K$1),$C708,0)</f>
        <v>0</v>
      </c>
      <c r="L708" s="64" t="n">
        <f aca="false">IF(AND($G708&lt;=L$1,$H708&gt;L$1),$C708,0)</f>
        <v>0</v>
      </c>
      <c r="M708" s="64" t="n">
        <f aca="false">IF(AND($G708&lt;=M$1,$H708&gt;M$1),$C708,0)</f>
        <v>0</v>
      </c>
      <c r="N708" s="64" t="n">
        <f aca="false">IF(AND($G708&lt;=N$1,$H708&gt;N$1),$C708,0)</f>
        <v>0</v>
      </c>
      <c r="O708" s="64" t="n">
        <f aca="false">IF(AND($G708&lt;=O$1,$H708&gt;O$1),$C708,0)</f>
        <v>0</v>
      </c>
      <c r="P708" s="64" t="n">
        <f aca="false">IF(AND($G708&lt;=P$1,$H708&gt;P$1),$C708,0)</f>
        <v>0</v>
      </c>
      <c r="Q708" s="64" t="n">
        <f aca="false">IF(AND($G708&lt;=Q$1,$H708&gt;Q$1),$C708,0)</f>
        <v>0</v>
      </c>
      <c r="R708" s="64" t="n">
        <f aca="false">IF(AND($G708&lt;=R$1,$H708&gt;R$1),$C708,0)</f>
        <v>0</v>
      </c>
      <c r="S708" s="64" t="n">
        <f aca="false">IF(AND($G708&lt;=S$1,$H708&gt;S$1),$C708,0)</f>
        <v>0</v>
      </c>
      <c r="T708" s="64" t="n">
        <f aca="false">IF(AND($G708&lt;=T$1,$H708&gt;T$1),$C708,0)</f>
        <v>0</v>
      </c>
      <c r="U708" s="65" t="n">
        <f aca="false">SUM(I708:T708)</f>
        <v>0</v>
      </c>
      <c r="V708" s="65"/>
      <c r="W708" s="67"/>
      <c r="X708" s="67"/>
      <c r="Y708" s="67"/>
      <c r="Z708" s="67"/>
      <c r="AA708" s="67"/>
      <c r="AB708" s="67"/>
      <c r="AC708" s="67"/>
    </row>
    <row r="709" customFormat="false" ht="15.75" hidden="true" customHeight="false" outlineLevel="0" collapsed="false">
      <c r="A709" s="54" t="n">
        <f aca="false">+'Personnel Input Worksheet'!B729</f>
        <v>0</v>
      </c>
      <c r="B709" s="54" t="n">
        <f aca="false">+'Personnel Input Worksheet'!D729</f>
        <v>0</v>
      </c>
      <c r="C709" s="54" t="n">
        <f aca="false">IF(B709&lt;&gt;0,1,0)</f>
        <v>0</v>
      </c>
      <c r="D709" s="54" t="n">
        <f aca="false">+'Personnel Input Worksheet'!G729</f>
        <v>0</v>
      </c>
      <c r="E709" s="61" t="n">
        <f aca="false">+D709*30</f>
        <v>0</v>
      </c>
      <c r="F709" s="62" t="n">
        <v>36526</v>
      </c>
      <c r="G709" s="63" t="n">
        <f aca="false">IF(A709&lt;&gt;"FTE",DATE(99,12,31),+F709+(360-E709))</f>
        <v>36525</v>
      </c>
      <c r="H709" s="63" t="n">
        <f aca="false">IF(A709&lt;&gt;"FTE",F709+E709,DATE(2001,1,1))</f>
        <v>36526</v>
      </c>
      <c r="I709" s="64" t="n">
        <f aca="false">IF(AND($G709&lt;=I$1,$H709&gt;I$1),$C709,0)</f>
        <v>0</v>
      </c>
      <c r="J709" s="64" t="n">
        <f aca="false">IF(AND($G709&lt;=J$1,$H709&gt;J$1),$C709,0)</f>
        <v>0</v>
      </c>
      <c r="K709" s="64" t="n">
        <f aca="false">IF(AND($G709&lt;=K$1,$H709&gt;K$1),$C709,0)</f>
        <v>0</v>
      </c>
      <c r="L709" s="64" t="n">
        <f aca="false">IF(AND($G709&lt;=L$1,$H709&gt;L$1),$C709,0)</f>
        <v>0</v>
      </c>
      <c r="M709" s="64" t="n">
        <f aca="false">IF(AND($G709&lt;=M$1,$H709&gt;M$1),$C709,0)</f>
        <v>0</v>
      </c>
      <c r="N709" s="64" t="n">
        <f aca="false">IF(AND($G709&lt;=N$1,$H709&gt;N$1),$C709,0)</f>
        <v>0</v>
      </c>
      <c r="O709" s="64" t="n">
        <f aca="false">IF(AND($G709&lt;=O$1,$H709&gt;O$1),$C709,0)</f>
        <v>0</v>
      </c>
      <c r="P709" s="64" t="n">
        <f aca="false">IF(AND($G709&lt;=P$1,$H709&gt;P$1),$C709,0)</f>
        <v>0</v>
      </c>
      <c r="Q709" s="64" t="n">
        <f aca="false">IF(AND($G709&lt;=Q$1,$H709&gt;Q$1),$C709,0)</f>
        <v>0</v>
      </c>
      <c r="R709" s="64" t="n">
        <f aca="false">IF(AND($G709&lt;=R$1,$H709&gt;R$1),$C709,0)</f>
        <v>0</v>
      </c>
      <c r="S709" s="64" t="n">
        <f aca="false">IF(AND($G709&lt;=S$1,$H709&gt;S$1),$C709,0)</f>
        <v>0</v>
      </c>
      <c r="T709" s="64" t="n">
        <f aca="false">IF(AND($G709&lt;=T$1,$H709&gt;T$1),$C709,0)</f>
        <v>0</v>
      </c>
      <c r="U709" s="65" t="n">
        <f aca="false">SUM(I709:T709)</f>
        <v>0</v>
      </c>
      <c r="V709" s="65"/>
      <c r="W709" s="67"/>
      <c r="X709" s="67"/>
      <c r="Y709" s="67"/>
      <c r="Z709" s="67"/>
      <c r="AA709" s="67"/>
      <c r="AB709" s="67"/>
      <c r="AC709" s="67"/>
    </row>
    <row r="710" customFormat="false" ht="15.75" hidden="true" customHeight="false" outlineLevel="0" collapsed="false">
      <c r="A710" s="54" t="n">
        <f aca="false">+'Personnel Input Worksheet'!B730</f>
        <v>0</v>
      </c>
      <c r="B710" s="54" t="n">
        <f aca="false">+'Personnel Input Worksheet'!D730</f>
        <v>0</v>
      </c>
      <c r="C710" s="54" t="n">
        <f aca="false">IF(B710&lt;&gt;0,1,0)</f>
        <v>0</v>
      </c>
      <c r="D710" s="54" t="n">
        <f aca="false">+'Personnel Input Worksheet'!G730</f>
        <v>0</v>
      </c>
      <c r="E710" s="61" t="n">
        <f aca="false">+D710*30</f>
        <v>0</v>
      </c>
      <c r="F710" s="62" t="n">
        <v>36526</v>
      </c>
      <c r="G710" s="63" t="n">
        <f aca="false">IF(A710&lt;&gt;"FTE",DATE(99,12,31),+F710+(360-E710))</f>
        <v>36525</v>
      </c>
      <c r="H710" s="63" t="n">
        <f aca="false">IF(A710&lt;&gt;"FTE",F710+E710,DATE(2001,1,1))</f>
        <v>36526</v>
      </c>
      <c r="I710" s="64" t="n">
        <f aca="false">IF(AND($G710&lt;=I$1,$H710&gt;I$1),$C710,0)</f>
        <v>0</v>
      </c>
      <c r="J710" s="64" t="n">
        <f aca="false">IF(AND($G710&lt;=J$1,$H710&gt;J$1),$C710,0)</f>
        <v>0</v>
      </c>
      <c r="K710" s="64" t="n">
        <f aca="false">IF(AND($G710&lt;=K$1,$H710&gt;K$1),$C710,0)</f>
        <v>0</v>
      </c>
      <c r="L710" s="64" t="n">
        <f aca="false">IF(AND($G710&lt;=L$1,$H710&gt;L$1),$C710,0)</f>
        <v>0</v>
      </c>
      <c r="M710" s="64" t="n">
        <f aca="false">IF(AND($G710&lt;=M$1,$H710&gt;M$1),$C710,0)</f>
        <v>0</v>
      </c>
      <c r="N710" s="64" t="n">
        <f aca="false">IF(AND($G710&lt;=N$1,$H710&gt;N$1),$C710,0)</f>
        <v>0</v>
      </c>
      <c r="O710" s="64" t="n">
        <f aca="false">IF(AND($G710&lt;=O$1,$H710&gt;O$1),$C710,0)</f>
        <v>0</v>
      </c>
      <c r="P710" s="64" t="n">
        <f aca="false">IF(AND($G710&lt;=P$1,$H710&gt;P$1),$C710,0)</f>
        <v>0</v>
      </c>
      <c r="Q710" s="64" t="n">
        <f aca="false">IF(AND($G710&lt;=Q$1,$H710&gt;Q$1),$C710,0)</f>
        <v>0</v>
      </c>
      <c r="R710" s="64" t="n">
        <f aca="false">IF(AND($G710&lt;=R$1,$H710&gt;R$1),$C710,0)</f>
        <v>0</v>
      </c>
      <c r="S710" s="64" t="n">
        <f aca="false">IF(AND($G710&lt;=S$1,$H710&gt;S$1),$C710,0)</f>
        <v>0</v>
      </c>
      <c r="T710" s="64" t="n">
        <f aca="false">IF(AND($G710&lt;=T$1,$H710&gt;T$1),$C710,0)</f>
        <v>0</v>
      </c>
      <c r="U710" s="65" t="n">
        <f aca="false">SUM(I710:T710)</f>
        <v>0</v>
      </c>
      <c r="V710" s="65"/>
      <c r="W710" s="67"/>
      <c r="X710" s="67"/>
      <c r="Y710" s="67"/>
      <c r="Z710" s="67"/>
      <c r="AA710" s="67"/>
      <c r="AB710" s="67"/>
      <c r="AC710" s="67"/>
    </row>
    <row r="711" customFormat="false" ht="15.75" hidden="true" customHeight="false" outlineLevel="0" collapsed="false">
      <c r="A711" s="54" t="n">
        <f aca="false">+'Personnel Input Worksheet'!B731</f>
        <v>0</v>
      </c>
      <c r="B711" s="54" t="n">
        <f aca="false">+'Personnel Input Worksheet'!D731</f>
        <v>0</v>
      </c>
      <c r="C711" s="54" t="n">
        <f aca="false">IF(B711&lt;&gt;0,1,0)</f>
        <v>0</v>
      </c>
      <c r="D711" s="54" t="n">
        <f aca="false">+'Personnel Input Worksheet'!G731</f>
        <v>0</v>
      </c>
      <c r="E711" s="61" t="n">
        <f aca="false">+D711*30</f>
        <v>0</v>
      </c>
      <c r="F711" s="62" t="n">
        <v>36526</v>
      </c>
      <c r="G711" s="63" t="n">
        <f aca="false">IF(A711&lt;&gt;"FTE",DATE(99,12,31),+F711+(360-E711))</f>
        <v>36525</v>
      </c>
      <c r="H711" s="63" t="n">
        <f aca="false">IF(A711&lt;&gt;"FTE",F711+E711,DATE(2001,1,1))</f>
        <v>36526</v>
      </c>
      <c r="I711" s="64" t="n">
        <f aca="false">IF(AND($G711&lt;=I$1,$H711&gt;I$1),$C711,0)</f>
        <v>0</v>
      </c>
      <c r="J711" s="64" t="n">
        <f aca="false">IF(AND($G711&lt;=J$1,$H711&gt;J$1),$C711,0)</f>
        <v>0</v>
      </c>
      <c r="K711" s="64" t="n">
        <f aca="false">IF(AND($G711&lt;=K$1,$H711&gt;K$1),$C711,0)</f>
        <v>0</v>
      </c>
      <c r="L711" s="64" t="n">
        <f aca="false">IF(AND($G711&lt;=L$1,$H711&gt;L$1),$C711,0)</f>
        <v>0</v>
      </c>
      <c r="M711" s="64" t="n">
        <f aca="false">IF(AND($G711&lt;=M$1,$H711&gt;M$1),$C711,0)</f>
        <v>0</v>
      </c>
      <c r="N711" s="64" t="n">
        <f aca="false">IF(AND($G711&lt;=N$1,$H711&gt;N$1),$C711,0)</f>
        <v>0</v>
      </c>
      <c r="O711" s="64" t="n">
        <f aca="false">IF(AND($G711&lt;=O$1,$H711&gt;O$1),$C711,0)</f>
        <v>0</v>
      </c>
      <c r="P711" s="64" t="n">
        <f aca="false">IF(AND($G711&lt;=P$1,$H711&gt;P$1),$C711,0)</f>
        <v>0</v>
      </c>
      <c r="Q711" s="64" t="n">
        <f aca="false">IF(AND($G711&lt;=Q$1,$H711&gt;Q$1),$C711,0)</f>
        <v>0</v>
      </c>
      <c r="R711" s="64" t="n">
        <f aca="false">IF(AND($G711&lt;=R$1,$H711&gt;R$1),$C711,0)</f>
        <v>0</v>
      </c>
      <c r="S711" s="64" t="n">
        <f aca="false">IF(AND($G711&lt;=S$1,$H711&gt;S$1),$C711,0)</f>
        <v>0</v>
      </c>
      <c r="T711" s="64" t="n">
        <f aca="false">IF(AND($G711&lt;=T$1,$H711&gt;T$1),$C711,0)</f>
        <v>0</v>
      </c>
      <c r="U711" s="65" t="n">
        <f aca="false">SUM(I711:T711)</f>
        <v>0</v>
      </c>
      <c r="V711" s="65"/>
      <c r="W711" s="67"/>
      <c r="X711" s="67"/>
      <c r="Y711" s="67"/>
      <c r="Z711" s="67"/>
      <c r="AA711" s="67"/>
      <c r="AB711" s="67"/>
      <c r="AC711" s="67"/>
    </row>
    <row r="712" customFormat="false" ht="15.75" hidden="true" customHeight="false" outlineLevel="0" collapsed="false">
      <c r="A712" s="54" t="n">
        <f aca="false">+'Personnel Input Worksheet'!B732</f>
        <v>0</v>
      </c>
      <c r="B712" s="54" t="n">
        <f aca="false">+'Personnel Input Worksheet'!D732</f>
        <v>0</v>
      </c>
      <c r="C712" s="54" t="n">
        <f aca="false">IF(B712&lt;&gt;0,1,0)</f>
        <v>0</v>
      </c>
      <c r="D712" s="54" t="n">
        <f aca="false">+'Personnel Input Worksheet'!G732</f>
        <v>0</v>
      </c>
      <c r="E712" s="61" t="n">
        <f aca="false">+D712*30</f>
        <v>0</v>
      </c>
      <c r="F712" s="62" t="n">
        <v>36526</v>
      </c>
      <c r="G712" s="63" t="n">
        <f aca="false">IF(A712&lt;&gt;"FTE",DATE(99,12,31),+F712+(360-E712))</f>
        <v>36525</v>
      </c>
      <c r="H712" s="63" t="n">
        <f aca="false">IF(A712&lt;&gt;"FTE",F712+E712,DATE(2001,1,1))</f>
        <v>36526</v>
      </c>
      <c r="I712" s="64" t="n">
        <f aca="false">IF(AND($G712&lt;=I$1,$H712&gt;I$1),$C712,0)</f>
        <v>0</v>
      </c>
      <c r="J712" s="64" t="n">
        <f aca="false">IF(AND($G712&lt;=J$1,$H712&gt;J$1),$C712,0)</f>
        <v>0</v>
      </c>
      <c r="K712" s="64" t="n">
        <f aca="false">IF(AND($G712&lt;=K$1,$H712&gt;K$1),$C712,0)</f>
        <v>0</v>
      </c>
      <c r="L712" s="64" t="n">
        <f aca="false">IF(AND($G712&lt;=L$1,$H712&gt;L$1),$C712,0)</f>
        <v>0</v>
      </c>
      <c r="M712" s="64" t="n">
        <f aca="false">IF(AND($G712&lt;=M$1,$H712&gt;M$1),$C712,0)</f>
        <v>0</v>
      </c>
      <c r="N712" s="64" t="n">
        <f aca="false">IF(AND($G712&lt;=N$1,$H712&gt;N$1),$C712,0)</f>
        <v>0</v>
      </c>
      <c r="O712" s="64" t="n">
        <f aca="false">IF(AND($G712&lt;=O$1,$H712&gt;O$1),$C712,0)</f>
        <v>0</v>
      </c>
      <c r="P712" s="64" t="n">
        <f aca="false">IF(AND($G712&lt;=P$1,$H712&gt;P$1),$C712,0)</f>
        <v>0</v>
      </c>
      <c r="Q712" s="64" t="n">
        <f aca="false">IF(AND($G712&lt;=Q$1,$H712&gt;Q$1),$C712,0)</f>
        <v>0</v>
      </c>
      <c r="R712" s="64" t="n">
        <f aca="false">IF(AND($G712&lt;=R$1,$H712&gt;R$1),$C712,0)</f>
        <v>0</v>
      </c>
      <c r="S712" s="64" t="n">
        <f aca="false">IF(AND($G712&lt;=S$1,$H712&gt;S$1),$C712,0)</f>
        <v>0</v>
      </c>
      <c r="T712" s="64" t="n">
        <f aca="false">IF(AND($G712&lt;=T$1,$H712&gt;T$1),$C712,0)</f>
        <v>0</v>
      </c>
      <c r="U712" s="65" t="n">
        <f aca="false">SUM(I712:T712)</f>
        <v>0</v>
      </c>
      <c r="V712" s="65"/>
      <c r="W712" s="67"/>
      <c r="X712" s="67"/>
      <c r="Y712" s="67"/>
      <c r="Z712" s="67"/>
      <c r="AA712" s="67"/>
      <c r="AB712" s="67"/>
      <c r="AC712" s="67"/>
    </row>
    <row r="713" customFormat="false" ht="15.75" hidden="true" customHeight="false" outlineLevel="0" collapsed="false">
      <c r="A713" s="54" t="n">
        <f aca="false">+'Personnel Input Worksheet'!B733</f>
        <v>0</v>
      </c>
      <c r="B713" s="54" t="n">
        <f aca="false">+'Personnel Input Worksheet'!D733</f>
        <v>0</v>
      </c>
      <c r="C713" s="54" t="n">
        <f aca="false">IF(B713&lt;&gt;0,1,0)</f>
        <v>0</v>
      </c>
      <c r="D713" s="54" t="n">
        <f aca="false">+'Personnel Input Worksheet'!G733</f>
        <v>0</v>
      </c>
      <c r="E713" s="61" t="n">
        <f aca="false">+D713*30</f>
        <v>0</v>
      </c>
      <c r="F713" s="62" t="n">
        <v>36526</v>
      </c>
      <c r="G713" s="63" t="n">
        <f aca="false">IF(A713&lt;&gt;"FTE",DATE(99,12,31),+F713+(360-E713))</f>
        <v>36525</v>
      </c>
      <c r="H713" s="63" t="n">
        <f aca="false">IF(A713&lt;&gt;"FTE",F713+E713,DATE(2001,1,1))</f>
        <v>36526</v>
      </c>
      <c r="I713" s="64" t="n">
        <f aca="false">IF(AND($G713&lt;=I$1,$H713&gt;I$1),$C713,0)</f>
        <v>0</v>
      </c>
      <c r="J713" s="64" t="n">
        <f aca="false">IF(AND($G713&lt;=J$1,$H713&gt;J$1),$C713,0)</f>
        <v>0</v>
      </c>
      <c r="K713" s="64" t="n">
        <f aca="false">IF(AND($G713&lt;=K$1,$H713&gt;K$1),$C713,0)</f>
        <v>0</v>
      </c>
      <c r="L713" s="64" t="n">
        <f aca="false">IF(AND($G713&lt;=L$1,$H713&gt;L$1),$C713,0)</f>
        <v>0</v>
      </c>
      <c r="M713" s="64" t="n">
        <f aca="false">IF(AND($G713&lt;=M$1,$H713&gt;M$1),$C713,0)</f>
        <v>0</v>
      </c>
      <c r="N713" s="64" t="n">
        <f aca="false">IF(AND($G713&lt;=N$1,$H713&gt;N$1),$C713,0)</f>
        <v>0</v>
      </c>
      <c r="O713" s="64" t="n">
        <f aca="false">IF(AND($G713&lt;=O$1,$H713&gt;O$1),$C713,0)</f>
        <v>0</v>
      </c>
      <c r="P713" s="64" t="n">
        <f aca="false">IF(AND($G713&lt;=P$1,$H713&gt;P$1),$C713,0)</f>
        <v>0</v>
      </c>
      <c r="Q713" s="64" t="n">
        <f aca="false">IF(AND($G713&lt;=Q$1,$H713&gt;Q$1),$C713,0)</f>
        <v>0</v>
      </c>
      <c r="R713" s="64" t="n">
        <f aca="false">IF(AND($G713&lt;=R$1,$H713&gt;R$1),$C713,0)</f>
        <v>0</v>
      </c>
      <c r="S713" s="64" t="n">
        <f aca="false">IF(AND($G713&lt;=S$1,$H713&gt;S$1),$C713,0)</f>
        <v>0</v>
      </c>
      <c r="T713" s="64" t="n">
        <f aca="false">IF(AND($G713&lt;=T$1,$H713&gt;T$1),$C713,0)</f>
        <v>0</v>
      </c>
      <c r="U713" s="65" t="n">
        <f aca="false">SUM(I713:T713)</f>
        <v>0</v>
      </c>
      <c r="V713" s="65"/>
      <c r="W713" s="67"/>
      <c r="X713" s="67"/>
      <c r="Y713" s="67"/>
      <c r="Z713" s="67"/>
      <c r="AA713" s="67"/>
      <c r="AB713" s="67"/>
      <c r="AC713" s="67"/>
    </row>
    <row r="714" customFormat="false" ht="15.75" hidden="true" customHeight="false" outlineLevel="0" collapsed="false">
      <c r="A714" s="54" t="n">
        <f aca="false">+'Personnel Input Worksheet'!B734</f>
        <v>0</v>
      </c>
      <c r="B714" s="54" t="n">
        <f aca="false">+'Personnel Input Worksheet'!D734</f>
        <v>0</v>
      </c>
      <c r="C714" s="54" t="n">
        <f aca="false">IF(B714&lt;&gt;0,1,0)</f>
        <v>0</v>
      </c>
      <c r="D714" s="54" t="n">
        <f aca="false">+'Personnel Input Worksheet'!G734</f>
        <v>0</v>
      </c>
      <c r="E714" s="61" t="n">
        <f aca="false">+D714*30</f>
        <v>0</v>
      </c>
      <c r="F714" s="62" t="n">
        <v>36526</v>
      </c>
      <c r="G714" s="63" t="n">
        <f aca="false">IF(A714&lt;&gt;"FTE",DATE(99,12,31),+F714+(360-E714))</f>
        <v>36525</v>
      </c>
      <c r="H714" s="63" t="n">
        <f aca="false">IF(A714&lt;&gt;"FTE",F714+E714,DATE(2001,1,1))</f>
        <v>36526</v>
      </c>
      <c r="I714" s="64" t="n">
        <f aca="false">IF(AND($G714&lt;=I$1,$H714&gt;I$1),$C714,0)</f>
        <v>0</v>
      </c>
      <c r="J714" s="64" t="n">
        <f aca="false">IF(AND($G714&lt;=J$1,$H714&gt;J$1),$C714,0)</f>
        <v>0</v>
      </c>
      <c r="K714" s="64" t="n">
        <f aca="false">IF(AND($G714&lt;=K$1,$H714&gt;K$1),$C714,0)</f>
        <v>0</v>
      </c>
      <c r="L714" s="64" t="n">
        <f aca="false">IF(AND($G714&lt;=L$1,$H714&gt;L$1),$C714,0)</f>
        <v>0</v>
      </c>
      <c r="M714" s="64" t="n">
        <f aca="false">IF(AND($G714&lt;=M$1,$H714&gt;M$1),$C714,0)</f>
        <v>0</v>
      </c>
      <c r="N714" s="64" t="n">
        <f aca="false">IF(AND($G714&lt;=N$1,$H714&gt;N$1),$C714,0)</f>
        <v>0</v>
      </c>
      <c r="O714" s="64" t="n">
        <f aca="false">IF(AND($G714&lt;=O$1,$H714&gt;O$1),$C714,0)</f>
        <v>0</v>
      </c>
      <c r="P714" s="64" t="n">
        <f aca="false">IF(AND($G714&lt;=P$1,$H714&gt;P$1),$C714,0)</f>
        <v>0</v>
      </c>
      <c r="Q714" s="64" t="n">
        <f aca="false">IF(AND($G714&lt;=Q$1,$H714&gt;Q$1),$C714,0)</f>
        <v>0</v>
      </c>
      <c r="R714" s="64" t="n">
        <f aca="false">IF(AND($G714&lt;=R$1,$H714&gt;R$1),$C714,0)</f>
        <v>0</v>
      </c>
      <c r="S714" s="64" t="n">
        <f aca="false">IF(AND($G714&lt;=S$1,$H714&gt;S$1),$C714,0)</f>
        <v>0</v>
      </c>
      <c r="T714" s="64" t="n">
        <f aca="false">IF(AND($G714&lt;=T$1,$H714&gt;T$1),$C714,0)</f>
        <v>0</v>
      </c>
      <c r="U714" s="65" t="n">
        <f aca="false">SUM(I714:T714)</f>
        <v>0</v>
      </c>
      <c r="V714" s="65"/>
      <c r="W714" s="67"/>
      <c r="X714" s="67"/>
      <c r="Y714" s="67"/>
      <c r="Z714" s="67"/>
      <c r="AA714" s="67"/>
      <c r="AB714" s="67"/>
      <c r="AC714" s="67"/>
    </row>
    <row r="715" customFormat="false" ht="15.75" hidden="true" customHeight="false" outlineLevel="0" collapsed="false">
      <c r="A715" s="54" t="n">
        <f aca="false">+'Personnel Input Worksheet'!B735</f>
        <v>0</v>
      </c>
      <c r="B715" s="54" t="n">
        <f aca="false">+'Personnel Input Worksheet'!D735</f>
        <v>0</v>
      </c>
      <c r="C715" s="54" t="n">
        <f aca="false">IF(B715&lt;&gt;0,1,0)</f>
        <v>0</v>
      </c>
      <c r="D715" s="54" t="n">
        <f aca="false">+'Personnel Input Worksheet'!G735</f>
        <v>0</v>
      </c>
      <c r="E715" s="61" t="n">
        <f aca="false">+D715*30</f>
        <v>0</v>
      </c>
      <c r="F715" s="62" t="n">
        <v>36526</v>
      </c>
      <c r="G715" s="63" t="n">
        <f aca="false">IF(A715&lt;&gt;"FTE",DATE(99,12,31),+F715+(360-E715))</f>
        <v>36525</v>
      </c>
      <c r="H715" s="63" t="n">
        <f aca="false">IF(A715&lt;&gt;"FTE",F715+E715,DATE(2001,1,1))</f>
        <v>36526</v>
      </c>
      <c r="I715" s="64" t="n">
        <f aca="false">IF(AND($G715&lt;=I$1,$H715&gt;I$1),$C715,0)</f>
        <v>0</v>
      </c>
      <c r="J715" s="64" t="n">
        <f aca="false">IF(AND($G715&lt;=J$1,$H715&gt;J$1),$C715,0)</f>
        <v>0</v>
      </c>
      <c r="K715" s="64" t="n">
        <f aca="false">IF(AND($G715&lt;=K$1,$H715&gt;K$1),$C715,0)</f>
        <v>0</v>
      </c>
      <c r="L715" s="64" t="n">
        <f aca="false">IF(AND($G715&lt;=L$1,$H715&gt;L$1),$C715,0)</f>
        <v>0</v>
      </c>
      <c r="M715" s="64" t="n">
        <f aca="false">IF(AND($G715&lt;=M$1,$H715&gt;M$1),$C715,0)</f>
        <v>0</v>
      </c>
      <c r="N715" s="64" t="n">
        <f aca="false">IF(AND($G715&lt;=N$1,$H715&gt;N$1),$C715,0)</f>
        <v>0</v>
      </c>
      <c r="O715" s="64" t="n">
        <f aca="false">IF(AND($G715&lt;=O$1,$H715&gt;O$1),$C715,0)</f>
        <v>0</v>
      </c>
      <c r="P715" s="64" t="n">
        <f aca="false">IF(AND($G715&lt;=P$1,$H715&gt;P$1),$C715,0)</f>
        <v>0</v>
      </c>
      <c r="Q715" s="64" t="n">
        <f aca="false">IF(AND($G715&lt;=Q$1,$H715&gt;Q$1),$C715,0)</f>
        <v>0</v>
      </c>
      <c r="R715" s="64" t="n">
        <f aca="false">IF(AND($G715&lt;=R$1,$H715&gt;R$1),$C715,0)</f>
        <v>0</v>
      </c>
      <c r="S715" s="64" t="n">
        <f aca="false">IF(AND($G715&lt;=S$1,$H715&gt;S$1),$C715,0)</f>
        <v>0</v>
      </c>
      <c r="T715" s="64" t="n">
        <f aca="false">IF(AND($G715&lt;=T$1,$H715&gt;T$1),$C715,0)</f>
        <v>0</v>
      </c>
      <c r="U715" s="65" t="n">
        <f aca="false">SUM(I715:T715)</f>
        <v>0</v>
      </c>
      <c r="V715" s="65"/>
      <c r="W715" s="67"/>
      <c r="X715" s="67"/>
      <c r="Y715" s="67"/>
      <c r="Z715" s="67"/>
      <c r="AA715" s="67"/>
      <c r="AB715" s="67"/>
      <c r="AC715" s="67"/>
    </row>
    <row r="716" customFormat="false" ht="15.75" hidden="true" customHeight="false" outlineLevel="0" collapsed="false">
      <c r="A716" s="54" t="n">
        <f aca="false">+'Personnel Input Worksheet'!B736</f>
        <v>0</v>
      </c>
      <c r="B716" s="54" t="n">
        <f aca="false">+'Personnel Input Worksheet'!D736</f>
        <v>0</v>
      </c>
      <c r="C716" s="54" t="n">
        <f aca="false">IF(B716&lt;&gt;0,1,0)</f>
        <v>0</v>
      </c>
      <c r="D716" s="54" t="n">
        <f aca="false">+'Personnel Input Worksheet'!G736</f>
        <v>0</v>
      </c>
      <c r="E716" s="61" t="n">
        <f aca="false">+D716*30</f>
        <v>0</v>
      </c>
      <c r="F716" s="62" t="n">
        <v>36526</v>
      </c>
      <c r="G716" s="63" t="n">
        <f aca="false">IF(A716&lt;&gt;"FTE",DATE(99,12,31),+F716+(360-E716))</f>
        <v>36525</v>
      </c>
      <c r="H716" s="63" t="n">
        <f aca="false">IF(A716&lt;&gt;"FTE",F716+E716,DATE(2001,1,1))</f>
        <v>36526</v>
      </c>
      <c r="I716" s="64" t="n">
        <f aca="false">IF(AND($G716&lt;=I$1,$H716&gt;I$1),$C716,0)</f>
        <v>0</v>
      </c>
      <c r="J716" s="64" t="n">
        <f aca="false">IF(AND($G716&lt;=J$1,$H716&gt;J$1),$C716,0)</f>
        <v>0</v>
      </c>
      <c r="K716" s="64" t="n">
        <f aca="false">IF(AND($G716&lt;=K$1,$H716&gt;K$1),$C716,0)</f>
        <v>0</v>
      </c>
      <c r="L716" s="64" t="n">
        <f aca="false">IF(AND($G716&lt;=L$1,$H716&gt;L$1),$C716,0)</f>
        <v>0</v>
      </c>
      <c r="M716" s="64" t="n">
        <f aca="false">IF(AND($G716&lt;=M$1,$H716&gt;M$1),$C716,0)</f>
        <v>0</v>
      </c>
      <c r="N716" s="64" t="n">
        <f aca="false">IF(AND($G716&lt;=N$1,$H716&gt;N$1),$C716,0)</f>
        <v>0</v>
      </c>
      <c r="O716" s="64" t="n">
        <f aca="false">IF(AND($G716&lt;=O$1,$H716&gt;O$1),$C716,0)</f>
        <v>0</v>
      </c>
      <c r="P716" s="64" t="n">
        <f aca="false">IF(AND($G716&lt;=P$1,$H716&gt;P$1),$C716,0)</f>
        <v>0</v>
      </c>
      <c r="Q716" s="64" t="n">
        <f aca="false">IF(AND($G716&lt;=Q$1,$H716&gt;Q$1),$C716,0)</f>
        <v>0</v>
      </c>
      <c r="R716" s="64" t="n">
        <f aca="false">IF(AND($G716&lt;=R$1,$H716&gt;R$1),$C716,0)</f>
        <v>0</v>
      </c>
      <c r="S716" s="64" t="n">
        <f aca="false">IF(AND($G716&lt;=S$1,$H716&gt;S$1),$C716,0)</f>
        <v>0</v>
      </c>
      <c r="T716" s="64" t="n">
        <f aca="false">IF(AND($G716&lt;=T$1,$H716&gt;T$1),$C716,0)</f>
        <v>0</v>
      </c>
      <c r="U716" s="65" t="n">
        <f aca="false">SUM(I716:T716)</f>
        <v>0</v>
      </c>
      <c r="V716" s="65"/>
      <c r="W716" s="67"/>
      <c r="X716" s="67"/>
      <c r="Y716" s="67"/>
      <c r="Z716" s="67"/>
      <c r="AA716" s="67"/>
      <c r="AB716" s="67"/>
      <c r="AC716" s="67"/>
    </row>
    <row r="717" customFormat="false" ht="15.75" hidden="true" customHeight="false" outlineLevel="0" collapsed="false">
      <c r="A717" s="54" t="n">
        <f aca="false">+'Personnel Input Worksheet'!B737</f>
        <v>0</v>
      </c>
      <c r="B717" s="54" t="n">
        <f aca="false">+'Personnel Input Worksheet'!D737</f>
        <v>0</v>
      </c>
      <c r="C717" s="54" t="n">
        <f aca="false">IF(B717&lt;&gt;0,1,0)</f>
        <v>0</v>
      </c>
      <c r="D717" s="54" t="n">
        <f aca="false">+'Personnel Input Worksheet'!G737</f>
        <v>0</v>
      </c>
      <c r="E717" s="61" t="n">
        <f aca="false">+D717*30</f>
        <v>0</v>
      </c>
      <c r="F717" s="62" t="n">
        <v>36526</v>
      </c>
      <c r="G717" s="63" t="n">
        <f aca="false">IF(A717&lt;&gt;"FTE",DATE(99,12,31),+F717+(360-E717))</f>
        <v>36525</v>
      </c>
      <c r="H717" s="63" t="n">
        <f aca="false">IF(A717&lt;&gt;"FTE",F717+E717,DATE(2001,1,1))</f>
        <v>36526</v>
      </c>
      <c r="I717" s="64" t="n">
        <f aca="false">IF(AND($G717&lt;=I$1,$H717&gt;I$1),$C717,0)</f>
        <v>0</v>
      </c>
      <c r="J717" s="64" t="n">
        <f aca="false">IF(AND($G717&lt;=J$1,$H717&gt;J$1),$C717,0)</f>
        <v>0</v>
      </c>
      <c r="K717" s="64" t="n">
        <f aca="false">IF(AND($G717&lt;=K$1,$H717&gt;K$1),$C717,0)</f>
        <v>0</v>
      </c>
      <c r="L717" s="64" t="n">
        <f aca="false">IF(AND($G717&lt;=L$1,$H717&gt;L$1),$C717,0)</f>
        <v>0</v>
      </c>
      <c r="M717" s="64" t="n">
        <f aca="false">IF(AND($G717&lt;=M$1,$H717&gt;M$1),$C717,0)</f>
        <v>0</v>
      </c>
      <c r="N717" s="64" t="n">
        <f aca="false">IF(AND($G717&lt;=N$1,$H717&gt;N$1),$C717,0)</f>
        <v>0</v>
      </c>
      <c r="O717" s="64" t="n">
        <f aca="false">IF(AND($G717&lt;=O$1,$H717&gt;O$1),$C717,0)</f>
        <v>0</v>
      </c>
      <c r="P717" s="64" t="n">
        <f aca="false">IF(AND($G717&lt;=P$1,$H717&gt;P$1),$C717,0)</f>
        <v>0</v>
      </c>
      <c r="Q717" s="64" t="n">
        <f aca="false">IF(AND($G717&lt;=Q$1,$H717&gt;Q$1),$C717,0)</f>
        <v>0</v>
      </c>
      <c r="R717" s="64" t="n">
        <f aca="false">IF(AND($G717&lt;=R$1,$H717&gt;R$1),$C717,0)</f>
        <v>0</v>
      </c>
      <c r="S717" s="64" t="n">
        <f aca="false">IF(AND($G717&lt;=S$1,$H717&gt;S$1),$C717,0)</f>
        <v>0</v>
      </c>
      <c r="T717" s="64" t="n">
        <f aca="false">IF(AND($G717&lt;=T$1,$H717&gt;T$1),$C717,0)</f>
        <v>0</v>
      </c>
      <c r="U717" s="65" t="n">
        <f aca="false">SUM(I717:T717)</f>
        <v>0</v>
      </c>
      <c r="V717" s="65"/>
      <c r="W717" s="67"/>
      <c r="X717" s="67"/>
      <c r="Y717" s="67"/>
      <c r="Z717" s="67"/>
      <c r="AA717" s="67"/>
      <c r="AB717" s="67"/>
      <c r="AC717" s="67"/>
    </row>
    <row r="718" customFormat="false" ht="15.75" hidden="true" customHeight="false" outlineLevel="0" collapsed="false">
      <c r="A718" s="54" t="n">
        <f aca="false">+'Personnel Input Worksheet'!B738</f>
        <v>0</v>
      </c>
      <c r="B718" s="54" t="n">
        <f aca="false">+'Personnel Input Worksheet'!D738</f>
        <v>0</v>
      </c>
      <c r="C718" s="54" t="n">
        <f aca="false">IF(B718&lt;&gt;0,1,0)</f>
        <v>0</v>
      </c>
      <c r="D718" s="54" t="n">
        <f aca="false">+'Personnel Input Worksheet'!G738</f>
        <v>0</v>
      </c>
      <c r="E718" s="61" t="n">
        <f aca="false">+D718*30</f>
        <v>0</v>
      </c>
      <c r="F718" s="62" t="n">
        <v>36526</v>
      </c>
      <c r="G718" s="63" t="n">
        <f aca="false">IF(A718&lt;&gt;"FTE",DATE(99,12,31),+F718+(360-E718))</f>
        <v>36525</v>
      </c>
      <c r="H718" s="63" t="n">
        <f aca="false">IF(A718&lt;&gt;"FTE",F718+E718,DATE(2001,1,1))</f>
        <v>36526</v>
      </c>
      <c r="I718" s="64" t="n">
        <f aca="false">IF(AND($G718&lt;=I$1,$H718&gt;I$1),$C718,0)</f>
        <v>0</v>
      </c>
      <c r="J718" s="64" t="n">
        <f aca="false">IF(AND($G718&lt;=J$1,$H718&gt;J$1),$C718,0)</f>
        <v>0</v>
      </c>
      <c r="K718" s="64" t="n">
        <f aca="false">IF(AND($G718&lt;=K$1,$H718&gt;K$1),$C718,0)</f>
        <v>0</v>
      </c>
      <c r="L718" s="64" t="n">
        <f aca="false">IF(AND($G718&lt;=L$1,$H718&gt;L$1),$C718,0)</f>
        <v>0</v>
      </c>
      <c r="M718" s="64" t="n">
        <f aca="false">IF(AND($G718&lt;=M$1,$H718&gt;M$1),$C718,0)</f>
        <v>0</v>
      </c>
      <c r="N718" s="64" t="n">
        <f aca="false">IF(AND($G718&lt;=N$1,$H718&gt;N$1),$C718,0)</f>
        <v>0</v>
      </c>
      <c r="O718" s="64" t="n">
        <f aca="false">IF(AND($G718&lt;=O$1,$H718&gt;O$1),$C718,0)</f>
        <v>0</v>
      </c>
      <c r="P718" s="64" t="n">
        <f aca="false">IF(AND($G718&lt;=P$1,$H718&gt;P$1),$C718,0)</f>
        <v>0</v>
      </c>
      <c r="Q718" s="64" t="n">
        <f aca="false">IF(AND($G718&lt;=Q$1,$H718&gt;Q$1),$C718,0)</f>
        <v>0</v>
      </c>
      <c r="R718" s="64" t="n">
        <f aca="false">IF(AND($G718&lt;=R$1,$H718&gt;R$1),$C718,0)</f>
        <v>0</v>
      </c>
      <c r="S718" s="64" t="n">
        <f aca="false">IF(AND($G718&lt;=S$1,$H718&gt;S$1),$C718,0)</f>
        <v>0</v>
      </c>
      <c r="T718" s="64" t="n">
        <f aca="false">IF(AND($G718&lt;=T$1,$H718&gt;T$1),$C718,0)</f>
        <v>0</v>
      </c>
      <c r="U718" s="65" t="n">
        <f aca="false">SUM(I718:T718)</f>
        <v>0</v>
      </c>
      <c r="V718" s="65"/>
      <c r="W718" s="67"/>
      <c r="X718" s="67"/>
      <c r="Y718" s="67"/>
      <c r="Z718" s="67"/>
      <c r="AA718" s="67"/>
      <c r="AB718" s="67"/>
      <c r="AC718" s="67"/>
    </row>
    <row r="719" customFormat="false" ht="15.75" hidden="true" customHeight="false" outlineLevel="0" collapsed="false">
      <c r="A719" s="54" t="n">
        <f aca="false">+'Personnel Input Worksheet'!B739</f>
        <v>0</v>
      </c>
      <c r="B719" s="54" t="n">
        <f aca="false">+'Personnel Input Worksheet'!D739</f>
        <v>0</v>
      </c>
      <c r="C719" s="54" t="n">
        <f aca="false">IF(B719&lt;&gt;0,1,0)</f>
        <v>0</v>
      </c>
      <c r="D719" s="54" t="n">
        <f aca="false">+'Personnel Input Worksheet'!G739</f>
        <v>0</v>
      </c>
      <c r="E719" s="61" t="n">
        <f aca="false">+D719*30</f>
        <v>0</v>
      </c>
      <c r="F719" s="62" t="n">
        <v>36526</v>
      </c>
      <c r="G719" s="63" t="n">
        <f aca="false">IF(A719&lt;&gt;"FTE",DATE(99,12,31),+F719+(360-E719))</f>
        <v>36525</v>
      </c>
      <c r="H719" s="63" t="n">
        <f aca="false">IF(A719&lt;&gt;"FTE",F719+E719,DATE(2001,1,1))</f>
        <v>36526</v>
      </c>
      <c r="I719" s="64" t="n">
        <f aca="false">IF(AND($G719&lt;=I$1,$H719&gt;I$1),$C719,0)</f>
        <v>0</v>
      </c>
      <c r="J719" s="64" t="n">
        <f aca="false">IF(AND($G719&lt;=J$1,$H719&gt;J$1),$C719,0)</f>
        <v>0</v>
      </c>
      <c r="K719" s="64" t="n">
        <f aca="false">IF(AND($G719&lt;=K$1,$H719&gt;K$1),$C719,0)</f>
        <v>0</v>
      </c>
      <c r="L719" s="64" t="n">
        <f aca="false">IF(AND($G719&lt;=L$1,$H719&gt;L$1),$C719,0)</f>
        <v>0</v>
      </c>
      <c r="M719" s="64" t="n">
        <f aca="false">IF(AND($G719&lt;=M$1,$H719&gt;M$1),$C719,0)</f>
        <v>0</v>
      </c>
      <c r="N719" s="64" t="n">
        <f aca="false">IF(AND($G719&lt;=N$1,$H719&gt;N$1),$C719,0)</f>
        <v>0</v>
      </c>
      <c r="O719" s="64" t="n">
        <f aca="false">IF(AND($G719&lt;=O$1,$H719&gt;O$1),$C719,0)</f>
        <v>0</v>
      </c>
      <c r="P719" s="64" t="n">
        <f aca="false">IF(AND($G719&lt;=P$1,$H719&gt;P$1),$C719,0)</f>
        <v>0</v>
      </c>
      <c r="Q719" s="64" t="n">
        <f aca="false">IF(AND($G719&lt;=Q$1,$H719&gt;Q$1),$C719,0)</f>
        <v>0</v>
      </c>
      <c r="R719" s="64" t="n">
        <f aca="false">IF(AND($G719&lt;=R$1,$H719&gt;R$1),$C719,0)</f>
        <v>0</v>
      </c>
      <c r="S719" s="64" t="n">
        <f aca="false">IF(AND($G719&lt;=S$1,$H719&gt;S$1),$C719,0)</f>
        <v>0</v>
      </c>
      <c r="T719" s="64" t="n">
        <f aca="false">IF(AND($G719&lt;=T$1,$H719&gt;T$1),$C719,0)</f>
        <v>0</v>
      </c>
      <c r="U719" s="65" t="n">
        <f aca="false">SUM(I719:T719)</f>
        <v>0</v>
      </c>
      <c r="V719" s="65"/>
      <c r="W719" s="67"/>
      <c r="X719" s="67"/>
      <c r="Y719" s="67"/>
      <c r="Z719" s="67"/>
      <c r="AA719" s="67"/>
      <c r="AB719" s="67"/>
      <c r="AC719" s="67"/>
    </row>
    <row r="720" customFormat="false" ht="15.75" hidden="true" customHeight="false" outlineLevel="0" collapsed="false">
      <c r="A720" s="54" t="n">
        <f aca="false">+'Personnel Input Worksheet'!B740</f>
        <v>0</v>
      </c>
      <c r="B720" s="54" t="n">
        <f aca="false">+'Personnel Input Worksheet'!D740</f>
        <v>0</v>
      </c>
      <c r="C720" s="54" t="n">
        <f aca="false">IF(B720&lt;&gt;0,1,0)</f>
        <v>0</v>
      </c>
      <c r="D720" s="54" t="n">
        <f aca="false">+'Personnel Input Worksheet'!G740</f>
        <v>0</v>
      </c>
      <c r="E720" s="61" t="n">
        <f aca="false">+D720*30</f>
        <v>0</v>
      </c>
      <c r="F720" s="62" t="n">
        <v>36526</v>
      </c>
      <c r="G720" s="63" t="n">
        <f aca="false">IF(A720&lt;&gt;"FTE",DATE(99,12,31),+F720+(360-E720))</f>
        <v>36525</v>
      </c>
      <c r="H720" s="63" t="n">
        <f aca="false">IF(A720&lt;&gt;"FTE",F720+E720,DATE(2001,1,1))</f>
        <v>36526</v>
      </c>
      <c r="I720" s="64" t="n">
        <f aca="false">IF(AND($G720&lt;=I$1,$H720&gt;I$1),$C720,0)</f>
        <v>0</v>
      </c>
      <c r="J720" s="64" t="n">
        <f aca="false">IF(AND($G720&lt;=J$1,$H720&gt;J$1),$C720,0)</f>
        <v>0</v>
      </c>
      <c r="K720" s="64" t="n">
        <f aca="false">IF(AND($G720&lt;=K$1,$H720&gt;K$1),$C720,0)</f>
        <v>0</v>
      </c>
      <c r="L720" s="64" t="n">
        <f aca="false">IF(AND($G720&lt;=L$1,$H720&gt;L$1),$C720,0)</f>
        <v>0</v>
      </c>
      <c r="M720" s="64" t="n">
        <f aca="false">IF(AND($G720&lt;=M$1,$H720&gt;M$1),$C720,0)</f>
        <v>0</v>
      </c>
      <c r="N720" s="64" t="n">
        <f aca="false">IF(AND($G720&lt;=N$1,$H720&gt;N$1),$C720,0)</f>
        <v>0</v>
      </c>
      <c r="O720" s="64" t="n">
        <f aca="false">IF(AND($G720&lt;=O$1,$H720&gt;O$1),$C720,0)</f>
        <v>0</v>
      </c>
      <c r="P720" s="64" t="n">
        <f aca="false">IF(AND($G720&lt;=P$1,$H720&gt;P$1),$C720,0)</f>
        <v>0</v>
      </c>
      <c r="Q720" s="64" t="n">
        <f aca="false">IF(AND($G720&lt;=Q$1,$H720&gt;Q$1),$C720,0)</f>
        <v>0</v>
      </c>
      <c r="R720" s="64" t="n">
        <f aca="false">IF(AND($G720&lt;=R$1,$H720&gt;R$1),$C720,0)</f>
        <v>0</v>
      </c>
      <c r="S720" s="64" t="n">
        <f aca="false">IF(AND($G720&lt;=S$1,$H720&gt;S$1),$C720,0)</f>
        <v>0</v>
      </c>
      <c r="T720" s="64" t="n">
        <f aca="false">IF(AND($G720&lt;=T$1,$H720&gt;T$1),$C720,0)</f>
        <v>0</v>
      </c>
      <c r="U720" s="65" t="n">
        <f aca="false">SUM(I720:T720)</f>
        <v>0</v>
      </c>
      <c r="V720" s="65"/>
      <c r="W720" s="67"/>
      <c r="X720" s="67"/>
      <c r="Y720" s="67"/>
      <c r="Z720" s="67"/>
      <c r="AA720" s="67"/>
      <c r="AB720" s="67"/>
      <c r="AC720" s="67"/>
    </row>
    <row r="721" customFormat="false" ht="15.75" hidden="true" customHeight="false" outlineLevel="0" collapsed="false">
      <c r="A721" s="54" t="n">
        <f aca="false">+'Personnel Input Worksheet'!B741</f>
        <v>0</v>
      </c>
      <c r="B721" s="54" t="n">
        <f aca="false">+'Personnel Input Worksheet'!D741</f>
        <v>0</v>
      </c>
      <c r="C721" s="54" t="n">
        <f aca="false">IF(B721&lt;&gt;0,1,0)</f>
        <v>0</v>
      </c>
      <c r="D721" s="54" t="n">
        <f aca="false">+'Personnel Input Worksheet'!G741</f>
        <v>0</v>
      </c>
      <c r="E721" s="61" t="n">
        <f aca="false">+D721*30</f>
        <v>0</v>
      </c>
      <c r="F721" s="62" t="n">
        <v>36526</v>
      </c>
      <c r="G721" s="63" t="n">
        <f aca="false">IF(A721&lt;&gt;"FTE",DATE(99,12,31),+F721+(360-E721))</f>
        <v>36525</v>
      </c>
      <c r="H721" s="63" t="n">
        <f aca="false">IF(A721&lt;&gt;"FTE",F721+E721,DATE(2001,1,1))</f>
        <v>36526</v>
      </c>
      <c r="I721" s="64" t="n">
        <f aca="false">IF(AND($G721&lt;=I$1,$H721&gt;I$1),$C721,0)</f>
        <v>0</v>
      </c>
      <c r="J721" s="64" t="n">
        <f aca="false">IF(AND($G721&lt;=J$1,$H721&gt;J$1),$C721,0)</f>
        <v>0</v>
      </c>
      <c r="K721" s="64" t="n">
        <f aca="false">IF(AND($G721&lt;=K$1,$H721&gt;K$1),$C721,0)</f>
        <v>0</v>
      </c>
      <c r="L721" s="64" t="n">
        <f aca="false">IF(AND($G721&lt;=L$1,$H721&gt;L$1),$C721,0)</f>
        <v>0</v>
      </c>
      <c r="M721" s="64" t="n">
        <f aca="false">IF(AND($G721&lt;=M$1,$H721&gt;M$1),$C721,0)</f>
        <v>0</v>
      </c>
      <c r="N721" s="64" t="n">
        <f aca="false">IF(AND($G721&lt;=N$1,$H721&gt;N$1),$C721,0)</f>
        <v>0</v>
      </c>
      <c r="O721" s="64" t="n">
        <f aca="false">IF(AND($G721&lt;=O$1,$H721&gt;O$1),$C721,0)</f>
        <v>0</v>
      </c>
      <c r="P721" s="64" t="n">
        <f aca="false">IF(AND($G721&lt;=P$1,$H721&gt;P$1),$C721,0)</f>
        <v>0</v>
      </c>
      <c r="Q721" s="64" t="n">
        <f aca="false">IF(AND($G721&lt;=Q$1,$H721&gt;Q$1),$C721,0)</f>
        <v>0</v>
      </c>
      <c r="R721" s="64" t="n">
        <f aca="false">IF(AND($G721&lt;=R$1,$H721&gt;R$1),$C721,0)</f>
        <v>0</v>
      </c>
      <c r="S721" s="64" t="n">
        <f aca="false">IF(AND($G721&lt;=S$1,$H721&gt;S$1),$C721,0)</f>
        <v>0</v>
      </c>
      <c r="T721" s="64" t="n">
        <f aca="false">IF(AND($G721&lt;=T$1,$H721&gt;T$1),$C721,0)</f>
        <v>0</v>
      </c>
      <c r="U721" s="65" t="n">
        <f aca="false">SUM(I721:T721)</f>
        <v>0</v>
      </c>
      <c r="V721" s="65"/>
      <c r="W721" s="67"/>
      <c r="X721" s="67"/>
      <c r="Y721" s="67"/>
      <c r="Z721" s="67"/>
      <c r="AA721" s="67"/>
      <c r="AB721" s="67"/>
      <c r="AC721" s="67"/>
    </row>
    <row r="722" customFormat="false" ht="15.75" hidden="true" customHeight="false" outlineLevel="0" collapsed="false">
      <c r="A722" s="54" t="n">
        <f aca="false">+'Personnel Input Worksheet'!B742</f>
        <v>0</v>
      </c>
      <c r="B722" s="54" t="n">
        <f aca="false">+'Personnel Input Worksheet'!D742</f>
        <v>0</v>
      </c>
      <c r="C722" s="54" t="n">
        <f aca="false">IF(B722&lt;&gt;0,1,0)</f>
        <v>0</v>
      </c>
      <c r="D722" s="54" t="n">
        <f aca="false">+'Personnel Input Worksheet'!G742</f>
        <v>0</v>
      </c>
      <c r="E722" s="61" t="n">
        <f aca="false">+D722*30</f>
        <v>0</v>
      </c>
      <c r="F722" s="62" t="n">
        <v>36526</v>
      </c>
      <c r="G722" s="63" t="n">
        <f aca="false">IF(A722&lt;&gt;"FTE",DATE(99,12,31),+F722+(360-E722))</f>
        <v>36525</v>
      </c>
      <c r="H722" s="63" t="n">
        <f aca="false">IF(A722&lt;&gt;"FTE",F722+E722,DATE(2001,1,1))</f>
        <v>36526</v>
      </c>
      <c r="I722" s="64" t="n">
        <f aca="false">IF(AND($G722&lt;=I$1,$H722&gt;I$1),$C722,0)</f>
        <v>0</v>
      </c>
      <c r="J722" s="64" t="n">
        <f aca="false">IF(AND($G722&lt;=J$1,$H722&gt;J$1),$C722,0)</f>
        <v>0</v>
      </c>
      <c r="K722" s="64" t="n">
        <f aca="false">IF(AND($G722&lt;=K$1,$H722&gt;K$1),$C722,0)</f>
        <v>0</v>
      </c>
      <c r="L722" s="64" t="n">
        <f aca="false">IF(AND($G722&lt;=L$1,$H722&gt;L$1),$C722,0)</f>
        <v>0</v>
      </c>
      <c r="M722" s="64" t="n">
        <f aca="false">IF(AND($G722&lt;=M$1,$H722&gt;M$1),$C722,0)</f>
        <v>0</v>
      </c>
      <c r="N722" s="64" t="n">
        <f aca="false">IF(AND($G722&lt;=N$1,$H722&gt;N$1),$C722,0)</f>
        <v>0</v>
      </c>
      <c r="O722" s="64" t="n">
        <f aca="false">IF(AND($G722&lt;=O$1,$H722&gt;O$1),$C722,0)</f>
        <v>0</v>
      </c>
      <c r="P722" s="64" t="n">
        <f aca="false">IF(AND($G722&lt;=P$1,$H722&gt;P$1),$C722,0)</f>
        <v>0</v>
      </c>
      <c r="Q722" s="64" t="n">
        <f aca="false">IF(AND($G722&lt;=Q$1,$H722&gt;Q$1),$C722,0)</f>
        <v>0</v>
      </c>
      <c r="R722" s="64" t="n">
        <f aca="false">IF(AND($G722&lt;=R$1,$H722&gt;R$1),$C722,0)</f>
        <v>0</v>
      </c>
      <c r="S722" s="64" t="n">
        <f aca="false">IF(AND($G722&lt;=S$1,$H722&gt;S$1),$C722,0)</f>
        <v>0</v>
      </c>
      <c r="T722" s="64" t="n">
        <f aca="false">IF(AND($G722&lt;=T$1,$H722&gt;T$1),$C722,0)</f>
        <v>0</v>
      </c>
      <c r="U722" s="65" t="n">
        <f aca="false">SUM(I722:T722)</f>
        <v>0</v>
      </c>
      <c r="V722" s="65"/>
      <c r="W722" s="67"/>
      <c r="X722" s="67"/>
      <c r="Y722" s="67"/>
      <c r="Z722" s="67"/>
      <c r="AA722" s="67"/>
      <c r="AB722" s="67"/>
      <c r="AC722" s="67"/>
    </row>
    <row r="723" customFormat="false" ht="15.75" hidden="true" customHeight="false" outlineLevel="0" collapsed="false">
      <c r="A723" s="54" t="n">
        <f aca="false">+'Personnel Input Worksheet'!B743</f>
        <v>0</v>
      </c>
      <c r="B723" s="54" t="n">
        <f aca="false">+'Personnel Input Worksheet'!D743</f>
        <v>0</v>
      </c>
      <c r="C723" s="54" t="n">
        <f aca="false">IF(B723&lt;&gt;0,1,0)</f>
        <v>0</v>
      </c>
      <c r="D723" s="54" t="n">
        <f aca="false">+'Personnel Input Worksheet'!G743</f>
        <v>0</v>
      </c>
      <c r="E723" s="61" t="n">
        <f aca="false">+D723*30</f>
        <v>0</v>
      </c>
      <c r="F723" s="62" t="n">
        <v>36526</v>
      </c>
      <c r="G723" s="63" t="n">
        <f aca="false">IF(A723&lt;&gt;"FTE",DATE(99,12,31),+F723+(360-E723))</f>
        <v>36525</v>
      </c>
      <c r="H723" s="63" t="n">
        <f aca="false">IF(A723&lt;&gt;"FTE",F723+E723,DATE(2001,1,1))</f>
        <v>36526</v>
      </c>
      <c r="I723" s="64" t="n">
        <f aca="false">IF(AND($G723&lt;=I$1,$H723&gt;I$1),$C723,0)</f>
        <v>0</v>
      </c>
      <c r="J723" s="64" t="n">
        <f aca="false">IF(AND($G723&lt;=J$1,$H723&gt;J$1),$C723,0)</f>
        <v>0</v>
      </c>
      <c r="K723" s="64" t="n">
        <f aca="false">IF(AND($G723&lt;=K$1,$H723&gt;K$1),$C723,0)</f>
        <v>0</v>
      </c>
      <c r="L723" s="64" t="n">
        <f aca="false">IF(AND($G723&lt;=L$1,$H723&gt;L$1),$C723,0)</f>
        <v>0</v>
      </c>
      <c r="M723" s="64" t="n">
        <f aca="false">IF(AND($G723&lt;=M$1,$H723&gt;M$1),$C723,0)</f>
        <v>0</v>
      </c>
      <c r="N723" s="64" t="n">
        <f aca="false">IF(AND($G723&lt;=N$1,$H723&gt;N$1),$C723,0)</f>
        <v>0</v>
      </c>
      <c r="O723" s="64" t="n">
        <f aca="false">IF(AND($G723&lt;=O$1,$H723&gt;O$1),$C723,0)</f>
        <v>0</v>
      </c>
      <c r="P723" s="64" t="n">
        <f aca="false">IF(AND($G723&lt;=P$1,$H723&gt;P$1),$C723,0)</f>
        <v>0</v>
      </c>
      <c r="Q723" s="64" t="n">
        <f aca="false">IF(AND($G723&lt;=Q$1,$H723&gt;Q$1),$C723,0)</f>
        <v>0</v>
      </c>
      <c r="R723" s="64" t="n">
        <f aca="false">IF(AND($G723&lt;=R$1,$H723&gt;R$1),$C723,0)</f>
        <v>0</v>
      </c>
      <c r="S723" s="64" t="n">
        <f aca="false">IF(AND($G723&lt;=S$1,$H723&gt;S$1),$C723,0)</f>
        <v>0</v>
      </c>
      <c r="T723" s="64" t="n">
        <f aca="false">IF(AND($G723&lt;=T$1,$H723&gt;T$1),$C723,0)</f>
        <v>0</v>
      </c>
      <c r="U723" s="65" t="n">
        <f aca="false">SUM(I723:T723)</f>
        <v>0</v>
      </c>
      <c r="V723" s="65"/>
      <c r="W723" s="67"/>
      <c r="X723" s="67"/>
      <c r="Y723" s="67"/>
      <c r="Z723" s="67"/>
      <c r="AA723" s="67"/>
      <c r="AB723" s="67"/>
      <c r="AC723" s="67"/>
    </row>
    <row r="724" customFormat="false" ht="15.75" hidden="true" customHeight="false" outlineLevel="0" collapsed="false">
      <c r="A724" s="54" t="n">
        <f aca="false">+'Personnel Input Worksheet'!B744</f>
        <v>0</v>
      </c>
      <c r="B724" s="54" t="n">
        <f aca="false">+'Personnel Input Worksheet'!D744</f>
        <v>0</v>
      </c>
      <c r="C724" s="54" t="n">
        <f aca="false">IF(B724&lt;&gt;0,1,0)</f>
        <v>0</v>
      </c>
      <c r="D724" s="54" t="n">
        <f aca="false">+'Personnel Input Worksheet'!G744</f>
        <v>0</v>
      </c>
      <c r="E724" s="61" t="n">
        <f aca="false">+D724*30</f>
        <v>0</v>
      </c>
      <c r="F724" s="62" t="n">
        <v>36526</v>
      </c>
      <c r="G724" s="63" t="n">
        <f aca="false">IF(A724&lt;&gt;"FTE",DATE(99,12,31),+F724+(360-E724))</f>
        <v>36525</v>
      </c>
      <c r="H724" s="63" t="n">
        <f aca="false">IF(A724&lt;&gt;"FTE",F724+E724,DATE(2001,1,1))</f>
        <v>36526</v>
      </c>
      <c r="I724" s="64" t="n">
        <f aca="false">IF(AND($G724&lt;=I$1,$H724&gt;I$1),$C724,0)</f>
        <v>0</v>
      </c>
      <c r="J724" s="64" t="n">
        <f aca="false">IF(AND($G724&lt;=J$1,$H724&gt;J$1),$C724,0)</f>
        <v>0</v>
      </c>
      <c r="K724" s="64" t="n">
        <f aca="false">IF(AND($G724&lt;=K$1,$H724&gt;K$1),$C724,0)</f>
        <v>0</v>
      </c>
      <c r="L724" s="64" t="n">
        <f aca="false">IF(AND($G724&lt;=L$1,$H724&gt;L$1),$C724,0)</f>
        <v>0</v>
      </c>
      <c r="M724" s="64" t="n">
        <f aca="false">IF(AND($G724&lt;=M$1,$H724&gt;M$1),$C724,0)</f>
        <v>0</v>
      </c>
      <c r="N724" s="64" t="n">
        <f aca="false">IF(AND($G724&lt;=N$1,$H724&gt;N$1),$C724,0)</f>
        <v>0</v>
      </c>
      <c r="O724" s="64" t="n">
        <f aca="false">IF(AND($G724&lt;=O$1,$H724&gt;O$1),$C724,0)</f>
        <v>0</v>
      </c>
      <c r="P724" s="64" t="n">
        <f aca="false">IF(AND($G724&lt;=P$1,$H724&gt;P$1),$C724,0)</f>
        <v>0</v>
      </c>
      <c r="Q724" s="64" t="n">
        <f aca="false">IF(AND($G724&lt;=Q$1,$H724&gt;Q$1),$C724,0)</f>
        <v>0</v>
      </c>
      <c r="R724" s="64" t="n">
        <f aca="false">IF(AND($G724&lt;=R$1,$H724&gt;R$1),$C724,0)</f>
        <v>0</v>
      </c>
      <c r="S724" s="64" t="n">
        <f aca="false">IF(AND($G724&lt;=S$1,$H724&gt;S$1),$C724,0)</f>
        <v>0</v>
      </c>
      <c r="T724" s="64" t="n">
        <f aca="false">IF(AND($G724&lt;=T$1,$H724&gt;T$1),$C724,0)</f>
        <v>0</v>
      </c>
      <c r="U724" s="65" t="n">
        <f aca="false">SUM(I724:T724)</f>
        <v>0</v>
      </c>
      <c r="V724" s="65"/>
      <c r="W724" s="67"/>
      <c r="X724" s="67"/>
      <c r="Y724" s="67"/>
      <c r="Z724" s="67"/>
      <c r="AA724" s="67"/>
      <c r="AB724" s="67"/>
      <c r="AC724" s="67"/>
    </row>
    <row r="725" customFormat="false" ht="15.75" hidden="true" customHeight="false" outlineLevel="0" collapsed="false">
      <c r="A725" s="54" t="n">
        <f aca="false">+'Personnel Input Worksheet'!B745</f>
        <v>0</v>
      </c>
      <c r="B725" s="54" t="n">
        <f aca="false">+'Personnel Input Worksheet'!D745</f>
        <v>0</v>
      </c>
      <c r="C725" s="54" t="n">
        <f aca="false">IF(B725&lt;&gt;0,1,0)</f>
        <v>0</v>
      </c>
      <c r="D725" s="54" t="n">
        <f aca="false">+'Personnel Input Worksheet'!G745</f>
        <v>0</v>
      </c>
      <c r="E725" s="61" t="n">
        <f aca="false">+D725*30</f>
        <v>0</v>
      </c>
      <c r="F725" s="62" t="n">
        <v>36526</v>
      </c>
      <c r="G725" s="63" t="n">
        <f aca="false">IF(A725&lt;&gt;"FTE",DATE(99,12,31),+F725+(360-E725))</f>
        <v>36525</v>
      </c>
      <c r="H725" s="63" t="n">
        <f aca="false">IF(A725&lt;&gt;"FTE",F725+E725,DATE(2001,1,1))</f>
        <v>36526</v>
      </c>
      <c r="I725" s="64" t="n">
        <f aca="false">IF(AND($G725&lt;=I$1,$H725&gt;I$1),$C725,0)</f>
        <v>0</v>
      </c>
      <c r="J725" s="64" t="n">
        <f aca="false">IF(AND($G725&lt;=J$1,$H725&gt;J$1),$C725,0)</f>
        <v>0</v>
      </c>
      <c r="K725" s="64" t="n">
        <f aca="false">IF(AND($G725&lt;=K$1,$H725&gt;K$1),$C725,0)</f>
        <v>0</v>
      </c>
      <c r="L725" s="64" t="n">
        <f aca="false">IF(AND($G725&lt;=L$1,$H725&gt;L$1),$C725,0)</f>
        <v>0</v>
      </c>
      <c r="M725" s="64" t="n">
        <f aca="false">IF(AND($G725&lt;=M$1,$H725&gt;M$1),$C725,0)</f>
        <v>0</v>
      </c>
      <c r="N725" s="64" t="n">
        <f aca="false">IF(AND($G725&lt;=N$1,$H725&gt;N$1),$C725,0)</f>
        <v>0</v>
      </c>
      <c r="O725" s="64" t="n">
        <f aca="false">IF(AND($G725&lt;=O$1,$H725&gt;O$1),$C725,0)</f>
        <v>0</v>
      </c>
      <c r="P725" s="64" t="n">
        <f aca="false">IF(AND($G725&lt;=P$1,$H725&gt;P$1),$C725,0)</f>
        <v>0</v>
      </c>
      <c r="Q725" s="64" t="n">
        <f aca="false">IF(AND($G725&lt;=Q$1,$H725&gt;Q$1),$C725,0)</f>
        <v>0</v>
      </c>
      <c r="R725" s="64" t="n">
        <f aca="false">IF(AND($G725&lt;=R$1,$H725&gt;R$1),$C725,0)</f>
        <v>0</v>
      </c>
      <c r="S725" s="64" t="n">
        <f aca="false">IF(AND($G725&lt;=S$1,$H725&gt;S$1),$C725,0)</f>
        <v>0</v>
      </c>
      <c r="T725" s="64" t="n">
        <f aca="false">IF(AND($G725&lt;=T$1,$H725&gt;T$1),$C725,0)</f>
        <v>0</v>
      </c>
      <c r="U725" s="65" t="n">
        <f aca="false">SUM(I725:T725)</f>
        <v>0</v>
      </c>
      <c r="V725" s="65"/>
      <c r="W725" s="67"/>
      <c r="X725" s="67"/>
      <c r="Y725" s="67"/>
      <c r="Z725" s="67"/>
      <c r="AA725" s="67"/>
      <c r="AB725" s="67"/>
      <c r="AC725" s="67"/>
    </row>
    <row r="726" customFormat="false" ht="15.75" hidden="true" customHeight="false" outlineLevel="0" collapsed="false">
      <c r="A726" s="54" t="n">
        <f aca="false">+'Personnel Input Worksheet'!B746</f>
        <v>0</v>
      </c>
      <c r="B726" s="54" t="n">
        <f aca="false">+'Personnel Input Worksheet'!D746</f>
        <v>0</v>
      </c>
      <c r="C726" s="54" t="n">
        <f aca="false">IF(B726&lt;&gt;0,1,0)</f>
        <v>0</v>
      </c>
      <c r="D726" s="54" t="n">
        <f aca="false">+'Personnel Input Worksheet'!G746</f>
        <v>0</v>
      </c>
      <c r="E726" s="61" t="n">
        <f aca="false">+D726*30</f>
        <v>0</v>
      </c>
      <c r="F726" s="62" t="n">
        <v>36526</v>
      </c>
      <c r="G726" s="63" t="n">
        <f aca="false">IF(A726&lt;&gt;"FTE",DATE(99,12,31),+F726+(360-E726))</f>
        <v>36525</v>
      </c>
      <c r="H726" s="63" t="n">
        <f aca="false">IF(A726&lt;&gt;"FTE",F726+E726,DATE(2001,1,1))</f>
        <v>36526</v>
      </c>
      <c r="I726" s="64" t="n">
        <f aca="false">IF(AND($G726&lt;=I$1,$H726&gt;I$1),$C726,0)</f>
        <v>0</v>
      </c>
      <c r="J726" s="64" t="n">
        <f aca="false">IF(AND($G726&lt;=J$1,$H726&gt;J$1),$C726,0)</f>
        <v>0</v>
      </c>
      <c r="K726" s="64" t="n">
        <f aca="false">IF(AND($G726&lt;=K$1,$H726&gt;K$1),$C726,0)</f>
        <v>0</v>
      </c>
      <c r="L726" s="64" t="n">
        <f aca="false">IF(AND($G726&lt;=L$1,$H726&gt;L$1),$C726,0)</f>
        <v>0</v>
      </c>
      <c r="M726" s="64" t="n">
        <f aca="false">IF(AND($G726&lt;=M$1,$H726&gt;M$1),$C726,0)</f>
        <v>0</v>
      </c>
      <c r="N726" s="64" t="n">
        <f aca="false">IF(AND($G726&lt;=N$1,$H726&gt;N$1),$C726,0)</f>
        <v>0</v>
      </c>
      <c r="O726" s="64" t="n">
        <f aca="false">IF(AND($G726&lt;=O$1,$H726&gt;O$1),$C726,0)</f>
        <v>0</v>
      </c>
      <c r="P726" s="64" t="n">
        <f aca="false">IF(AND($G726&lt;=P$1,$H726&gt;P$1),$C726,0)</f>
        <v>0</v>
      </c>
      <c r="Q726" s="64" t="n">
        <f aca="false">IF(AND($G726&lt;=Q$1,$H726&gt;Q$1),$C726,0)</f>
        <v>0</v>
      </c>
      <c r="R726" s="64" t="n">
        <f aca="false">IF(AND($G726&lt;=R$1,$H726&gt;R$1),$C726,0)</f>
        <v>0</v>
      </c>
      <c r="S726" s="64" t="n">
        <f aca="false">IF(AND($G726&lt;=S$1,$H726&gt;S$1),$C726,0)</f>
        <v>0</v>
      </c>
      <c r="T726" s="64" t="n">
        <f aca="false">IF(AND($G726&lt;=T$1,$H726&gt;T$1),$C726,0)</f>
        <v>0</v>
      </c>
      <c r="U726" s="65" t="n">
        <f aca="false">SUM(I726:T726)</f>
        <v>0</v>
      </c>
      <c r="V726" s="65"/>
      <c r="W726" s="67"/>
      <c r="X726" s="67"/>
      <c r="Y726" s="67"/>
      <c r="Z726" s="67"/>
      <c r="AA726" s="67"/>
      <c r="AB726" s="67"/>
      <c r="AC726" s="67"/>
    </row>
    <row r="727" customFormat="false" ht="15.75" hidden="true" customHeight="false" outlineLevel="0" collapsed="false">
      <c r="A727" s="54" t="n">
        <f aca="false">+'Personnel Input Worksheet'!B747</f>
        <v>0</v>
      </c>
      <c r="B727" s="54" t="n">
        <f aca="false">+'Personnel Input Worksheet'!D747</f>
        <v>0</v>
      </c>
      <c r="C727" s="54" t="n">
        <f aca="false">IF(B727&lt;&gt;0,1,0)</f>
        <v>0</v>
      </c>
      <c r="D727" s="54" t="n">
        <f aca="false">+'Personnel Input Worksheet'!G747</f>
        <v>0</v>
      </c>
      <c r="E727" s="61" t="n">
        <f aca="false">+D727*30</f>
        <v>0</v>
      </c>
      <c r="F727" s="62" t="n">
        <v>36526</v>
      </c>
      <c r="G727" s="63" t="n">
        <f aca="false">IF(A727&lt;&gt;"FTE",DATE(99,12,31),+F727+(360-E727))</f>
        <v>36525</v>
      </c>
      <c r="H727" s="63" t="n">
        <f aca="false">IF(A727&lt;&gt;"FTE",F727+E727,DATE(2001,1,1))</f>
        <v>36526</v>
      </c>
      <c r="I727" s="64" t="n">
        <f aca="false">IF(AND($G727&lt;=I$1,$H727&gt;I$1),$C727,0)</f>
        <v>0</v>
      </c>
      <c r="J727" s="64" t="n">
        <f aca="false">IF(AND($G727&lt;=J$1,$H727&gt;J$1),$C727,0)</f>
        <v>0</v>
      </c>
      <c r="K727" s="64" t="n">
        <f aca="false">IF(AND($G727&lt;=K$1,$H727&gt;K$1),$C727,0)</f>
        <v>0</v>
      </c>
      <c r="L727" s="64" t="n">
        <f aca="false">IF(AND($G727&lt;=L$1,$H727&gt;L$1),$C727,0)</f>
        <v>0</v>
      </c>
      <c r="M727" s="64" t="n">
        <f aca="false">IF(AND($G727&lt;=M$1,$H727&gt;M$1),$C727,0)</f>
        <v>0</v>
      </c>
      <c r="N727" s="64" t="n">
        <f aca="false">IF(AND($G727&lt;=N$1,$H727&gt;N$1),$C727,0)</f>
        <v>0</v>
      </c>
      <c r="O727" s="64" t="n">
        <f aca="false">IF(AND($G727&lt;=O$1,$H727&gt;O$1),$C727,0)</f>
        <v>0</v>
      </c>
      <c r="P727" s="64" t="n">
        <f aca="false">IF(AND($G727&lt;=P$1,$H727&gt;P$1),$C727,0)</f>
        <v>0</v>
      </c>
      <c r="Q727" s="64" t="n">
        <f aca="false">IF(AND($G727&lt;=Q$1,$H727&gt;Q$1),$C727,0)</f>
        <v>0</v>
      </c>
      <c r="R727" s="64" t="n">
        <f aca="false">IF(AND($G727&lt;=R$1,$H727&gt;R$1),$C727,0)</f>
        <v>0</v>
      </c>
      <c r="S727" s="64" t="n">
        <f aca="false">IF(AND($G727&lt;=S$1,$H727&gt;S$1),$C727,0)</f>
        <v>0</v>
      </c>
      <c r="T727" s="64" t="n">
        <f aca="false">IF(AND($G727&lt;=T$1,$H727&gt;T$1),$C727,0)</f>
        <v>0</v>
      </c>
      <c r="U727" s="65" t="n">
        <f aca="false">SUM(I727:T727)</f>
        <v>0</v>
      </c>
      <c r="V727" s="65"/>
      <c r="W727" s="67"/>
      <c r="X727" s="67"/>
      <c r="Y727" s="67"/>
      <c r="Z727" s="67"/>
      <c r="AA727" s="67"/>
      <c r="AB727" s="67"/>
      <c r="AC727" s="67"/>
    </row>
    <row r="728" customFormat="false" ht="15.75" hidden="true" customHeight="false" outlineLevel="0" collapsed="false">
      <c r="A728" s="54" t="n">
        <f aca="false">+'Personnel Input Worksheet'!B748</f>
        <v>0</v>
      </c>
      <c r="B728" s="54" t="n">
        <f aca="false">+'Personnel Input Worksheet'!D748</f>
        <v>0</v>
      </c>
      <c r="C728" s="54" t="n">
        <f aca="false">IF(B728&lt;&gt;0,1,0)</f>
        <v>0</v>
      </c>
      <c r="D728" s="54" t="n">
        <f aca="false">+'Personnel Input Worksheet'!G748</f>
        <v>0</v>
      </c>
      <c r="E728" s="61" t="n">
        <f aca="false">+D728*30</f>
        <v>0</v>
      </c>
      <c r="F728" s="62" t="n">
        <v>36526</v>
      </c>
      <c r="G728" s="63" t="n">
        <f aca="false">IF(A728&lt;&gt;"FTE",DATE(99,12,31),+F728+(360-E728))</f>
        <v>36525</v>
      </c>
      <c r="H728" s="63" t="n">
        <f aca="false">IF(A728&lt;&gt;"FTE",F728+E728,DATE(2001,1,1))</f>
        <v>36526</v>
      </c>
      <c r="I728" s="64" t="n">
        <f aca="false">IF(AND($G728&lt;=I$1,$H728&gt;I$1),$C728,0)</f>
        <v>0</v>
      </c>
      <c r="J728" s="64" t="n">
        <f aca="false">IF(AND($G728&lt;=J$1,$H728&gt;J$1),$C728,0)</f>
        <v>0</v>
      </c>
      <c r="K728" s="64" t="n">
        <f aca="false">IF(AND($G728&lt;=K$1,$H728&gt;K$1),$C728,0)</f>
        <v>0</v>
      </c>
      <c r="L728" s="64" t="n">
        <f aca="false">IF(AND($G728&lt;=L$1,$H728&gt;L$1),$C728,0)</f>
        <v>0</v>
      </c>
      <c r="M728" s="64" t="n">
        <f aca="false">IF(AND($G728&lt;=M$1,$H728&gt;M$1),$C728,0)</f>
        <v>0</v>
      </c>
      <c r="N728" s="64" t="n">
        <f aca="false">IF(AND($G728&lt;=N$1,$H728&gt;N$1),$C728,0)</f>
        <v>0</v>
      </c>
      <c r="O728" s="64" t="n">
        <f aca="false">IF(AND($G728&lt;=O$1,$H728&gt;O$1),$C728,0)</f>
        <v>0</v>
      </c>
      <c r="P728" s="64" t="n">
        <f aca="false">IF(AND($G728&lt;=P$1,$H728&gt;P$1),$C728,0)</f>
        <v>0</v>
      </c>
      <c r="Q728" s="64" t="n">
        <f aca="false">IF(AND($G728&lt;=Q$1,$H728&gt;Q$1),$C728,0)</f>
        <v>0</v>
      </c>
      <c r="R728" s="64" t="n">
        <f aca="false">IF(AND($G728&lt;=R$1,$H728&gt;R$1),$C728,0)</f>
        <v>0</v>
      </c>
      <c r="S728" s="64" t="n">
        <f aca="false">IF(AND($G728&lt;=S$1,$H728&gt;S$1),$C728,0)</f>
        <v>0</v>
      </c>
      <c r="T728" s="64" t="n">
        <f aca="false">IF(AND($G728&lt;=T$1,$H728&gt;T$1),$C728,0)</f>
        <v>0</v>
      </c>
      <c r="U728" s="65" t="n">
        <f aca="false">SUM(I728:T728)</f>
        <v>0</v>
      </c>
      <c r="V728" s="65"/>
      <c r="W728" s="67"/>
      <c r="X728" s="67"/>
      <c r="Y728" s="67"/>
      <c r="Z728" s="67"/>
      <c r="AA728" s="67"/>
      <c r="AB728" s="67"/>
      <c r="AC728" s="67"/>
    </row>
    <row r="729" customFormat="false" ht="15.75" hidden="true" customHeight="false" outlineLevel="0" collapsed="false">
      <c r="A729" s="54" t="n">
        <f aca="false">+'Personnel Input Worksheet'!B749</f>
        <v>0</v>
      </c>
      <c r="B729" s="54" t="n">
        <f aca="false">+'Personnel Input Worksheet'!D749</f>
        <v>0</v>
      </c>
      <c r="C729" s="54" t="n">
        <f aca="false">IF(B729&lt;&gt;0,1,0)</f>
        <v>0</v>
      </c>
      <c r="D729" s="54" t="n">
        <f aca="false">+'Personnel Input Worksheet'!G749</f>
        <v>0</v>
      </c>
      <c r="E729" s="61" t="n">
        <f aca="false">+D729*30</f>
        <v>0</v>
      </c>
      <c r="F729" s="62" t="n">
        <v>36526</v>
      </c>
      <c r="G729" s="63" t="n">
        <f aca="false">IF(A729&lt;&gt;"FTE",DATE(99,12,31),+F729+(360-E729))</f>
        <v>36525</v>
      </c>
      <c r="H729" s="63" t="n">
        <f aca="false">IF(A729&lt;&gt;"FTE",F729+E729,DATE(2001,1,1))</f>
        <v>36526</v>
      </c>
      <c r="I729" s="64" t="n">
        <f aca="false">IF(AND($G729&lt;=I$1,$H729&gt;I$1),$C729,0)</f>
        <v>0</v>
      </c>
      <c r="J729" s="64" t="n">
        <f aca="false">IF(AND($G729&lt;=J$1,$H729&gt;J$1),$C729,0)</f>
        <v>0</v>
      </c>
      <c r="K729" s="64" t="n">
        <f aca="false">IF(AND($G729&lt;=K$1,$H729&gt;K$1),$C729,0)</f>
        <v>0</v>
      </c>
      <c r="L729" s="64" t="n">
        <f aca="false">IF(AND($G729&lt;=L$1,$H729&gt;L$1),$C729,0)</f>
        <v>0</v>
      </c>
      <c r="M729" s="64" t="n">
        <f aca="false">IF(AND($G729&lt;=M$1,$H729&gt;M$1),$C729,0)</f>
        <v>0</v>
      </c>
      <c r="N729" s="64" t="n">
        <f aca="false">IF(AND($G729&lt;=N$1,$H729&gt;N$1),$C729,0)</f>
        <v>0</v>
      </c>
      <c r="O729" s="64" t="n">
        <f aca="false">IF(AND($G729&lt;=O$1,$H729&gt;O$1),$C729,0)</f>
        <v>0</v>
      </c>
      <c r="P729" s="64" t="n">
        <f aca="false">IF(AND($G729&lt;=P$1,$H729&gt;P$1),$C729,0)</f>
        <v>0</v>
      </c>
      <c r="Q729" s="64" t="n">
        <f aca="false">IF(AND($G729&lt;=Q$1,$H729&gt;Q$1),$C729,0)</f>
        <v>0</v>
      </c>
      <c r="R729" s="64" t="n">
        <f aca="false">IF(AND($G729&lt;=R$1,$H729&gt;R$1),$C729,0)</f>
        <v>0</v>
      </c>
      <c r="S729" s="64" t="n">
        <f aca="false">IF(AND($G729&lt;=S$1,$H729&gt;S$1),$C729,0)</f>
        <v>0</v>
      </c>
      <c r="T729" s="64" t="n">
        <f aca="false">IF(AND($G729&lt;=T$1,$H729&gt;T$1),$C729,0)</f>
        <v>0</v>
      </c>
      <c r="U729" s="65" t="n">
        <f aca="false">SUM(I729:T729)</f>
        <v>0</v>
      </c>
      <c r="V729" s="65"/>
      <c r="W729" s="67"/>
      <c r="X729" s="67"/>
      <c r="Y729" s="67"/>
      <c r="Z729" s="67"/>
      <c r="AA729" s="67"/>
      <c r="AB729" s="67"/>
      <c r="AC729" s="67"/>
    </row>
    <row r="730" customFormat="false" ht="15.75" hidden="true" customHeight="false" outlineLevel="0" collapsed="false">
      <c r="A730" s="54" t="n">
        <f aca="false">+'Personnel Input Worksheet'!B750</f>
        <v>0</v>
      </c>
      <c r="B730" s="54" t="n">
        <f aca="false">+'Personnel Input Worksheet'!D750</f>
        <v>0</v>
      </c>
      <c r="C730" s="54" t="n">
        <f aca="false">IF(B730&lt;&gt;0,1,0)</f>
        <v>0</v>
      </c>
      <c r="D730" s="54" t="n">
        <f aca="false">+'Personnel Input Worksheet'!G750</f>
        <v>0</v>
      </c>
      <c r="E730" s="61" t="n">
        <f aca="false">+D730*30</f>
        <v>0</v>
      </c>
      <c r="F730" s="62" t="n">
        <v>36526</v>
      </c>
      <c r="G730" s="63" t="n">
        <f aca="false">IF(A730&lt;&gt;"FTE",DATE(99,12,31),+F730+(360-E730))</f>
        <v>36525</v>
      </c>
      <c r="H730" s="63" t="n">
        <f aca="false">IF(A730&lt;&gt;"FTE",F730+E730,DATE(2001,1,1))</f>
        <v>36526</v>
      </c>
      <c r="I730" s="64" t="n">
        <f aca="false">IF(AND($G730&lt;=I$1,$H730&gt;I$1),$C730,0)</f>
        <v>0</v>
      </c>
      <c r="J730" s="64" t="n">
        <f aca="false">IF(AND($G730&lt;=J$1,$H730&gt;J$1),$C730,0)</f>
        <v>0</v>
      </c>
      <c r="K730" s="64" t="n">
        <f aca="false">IF(AND($G730&lt;=K$1,$H730&gt;K$1),$C730,0)</f>
        <v>0</v>
      </c>
      <c r="L730" s="64" t="n">
        <f aca="false">IF(AND($G730&lt;=L$1,$H730&gt;L$1),$C730,0)</f>
        <v>0</v>
      </c>
      <c r="M730" s="64" t="n">
        <f aca="false">IF(AND($G730&lt;=M$1,$H730&gt;M$1),$C730,0)</f>
        <v>0</v>
      </c>
      <c r="N730" s="64" t="n">
        <f aca="false">IF(AND($G730&lt;=N$1,$H730&gt;N$1),$C730,0)</f>
        <v>0</v>
      </c>
      <c r="O730" s="64" t="n">
        <f aca="false">IF(AND($G730&lt;=O$1,$H730&gt;O$1),$C730,0)</f>
        <v>0</v>
      </c>
      <c r="P730" s="64" t="n">
        <f aca="false">IF(AND($G730&lt;=P$1,$H730&gt;P$1),$C730,0)</f>
        <v>0</v>
      </c>
      <c r="Q730" s="64" t="n">
        <f aca="false">IF(AND($G730&lt;=Q$1,$H730&gt;Q$1),$C730,0)</f>
        <v>0</v>
      </c>
      <c r="R730" s="64" t="n">
        <f aca="false">IF(AND($G730&lt;=R$1,$H730&gt;R$1),$C730,0)</f>
        <v>0</v>
      </c>
      <c r="S730" s="64" t="n">
        <f aca="false">IF(AND($G730&lt;=S$1,$H730&gt;S$1),$C730,0)</f>
        <v>0</v>
      </c>
      <c r="T730" s="64" t="n">
        <f aca="false">IF(AND($G730&lt;=T$1,$H730&gt;T$1),$C730,0)</f>
        <v>0</v>
      </c>
      <c r="U730" s="65" t="n">
        <f aca="false">SUM(I730:T730)</f>
        <v>0</v>
      </c>
      <c r="V730" s="65"/>
      <c r="W730" s="67"/>
      <c r="X730" s="67"/>
      <c r="Y730" s="67"/>
      <c r="Z730" s="67"/>
      <c r="AA730" s="67"/>
      <c r="AB730" s="67"/>
      <c r="AC730" s="67"/>
    </row>
    <row r="731" customFormat="false" ht="15.75" hidden="true" customHeight="false" outlineLevel="0" collapsed="false">
      <c r="A731" s="54" t="n">
        <f aca="false">+'Personnel Input Worksheet'!B751</f>
        <v>0</v>
      </c>
      <c r="B731" s="54" t="n">
        <f aca="false">+'Personnel Input Worksheet'!D751</f>
        <v>0</v>
      </c>
      <c r="C731" s="54" t="n">
        <f aca="false">IF(B731&lt;&gt;0,1,0)</f>
        <v>0</v>
      </c>
      <c r="D731" s="54" t="n">
        <f aca="false">+'Personnel Input Worksheet'!G751</f>
        <v>0</v>
      </c>
      <c r="E731" s="61" t="n">
        <f aca="false">+D731*30</f>
        <v>0</v>
      </c>
      <c r="F731" s="62" t="n">
        <v>36526</v>
      </c>
      <c r="G731" s="63" t="n">
        <f aca="false">IF(A731&lt;&gt;"FTE",DATE(99,12,31),+F731+(360-E731))</f>
        <v>36525</v>
      </c>
      <c r="H731" s="63" t="n">
        <f aca="false">IF(A731&lt;&gt;"FTE",F731+E731,DATE(2001,1,1))</f>
        <v>36526</v>
      </c>
      <c r="I731" s="64" t="n">
        <f aca="false">IF(AND($G731&lt;=I$1,$H731&gt;I$1),$C731,0)</f>
        <v>0</v>
      </c>
      <c r="J731" s="64" t="n">
        <f aca="false">IF(AND($G731&lt;=J$1,$H731&gt;J$1),$C731,0)</f>
        <v>0</v>
      </c>
      <c r="K731" s="64" t="n">
        <f aca="false">IF(AND($G731&lt;=K$1,$H731&gt;K$1),$C731,0)</f>
        <v>0</v>
      </c>
      <c r="L731" s="64" t="n">
        <f aca="false">IF(AND($G731&lt;=L$1,$H731&gt;L$1),$C731,0)</f>
        <v>0</v>
      </c>
      <c r="M731" s="64" t="n">
        <f aca="false">IF(AND($G731&lt;=M$1,$H731&gt;M$1),$C731,0)</f>
        <v>0</v>
      </c>
      <c r="N731" s="64" t="n">
        <f aca="false">IF(AND($G731&lt;=N$1,$H731&gt;N$1),$C731,0)</f>
        <v>0</v>
      </c>
      <c r="O731" s="64" t="n">
        <f aca="false">IF(AND($G731&lt;=O$1,$H731&gt;O$1),$C731,0)</f>
        <v>0</v>
      </c>
      <c r="P731" s="64" t="n">
        <f aca="false">IF(AND($G731&lt;=P$1,$H731&gt;P$1),$C731,0)</f>
        <v>0</v>
      </c>
      <c r="Q731" s="64" t="n">
        <f aca="false">IF(AND($G731&lt;=Q$1,$H731&gt;Q$1),$C731,0)</f>
        <v>0</v>
      </c>
      <c r="R731" s="64" t="n">
        <f aca="false">IF(AND($G731&lt;=R$1,$H731&gt;R$1),$C731,0)</f>
        <v>0</v>
      </c>
      <c r="S731" s="64" t="n">
        <f aca="false">IF(AND($G731&lt;=S$1,$H731&gt;S$1),$C731,0)</f>
        <v>0</v>
      </c>
      <c r="T731" s="64" t="n">
        <f aca="false">IF(AND($G731&lt;=T$1,$H731&gt;T$1),$C731,0)</f>
        <v>0</v>
      </c>
      <c r="U731" s="65" t="n">
        <f aca="false">SUM(I731:T731)</f>
        <v>0</v>
      </c>
      <c r="V731" s="65"/>
      <c r="W731" s="67"/>
      <c r="X731" s="67"/>
      <c r="Y731" s="67"/>
      <c r="Z731" s="67"/>
      <c r="AA731" s="67"/>
      <c r="AB731" s="67"/>
      <c r="AC731" s="67"/>
    </row>
    <row r="732" customFormat="false" ht="15.75" hidden="true" customHeight="false" outlineLevel="0" collapsed="false">
      <c r="A732" s="54" t="n">
        <f aca="false">+'Personnel Input Worksheet'!B752</f>
        <v>0</v>
      </c>
      <c r="B732" s="54" t="n">
        <f aca="false">+'Personnel Input Worksheet'!D752</f>
        <v>0</v>
      </c>
      <c r="C732" s="54" t="n">
        <f aca="false">IF(B732&lt;&gt;0,1,0)</f>
        <v>0</v>
      </c>
      <c r="D732" s="54" t="n">
        <f aca="false">+'Personnel Input Worksheet'!G752</f>
        <v>0</v>
      </c>
      <c r="E732" s="61" t="n">
        <f aca="false">+D732*30</f>
        <v>0</v>
      </c>
      <c r="F732" s="62" t="n">
        <v>36526</v>
      </c>
      <c r="G732" s="63" t="n">
        <f aca="false">IF(A732&lt;&gt;"FTE",DATE(99,12,31),+F732+(360-E732))</f>
        <v>36525</v>
      </c>
      <c r="H732" s="63" t="n">
        <f aca="false">IF(A732&lt;&gt;"FTE",F732+E732,DATE(2001,1,1))</f>
        <v>36526</v>
      </c>
      <c r="I732" s="64" t="n">
        <f aca="false">IF(AND($G732&lt;=I$1,$H732&gt;I$1),$C732,0)</f>
        <v>0</v>
      </c>
      <c r="J732" s="64" t="n">
        <f aca="false">IF(AND($G732&lt;=J$1,$H732&gt;J$1),$C732,0)</f>
        <v>0</v>
      </c>
      <c r="K732" s="64" t="n">
        <f aca="false">IF(AND($G732&lt;=K$1,$H732&gt;K$1),$C732,0)</f>
        <v>0</v>
      </c>
      <c r="L732" s="64" t="n">
        <f aca="false">IF(AND($G732&lt;=L$1,$H732&gt;L$1),$C732,0)</f>
        <v>0</v>
      </c>
      <c r="M732" s="64" t="n">
        <f aca="false">IF(AND($G732&lt;=M$1,$H732&gt;M$1),$C732,0)</f>
        <v>0</v>
      </c>
      <c r="N732" s="64" t="n">
        <f aca="false">IF(AND($G732&lt;=N$1,$H732&gt;N$1),$C732,0)</f>
        <v>0</v>
      </c>
      <c r="O732" s="64" t="n">
        <f aca="false">IF(AND($G732&lt;=O$1,$H732&gt;O$1),$C732,0)</f>
        <v>0</v>
      </c>
      <c r="P732" s="64" t="n">
        <f aca="false">IF(AND($G732&lt;=P$1,$H732&gt;P$1),$C732,0)</f>
        <v>0</v>
      </c>
      <c r="Q732" s="64" t="n">
        <f aca="false">IF(AND($G732&lt;=Q$1,$H732&gt;Q$1),$C732,0)</f>
        <v>0</v>
      </c>
      <c r="R732" s="64" t="n">
        <f aca="false">IF(AND($G732&lt;=R$1,$H732&gt;R$1),$C732,0)</f>
        <v>0</v>
      </c>
      <c r="S732" s="64" t="n">
        <f aca="false">IF(AND($G732&lt;=S$1,$H732&gt;S$1),$C732,0)</f>
        <v>0</v>
      </c>
      <c r="T732" s="64" t="n">
        <f aca="false">IF(AND($G732&lt;=T$1,$H732&gt;T$1),$C732,0)</f>
        <v>0</v>
      </c>
      <c r="U732" s="65" t="n">
        <f aca="false">SUM(I732:T732)</f>
        <v>0</v>
      </c>
      <c r="V732" s="65"/>
      <c r="W732" s="67"/>
      <c r="X732" s="67"/>
      <c r="Y732" s="67"/>
      <c r="Z732" s="67"/>
      <c r="AA732" s="67"/>
      <c r="AB732" s="67"/>
      <c r="AC732" s="67"/>
    </row>
    <row r="733" customFormat="false" ht="15.75" hidden="true" customHeight="false" outlineLevel="0" collapsed="false">
      <c r="A733" s="54" t="n">
        <f aca="false">+'Personnel Input Worksheet'!B753</f>
        <v>0</v>
      </c>
      <c r="B733" s="54" t="n">
        <f aca="false">+'Personnel Input Worksheet'!D753</f>
        <v>0</v>
      </c>
      <c r="C733" s="54" t="n">
        <f aca="false">IF(B733&lt;&gt;0,1,0)</f>
        <v>0</v>
      </c>
      <c r="D733" s="54" t="n">
        <f aca="false">+'Personnel Input Worksheet'!G753</f>
        <v>0</v>
      </c>
      <c r="E733" s="61" t="n">
        <f aca="false">+D733*30</f>
        <v>0</v>
      </c>
      <c r="F733" s="62" t="n">
        <v>36526</v>
      </c>
      <c r="G733" s="63" t="n">
        <f aca="false">IF(A733&lt;&gt;"FTE",DATE(99,12,31),+F733+(360-E733))</f>
        <v>36525</v>
      </c>
      <c r="H733" s="63" t="n">
        <f aca="false">IF(A733&lt;&gt;"FTE",F733+E733,DATE(2001,1,1))</f>
        <v>36526</v>
      </c>
      <c r="I733" s="64" t="n">
        <f aca="false">IF(AND($G733&lt;=I$1,$H733&gt;I$1),$C733,0)</f>
        <v>0</v>
      </c>
      <c r="J733" s="64" t="n">
        <f aca="false">IF(AND($G733&lt;=J$1,$H733&gt;J$1),$C733,0)</f>
        <v>0</v>
      </c>
      <c r="K733" s="64" t="n">
        <f aca="false">IF(AND($G733&lt;=K$1,$H733&gt;K$1),$C733,0)</f>
        <v>0</v>
      </c>
      <c r="L733" s="64" t="n">
        <f aca="false">IF(AND($G733&lt;=L$1,$H733&gt;L$1),$C733,0)</f>
        <v>0</v>
      </c>
      <c r="M733" s="64" t="n">
        <f aca="false">IF(AND($G733&lt;=M$1,$H733&gt;M$1),$C733,0)</f>
        <v>0</v>
      </c>
      <c r="N733" s="64" t="n">
        <f aca="false">IF(AND($G733&lt;=N$1,$H733&gt;N$1),$C733,0)</f>
        <v>0</v>
      </c>
      <c r="O733" s="64" t="n">
        <f aca="false">IF(AND($G733&lt;=O$1,$H733&gt;O$1),$C733,0)</f>
        <v>0</v>
      </c>
      <c r="P733" s="64" t="n">
        <f aca="false">IF(AND($G733&lt;=P$1,$H733&gt;P$1),$C733,0)</f>
        <v>0</v>
      </c>
      <c r="Q733" s="64" t="n">
        <f aca="false">IF(AND($G733&lt;=Q$1,$H733&gt;Q$1),$C733,0)</f>
        <v>0</v>
      </c>
      <c r="R733" s="64" t="n">
        <f aca="false">IF(AND($G733&lt;=R$1,$H733&gt;R$1),$C733,0)</f>
        <v>0</v>
      </c>
      <c r="S733" s="64" t="n">
        <f aca="false">IF(AND($G733&lt;=S$1,$H733&gt;S$1),$C733,0)</f>
        <v>0</v>
      </c>
      <c r="T733" s="64" t="n">
        <f aca="false">IF(AND($G733&lt;=T$1,$H733&gt;T$1),$C733,0)</f>
        <v>0</v>
      </c>
      <c r="U733" s="65" t="n">
        <f aca="false">SUM(I733:T733)</f>
        <v>0</v>
      </c>
      <c r="V733" s="65"/>
      <c r="W733" s="67"/>
      <c r="X733" s="67"/>
      <c r="Y733" s="67"/>
      <c r="Z733" s="67"/>
      <c r="AA733" s="67"/>
      <c r="AB733" s="67"/>
      <c r="AC733" s="67"/>
    </row>
    <row r="734" customFormat="false" ht="15.75" hidden="true" customHeight="false" outlineLevel="0" collapsed="false">
      <c r="A734" s="54" t="n">
        <f aca="false">+'Personnel Input Worksheet'!B754</f>
        <v>0</v>
      </c>
      <c r="B734" s="54" t="n">
        <f aca="false">+'Personnel Input Worksheet'!D754</f>
        <v>0</v>
      </c>
      <c r="C734" s="54" t="n">
        <f aca="false">IF(B734&lt;&gt;0,1,0)</f>
        <v>0</v>
      </c>
      <c r="D734" s="54" t="n">
        <f aca="false">+'Personnel Input Worksheet'!G754</f>
        <v>0</v>
      </c>
      <c r="E734" s="61" t="n">
        <f aca="false">+D734*30</f>
        <v>0</v>
      </c>
      <c r="F734" s="62" t="n">
        <v>36526</v>
      </c>
      <c r="G734" s="63" t="n">
        <f aca="false">IF(A734&lt;&gt;"FTE",DATE(99,12,31),+F734+(360-E734))</f>
        <v>36525</v>
      </c>
      <c r="H734" s="63" t="n">
        <f aca="false">IF(A734&lt;&gt;"FTE",F734+E734,DATE(2001,1,1))</f>
        <v>36526</v>
      </c>
      <c r="I734" s="64" t="n">
        <f aca="false">IF(AND($G734&lt;=I$1,$H734&gt;I$1),$C734,0)</f>
        <v>0</v>
      </c>
      <c r="J734" s="64" t="n">
        <f aca="false">IF(AND($G734&lt;=J$1,$H734&gt;J$1),$C734,0)</f>
        <v>0</v>
      </c>
      <c r="K734" s="64" t="n">
        <f aca="false">IF(AND($G734&lt;=K$1,$H734&gt;K$1),$C734,0)</f>
        <v>0</v>
      </c>
      <c r="L734" s="64" t="n">
        <f aca="false">IF(AND($G734&lt;=L$1,$H734&gt;L$1),$C734,0)</f>
        <v>0</v>
      </c>
      <c r="M734" s="64" t="n">
        <f aca="false">IF(AND($G734&lt;=M$1,$H734&gt;M$1),$C734,0)</f>
        <v>0</v>
      </c>
      <c r="N734" s="64" t="n">
        <f aca="false">IF(AND($G734&lt;=N$1,$H734&gt;N$1),$C734,0)</f>
        <v>0</v>
      </c>
      <c r="O734" s="64" t="n">
        <f aca="false">IF(AND($G734&lt;=O$1,$H734&gt;O$1),$C734,0)</f>
        <v>0</v>
      </c>
      <c r="P734" s="64" t="n">
        <f aca="false">IF(AND($G734&lt;=P$1,$H734&gt;P$1),$C734,0)</f>
        <v>0</v>
      </c>
      <c r="Q734" s="64" t="n">
        <f aca="false">IF(AND($G734&lt;=Q$1,$H734&gt;Q$1),$C734,0)</f>
        <v>0</v>
      </c>
      <c r="R734" s="64" t="n">
        <f aca="false">IF(AND($G734&lt;=R$1,$H734&gt;R$1),$C734,0)</f>
        <v>0</v>
      </c>
      <c r="S734" s="64" t="n">
        <f aca="false">IF(AND($G734&lt;=S$1,$H734&gt;S$1),$C734,0)</f>
        <v>0</v>
      </c>
      <c r="T734" s="64" t="n">
        <f aca="false">IF(AND($G734&lt;=T$1,$H734&gt;T$1),$C734,0)</f>
        <v>0</v>
      </c>
      <c r="U734" s="65" t="n">
        <f aca="false">SUM(I734:T734)</f>
        <v>0</v>
      </c>
      <c r="V734" s="65"/>
      <c r="W734" s="67"/>
      <c r="X734" s="67"/>
      <c r="Y734" s="67"/>
      <c r="Z734" s="67"/>
      <c r="AA734" s="67"/>
      <c r="AB734" s="67"/>
      <c r="AC734" s="67"/>
    </row>
    <row r="735" customFormat="false" ht="15.75" hidden="true" customHeight="false" outlineLevel="0" collapsed="false">
      <c r="A735" s="54" t="n">
        <f aca="false">+'Personnel Input Worksheet'!B755</f>
        <v>0</v>
      </c>
      <c r="B735" s="54" t="n">
        <f aca="false">+'Personnel Input Worksheet'!D755</f>
        <v>0</v>
      </c>
      <c r="C735" s="54" t="n">
        <f aca="false">IF(B735&lt;&gt;0,1,0)</f>
        <v>0</v>
      </c>
      <c r="D735" s="54" t="n">
        <f aca="false">+'Personnel Input Worksheet'!G755</f>
        <v>0</v>
      </c>
      <c r="E735" s="61" t="n">
        <f aca="false">+D735*30</f>
        <v>0</v>
      </c>
      <c r="F735" s="62" t="n">
        <v>36526</v>
      </c>
      <c r="G735" s="63" t="n">
        <f aca="false">IF(A735&lt;&gt;"FTE",DATE(99,12,31),+F735+(360-E735))</f>
        <v>36525</v>
      </c>
      <c r="H735" s="63" t="n">
        <f aca="false">IF(A735&lt;&gt;"FTE",F735+E735,DATE(2001,1,1))</f>
        <v>36526</v>
      </c>
      <c r="I735" s="64" t="n">
        <f aca="false">IF(AND($G735&lt;=I$1,$H735&gt;I$1),$C735,0)</f>
        <v>0</v>
      </c>
      <c r="J735" s="64" t="n">
        <f aca="false">IF(AND($G735&lt;=J$1,$H735&gt;J$1),$C735,0)</f>
        <v>0</v>
      </c>
      <c r="K735" s="64" t="n">
        <f aca="false">IF(AND($G735&lt;=K$1,$H735&gt;K$1),$C735,0)</f>
        <v>0</v>
      </c>
      <c r="L735" s="64" t="n">
        <f aca="false">IF(AND($G735&lt;=L$1,$H735&gt;L$1),$C735,0)</f>
        <v>0</v>
      </c>
      <c r="M735" s="64" t="n">
        <f aca="false">IF(AND($G735&lt;=M$1,$H735&gt;M$1),$C735,0)</f>
        <v>0</v>
      </c>
      <c r="N735" s="64" t="n">
        <f aca="false">IF(AND($G735&lt;=N$1,$H735&gt;N$1),$C735,0)</f>
        <v>0</v>
      </c>
      <c r="O735" s="64" t="n">
        <f aca="false">IF(AND($G735&lt;=O$1,$H735&gt;O$1),$C735,0)</f>
        <v>0</v>
      </c>
      <c r="P735" s="64" t="n">
        <f aca="false">IF(AND($G735&lt;=P$1,$H735&gt;P$1),$C735,0)</f>
        <v>0</v>
      </c>
      <c r="Q735" s="64" t="n">
        <f aca="false">IF(AND($G735&lt;=Q$1,$H735&gt;Q$1),$C735,0)</f>
        <v>0</v>
      </c>
      <c r="R735" s="64" t="n">
        <f aca="false">IF(AND($G735&lt;=R$1,$H735&gt;R$1),$C735,0)</f>
        <v>0</v>
      </c>
      <c r="S735" s="64" t="n">
        <f aca="false">IF(AND($G735&lt;=S$1,$H735&gt;S$1),$C735,0)</f>
        <v>0</v>
      </c>
      <c r="T735" s="64" t="n">
        <f aca="false">IF(AND($G735&lt;=T$1,$H735&gt;T$1),$C735,0)</f>
        <v>0</v>
      </c>
      <c r="U735" s="65" t="n">
        <f aca="false">SUM(I735:T735)</f>
        <v>0</v>
      </c>
      <c r="V735" s="65"/>
      <c r="W735" s="67"/>
      <c r="X735" s="67"/>
      <c r="Y735" s="67"/>
      <c r="Z735" s="67"/>
      <c r="AA735" s="67"/>
      <c r="AB735" s="67"/>
      <c r="AC735" s="67"/>
    </row>
    <row r="736" customFormat="false" ht="15.75" hidden="true" customHeight="false" outlineLevel="0" collapsed="false">
      <c r="A736" s="54" t="n">
        <f aca="false">+'Personnel Input Worksheet'!B756</f>
        <v>0</v>
      </c>
      <c r="B736" s="54" t="n">
        <f aca="false">+'Personnel Input Worksheet'!D756</f>
        <v>0</v>
      </c>
      <c r="C736" s="54" t="n">
        <f aca="false">IF(B736&lt;&gt;0,1,0)</f>
        <v>0</v>
      </c>
      <c r="D736" s="54" t="n">
        <f aca="false">+'Personnel Input Worksheet'!G756</f>
        <v>0</v>
      </c>
      <c r="E736" s="61" t="n">
        <f aca="false">+D736*30</f>
        <v>0</v>
      </c>
      <c r="F736" s="62" t="n">
        <v>36526</v>
      </c>
      <c r="G736" s="63" t="n">
        <f aca="false">IF(A736&lt;&gt;"FTE",DATE(99,12,31),+F736+(360-E736))</f>
        <v>36525</v>
      </c>
      <c r="H736" s="63" t="n">
        <f aca="false">IF(A736&lt;&gt;"FTE",F736+E736,DATE(2001,1,1))</f>
        <v>36526</v>
      </c>
      <c r="I736" s="64" t="n">
        <f aca="false">IF(AND($G736&lt;=I$1,$H736&gt;I$1),$C736,0)</f>
        <v>0</v>
      </c>
      <c r="J736" s="64" t="n">
        <f aca="false">IF(AND($G736&lt;=J$1,$H736&gt;J$1),$C736,0)</f>
        <v>0</v>
      </c>
      <c r="K736" s="64" t="n">
        <f aca="false">IF(AND($G736&lt;=K$1,$H736&gt;K$1),$C736,0)</f>
        <v>0</v>
      </c>
      <c r="L736" s="64" t="n">
        <f aca="false">IF(AND($G736&lt;=L$1,$H736&gt;L$1),$C736,0)</f>
        <v>0</v>
      </c>
      <c r="M736" s="64" t="n">
        <f aca="false">IF(AND($G736&lt;=M$1,$H736&gt;M$1),$C736,0)</f>
        <v>0</v>
      </c>
      <c r="N736" s="64" t="n">
        <f aca="false">IF(AND($G736&lt;=N$1,$H736&gt;N$1),$C736,0)</f>
        <v>0</v>
      </c>
      <c r="O736" s="64" t="n">
        <f aca="false">IF(AND($G736&lt;=O$1,$H736&gt;O$1),$C736,0)</f>
        <v>0</v>
      </c>
      <c r="P736" s="64" t="n">
        <f aca="false">IF(AND($G736&lt;=P$1,$H736&gt;P$1),$C736,0)</f>
        <v>0</v>
      </c>
      <c r="Q736" s="64" t="n">
        <f aca="false">IF(AND($G736&lt;=Q$1,$H736&gt;Q$1),$C736,0)</f>
        <v>0</v>
      </c>
      <c r="R736" s="64" t="n">
        <f aca="false">IF(AND($G736&lt;=R$1,$H736&gt;R$1),$C736,0)</f>
        <v>0</v>
      </c>
      <c r="S736" s="64" t="n">
        <f aca="false">IF(AND($G736&lt;=S$1,$H736&gt;S$1),$C736,0)</f>
        <v>0</v>
      </c>
      <c r="T736" s="64" t="n">
        <f aca="false">IF(AND($G736&lt;=T$1,$H736&gt;T$1),$C736,0)</f>
        <v>0</v>
      </c>
      <c r="U736" s="65" t="n">
        <f aca="false">SUM(I736:T736)</f>
        <v>0</v>
      </c>
      <c r="V736" s="65"/>
      <c r="W736" s="67"/>
      <c r="X736" s="67"/>
      <c r="Y736" s="67"/>
      <c r="Z736" s="67"/>
      <c r="AA736" s="67"/>
      <c r="AB736" s="67"/>
      <c r="AC736" s="67"/>
    </row>
    <row r="737" customFormat="false" ht="15.75" hidden="true" customHeight="false" outlineLevel="0" collapsed="false">
      <c r="A737" s="54" t="n">
        <f aca="false">+'Personnel Input Worksheet'!B757</f>
        <v>0</v>
      </c>
      <c r="B737" s="54" t="n">
        <f aca="false">+'Personnel Input Worksheet'!D757</f>
        <v>0</v>
      </c>
      <c r="C737" s="54" t="n">
        <f aca="false">IF(B737&lt;&gt;0,1,0)</f>
        <v>0</v>
      </c>
      <c r="D737" s="54" t="n">
        <f aca="false">+'Personnel Input Worksheet'!G757</f>
        <v>0</v>
      </c>
      <c r="E737" s="61" t="n">
        <f aca="false">+D737*30</f>
        <v>0</v>
      </c>
      <c r="F737" s="62" t="n">
        <v>36526</v>
      </c>
      <c r="G737" s="63" t="n">
        <f aca="false">IF(A737&lt;&gt;"FTE",DATE(99,12,31),+F737+(360-E737))</f>
        <v>36525</v>
      </c>
      <c r="H737" s="63" t="n">
        <f aca="false">IF(A737&lt;&gt;"FTE",F737+E737,DATE(2001,1,1))</f>
        <v>36526</v>
      </c>
      <c r="I737" s="64" t="n">
        <f aca="false">IF(AND($G737&lt;=I$1,$H737&gt;I$1),$C737,0)</f>
        <v>0</v>
      </c>
      <c r="J737" s="64" t="n">
        <f aca="false">IF(AND($G737&lt;=J$1,$H737&gt;J$1),$C737,0)</f>
        <v>0</v>
      </c>
      <c r="K737" s="64" t="n">
        <f aca="false">IF(AND($G737&lt;=K$1,$H737&gt;K$1),$C737,0)</f>
        <v>0</v>
      </c>
      <c r="L737" s="64" t="n">
        <f aca="false">IF(AND($G737&lt;=L$1,$H737&gt;L$1),$C737,0)</f>
        <v>0</v>
      </c>
      <c r="M737" s="64" t="n">
        <f aca="false">IF(AND($G737&lt;=M$1,$H737&gt;M$1),$C737,0)</f>
        <v>0</v>
      </c>
      <c r="N737" s="64" t="n">
        <f aca="false">IF(AND($G737&lt;=N$1,$H737&gt;N$1),$C737,0)</f>
        <v>0</v>
      </c>
      <c r="O737" s="64" t="n">
        <f aca="false">IF(AND($G737&lt;=O$1,$H737&gt;O$1),$C737,0)</f>
        <v>0</v>
      </c>
      <c r="P737" s="64" t="n">
        <f aca="false">IF(AND($G737&lt;=P$1,$H737&gt;P$1),$C737,0)</f>
        <v>0</v>
      </c>
      <c r="Q737" s="64" t="n">
        <f aca="false">IF(AND($G737&lt;=Q$1,$H737&gt;Q$1),$C737,0)</f>
        <v>0</v>
      </c>
      <c r="R737" s="64" t="n">
        <f aca="false">IF(AND($G737&lt;=R$1,$H737&gt;R$1),$C737,0)</f>
        <v>0</v>
      </c>
      <c r="S737" s="64" t="n">
        <f aca="false">IF(AND($G737&lt;=S$1,$H737&gt;S$1),$C737,0)</f>
        <v>0</v>
      </c>
      <c r="T737" s="64" t="n">
        <f aca="false">IF(AND($G737&lt;=T$1,$H737&gt;T$1),$C737,0)</f>
        <v>0</v>
      </c>
      <c r="U737" s="65" t="n">
        <f aca="false">SUM(I737:T737)</f>
        <v>0</v>
      </c>
      <c r="V737" s="65"/>
      <c r="W737" s="67"/>
      <c r="X737" s="67"/>
      <c r="Y737" s="67"/>
      <c r="Z737" s="67"/>
      <c r="AA737" s="67"/>
      <c r="AB737" s="67"/>
      <c r="AC737" s="67"/>
    </row>
    <row r="738" customFormat="false" ht="15.75" hidden="true" customHeight="false" outlineLevel="0" collapsed="false">
      <c r="A738" s="54" t="n">
        <f aca="false">+'Personnel Input Worksheet'!B758</f>
        <v>0</v>
      </c>
      <c r="B738" s="54" t="n">
        <f aca="false">+'Personnel Input Worksheet'!D758</f>
        <v>0</v>
      </c>
      <c r="C738" s="54" t="n">
        <f aca="false">IF(B738&lt;&gt;0,1,0)</f>
        <v>0</v>
      </c>
      <c r="D738" s="54" t="n">
        <f aca="false">+'Personnel Input Worksheet'!G758</f>
        <v>0</v>
      </c>
      <c r="E738" s="61" t="n">
        <f aca="false">+D738*30</f>
        <v>0</v>
      </c>
      <c r="F738" s="62" t="n">
        <v>36526</v>
      </c>
      <c r="G738" s="63" t="n">
        <f aca="false">IF(A738&lt;&gt;"FTE",DATE(99,12,31),+F738+(360-E738))</f>
        <v>36525</v>
      </c>
      <c r="H738" s="63" t="n">
        <f aca="false">IF(A738&lt;&gt;"FTE",F738+E738,DATE(2001,1,1))</f>
        <v>36526</v>
      </c>
      <c r="I738" s="64" t="n">
        <f aca="false">IF(AND($G738&lt;=I$1,$H738&gt;I$1),$C738,0)</f>
        <v>0</v>
      </c>
      <c r="J738" s="64" t="n">
        <f aca="false">IF(AND($G738&lt;=J$1,$H738&gt;J$1),$C738,0)</f>
        <v>0</v>
      </c>
      <c r="K738" s="64" t="n">
        <f aca="false">IF(AND($G738&lt;=K$1,$H738&gt;K$1),$C738,0)</f>
        <v>0</v>
      </c>
      <c r="L738" s="64" t="n">
        <f aca="false">IF(AND($G738&lt;=L$1,$H738&gt;L$1),$C738,0)</f>
        <v>0</v>
      </c>
      <c r="M738" s="64" t="n">
        <f aca="false">IF(AND($G738&lt;=M$1,$H738&gt;M$1),$C738,0)</f>
        <v>0</v>
      </c>
      <c r="N738" s="64" t="n">
        <f aca="false">IF(AND($G738&lt;=N$1,$H738&gt;N$1),$C738,0)</f>
        <v>0</v>
      </c>
      <c r="O738" s="64" t="n">
        <f aca="false">IF(AND($G738&lt;=O$1,$H738&gt;O$1),$C738,0)</f>
        <v>0</v>
      </c>
      <c r="P738" s="64" t="n">
        <f aca="false">IF(AND($G738&lt;=P$1,$H738&gt;P$1),$C738,0)</f>
        <v>0</v>
      </c>
      <c r="Q738" s="64" t="n">
        <f aca="false">IF(AND($G738&lt;=Q$1,$H738&gt;Q$1),$C738,0)</f>
        <v>0</v>
      </c>
      <c r="R738" s="64" t="n">
        <f aca="false">IF(AND($G738&lt;=R$1,$H738&gt;R$1),$C738,0)</f>
        <v>0</v>
      </c>
      <c r="S738" s="64" t="n">
        <f aca="false">IF(AND($G738&lt;=S$1,$H738&gt;S$1),$C738,0)</f>
        <v>0</v>
      </c>
      <c r="T738" s="64" t="n">
        <f aca="false">IF(AND($G738&lt;=T$1,$H738&gt;T$1),$C738,0)</f>
        <v>0</v>
      </c>
      <c r="U738" s="65" t="n">
        <f aca="false">SUM(I738:T738)</f>
        <v>0</v>
      </c>
      <c r="V738" s="65"/>
      <c r="W738" s="67"/>
      <c r="X738" s="67"/>
      <c r="Y738" s="67"/>
      <c r="Z738" s="67"/>
      <c r="AA738" s="67"/>
      <c r="AB738" s="67"/>
      <c r="AC738" s="67"/>
    </row>
    <row r="739" customFormat="false" ht="15.75" hidden="true" customHeight="false" outlineLevel="0" collapsed="false">
      <c r="A739" s="54" t="n">
        <f aca="false">+'Personnel Input Worksheet'!B759</f>
        <v>0</v>
      </c>
      <c r="B739" s="54" t="n">
        <f aca="false">+'Personnel Input Worksheet'!D759</f>
        <v>0</v>
      </c>
      <c r="C739" s="54" t="n">
        <f aca="false">IF(B739&lt;&gt;0,1,0)</f>
        <v>0</v>
      </c>
      <c r="D739" s="54" t="n">
        <f aca="false">+'Personnel Input Worksheet'!G759</f>
        <v>0</v>
      </c>
      <c r="E739" s="61" t="n">
        <f aca="false">+D739*30</f>
        <v>0</v>
      </c>
      <c r="F739" s="62" t="n">
        <v>36526</v>
      </c>
      <c r="G739" s="63" t="n">
        <f aca="false">IF(A739&lt;&gt;"FTE",DATE(99,12,31),+F739+(360-E739))</f>
        <v>36525</v>
      </c>
      <c r="H739" s="63" t="n">
        <f aca="false">IF(A739&lt;&gt;"FTE",F739+E739,DATE(2001,1,1))</f>
        <v>36526</v>
      </c>
      <c r="I739" s="64" t="n">
        <f aca="false">IF(AND($G739&lt;=I$1,$H739&gt;I$1),$C739,0)</f>
        <v>0</v>
      </c>
      <c r="J739" s="64" t="n">
        <f aca="false">IF(AND($G739&lt;=J$1,$H739&gt;J$1),$C739,0)</f>
        <v>0</v>
      </c>
      <c r="K739" s="64" t="n">
        <f aca="false">IF(AND($G739&lt;=K$1,$H739&gt;K$1),$C739,0)</f>
        <v>0</v>
      </c>
      <c r="L739" s="64" t="n">
        <f aca="false">IF(AND($G739&lt;=L$1,$H739&gt;L$1),$C739,0)</f>
        <v>0</v>
      </c>
      <c r="M739" s="64" t="n">
        <f aca="false">IF(AND($G739&lt;=M$1,$H739&gt;M$1),$C739,0)</f>
        <v>0</v>
      </c>
      <c r="N739" s="64" t="n">
        <f aca="false">IF(AND($G739&lt;=N$1,$H739&gt;N$1),$C739,0)</f>
        <v>0</v>
      </c>
      <c r="O739" s="64" t="n">
        <f aca="false">IF(AND($G739&lt;=O$1,$H739&gt;O$1),$C739,0)</f>
        <v>0</v>
      </c>
      <c r="P739" s="64" t="n">
        <f aca="false">IF(AND($G739&lt;=P$1,$H739&gt;P$1),$C739,0)</f>
        <v>0</v>
      </c>
      <c r="Q739" s="64" t="n">
        <f aca="false">IF(AND($G739&lt;=Q$1,$H739&gt;Q$1),$C739,0)</f>
        <v>0</v>
      </c>
      <c r="R739" s="64" t="n">
        <f aca="false">IF(AND($G739&lt;=R$1,$H739&gt;R$1),$C739,0)</f>
        <v>0</v>
      </c>
      <c r="S739" s="64" t="n">
        <f aca="false">IF(AND($G739&lt;=S$1,$H739&gt;S$1),$C739,0)</f>
        <v>0</v>
      </c>
      <c r="T739" s="64" t="n">
        <f aca="false">IF(AND($G739&lt;=T$1,$H739&gt;T$1),$C739,0)</f>
        <v>0</v>
      </c>
      <c r="U739" s="65" t="n">
        <f aca="false">SUM(I739:T739)</f>
        <v>0</v>
      </c>
      <c r="V739" s="65"/>
      <c r="W739" s="67"/>
      <c r="X739" s="67"/>
      <c r="Y739" s="67"/>
      <c r="Z739" s="67"/>
      <c r="AA739" s="67"/>
      <c r="AB739" s="67"/>
      <c r="AC739" s="67"/>
    </row>
    <row r="740" customFormat="false" ht="15.75" hidden="true" customHeight="false" outlineLevel="0" collapsed="false">
      <c r="A740" s="54" t="n">
        <f aca="false">+'Personnel Input Worksheet'!B760</f>
        <v>0</v>
      </c>
      <c r="B740" s="54" t="n">
        <f aca="false">+'Personnel Input Worksheet'!D760</f>
        <v>0</v>
      </c>
      <c r="C740" s="54" t="n">
        <f aca="false">IF(B740&lt;&gt;0,1,0)</f>
        <v>0</v>
      </c>
      <c r="D740" s="54" t="n">
        <f aca="false">+'Personnel Input Worksheet'!G760</f>
        <v>0</v>
      </c>
      <c r="E740" s="61" t="n">
        <f aca="false">+D740*30</f>
        <v>0</v>
      </c>
      <c r="F740" s="62" t="n">
        <v>36526</v>
      </c>
      <c r="G740" s="63" t="n">
        <f aca="false">IF(A740&lt;&gt;"FTE",DATE(99,12,31),+F740+(360-E740))</f>
        <v>36525</v>
      </c>
      <c r="H740" s="63" t="n">
        <f aca="false">IF(A740&lt;&gt;"FTE",F740+E740,DATE(2001,1,1))</f>
        <v>36526</v>
      </c>
      <c r="I740" s="64" t="n">
        <f aca="false">IF(AND($G740&lt;=I$1,$H740&gt;I$1),$C740,0)</f>
        <v>0</v>
      </c>
      <c r="J740" s="64" t="n">
        <f aca="false">IF(AND($G740&lt;=J$1,$H740&gt;J$1),$C740,0)</f>
        <v>0</v>
      </c>
      <c r="K740" s="64" t="n">
        <f aca="false">IF(AND($G740&lt;=K$1,$H740&gt;K$1),$C740,0)</f>
        <v>0</v>
      </c>
      <c r="L740" s="64" t="n">
        <f aca="false">IF(AND($G740&lt;=L$1,$H740&gt;L$1),$C740,0)</f>
        <v>0</v>
      </c>
      <c r="M740" s="64" t="n">
        <f aca="false">IF(AND($G740&lt;=M$1,$H740&gt;M$1),$C740,0)</f>
        <v>0</v>
      </c>
      <c r="N740" s="64" t="n">
        <f aca="false">IF(AND($G740&lt;=N$1,$H740&gt;N$1),$C740,0)</f>
        <v>0</v>
      </c>
      <c r="O740" s="64" t="n">
        <f aca="false">IF(AND($G740&lt;=O$1,$H740&gt;O$1),$C740,0)</f>
        <v>0</v>
      </c>
      <c r="P740" s="64" t="n">
        <f aca="false">IF(AND($G740&lt;=P$1,$H740&gt;P$1),$C740,0)</f>
        <v>0</v>
      </c>
      <c r="Q740" s="64" t="n">
        <f aca="false">IF(AND($G740&lt;=Q$1,$H740&gt;Q$1),$C740,0)</f>
        <v>0</v>
      </c>
      <c r="R740" s="64" t="n">
        <f aca="false">IF(AND($G740&lt;=R$1,$H740&gt;R$1),$C740,0)</f>
        <v>0</v>
      </c>
      <c r="S740" s="64" t="n">
        <f aca="false">IF(AND($G740&lt;=S$1,$H740&gt;S$1),$C740,0)</f>
        <v>0</v>
      </c>
      <c r="T740" s="64" t="n">
        <f aca="false">IF(AND($G740&lt;=T$1,$H740&gt;T$1),$C740,0)</f>
        <v>0</v>
      </c>
      <c r="U740" s="65" t="n">
        <f aca="false">SUM(I740:T740)</f>
        <v>0</v>
      </c>
      <c r="V740" s="65"/>
      <c r="W740" s="67"/>
      <c r="X740" s="67"/>
      <c r="Y740" s="67"/>
      <c r="Z740" s="67"/>
      <c r="AA740" s="67"/>
      <c r="AB740" s="67"/>
      <c r="AC740" s="67"/>
    </row>
    <row r="741" customFormat="false" ht="15.75" hidden="true" customHeight="false" outlineLevel="0" collapsed="false">
      <c r="A741" s="54" t="n">
        <f aca="false">+'Personnel Input Worksheet'!B761</f>
        <v>0</v>
      </c>
      <c r="B741" s="54" t="n">
        <f aca="false">+'Personnel Input Worksheet'!D761</f>
        <v>0</v>
      </c>
      <c r="C741" s="54" t="n">
        <f aca="false">IF(B741&lt;&gt;0,1,0)</f>
        <v>0</v>
      </c>
      <c r="D741" s="54" t="n">
        <f aca="false">+'Personnel Input Worksheet'!G761</f>
        <v>0</v>
      </c>
      <c r="E741" s="61" t="n">
        <f aca="false">+D741*30</f>
        <v>0</v>
      </c>
      <c r="F741" s="62" t="n">
        <v>36526</v>
      </c>
      <c r="G741" s="63" t="n">
        <f aca="false">IF(A741&lt;&gt;"FTE",DATE(99,12,31),+F741+(360-E741))</f>
        <v>36525</v>
      </c>
      <c r="H741" s="63" t="n">
        <f aca="false">IF(A741&lt;&gt;"FTE",F741+E741,DATE(2001,1,1))</f>
        <v>36526</v>
      </c>
      <c r="I741" s="64" t="n">
        <f aca="false">IF(AND($G741&lt;=I$1,$H741&gt;I$1),$C741,0)</f>
        <v>0</v>
      </c>
      <c r="J741" s="64" t="n">
        <f aca="false">IF(AND($G741&lt;=J$1,$H741&gt;J$1),$C741,0)</f>
        <v>0</v>
      </c>
      <c r="K741" s="64" t="n">
        <f aca="false">IF(AND($G741&lt;=K$1,$H741&gt;K$1),$C741,0)</f>
        <v>0</v>
      </c>
      <c r="L741" s="64" t="n">
        <f aca="false">IF(AND($G741&lt;=L$1,$H741&gt;L$1),$C741,0)</f>
        <v>0</v>
      </c>
      <c r="M741" s="64" t="n">
        <f aca="false">IF(AND($G741&lt;=M$1,$H741&gt;M$1),$C741,0)</f>
        <v>0</v>
      </c>
      <c r="N741" s="64" t="n">
        <f aca="false">IF(AND($G741&lt;=N$1,$H741&gt;N$1),$C741,0)</f>
        <v>0</v>
      </c>
      <c r="O741" s="64" t="n">
        <f aca="false">IF(AND($G741&lt;=O$1,$H741&gt;O$1),$C741,0)</f>
        <v>0</v>
      </c>
      <c r="P741" s="64" t="n">
        <f aca="false">IF(AND($G741&lt;=P$1,$H741&gt;P$1),$C741,0)</f>
        <v>0</v>
      </c>
      <c r="Q741" s="64" t="n">
        <f aca="false">IF(AND($G741&lt;=Q$1,$H741&gt;Q$1),$C741,0)</f>
        <v>0</v>
      </c>
      <c r="R741" s="64" t="n">
        <f aca="false">IF(AND($G741&lt;=R$1,$H741&gt;R$1),$C741,0)</f>
        <v>0</v>
      </c>
      <c r="S741" s="64" t="n">
        <f aca="false">IF(AND($G741&lt;=S$1,$H741&gt;S$1),$C741,0)</f>
        <v>0</v>
      </c>
      <c r="T741" s="64" t="n">
        <f aca="false">IF(AND($G741&lt;=T$1,$H741&gt;T$1),$C741,0)</f>
        <v>0</v>
      </c>
      <c r="U741" s="65" t="n">
        <f aca="false">SUM(I741:T741)</f>
        <v>0</v>
      </c>
      <c r="V741" s="65"/>
      <c r="W741" s="67"/>
      <c r="X741" s="67"/>
      <c r="Y741" s="67"/>
      <c r="Z741" s="67"/>
      <c r="AA741" s="67"/>
      <c r="AB741" s="67"/>
      <c r="AC741" s="67"/>
    </row>
    <row r="742" customFormat="false" ht="15.75" hidden="true" customHeight="false" outlineLevel="0" collapsed="false">
      <c r="A742" s="54" t="n">
        <f aca="false">+'Personnel Input Worksheet'!B762</f>
        <v>0</v>
      </c>
      <c r="B742" s="54" t="n">
        <f aca="false">+'Personnel Input Worksheet'!D762</f>
        <v>0</v>
      </c>
      <c r="C742" s="54" t="n">
        <f aca="false">IF(B742&lt;&gt;0,1,0)</f>
        <v>0</v>
      </c>
      <c r="D742" s="54" t="n">
        <f aca="false">+'Personnel Input Worksheet'!G762</f>
        <v>0</v>
      </c>
      <c r="E742" s="61" t="n">
        <f aca="false">+D742*30</f>
        <v>0</v>
      </c>
      <c r="F742" s="62" t="n">
        <v>36526</v>
      </c>
      <c r="G742" s="63" t="n">
        <f aca="false">IF(A742&lt;&gt;"FTE",DATE(99,12,31),+F742+(360-E742))</f>
        <v>36525</v>
      </c>
      <c r="H742" s="63" t="n">
        <f aca="false">IF(A742&lt;&gt;"FTE",F742+E742,DATE(2001,1,1))</f>
        <v>36526</v>
      </c>
      <c r="I742" s="64" t="n">
        <f aca="false">IF(AND($G742&lt;=I$1,$H742&gt;I$1),$C742,0)</f>
        <v>0</v>
      </c>
      <c r="J742" s="64" t="n">
        <f aca="false">IF(AND($G742&lt;=J$1,$H742&gt;J$1),$C742,0)</f>
        <v>0</v>
      </c>
      <c r="K742" s="64" t="n">
        <f aca="false">IF(AND($G742&lt;=K$1,$H742&gt;K$1),$C742,0)</f>
        <v>0</v>
      </c>
      <c r="L742" s="64" t="n">
        <f aca="false">IF(AND($G742&lt;=L$1,$H742&gt;L$1),$C742,0)</f>
        <v>0</v>
      </c>
      <c r="M742" s="64" t="n">
        <f aca="false">IF(AND($G742&lt;=M$1,$H742&gt;M$1),$C742,0)</f>
        <v>0</v>
      </c>
      <c r="N742" s="64" t="n">
        <f aca="false">IF(AND($G742&lt;=N$1,$H742&gt;N$1),$C742,0)</f>
        <v>0</v>
      </c>
      <c r="O742" s="64" t="n">
        <f aca="false">IF(AND($G742&lt;=O$1,$H742&gt;O$1),$C742,0)</f>
        <v>0</v>
      </c>
      <c r="P742" s="64" t="n">
        <f aca="false">IF(AND($G742&lt;=P$1,$H742&gt;P$1),$C742,0)</f>
        <v>0</v>
      </c>
      <c r="Q742" s="64" t="n">
        <f aca="false">IF(AND($G742&lt;=Q$1,$H742&gt;Q$1),$C742,0)</f>
        <v>0</v>
      </c>
      <c r="R742" s="64" t="n">
        <f aca="false">IF(AND($G742&lt;=R$1,$H742&gt;R$1),$C742,0)</f>
        <v>0</v>
      </c>
      <c r="S742" s="64" t="n">
        <f aca="false">IF(AND($G742&lt;=S$1,$H742&gt;S$1),$C742,0)</f>
        <v>0</v>
      </c>
      <c r="T742" s="64" t="n">
        <f aca="false">IF(AND($G742&lt;=T$1,$H742&gt;T$1),$C742,0)</f>
        <v>0</v>
      </c>
      <c r="U742" s="65" t="n">
        <f aca="false">SUM(I742:T742)</f>
        <v>0</v>
      </c>
      <c r="V742" s="65"/>
      <c r="W742" s="67"/>
      <c r="X742" s="67"/>
      <c r="Y742" s="67"/>
      <c r="Z742" s="67"/>
      <c r="AA742" s="67"/>
      <c r="AB742" s="67"/>
      <c r="AC742" s="67"/>
    </row>
    <row r="743" customFormat="false" ht="15.75" hidden="true" customHeight="false" outlineLevel="0" collapsed="false">
      <c r="A743" s="54" t="n">
        <f aca="false">+'Personnel Input Worksheet'!B763</f>
        <v>0</v>
      </c>
      <c r="B743" s="54" t="n">
        <f aca="false">+'Personnel Input Worksheet'!D763</f>
        <v>0</v>
      </c>
      <c r="C743" s="54" t="n">
        <f aca="false">IF(B743&lt;&gt;0,1,0)</f>
        <v>0</v>
      </c>
      <c r="D743" s="54" t="n">
        <f aca="false">+'Personnel Input Worksheet'!G763</f>
        <v>0</v>
      </c>
      <c r="E743" s="61" t="n">
        <f aca="false">+D743*30</f>
        <v>0</v>
      </c>
      <c r="F743" s="62" t="n">
        <v>36526</v>
      </c>
      <c r="G743" s="63" t="n">
        <f aca="false">IF(A743&lt;&gt;"FTE",DATE(99,12,31),+F743+(360-E743))</f>
        <v>36525</v>
      </c>
      <c r="H743" s="63" t="n">
        <f aca="false">IF(A743&lt;&gt;"FTE",F743+E743,DATE(2001,1,1))</f>
        <v>36526</v>
      </c>
      <c r="I743" s="64" t="n">
        <f aca="false">IF(AND($G743&lt;=I$1,$H743&gt;I$1),$C743,0)</f>
        <v>0</v>
      </c>
      <c r="J743" s="64" t="n">
        <f aca="false">IF(AND($G743&lt;=J$1,$H743&gt;J$1),$C743,0)</f>
        <v>0</v>
      </c>
      <c r="K743" s="64" t="n">
        <f aca="false">IF(AND($G743&lt;=K$1,$H743&gt;K$1),$C743,0)</f>
        <v>0</v>
      </c>
      <c r="L743" s="64" t="n">
        <f aca="false">IF(AND($G743&lt;=L$1,$H743&gt;L$1),$C743,0)</f>
        <v>0</v>
      </c>
      <c r="M743" s="64" t="n">
        <f aca="false">IF(AND($G743&lt;=M$1,$H743&gt;M$1),$C743,0)</f>
        <v>0</v>
      </c>
      <c r="N743" s="64" t="n">
        <f aca="false">IF(AND($G743&lt;=N$1,$H743&gt;N$1),$C743,0)</f>
        <v>0</v>
      </c>
      <c r="O743" s="64" t="n">
        <f aca="false">IF(AND($G743&lt;=O$1,$H743&gt;O$1),$C743,0)</f>
        <v>0</v>
      </c>
      <c r="P743" s="64" t="n">
        <f aca="false">IF(AND($G743&lt;=P$1,$H743&gt;P$1),$C743,0)</f>
        <v>0</v>
      </c>
      <c r="Q743" s="64" t="n">
        <f aca="false">IF(AND($G743&lt;=Q$1,$H743&gt;Q$1),$C743,0)</f>
        <v>0</v>
      </c>
      <c r="R743" s="64" t="n">
        <f aca="false">IF(AND($G743&lt;=R$1,$H743&gt;R$1),$C743,0)</f>
        <v>0</v>
      </c>
      <c r="S743" s="64" t="n">
        <f aca="false">IF(AND($G743&lt;=S$1,$H743&gt;S$1),$C743,0)</f>
        <v>0</v>
      </c>
      <c r="T743" s="64" t="n">
        <f aca="false">IF(AND($G743&lt;=T$1,$H743&gt;T$1),$C743,0)</f>
        <v>0</v>
      </c>
      <c r="U743" s="65" t="n">
        <f aca="false">SUM(I743:T743)</f>
        <v>0</v>
      </c>
      <c r="V743" s="65"/>
      <c r="W743" s="67"/>
      <c r="X743" s="67"/>
      <c r="Y743" s="67"/>
      <c r="Z743" s="67"/>
      <c r="AA743" s="67"/>
      <c r="AB743" s="67"/>
      <c r="AC743" s="67"/>
    </row>
    <row r="744" customFormat="false" ht="15.75" hidden="true" customHeight="false" outlineLevel="0" collapsed="false">
      <c r="A744" s="54" t="n">
        <f aca="false">+'Personnel Input Worksheet'!B764</f>
        <v>0</v>
      </c>
      <c r="B744" s="54" t="n">
        <f aca="false">+'Personnel Input Worksheet'!D764</f>
        <v>0</v>
      </c>
      <c r="C744" s="54" t="n">
        <f aca="false">IF(B744&lt;&gt;0,1,0)</f>
        <v>0</v>
      </c>
      <c r="D744" s="54" t="n">
        <f aca="false">+'Personnel Input Worksheet'!G764</f>
        <v>0</v>
      </c>
      <c r="E744" s="61" t="n">
        <f aca="false">+D744*30</f>
        <v>0</v>
      </c>
      <c r="F744" s="62" t="n">
        <v>36526</v>
      </c>
      <c r="G744" s="63" t="n">
        <f aca="false">IF(A744&lt;&gt;"FTE",DATE(99,12,31),+F744+(360-E744))</f>
        <v>36525</v>
      </c>
      <c r="H744" s="63" t="n">
        <f aca="false">IF(A744&lt;&gt;"FTE",F744+E744,DATE(2001,1,1))</f>
        <v>36526</v>
      </c>
      <c r="I744" s="64" t="n">
        <f aca="false">IF(AND($G744&lt;=I$1,$H744&gt;I$1),$C744,0)</f>
        <v>0</v>
      </c>
      <c r="J744" s="64" t="n">
        <f aca="false">IF(AND($G744&lt;=J$1,$H744&gt;J$1),$C744,0)</f>
        <v>0</v>
      </c>
      <c r="K744" s="64" t="n">
        <f aca="false">IF(AND($G744&lt;=K$1,$H744&gt;K$1),$C744,0)</f>
        <v>0</v>
      </c>
      <c r="L744" s="64" t="n">
        <f aca="false">IF(AND($G744&lt;=L$1,$H744&gt;L$1),$C744,0)</f>
        <v>0</v>
      </c>
      <c r="M744" s="64" t="n">
        <f aca="false">IF(AND($G744&lt;=M$1,$H744&gt;M$1),$C744,0)</f>
        <v>0</v>
      </c>
      <c r="N744" s="64" t="n">
        <f aca="false">IF(AND($G744&lt;=N$1,$H744&gt;N$1),$C744,0)</f>
        <v>0</v>
      </c>
      <c r="O744" s="64" t="n">
        <f aca="false">IF(AND($G744&lt;=O$1,$H744&gt;O$1),$C744,0)</f>
        <v>0</v>
      </c>
      <c r="P744" s="64" t="n">
        <f aca="false">IF(AND($G744&lt;=P$1,$H744&gt;P$1),$C744,0)</f>
        <v>0</v>
      </c>
      <c r="Q744" s="64" t="n">
        <f aca="false">IF(AND($G744&lt;=Q$1,$H744&gt;Q$1),$C744,0)</f>
        <v>0</v>
      </c>
      <c r="R744" s="64" t="n">
        <f aca="false">IF(AND($G744&lt;=R$1,$H744&gt;R$1),$C744,0)</f>
        <v>0</v>
      </c>
      <c r="S744" s="64" t="n">
        <f aca="false">IF(AND($G744&lt;=S$1,$H744&gt;S$1),$C744,0)</f>
        <v>0</v>
      </c>
      <c r="T744" s="64" t="n">
        <f aca="false">IF(AND($G744&lt;=T$1,$H744&gt;T$1),$C744,0)</f>
        <v>0</v>
      </c>
      <c r="U744" s="65" t="n">
        <f aca="false">SUM(I744:T744)</f>
        <v>0</v>
      </c>
      <c r="V744" s="65"/>
      <c r="W744" s="67"/>
      <c r="X744" s="67"/>
      <c r="Y744" s="67"/>
      <c r="Z744" s="67"/>
      <c r="AA744" s="67"/>
      <c r="AB744" s="67"/>
      <c r="AC744" s="67"/>
    </row>
    <row r="745" customFormat="false" ht="15.75" hidden="true" customHeight="false" outlineLevel="0" collapsed="false">
      <c r="A745" s="54" t="n">
        <f aca="false">+'Personnel Input Worksheet'!B765</f>
        <v>0</v>
      </c>
      <c r="B745" s="54" t="n">
        <f aca="false">+'Personnel Input Worksheet'!D765</f>
        <v>0</v>
      </c>
      <c r="C745" s="54" t="n">
        <f aca="false">IF(B745&lt;&gt;0,1,0)</f>
        <v>0</v>
      </c>
      <c r="D745" s="54" t="n">
        <f aca="false">+'Personnel Input Worksheet'!G765</f>
        <v>0</v>
      </c>
      <c r="E745" s="61" t="n">
        <f aca="false">+D745*30</f>
        <v>0</v>
      </c>
      <c r="F745" s="62" t="n">
        <v>36526</v>
      </c>
      <c r="G745" s="63" t="n">
        <f aca="false">IF(A745&lt;&gt;"FTE",DATE(99,12,31),+F745+(360-E745))</f>
        <v>36525</v>
      </c>
      <c r="H745" s="63" t="n">
        <f aca="false">IF(A745&lt;&gt;"FTE",F745+E745,DATE(2001,1,1))</f>
        <v>36526</v>
      </c>
      <c r="I745" s="64" t="n">
        <f aca="false">IF(AND($G745&lt;=I$1,$H745&gt;I$1),$C745,0)</f>
        <v>0</v>
      </c>
      <c r="J745" s="64" t="n">
        <f aca="false">IF(AND($G745&lt;=J$1,$H745&gt;J$1),$C745,0)</f>
        <v>0</v>
      </c>
      <c r="K745" s="64" t="n">
        <f aca="false">IF(AND($G745&lt;=K$1,$H745&gt;K$1),$C745,0)</f>
        <v>0</v>
      </c>
      <c r="L745" s="64" t="n">
        <f aca="false">IF(AND($G745&lt;=L$1,$H745&gt;L$1),$C745,0)</f>
        <v>0</v>
      </c>
      <c r="M745" s="64" t="n">
        <f aca="false">IF(AND($G745&lt;=M$1,$H745&gt;M$1),$C745,0)</f>
        <v>0</v>
      </c>
      <c r="N745" s="64" t="n">
        <f aca="false">IF(AND($G745&lt;=N$1,$H745&gt;N$1),$C745,0)</f>
        <v>0</v>
      </c>
      <c r="O745" s="64" t="n">
        <f aca="false">IF(AND($G745&lt;=O$1,$H745&gt;O$1),$C745,0)</f>
        <v>0</v>
      </c>
      <c r="P745" s="64" t="n">
        <f aca="false">IF(AND($G745&lt;=P$1,$H745&gt;P$1),$C745,0)</f>
        <v>0</v>
      </c>
      <c r="Q745" s="64" t="n">
        <f aca="false">IF(AND($G745&lt;=Q$1,$H745&gt;Q$1),$C745,0)</f>
        <v>0</v>
      </c>
      <c r="R745" s="64" t="n">
        <f aca="false">IF(AND($G745&lt;=R$1,$H745&gt;R$1),$C745,0)</f>
        <v>0</v>
      </c>
      <c r="S745" s="64" t="n">
        <f aca="false">IF(AND($G745&lt;=S$1,$H745&gt;S$1),$C745,0)</f>
        <v>0</v>
      </c>
      <c r="T745" s="64" t="n">
        <f aca="false">IF(AND($G745&lt;=T$1,$H745&gt;T$1),$C745,0)</f>
        <v>0</v>
      </c>
      <c r="U745" s="65" t="n">
        <f aca="false">SUM(I745:T745)</f>
        <v>0</v>
      </c>
      <c r="V745" s="65"/>
      <c r="W745" s="67"/>
      <c r="X745" s="67"/>
      <c r="Y745" s="67"/>
      <c r="Z745" s="67"/>
      <c r="AA745" s="67"/>
      <c r="AB745" s="67"/>
      <c r="AC745" s="67"/>
    </row>
    <row r="746" customFormat="false" ht="15.75" hidden="true" customHeight="false" outlineLevel="0" collapsed="false">
      <c r="A746" s="54" t="n">
        <f aca="false">+'Personnel Input Worksheet'!B766</f>
        <v>0</v>
      </c>
      <c r="B746" s="54" t="n">
        <f aca="false">+'Personnel Input Worksheet'!D766</f>
        <v>0</v>
      </c>
      <c r="C746" s="54" t="n">
        <f aca="false">IF(B746&lt;&gt;0,1,0)</f>
        <v>0</v>
      </c>
      <c r="D746" s="54" t="n">
        <f aca="false">+'Personnel Input Worksheet'!G766</f>
        <v>0</v>
      </c>
      <c r="E746" s="61" t="n">
        <f aca="false">+D746*30</f>
        <v>0</v>
      </c>
      <c r="F746" s="62" t="n">
        <v>36526</v>
      </c>
      <c r="G746" s="63" t="n">
        <f aca="false">IF(A746&lt;&gt;"FTE",DATE(99,12,31),+F746+(360-E746))</f>
        <v>36525</v>
      </c>
      <c r="H746" s="63" t="n">
        <f aca="false">IF(A746&lt;&gt;"FTE",F746+E746,DATE(2001,1,1))</f>
        <v>36526</v>
      </c>
      <c r="I746" s="64" t="n">
        <f aca="false">IF(AND($G746&lt;=I$1,$H746&gt;I$1),$C746,0)</f>
        <v>0</v>
      </c>
      <c r="J746" s="64" t="n">
        <f aca="false">IF(AND($G746&lt;=J$1,$H746&gt;J$1),$C746,0)</f>
        <v>0</v>
      </c>
      <c r="K746" s="64" t="n">
        <f aca="false">IF(AND($G746&lt;=K$1,$H746&gt;K$1),$C746,0)</f>
        <v>0</v>
      </c>
      <c r="L746" s="64" t="n">
        <f aca="false">IF(AND($G746&lt;=L$1,$H746&gt;L$1),$C746,0)</f>
        <v>0</v>
      </c>
      <c r="M746" s="64" t="n">
        <f aca="false">IF(AND($G746&lt;=M$1,$H746&gt;M$1),$C746,0)</f>
        <v>0</v>
      </c>
      <c r="N746" s="64" t="n">
        <f aca="false">IF(AND($G746&lt;=N$1,$H746&gt;N$1),$C746,0)</f>
        <v>0</v>
      </c>
      <c r="O746" s="64" t="n">
        <f aca="false">IF(AND($G746&lt;=O$1,$H746&gt;O$1),$C746,0)</f>
        <v>0</v>
      </c>
      <c r="P746" s="64" t="n">
        <f aca="false">IF(AND($G746&lt;=P$1,$H746&gt;P$1),$C746,0)</f>
        <v>0</v>
      </c>
      <c r="Q746" s="64" t="n">
        <f aca="false">IF(AND($G746&lt;=Q$1,$H746&gt;Q$1),$C746,0)</f>
        <v>0</v>
      </c>
      <c r="R746" s="64" t="n">
        <f aca="false">IF(AND($G746&lt;=R$1,$H746&gt;R$1),$C746,0)</f>
        <v>0</v>
      </c>
      <c r="S746" s="64" t="n">
        <f aca="false">IF(AND($G746&lt;=S$1,$H746&gt;S$1),$C746,0)</f>
        <v>0</v>
      </c>
      <c r="T746" s="64" t="n">
        <f aca="false">IF(AND($G746&lt;=T$1,$H746&gt;T$1),$C746,0)</f>
        <v>0</v>
      </c>
      <c r="U746" s="65" t="n">
        <f aca="false">SUM(I746:T746)</f>
        <v>0</v>
      </c>
      <c r="V746" s="65"/>
      <c r="W746" s="67"/>
      <c r="X746" s="67"/>
      <c r="Y746" s="67"/>
      <c r="Z746" s="67"/>
      <c r="AA746" s="67"/>
      <c r="AB746" s="67"/>
      <c r="AC746" s="67"/>
    </row>
    <row r="747" customFormat="false" ht="15.75" hidden="true" customHeight="false" outlineLevel="0" collapsed="false">
      <c r="A747" s="54" t="n">
        <f aca="false">+'Personnel Input Worksheet'!B767</f>
        <v>0</v>
      </c>
      <c r="B747" s="54" t="n">
        <f aca="false">+'Personnel Input Worksheet'!D767</f>
        <v>0</v>
      </c>
      <c r="C747" s="54" t="n">
        <f aca="false">IF(B747&lt;&gt;0,1,0)</f>
        <v>0</v>
      </c>
      <c r="D747" s="54" t="n">
        <f aca="false">+'Personnel Input Worksheet'!G767</f>
        <v>0</v>
      </c>
      <c r="E747" s="61" t="n">
        <f aca="false">+D747*30</f>
        <v>0</v>
      </c>
      <c r="F747" s="62" t="n">
        <v>36526</v>
      </c>
      <c r="G747" s="63" t="n">
        <f aca="false">IF(A747&lt;&gt;"FTE",DATE(99,12,31),+F747+(360-E747))</f>
        <v>36525</v>
      </c>
      <c r="H747" s="63" t="n">
        <f aca="false">IF(A747&lt;&gt;"FTE",F747+E747,DATE(2001,1,1))</f>
        <v>36526</v>
      </c>
      <c r="I747" s="64" t="n">
        <f aca="false">IF(AND($G747&lt;=I$1,$H747&gt;I$1),$C747,0)</f>
        <v>0</v>
      </c>
      <c r="J747" s="64" t="n">
        <f aca="false">IF(AND($G747&lt;=J$1,$H747&gt;J$1),$C747,0)</f>
        <v>0</v>
      </c>
      <c r="K747" s="64" t="n">
        <f aca="false">IF(AND($G747&lt;=K$1,$H747&gt;K$1),$C747,0)</f>
        <v>0</v>
      </c>
      <c r="L747" s="64" t="n">
        <f aca="false">IF(AND($G747&lt;=L$1,$H747&gt;L$1),$C747,0)</f>
        <v>0</v>
      </c>
      <c r="M747" s="64" t="n">
        <f aca="false">IF(AND($G747&lt;=M$1,$H747&gt;M$1),$C747,0)</f>
        <v>0</v>
      </c>
      <c r="N747" s="64" t="n">
        <f aca="false">IF(AND($G747&lt;=N$1,$H747&gt;N$1),$C747,0)</f>
        <v>0</v>
      </c>
      <c r="O747" s="64" t="n">
        <f aca="false">IF(AND($G747&lt;=O$1,$H747&gt;O$1),$C747,0)</f>
        <v>0</v>
      </c>
      <c r="P747" s="64" t="n">
        <f aca="false">IF(AND($G747&lt;=P$1,$H747&gt;P$1),$C747,0)</f>
        <v>0</v>
      </c>
      <c r="Q747" s="64" t="n">
        <f aca="false">IF(AND($G747&lt;=Q$1,$H747&gt;Q$1),$C747,0)</f>
        <v>0</v>
      </c>
      <c r="R747" s="64" t="n">
        <f aca="false">IF(AND($G747&lt;=R$1,$H747&gt;R$1),$C747,0)</f>
        <v>0</v>
      </c>
      <c r="S747" s="64" t="n">
        <f aca="false">IF(AND($G747&lt;=S$1,$H747&gt;S$1),$C747,0)</f>
        <v>0</v>
      </c>
      <c r="T747" s="64" t="n">
        <f aca="false">IF(AND($G747&lt;=T$1,$H747&gt;T$1),$C747,0)</f>
        <v>0</v>
      </c>
      <c r="U747" s="65" t="n">
        <f aca="false">SUM(I747:T747)</f>
        <v>0</v>
      </c>
      <c r="V747" s="65"/>
      <c r="W747" s="67"/>
      <c r="X747" s="67"/>
      <c r="Y747" s="67"/>
      <c r="Z747" s="67"/>
      <c r="AA747" s="67"/>
      <c r="AB747" s="67"/>
      <c r="AC747" s="67"/>
    </row>
    <row r="748" customFormat="false" ht="15.75" hidden="true" customHeight="false" outlineLevel="0" collapsed="false">
      <c r="A748" s="54" t="n">
        <f aca="false">+'Personnel Input Worksheet'!B768</f>
        <v>0</v>
      </c>
      <c r="B748" s="54" t="n">
        <f aca="false">+'Personnel Input Worksheet'!D768</f>
        <v>0</v>
      </c>
      <c r="C748" s="54" t="n">
        <f aca="false">IF(B748&lt;&gt;0,1,0)</f>
        <v>0</v>
      </c>
      <c r="D748" s="54" t="n">
        <f aca="false">+'Personnel Input Worksheet'!G768</f>
        <v>0</v>
      </c>
      <c r="E748" s="61" t="n">
        <f aca="false">+D748*30</f>
        <v>0</v>
      </c>
      <c r="F748" s="62" t="n">
        <v>36526</v>
      </c>
      <c r="G748" s="63" t="n">
        <f aca="false">IF(A748&lt;&gt;"FTE",DATE(99,12,31),+F748+(360-E748))</f>
        <v>36525</v>
      </c>
      <c r="H748" s="63" t="n">
        <f aca="false">IF(A748&lt;&gt;"FTE",F748+E748,DATE(2001,1,1))</f>
        <v>36526</v>
      </c>
      <c r="I748" s="64" t="n">
        <f aca="false">IF(AND($G748&lt;=I$1,$H748&gt;I$1),$C748,0)</f>
        <v>0</v>
      </c>
      <c r="J748" s="64" t="n">
        <f aca="false">IF(AND($G748&lt;=J$1,$H748&gt;J$1),$C748,0)</f>
        <v>0</v>
      </c>
      <c r="K748" s="64" t="n">
        <f aca="false">IF(AND($G748&lt;=K$1,$H748&gt;K$1),$C748,0)</f>
        <v>0</v>
      </c>
      <c r="L748" s="64" t="n">
        <f aca="false">IF(AND($G748&lt;=L$1,$H748&gt;L$1),$C748,0)</f>
        <v>0</v>
      </c>
      <c r="M748" s="64" t="n">
        <f aca="false">IF(AND($G748&lt;=M$1,$H748&gt;M$1),$C748,0)</f>
        <v>0</v>
      </c>
      <c r="N748" s="64" t="n">
        <f aca="false">IF(AND($G748&lt;=N$1,$H748&gt;N$1),$C748,0)</f>
        <v>0</v>
      </c>
      <c r="O748" s="64" t="n">
        <f aca="false">IF(AND($G748&lt;=O$1,$H748&gt;O$1),$C748,0)</f>
        <v>0</v>
      </c>
      <c r="P748" s="64" t="n">
        <f aca="false">IF(AND($G748&lt;=P$1,$H748&gt;P$1),$C748,0)</f>
        <v>0</v>
      </c>
      <c r="Q748" s="64" t="n">
        <f aca="false">IF(AND($G748&lt;=Q$1,$H748&gt;Q$1),$C748,0)</f>
        <v>0</v>
      </c>
      <c r="R748" s="64" t="n">
        <f aca="false">IF(AND($G748&lt;=R$1,$H748&gt;R$1),$C748,0)</f>
        <v>0</v>
      </c>
      <c r="S748" s="64" t="n">
        <f aca="false">IF(AND($G748&lt;=S$1,$H748&gt;S$1),$C748,0)</f>
        <v>0</v>
      </c>
      <c r="T748" s="64" t="n">
        <f aca="false">IF(AND($G748&lt;=T$1,$H748&gt;T$1),$C748,0)</f>
        <v>0</v>
      </c>
      <c r="U748" s="65" t="n">
        <f aca="false">SUM(I748:T748)</f>
        <v>0</v>
      </c>
      <c r="V748" s="65"/>
      <c r="W748" s="67"/>
      <c r="X748" s="67"/>
      <c r="Y748" s="67"/>
      <c r="Z748" s="67"/>
      <c r="AA748" s="67"/>
      <c r="AB748" s="67"/>
      <c r="AC748" s="67"/>
    </row>
    <row r="749" customFormat="false" ht="15.75" hidden="true" customHeight="false" outlineLevel="0" collapsed="false">
      <c r="A749" s="54" t="n">
        <f aca="false">+'Personnel Input Worksheet'!B769</f>
        <v>0</v>
      </c>
      <c r="B749" s="54" t="n">
        <f aca="false">+'Personnel Input Worksheet'!D769</f>
        <v>0</v>
      </c>
      <c r="C749" s="54" t="n">
        <f aca="false">IF(B749&lt;&gt;0,1,0)</f>
        <v>0</v>
      </c>
      <c r="D749" s="54" t="n">
        <f aca="false">+'Personnel Input Worksheet'!G769</f>
        <v>0</v>
      </c>
      <c r="E749" s="61" t="n">
        <f aca="false">+D749*30</f>
        <v>0</v>
      </c>
      <c r="F749" s="62" t="n">
        <v>36526</v>
      </c>
      <c r="G749" s="63" t="n">
        <f aca="false">IF(A749&lt;&gt;"FTE",DATE(99,12,31),+F749+(360-E749))</f>
        <v>36525</v>
      </c>
      <c r="H749" s="63" t="n">
        <f aca="false">IF(A749&lt;&gt;"FTE",F749+E749,DATE(2001,1,1))</f>
        <v>36526</v>
      </c>
      <c r="I749" s="64" t="n">
        <f aca="false">IF(AND($G749&lt;=I$1,$H749&gt;I$1),$C749,0)</f>
        <v>0</v>
      </c>
      <c r="J749" s="64" t="n">
        <f aca="false">IF(AND($G749&lt;=J$1,$H749&gt;J$1),$C749,0)</f>
        <v>0</v>
      </c>
      <c r="K749" s="64" t="n">
        <f aca="false">IF(AND($G749&lt;=K$1,$H749&gt;K$1),$C749,0)</f>
        <v>0</v>
      </c>
      <c r="L749" s="64" t="n">
        <f aca="false">IF(AND($G749&lt;=L$1,$H749&gt;L$1),$C749,0)</f>
        <v>0</v>
      </c>
      <c r="M749" s="64" t="n">
        <f aca="false">IF(AND($G749&lt;=M$1,$H749&gt;M$1),$C749,0)</f>
        <v>0</v>
      </c>
      <c r="N749" s="64" t="n">
        <f aca="false">IF(AND($G749&lt;=N$1,$H749&gt;N$1),$C749,0)</f>
        <v>0</v>
      </c>
      <c r="O749" s="64" t="n">
        <f aca="false">IF(AND($G749&lt;=O$1,$H749&gt;O$1),$C749,0)</f>
        <v>0</v>
      </c>
      <c r="P749" s="64" t="n">
        <f aca="false">IF(AND($G749&lt;=P$1,$H749&gt;P$1),$C749,0)</f>
        <v>0</v>
      </c>
      <c r="Q749" s="64" t="n">
        <f aca="false">IF(AND($G749&lt;=Q$1,$H749&gt;Q$1),$C749,0)</f>
        <v>0</v>
      </c>
      <c r="R749" s="64" t="n">
        <f aca="false">IF(AND($G749&lt;=R$1,$H749&gt;R$1),$C749,0)</f>
        <v>0</v>
      </c>
      <c r="S749" s="64" t="n">
        <f aca="false">IF(AND($G749&lt;=S$1,$H749&gt;S$1),$C749,0)</f>
        <v>0</v>
      </c>
      <c r="T749" s="64" t="n">
        <f aca="false">IF(AND($G749&lt;=T$1,$H749&gt;T$1),$C749,0)</f>
        <v>0</v>
      </c>
      <c r="U749" s="65" t="n">
        <f aca="false">SUM(I749:T749)</f>
        <v>0</v>
      </c>
      <c r="V749" s="65"/>
      <c r="W749" s="67"/>
      <c r="X749" s="67"/>
      <c r="Y749" s="67"/>
      <c r="Z749" s="67"/>
      <c r="AA749" s="67"/>
      <c r="AB749" s="67"/>
      <c r="AC749" s="67"/>
    </row>
    <row r="750" customFormat="false" ht="15.75" hidden="true" customHeight="false" outlineLevel="0" collapsed="false">
      <c r="A750" s="54" t="n">
        <f aca="false">+'Personnel Input Worksheet'!B770</f>
        <v>0</v>
      </c>
      <c r="B750" s="54" t="n">
        <f aca="false">+'Personnel Input Worksheet'!D770</f>
        <v>0</v>
      </c>
      <c r="C750" s="54" t="n">
        <f aca="false">IF(B750&lt;&gt;0,1,0)</f>
        <v>0</v>
      </c>
      <c r="D750" s="54" t="n">
        <f aca="false">+'Personnel Input Worksheet'!G770</f>
        <v>0</v>
      </c>
      <c r="E750" s="61" t="n">
        <f aca="false">+D750*30</f>
        <v>0</v>
      </c>
      <c r="F750" s="62" t="n">
        <v>36526</v>
      </c>
      <c r="G750" s="63" t="n">
        <f aca="false">IF(A750&lt;&gt;"FTE",DATE(99,12,31),+F750+(360-E750))</f>
        <v>36525</v>
      </c>
      <c r="H750" s="63" t="n">
        <f aca="false">IF(A750&lt;&gt;"FTE",F750+E750,DATE(2001,1,1))</f>
        <v>36526</v>
      </c>
      <c r="I750" s="64" t="n">
        <f aca="false">IF(AND($G750&lt;=I$1,$H750&gt;I$1),$C750,0)</f>
        <v>0</v>
      </c>
      <c r="J750" s="64" t="n">
        <f aca="false">IF(AND($G750&lt;=J$1,$H750&gt;J$1),$C750,0)</f>
        <v>0</v>
      </c>
      <c r="K750" s="64" t="n">
        <f aca="false">IF(AND($G750&lt;=K$1,$H750&gt;K$1),$C750,0)</f>
        <v>0</v>
      </c>
      <c r="L750" s="64" t="n">
        <f aca="false">IF(AND($G750&lt;=L$1,$H750&gt;L$1),$C750,0)</f>
        <v>0</v>
      </c>
      <c r="M750" s="64" t="n">
        <f aca="false">IF(AND($G750&lt;=M$1,$H750&gt;M$1),$C750,0)</f>
        <v>0</v>
      </c>
      <c r="N750" s="64" t="n">
        <f aca="false">IF(AND($G750&lt;=N$1,$H750&gt;N$1),$C750,0)</f>
        <v>0</v>
      </c>
      <c r="O750" s="64" t="n">
        <f aca="false">IF(AND($G750&lt;=O$1,$H750&gt;O$1),$C750,0)</f>
        <v>0</v>
      </c>
      <c r="P750" s="64" t="n">
        <f aca="false">IF(AND($G750&lt;=P$1,$H750&gt;P$1),$C750,0)</f>
        <v>0</v>
      </c>
      <c r="Q750" s="64" t="n">
        <f aca="false">IF(AND($G750&lt;=Q$1,$H750&gt;Q$1),$C750,0)</f>
        <v>0</v>
      </c>
      <c r="R750" s="64" t="n">
        <f aca="false">IF(AND($G750&lt;=R$1,$H750&gt;R$1),$C750,0)</f>
        <v>0</v>
      </c>
      <c r="S750" s="64" t="n">
        <f aca="false">IF(AND($G750&lt;=S$1,$H750&gt;S$1),$C750,0)</f>
        <v>0</v>
      </c>
      <c r="T750" s="64" t="n">
        <f aca="false">IF(AND($G750&lt;=T$1,$H750&gt;T$1),$C750,0)</f>
        <v>0</v>
      </c>
      <c r="U750" s="65" t="n">
        <f aca="false">SUM(I750:T750)</f>
        <v>0</v>
      </c>
      <c r="V750" s="65"/>
      <c r="W750" s="67"/>
      <c r="X750" s="67"/>
      <c r="Y750" s="67"/>
      <c r="Z750" s="67"/>
      <c r="AA750" s="67"/>
      <c r="AB750" s="67"/>
      <c r="AC750" s="67"/>
    </row>
    <row r="751" customFormat="false" ht="15.75" hidden="true" customHeight="false" outlineLevel="0" collapsed="false">
      <c r="A751" s="54" t="n">
        <f aca="false">+'Personnel Input Worksheet'!B771</f>
        <v>0</v>
      </c>
      <c r="B751" s="54" t="n">
        <f aca="false">+'Personnel Input Worksheet'!D771</f>
        <v>0</v>
      </c>
      <c r="C751" s="54" t="n">
        <f aca="false">IF(B751&lt;&gt;0,1,0)</f>
        <v>0</v>
      </c>
      <c r="D751" s="54" t="n">
        <f aca="false">+'Personnel Input Worksheet'!G771</f>
        <v>0</v>
      </c>
      <c r="E751" s="61" t="n">
        <f aca="false">+D751*30</f>
        <v>0</v>
      </c>
      <c r="F751" s="62" t="n">
        <v>36526</v>
      </c>
      <c r="G751" s="63" t="n">
        <f aca="false">IF(A751&lt;&gt;"FTE",DATE(99,12,31),+F751+(360-E751))</f>
        <v>36525</v>
      </c>
      <c r="H751" s="63" t="n">
        <f aca="false">IF(A751&lt;&gt;"FTE",F751+E751,DATE(2001,1,1))</f>
        <v>36526</v>
      </c>
      <c r="I751" s="64" t="n">
        <f aca="false">IF(AND($G751&lt;=I$1,$H751&gt;I$1),$C751,0)</f>
        <v>0</v>
      </c>
      <c r="J751" s="64" t="n">
        <f aca="false">IF(AND($G751&lt;=J$1,$H751&gt;J$1),$C751,0)</f>
        <v>0</v>
      </c>
      <c r="K751" s="64" t="n">
        <f aca="false">IF(AND($G751&lt;=K$1,$H751&gt;K$1),$C751,0)</f>
        <v>0</v>
      </c>
      <c r="L751" s="64" t="n">
        <f aca="false">IF(AND($G751&lt;=L$1,$H751&gt;L$1),$C751,0)</f>
        <v>0</v>
      </c>
      <c r="M751" s="64" t="n">
        <f aca="false">IF(AND($G751&lt;=M$1,$H751&gt;M$1),$C751,0)</f>
        <v>0</v>
      </c>
      <c r="N751" s="64" t="n">
        <f aca="false">IF(AND($G751&lt;=N$1,$H751&gt;N$1),$C751,0)</f>
        <v>0</v>
      </c>
      <c r="O751" s="64" t="n">
        <f aca="false">IF(AND($G751&lt;=O$1,$H751&gt;O$1),$C751,0)</f>
        <v>0</v>
      </c>
      <c r="P751" s="64" t="n">
        <f aca="false">IF(AND($G751&lt;=P$1,$H751&gt;P$1),$C751,0)</f>
        <v>0</v>
      </c>
      <c r="Q751" s="64" t="n">
        <f aca="false">IF(AND($G751&lt;=Q$1,$H751&gt;Q$1),$C751,0)</f>
        <v>0</v>
      </c>
      <c r="R751" s="64" t="n">
        <f aca="false">IF(AND($G751&lt;=R$1,$H751&gt;R$1),$C751,0)</f>
        <v>0</v>
      </c>
      <c r="S751" s="64" t="n">
        <f aca="false">IF(AND($G751&lt;=S$1,$H751&gt;S$1),$C751,0)</f>
        <v>0</v>
      </c>
      <c r="T751" s="64" t="n">
        <f aca="false">IF(AND($G751&lt;=T$1,$H751&gt;T$1),$C751,0)</f>
        <v>0</v>
      </c>
      <c r="U751" s="65" t="n">
        <f aca="false">SUM(I751:T751)</f>
        <v>0</v>
      </c>
      <c r="V751" s="65"/>
      <c r="W751" s="67"/>
      <c r="X751" s="67"/>
      <c r="Y751" s="67"/>
      <c r="Z751" s="67"/>
      <c r="AA751" s="67"/>
      <c r="AB751" s="67"/>
      <c r="AC751" s="67"/>
    </row>
    <row r="752" customFormat="false" ht="15.75" hidden="true" customHeight="false" outlineLevel="0" collapsed="false">
      <c r="A752" s="54" t="n">
        <f aca="false">+'Personnel Input Worksheet'!B772</f>
        <v>0</v>
      </c>
      <c r="B752" s="54" t="n">
        <f aca="false">+'Personnel Input Worksheet'!D772</f>
        <v>0</v>
      </c>
      <c r="C752" s="54" t="n">
        <f aca="false">IF(B752&lt;&gt;0,1,0)</f>
        <v>0</v>
      </c>
      <c r="D752" s="54" t="n">
        <f aca="false">+'Personnel Input Worksheet'!G772</f>
        <v>0</v>
      </c>
      <c r="E752" s="61" t="n">
        <f aca="false">+D752*30</f>
        <v>0</v>
      </c>
      <c r="F752" s="62" t="n">
        <v>36526</v>
      </c>
      <c r="G752" s="63" t="n">
        <f aca="false">IF(A752&lt;&gt;"FTE",DATE(99,12,31),+F752+(360-E752))</f>
        <v>36525</v>
      </c>
      <c r="H752" s="63" t="n">
        <f aca="false">IF(A752&lt;&gt;"FTE",F752+E752,DATE(2001,1,1))</f>
        <v>36526</v>
      </c>
      <c r="I752" s="64" t="n">
        <f aca="false">IF(AND($G752&lt;=I$1,$H752&gt;I$1),$C752,0)</f>
        <v>0</v>
      </c>
      <c r="J752" s="64" t="n">
        <f aca="false">IF(AND($G752&lt;=J$1,$H752&gt;J$1),$C752,0)</f>
        <v>0</v>
      </c>
      <c r="K752" s="64" t="n">
        <f aca="false">IF(AND($G752&lt;=K$1,$H752&gt;K$1),$C752,0)</f>
        <v>0</v>
      </c>
      <c r="L752" s="64" t="n">
        <f aca="false">IF(AND($G752&lt;=L$1,$H752&gt;L$1),$C752,0)</f>
        <v>0</v>
      </c>
      <c r="M752" s="64" t="n">
        <f aca="false">IF(AND($G752&lt;=M$1,$H752&gt;M$1),$C752,0)</f>
        <v>0</v>
      </c>
      <c r="N752" s="64" t="n">
        <f aca="false">IF(AND($G752&lt;=N$1,$H752&gt;N$1),$C752,0)</f>
        <v>0</v>
      </c>
      <c r="O752" s="64" t="n">
        <f aca="false">IF(AND($G752&lt;=O$1,$H752&gt;O$1),$C752,0)</f>
        <v>0</v>
      </c>
      <c r="P752" s="64" t="n">
        <f aca="false">IF(AND($G752&lt;=P$1,$H752&gt;P$1),$C752,0)</f>
        <v>0</v>
      </c>
      <c r="Q752" s="64" t="n">
        <f aca="false">IF(AND($G752&lt;=Q$1,$H752&gt;Q$1),$C752,0)</f>
        <v>0</v>
      </c>
      <c r="R752" s="64" t="n">
        <f aca="false">IF(AND($G752&lt;=R$1,$H752&gt;R$1),$C752,0)</f>
        <v>0</v>
      </c>
      <c r="S752" s="64" t="n">
        <f aca="false">IF(AND($G752&lt;=S$1,$H752&gt;S$1),$C752,0)</f>
        <v>0</v>
      </c>
      <c r="T752" s="64" t="n">
        <f aca="false">IF(AND($G752&lt;=T$1,$H752&gt;T$1),$C752,0)</f>
        <v>0</v>
      </c>
      <c r="U752" s="65" t="n">
        <f aca="false">SUM(I752:T752)</f>
        <v>0</v>
      </c>
      <c r="V752" s="65"/>
      <c r="W752" s="67"/>
      <c r="X752" s="67"/>
      <c r="Y752" s="67"/>
      <c r="Z752" s="67"/>
      <c r="AA752" s="67"/>
      <c r="AB752" s="67"/>
      <c r="AC752" s="67"/>
    </row>
    <row r="753" customFormat="false" ht="15.75" hidden="true" customHeight="false" outlineLevel="0" collapsed="false">
      <c r="A753" s="54" t="n">
        <f aca="false">+'Personnel Input Worksheet'!B773</f>
        <v>0</v>
      </c>
      <c r="B753" s="54" t="n">
        <f aca="false">+'Personnel Input Worksheet'!D773</f>
        <v>0</v>
      </c>
      <c r="C753" s="54" t="n">
        <f aca="false">IF(B753&lt;&gt;0,1,0)</f>
        <v>0</v>
      </c>
      <c r="D753" s="54" t="n">
        <f aca="false">+'Personnel Input Worksheet'!G773</f>
        <v>0</v>
      </c>
      <c r="E753" s="61" t="n">
        <f aca="false">+D753*30</f>
        <v>0</v>
      </c>
      <c r="F753" s="62" t="n">
        <v>36526</v>
      </c>
      <c r="G753" s="63" t="n">
        <f aca="false">IF(A753&lt;&gt;"FTE",DATE(99,12,31),+F753+(360-E753))</f>
        <v>36525</v>
      </c>
      <c r="H753" s="63" t="n">
        <f aca="false">IF(A753&lt;&gt;"FTE",F753+E753,DATE(2001,1,1))</f>
        <v>36526</v>
      </c>
      <c r="I753" s="64" t="n">
        <f aca="false">IF(AND($G753&lt;=I$1,$H753&gt;I$1),$C753,0)</f>
        <v>0</v>
      </c>
      <c r="J753" s="64" t="n">
        <f aca="false">IF(AND($G753&lt;=J$1,$H753&gt;J$1),$C753,0)</f>
        <v>0</v>
      </c>
      <c r="K753" s="64" t="n">
        <f aca="false">IF(AND($G753&lt;=K$1,$H753&gt;K$1),$C753,0)</f>
        <v>0</v>
      </c>
      <c r="L753" s="64" t="n">
        <f aca="false">IF(AND($G753&lt;=L$1,$H753&gt;L$1),$C753,0)</f>
        <v>0</v>
      </c>
      <c r="M753" s="64" t="n">
        <f aca="false">IF(AND($G753&lt;=M$1,$H753&gt;M$1),$C753,0)</f>
        <v>0</v>
      </c>
      <c r="N753" s="64" t="n">
        <f aca="false">IF(AND($G753&lt;=N$1,$H753&gt;N$1),$C753,0)</f>
        <v>0</v>
      </c>
      <c r="O753" s="64" t="n">
        <f aca="false">IF(AND($G753&lt;=O$1,$H753&gt;O$1),$C753,0)</f>
        <v>0</v>
      </c>
      <c r="P753" s="64" t="n">
        <f aca="false">IF(AND($G753&lt;=P$1,$H753&gt;P$1),$C753,0)</f>
        <v>0</v>
      </c>
      <c r="Q753" s="64" t="n">
        <f aca="false">IF(AND($G753&lt;=Q$1,$H753&gt;Q$1),$C753,0)</f>
        <v>0</v>
      </c>
      <c r="R753" s="64" t="n">
        <f aca="false">IF(AND($G753&lt;=R$1,$H753&gt;R$1),$C753,0)</f>
        <v>0</v>
      </c>
      <c r="S753" s="64" t="n">
        <f aca="false">IF(AND($G753&lt;=S$1,$H753&gt;S$1),$C753,0)</f>
        <v>0</v>
      </c>
      <c r="T753" s="64" t="n">
        <f aca="false">IF(AND($G753&lt;=T$1,$H753&gt;T$1),$C753,0)</f>
        <v>0</v>
      </c>
      <c r="U753" s="65" t="n">
        <f aca="false">SUM(I753:T753)</f>
        <v>0</v>
      </c>
      <c r="V753" s="65"/>
      <c r="W753" s="67"/>
      <c r="X753" s="67"/>
      <c r="Y753" s="67"/>
      <c r="Z753" s="67"/>
      <c r="AA753" s="67"/>
      <c r="AB753" s="67"/>
      <c r="AC753" s="67"/>
    </row>
    <row r="754" customFormat="false" ht="15.75" hidden="true" customHeight="false" outlineLevel="0" collapsed="false">
      <c r="A754" s="54" t="n">
        <f aca="false">+'Personnel Input Worksheet'!B774</f>
        <v>0</v>
      </c>
      <c r="B754" s="54" t="n">
        <f aca="false">+'Personnel Input Worksheet'!D774</f>
        <v>0</v>
      </c>
      <c r="C754" s="54" t="n">
        <f aca="false">IF(B754&lt;&gt;0,1,0)</f>
        <v>0</v>
      </c>
      <c r="D754" s="54" t="n">
        <f aca="false">+'Personnel Input Worksheet'!G774</f>
        <v>0</v>
      </c>
      <c r="E754" s="61" t="n">
        <f aca="false">+D754*30</f>
        <v>0</v>
      </c>
      <c r="F754" s="62" t="n">
        <v>36526</v>
      </c>
      <c r="G754" s="63" t="n">
        <f aca="false">IF(A754&lt;&gt;"FTE",DATE(99,12,31),+F754+(360-E754))</f>
        <v>36525</v>
      </c>
      <c r="H754" s="63" t="n">
        <f aca="false">IF(A754&lt;&gt;"FTE",F754+E754,DATE(2001,1,1))</f>
        <v>36526</v>
      </c>
      <c r="I754" s="64" t="n">
        <f aca="false">IF(AND($G754&lt;=I$1,$H754&gt;I$1),$C754,0)</f>
        <v>0</v>
      </c>
      <c r="J754" s="64" t="n">
        <f aca="false">IF(AND($G754&lt;=J$1,$H754&gt;J$1),$C754,0)</f>
        <v>0</v>
      </c>
      <c r="K754" s="64" t="n">
        <f aca="false">IF(AND($G754&lt;=K$1,$H754&gt;K$1),$C754,0)</f>
        <v>0</v>
      </c>
      <c r="L754" s="64" t="n">
        <f aca="false">IF(AND($G754&lt;=L$1,$H754&gt;L$1),$C754,0)</f>
        <v>0</v>
      </c>
      <c r="M754" s="64" t="n">
        <f aca="false">IF(AND($G754&lt;=M$1,$H754&gt;M$1),$C754,0)</f>
        <v>0</v>
      </c>
      <c r="N754" s="64" t="n">
        <f aca="false">IF(AND($G754&lt;=N$1,$H754&gt;N$1),$C754,0)</f>
        <v>0</v>
      </c>
      <c r="O754" s="64" t="n">
        <f aca="false">IF(AND($G754&lt;=O$1,$H754&gt;O$1),$C754,0)</f>
        <v>0</v>
      </c>
      <c r="P754" s="64" t="n">
        <f aca="false">IF(AND($G754&lt;=P$1,$H754&gt;P$1),$C754,0)</f>
        <v>0</v>
      </c>
      <c r="Q754" s="64" t="n">
        <f aca="false">IF(AND($G754&lt;=Q$1,$H754&gt;Q$1),$C754,0)</f>
        <v>0</v>
      </c>
      <c r="R754" s="64" t="n">
        <f aca="false">IF(AND($G754&lt;=R$1,$H754&gt;R$1),$C754,0)</f>
        <v>0</v>
      </c>
      <c r="S754" s="64" t="n">
        <f aca="false">IF(AND($G754&lt;=S$1,$H754&gt;S$1),$C754,0)</f>
        <v>0</v>
      </c>
      <c r="T754" s="64" t="n">
        <f aca="false">IF(AND($G754&lt;=T$1,$H754&gt;T$1),$C754,0)</f>
        <v>0</v>
      </c>
      <c r="U754" s="65" t="n">
        <f aca="false">SUM(I754:T754)</f>
        <v>0</v>
      </c>
      <c r="V754" s="65"/>
      <c r="W754" s="67"/>
      <c r="X754" s="67"/>
      <c r="Y754" s="67"/>
      <c r="Z754" s="67"/>
      <c r="AA754" s="67"/>
      <c r="AB754" s="67"/>
      <c r="AC754" s="67"/>
    </row>
    <row r="755" customFormat="false" ht="15.75" hidden="true" customHeight="false" outlineLevel="0" collapsed="false">
      <c r="A755" s="54" t="n">
        <f aca="false">+'Personnel Input Worksheet'!B775</f>
        <v>0</v>
      </c>
      <c r="B755" s="54" t="n">
        <f aca="false">+'Personnel Input Worksheet'!D775</f>
        <v>0</v>
      </c>
      <c r="C755" s="54" t="n">
        <f aca="false">IF(B755&lt;&gt;0,1,0)</f>
        <v>0</v>
      </c>
      <c r="D755" s="54" t="n">
        <f aca="false">+'Personnel Input Worksheet'!G775</f>
        <v>0</v>
      </c>
      <c r="E755" s="61" t="n">
        <f aca="false">+D755*30</f>
        <v>0</v>
      </c>
      <c r="F755" s="62" t="n">
        <v>36526</v>
      </c>
      <c r="G755" s="63" t="n">
        <f aca="false">IF(A755&lt;&gt;"FTE",DATE(99,12,31),+F755+(360-E755))</f>
        <v>36525</v>
      </c>
      <c r="H755" s="63" t="n">
        <f aca="false">IF(A755&lt;&gt;"FTE",F755+E755,DATE(2001,1,1))</f>
        <v>36526</v>
      </c>
      <c r="I755" s="64" t="n">
        <f aca="false">IF(AND($G755&lt;=I$1,$H755&gt;I$1),$C755,0)</f>
        <v>0</v>
      </c>
      <c r="J755" s="64" t="n">
        <f aca="false">IF(AND($G755&lt;=J$1,$H755&gt;J$1),$C755,0)</f>
        <v>0</v>
      </c>
      <c r="K755" s="64" t="n">
        <f aca="false">IF(AND($G755&lt;=K$1,$H755&gt;K$1),$C755,0)</f>
        <v>0</v>
      </c>
      <c r="L755" s="64" t="n">
        <f aca="false">IF(AND($G755&lt;=L$1,$H755&gt;L$1),$C755,0)</f>
        <v>0</v>
      </c>
      <c r="M755" s="64" t="n">
        <f aca="false">IF(AND($G755&lt;=M$1,$H755&gt;M$1),$C755,0)</f>
        <v>0</v>
      </c>
      <c r="N755" s="64" t="n">
        <f aca="false">IF(AND($G755&lt;=N$1,$H755&gt;N$1),$C755,0)</f>
        <v>0</v>
      </c>
      <c r="O755" s="64" t="n">
        <f aca="false">IF(AND($G755&lt;=O$1,$H755&gt;O$1),$C755,0)</f>
        <v>0</v>
      </c>
      <c r="P755" s="64" t="n">
        <f aca="false">IF(AND($G755&lt;=P$1,$H755&gt;P$1),$C755,0)</f>
        <v>0</v>
      </c>
      <c r="Q755" s="64" t="n">
        <f aca="false">IF(AND($G755&lt;=Q$1,$H755&gt;Q$1),$C755,0)</f>
        <v>0</v>
      </c>
      <c r="R755" s="64" t="n">
        <f aca="false">IF(AND($G755&lt;=R$1,$H755&gt;R$1),$C755,0)</f>
        <v>0</v>
      </c>
      <c r="S755" s="64" t="n">
        <f aca="false">IF(AND($G755&lt;=S$1,$H755&gt;S$1),$C755,0)</f>
        <v>0</v>
      </c>
      <c r="T755" s="64" t="n">
        <f aca="false">IF(AND($G755&lt;=T$1,$H755&gt;T$1),$C755,0)</f>
        <v>0</v>
      </c>
      <c r="U755" s="65" t="n">
        <f aca="false">SUM(I755:T755)</f>
        <v>0</v>
      </c>
      <c r="V755" s="65"/>
      <c r="W755" s="67"/>
      <c r="X755" s="67"/>
      <c r="Y755" s="67"/>
      <c r="Z755" s="67"/>
      <c r="AA755" s="67"/>
      <c r="AB755" s="67"/>
      <c r="AC755" s="67"/>
    </row>
    <row r="756" customFormat="false" ht="15.75" hidden="true" customHeight="false" outlineLevel="0" collapsed="false">
      <c r="A756" s="54" t="n">
        <f aca="false">+'Personnel Input Worksheet'!B776</f>
        <v>0</v>
      </c>
      <c r="B756" s="54" t="n">
        <f aca="false">+'Personnel Input Worksheet'!D776</f>
        <v>0</v>
      </c>
      <c r="C756" s="54" t="n">
        <f aca="false">IF(B756&lt;&gt;0,1,0)</f>
        <v>0</v>
      </c>
      <c r="D756" s="54" t="n">
        <f aca="false">+'Personnel Input Worksheet'!G776</f>
        <v>0</v>
      </c>
      <c r="E756" s="61" t="n">
        <f aca="false">+D756*30</f>
        <v>0</v>
      </c>
      <c r="F756" s="62" t="n">
        <v>36526</v>
      </c>
      <c r="G756" s="63" t="n">
        <f aca="false">IF(A756&lt;&gt;"FTE",DATE(99,12,31),+F756+(360-E756))</f>
        <v>36525</v>
      </c>
      <c r="H756" s="63" t="n">
        <f aca="false">IF(A756&lt;&gt;"FTE",F756+E756,DATE(2001,1,1))</f>
        <v>36526</v>
      </c>
      <c r="I756" s="64" t="n">
        <f aca="false">IF(AND($G756&lt;=I$1,$H756&gt;I$1),$C756,0)</f>
        <v>0</v>
      </c>
      <c r="J756" s="64" t="n">
        <f aca="false">IF(AND($G756&lt;=J$1,$H756&gt;J$1),$C756,0)</f>
        <v>0</v>
      </c>
      <c r="K756" s="64" t="n">
        <f aca="false">IF(AND($G756&lt;=K$1,$H756&gt;K$1),$C756,0)</f>
        <v>0</v>
      </c>
      <c r="L756" s="64" t="n">
        <f aca="false">IF(AND($G756&lt;=L$1,$H756&gt;L$1),$C756,0)</f>
        <v>0</v>
      </c>
      <c r="M756" s="64" t="n">
        <f aca="false">IF(AND($G756&lt;=M$1,$H756&gt;M$1),$C756,0)</f>
        <v>0</v>
      </c>
      <c r="N756" s="64" t="n">
        <f aca="false">IF(AND($G756&lt;=N$1,$H756&gt;N$1),$C756,0)</f>
        <v>0</v>
      </c>
      <c r="O756" s="64" t="n">
        <f aca="false">IF(AND($G756&lt;=O$1,$H756&gt;O$1),$C756,0)</f>
        <v>0</v>
      </c>
      <c r="P756" s="64" t="n">
        <f aca="false">IF(AND($G756&lt;=P$1,$H756&gt;P$1),$C756,0)</f>
        <v>0</v>
      </c>
      <c r="Q756" s="64" t="n">
        <f aca="false">IF(AND($G756&lt;=Q$1,$H756&gt;Q$1),$C756,0)</f>
        <v>0</v>
      </c>
      <c r="R756" s="64" t="n">
        <f aca="false">IF(AND($G756&lt;=R$1,$H756&gt;R$1),$C756,0)</f>
        <v>0</v>
      </c>
      <c r="S756" s="64" t="n">
        <f aca="false">IF(AND($G756&lt;=S$1,$H756&gt;S$1),$C756,0)</f>
        <v>0</v>
      </c>
      <c r="T756" s="64" t="n">
        <f aca="false">IF(AND($G756&lt;=T$1,$H756&gt;T$1),$C756,0)</f>
        <v>0</v>
      </c>
      <c r="U756" s="65" t="n">
        <f aca="false">SUM(I756:T756)</f>
        <v>0</v>
      </c>
      <c r="V756" s="65"/>
      <c r="W756" s="67"/>
      <c r="X756" s="67"/>
      <c r="Y756" s="67"/>
      <c r="Z756" s="67"/>
      <c r="AA756" s="67"/>
      <c r="AB756" s="67"/>
      <c r="AC756" s="67"/>
    </row>
    <row r="757" customFormat="false" ht="15.75" hidden="true" customHeight="false" outlineLevel="0" collapsed="false">
      <c r="A757" s="54" t="n">
        <f aca="false">+'Personnel Input Worksheet'!B777</f>
        <v>0</v>
      </c>
      <c r="B757" s="54" t="n">
        <f aca="false">+'Personnel Input Worksheet'!D777</f>
        <v>0</v>
      </c>
      <c r="C757" s="54" t="n">
        <f aca="false">IF(B757&lt;&gt;0,1,0)</f>
        <v>0</v>
      </c>
      <c r="D757" s="54" t="n">
        <f aca="false">+'Personnel Input Worksheet'!G777</f>
        <v>0</v>
      </c>
      <c r="E757" s="61" t="n">
        <f aca="false">+D757*30</f>
        <v>0</v>
      </c>
      <c r="F757" s="62" t="n">
        <v>36526</v>
      </c>
      <c r="G757" s="63" t="n">
        <f aca="false">IF(A757&lt;&gt;"FTE",DATE(99,12,31),+F757+(360-E757))</f>
        <v>36525</v>
      </c>
      <c r="H757" s="63" t="n">
        <f aca="false">IF(A757&lt;&gt;"FTE",F757+E757,DATE(2001,1,1))</f>
        <v>36526</v>
      </c>
      <c r="I757" s="64" t="n">
        <f aca="false">IF(AND($G757&lt;=I$1,$H757&gt;I$1),$C757,0)</f>
        <v>0</v>
      </c>
      <c r="J757" s="64" t="n">
        <f aca="false">IF(AND($G757&lt;=J$1,$H757&gt;J$1),$C757,0)</f>
        <v>0</v>
      </c>
      <c r="K757" s="64" t="n">
        <f aca="false">IF(AND($G757&lt;=K$1,$H757&gt;K$1),$C757,0)</f>
        <v>0</v>
      </c>
      <c r="L757" s="64" t="n">
        <f aca="false">IF(AND($G757&lt;=L$1,$H757&gt;L$1),$C757,0)</f>
        <v>0</v>
      </c>
      <c r="M757" s="64" t="n">
        <f aca="false">IF(AND($G757&lt;=M$1,$H757&gt;M$1),$C757,0)</f>
        <v>0</v>
      </c>
      <c r="N757" s="64" t="n">
        <f aca="false">IF(AND($G757&lt;=N$1,$H757&gt;N$1),$C757,0)</f>
        <v>0</v>
      </c>
      <c r="O757" s="64" t="n">
        <f aca="false">IF(AND($G757&lt;=O$1,$H757&gt;O$1),$C757,0)</f>
        <v>0</v>
      </c>
      <c r="P757" s="64" t="n">
        <f aca="false">IF(AND($G757&lt;=P$1,$H757&gt;P$1),$C757,0)</f>
        <v>0</v>
      </c>
      <c r="Q757" s="64" t="n">
        <f aca="false">IF(AND($G757&lt;=Q$1,$H757&gt;Q$1),$C757,0)</f>
        <v>0</v>
      </c>
      <c r="R757" s="64" t="n">
        <f aca="false">IF(AND($G757&lt;=R$1,$H757&gt;R$1),$C757,0)</f>
        <v>0</v>
      </c>
      <c r="S757" s="64" t="n">
        <f aca="false">IF(AND($G757&lt;=S$1,$H757&gt;S$1),$C757,0)</f>
        <v>0</v>
      </c>
      <c r="T757" s="64" t="n">
        <f aca="false">IF(AND($G757&lt;=T$1,$H757&gt;T$1),$C757,0)</f>
        <v>0</v>
      </c>
      <c r="U757" s="65" t="n">
        <f aca="false">SUM(I757:T757)</f>
        <v>0</v>
      </c>
      <c r="V757" s="65"/>
      <c r="W757" s="67"/>
      <c r="X757" s="67"/>
      <c r="Y757" s="67"/>
      <c r="Z757" s="67"/>
      <c r="AA757" s="67"/>
      <c r="AB757" s="67"/>
      <c r="AC757" s="67"/>
    </row>
    <row r="758" customFormat="false" ht="15.75" hidden="true" customHeight="false" outlineLevel="0" collapsed="false">
      <c r="A758" s="54" t="n">
        <f aca="false">+'Personnel Input Worksheet'!B778</f>
        <v>0</v>
      </c>
      <c r="B758" s="54" t="n">
        <f aca="false">+'Personnel Input Worksheet'!D778</f>
        <v>0</v>
      </c>
      <c r="C758" s="54" t="n">
        <f aca="false">IF(B758&lt;&gt;0,1,0)</f>
        <v>0</v>
      </c>
      <c r="D758" s="54" t="n">
        <f aca="false">+'Personnel Input Worksheet'!G778</f>
        <v>0</v>
      </c>
      <c r="E758" s="61" t="n">
        <f aca="false">+D758*30</f>
        <v>0</v>
      </c>
      <c r="F758" s="62" t="n">
        <v>36526</v>
      </c>
      <c r="G758" s="63" t="n">
        <f aca="false">IF(A758&lt;&gt;"FTE",DATE(99,12,31),+F758+(360-E758))</f>
        <v>36525</v>
      </c>
      <c r="H758" s="63" t="n">
        <f aca="false">IF(A758&lt;&gt;"FTE",F758+E758,DATE(2001,1,1))</f>
        <v>36526</v>
      </c>
      <c r="I758" s="64" t="n">
        <f aca="false">IF(AND($G758&lt;=I$1,$H758&gt;I$1),$C758,0)</f>
        <v>0</v>
      </c>
      <c r="J758" s="64" t="n">
        <f aca="false">IF(AND($G758&lt;=J$1,$H758&gt;J$1),$C758,0)</f>
        <v>0</v>
      </c>
      <c r="K758" s="64" t="n">
        <f aca="false">IF(AND($G758&lt;=K$1,$H758&gt;K$1),$C758,0)</f>
        <v>0</v>
      </c>
      <c r="L758" s="64" t="n">
        <f aca="false">IF(AND($G758&lt;=L$1,$H758&gt;L$1),$C758,0)</f>
        <v>0</v>
      </c>
      <c r="M758" s="64" t="n">
        <f aca="false">IF(AND($G758&lt;=M$1,$H758&gt;M$1),$C758,0)</f>
        <v>0</v>
      </c>
      <c r="N758" s="64" t="n">
        <f aca="false">IF(AND($G758&lt;=N$1,$H758&gt;N$1),$C758,0)</f>
        <v>0</v>
      </c>
      <c r="O758" s="64" t="n">
        <f aca="false">IF(AND($G758&lt;=O$1,$H758&gt;O$1),$C758,0)</f>
        <v>0</v>
      </c>
      <c r="P758" s="64" t="n">
        <f aca="false">IF(AND($G758&lt;=P$1,$H758&gt;P$1),$C758,0)</f>
        <v>0</v>
      </c>
      <c r="Q758" s="64" t="n">
        <f aca="false">IF(AND($G758&lt;=Q$1,$H758&gt;Q$1),$C758,0)</f>
        <v>0</v>
      </c>
      <c r="R758" s="64" t="n">
        <f aca="false">IF(AND($G758&lt;=R$1,$H758&gt;R$1),$C758,0)</f>
        <v>0</v>
      </c>
      <c r="S758" s="64" t="n">
        <f aca="false">IF(AND($G758&lt;=S$1,$H758&gt;S$1),$C758,0)</f>
        <v>0</v>
      </c>
      <c r="T758" s="64" t="n">
        <f aca="false">IF(AND($G758&lt;=T$1,$H758&gt;T$1),$C758,0)</f>
        <v>0</v>
      </c>
      <c r="U758" s="65" t="n">
        <f aca="false">SUM(I758:T758)</f>
        <v>0</v>
      </c>
      <c r="V758" s="65"/>
      <c r="W758" s="67"/>
      <c r="X758" s="67"/>
      <c r="Y758" s="67"/>
      <c r="Z758" s="67"/>
      <c r="AA758" s="67"/>
      <c r="AB758" s="67"/>
      <c r="AC758" s="67"/>
    </row>
    <row r="759" customFormat="false" ht="15.75" hidden="true" customHeight="false" outlineLevel="0" collapsed="false">
      <c r="A759" s="54" t="n">
        <f aca="false">+'Personnel Input Worksheet'!B779</f>
        <v>0</v>
      </c>
      <c r="B759" s="54" t="n">
        <f aca="false">+'Personnel Input Worksheet'!D779</f>
        <v>0</v>
      </c>
      <c r="C759" s="54" t="n">
        <f aca="false">IF(B759&lt;&gt;0,1,0)</f>
        <v>0</v>
      </c>
      <c r="D759" s="54" t="n">
        <f aca="false">+'Personnel Input Worksheet'!G779</f>
        <v>0</v>
      </c>
      <c r="E759" s="61" t="n">
        <f aca="false">+D759*30</f>
        <v>0</v>
      </c>
      <c r="F759" s="62" t="n">
        <v>36526</v>
      </c>
      <c r="G759" s="63" t="n">
        <f aca="false">IF(A759&lt;&gt;"FTE",DATE(99,12,31),+F759+(360-E759))</f>
        <v>36525</v>
      </c>
      <c r="H759" s="63" t="n">
        <f aca="false">IF(A759&lt;&gt;"FTE",F759+E759,DATE(2001,1,1))</f>
        <v>36526</v>
      </c>
      <c r="I759" s="64" t="n">
        <f aca="false">IF(AND($G759&lt;=I$1,$H759&gt;I$1),$C759,0)</f>
        <v>0</v>
      </c>
      <c r="J759" s="64" t="n">
        <f aca="false">IF(AND($G759&lt;=J$1,$H759&gt;J$1),$C759,0)</f>
        <v>0</v>
      </c>
      <c r="K759" s="64" t="n">
        <f aca="false">IF(AND($G759&lt;=K$1,$H759&gt;K$1),$C759,0)</f>
        <v>0</v>
      </c>
      <c r="L759" s="64" t="n">
        <f aca="false">IF(AND($G759&lt;=L$1,$H759&gt;L$1),$C759,0)</f>
        <v>0</v>
      </c>
      <c r="M759" s="64" t="n">
        <f aca="false">IF(AND($G759&lt;=M$1,$H759&gt;M$1),$C759,0)</f>
        <v>0</v>
      </c>
      <c r="N759" s="64" t="n">
        <f aca="false">IF(AND($G759&lt;=N$1,$H759&gt;N$1),$C759,0)</f>
        <v>0</v>
      </c>
      <c r="O759" s="64" t="n">
        <f aca="false">IF(AND($G759&lt;=O$1,$H759&gt;O$1),$C759,0)</f>
        <v>0</v>
      </c>
      <c r="P759" s="64" t="n">
        <f aca="false">IF(AND($G759&lt;=P$1,$H759&gt;P$1),$C759,0)</f>
        <v>0</v>
      </c>
      <c r="Q759" s="64" t="n">
        <f aca="false">IF(AND($G759&lt;=Q$1,$H759&gt;Q$1),$C759,0)</f>
        <v>0</v>
      </c>
      <c r="R759" s="64" t="n">
        <f aca="false">IF(AND($G759&lt;=R$1,$H759&gt;R$1),$C759,0)</f>
        <v>0</v>
      </c>
      <c r="S759" s="64" t="n">
        <f aca="false">IF(AND($G759&lt;=S$1,$H759&gt;S$1),$C759,0)</f>
        <v>0</v>
      </c>
      <c r="T759" s="64" t="n">
        <f aca="false">IF(AND($G759&lt;=T$1,$H759&gt;T$1),$C759,0)</f>
        <v>0</v>
      </c>
      <c r="U759" s="65" t="n">
        <f aca="false">SUM(I759:T759)</f>
        <v>0</v>
      </c>
      <c r="V759" s="65"/>
      <c r="W759" s="67"/>
      <c r="X759" s="67"/>
      <c r="Y759" s="67"/>
      <c r="Z759" s="67"/>
      <c r="AA759" s="67"/>
      <c r="AB759" s="67"/>
      <c r="AC759" s="67"/>
    </row>
    <row r="760" customFormat="false" ht="15.75" hidden="true" customHeight="false" outlineLevel="0" collapsed="false">
      <c r="A760" s="54" t="n">
        <f aca="false">+'Personnel Input Worksheet'!B780</f>
        <v>0</v>
      </c>
      <c r="B760" s="54" t="n">
        <f aca="false">+'Personnel Input Worksheet'!D780</f>
        <v>0</v>
      </c>
      <c r="C760" s="54" t="n">
        <f aca="false">IF(B760&lt;&gt;0,1,0)</f>
        <v>0</v>
      </c>
      <c r="D760" s="54" t="n">
        <f aca="false">+'Personnel Input Worksheet'!G780</f>
        <v>0</v>
      </c>
      <c r="E760" s="61" t="n">
        <f aca="false">+D760*30</f>
        <v>0</v>
      </c>
      <c r="F760" s="62" t="n">
        <v>36526</v>
      </c>
      <c r="G760" s="63" t="n">
        <f aca="false">IF(A760&lt;&gt;"FTE",DATE(99,12,31),+F760+(360-E760))</f>
        <v>36525</v>
      </c>
      <c r="H760" s="63" t="n">
        <f aca="false">IF(A760&lt;&gt;"FTE",F760+E760,DATE(2001,1,1))</f>
        <v>36526</v>
      </c>
      <c r="I760" s="64" t="n">
        <f aca="false">IF(AND($G760&lt;=I$1,$H760&gt;I$1),$C760,0)</f>
        <v>0</v>
      </c>
      <c r="J760" s="64" t="n">
        <f aca="false">IF(AND($G760&lt;=J$1,$H760&gt;J$1),$C760,0)</f>
        <v>0</v>
      </c>
      <c r="K760" s="64" t="n">
        <f aca="false">IF(AND($G760&lt;=K$1,$H760&gt;K$1),$C760,0)</f>
        <v>0</v>
      </c>
      <c r="L760" s="64" t="n">
        <f aca="false">IF(AND($G760&lt;=L$1,$H760&gt;L$1),$C760,0)</f>
        <v>0</v>
      </c>
      <c r="M760" s="64" t="n">
        <f aca="false">IF(AND($G760&lt;=M$1,$H760&gt;M$1),$C760,0)</f>
        <v>0</v>
      </c>
      <c r="N760" s="64" t="n">
        <f aca="false">IF(AND($G760&lt;=N$1,$H760&gt;N$1),$C760,0)</f>
        <v>0</v>
      </c>
      <c r="O760" s="64" t="n">
        <f aca="false">IF(AND($G760&lt;=O$1,$H760&gt;O$1),$C760,0)</f>
        <v>0</v>
      </c>
      <c r="P760" s="64" t="n">
        <f aca="false">IF(AND($G760&lt;=P$1,$H760&gt;P$1),$C760,0)</f>
        <v>0</v>
      </c>
      <c r="Q760" s="64" t="n">
        <f aca="false">IF(AND($G760&lt;=Q$1,$H760&gt;Q$1),$C760,0)</f>
        <v>0</v>
      </c>
      <c r="R760" s="64" t="n">
        <f aca="false">IF(AND($G760&lt;=R$1,$H760&gt;R$1),$C760,0)</f>
        <v>0</v>
      </c>
      <c r="S760" s="64" t="n">
        <f aca="false">IF(AND($G760&lt;=S$1,$H760&gt;S$1),$C760,0)</f>
        <v>0</v>
      </c>
      <c r="T760" s="64" t="n">
        <f aca="false">IF(AND($G760&lt;=T$1,$H760&gt;T$1),$C760,0)</f>
        <v>0</v>
      </c>
      <c r="U760" s="65" t="n">
        <f aca="false">SUM(I760:T760)</f>
        <v>0</v>
      </c>
      <c r="V760" s="65"/>
      <c r="W760" s="67"/>
      <c r="X760" s="67"/>
      <c r="Y760" s="67"/>
      <c r="Z760" s="67"/>
      <c r="AA760" s="67"/>
      <c r="AB760" s="67"/>
      <c r="AC760" s="67"/>
    </row>
    <row r="761" customFormat="false" ht="15.75" hidden="true" customHeight="false" outlineLevel="0" collapsed="false">
      <c r="A761" s="54" t="n">
        <f aca="false">+'Personnel Input Worksheet'!B781</f>
        <v>0</v>
      </c>
      <c r="B761" s="54" t="n">
        <f aca="false">+'Personnel Input Worksheet'!D781</f>
        <v>0</v>
      </c>
      <c r="C761" s="54" t="n">
        <f aca="false">IF(B761&lt;&gt;0,1,0)</f>
        <v>0</v>
      </c>
      <c r="D761" s="54" t="n">
        <f aca="false">+'Personnel Input Worksheet'!G781</f>
        <v>0</v>
      </c>
      <c r="E761" s="61" t="n">
        <f aca="false">+D761*30</f>
        <v>0</v>
      </c>
      <c r="F761" s="62" t="n">
        <v>36526</v>
      </c>
      <c r="G761" s="63" t="n">
        <f aca="false">IF(A761&lt;&gt;"FTE",DATE(99,12,31),+F761+(360-E761))</f>
        <v>36525</v>
      </c>
      <c r="H761" s="63" t="n">
        <f aca="false">IF(A761&lt;&gt;"FTE",F761+E761,DATE(2001,1,1))</f>
        <v>36526</v>
      </c>
      <c r="I761" s="64" t="n">
        <f aca="false">IF(AND($G761&lt;=I$1,$H761&gt;I$1),$C761,0)</f>
        <v>0</v>
      </c>
      <c r="J761" s="64" t="n">
        <f aca="false">IF(AND($G761&lt;=J$1,$H761&gt;J$1),$C761,0)</f>
        <v>0</v>
      </c>
      <c r="K761" s="64" t="n">
        <f aca="false">IF(AND($G761&lt;=K$1,$H761&gt;K$1),$C761,0)</f>
        <v>0</v>
      </c>
      <c r="L761" s="64" t="n">
        <f aca="false">IF(AND($G761&lt;=L$1,$H761&gt;L$1),$C761,0)</f>
        <v>0</v>
      </c>
      <c r="M761" s="64" t="n">
        <f aca="false">IF(AND($G761&lt;=M$1,$H761&gt;M$1),$C761,0)</f>
        <v>0</v>
      </c>
      <c r="N761" s="64" t="n">
        <f aca="false">IF(AND($G761&lt;=N$1,$H761&gt;N$1),$C761,0)</f>
        <v>0</v>
      </c>
      <c r="O761" s="64" t="n">
        <f aca="false">IF(AND($G761&lt;=O$1,$H761&gt;O$1),$C761,0)</f>
        <v>0</v>
      </c>
      <c r="P761" s="64" t="n">
        <f aca="false">IF(AND($G761&lt;=P$1,$H761&gt;P$1),$C761,0)</f>
        <v>0</v>
      </c>
      <c r="Q761" s="64" t="n">
        <f aca="false">IF(AND($G761&lt;=Q$1,$H761&gt;Q$1),$C761,0)</f>
        <v>0</v>
      </c>
      <c r="R761" s="64" t="n">
        <f aca="false">IF(AND($G761&lt;=R$1,$H761&gt;R$1),$C761,0)</f>
        <v>0</v>
      </c>
      <c r="S761" s="64" t="n">
        <f aca="false">IF(AND($G761&lt;=S$1,$H761&gt;S$1),$C761,0)</f>
        <v>0</v>
      </c>
      <c r="T761" s="64" t="n">
        <f aca="false">IF(AND($G761&lt;=T$1,$H761&gt;T$1),$C761,0)</f>
        <v>0</v>
      </c>
      <c r="U761" s="65" t="n">
        <f aca="false">SUM(I761:T761)</f>
        <v>0</v>
      </c>
      <c r="V761" s="65"/>
      <c r="W761" s="67"/>
      <c r="X761" s="67"/>
      <c r="Y761" s="67"/>
      <c r="Z761" s="67"/>
      <c r="AA761" s="67"/>
      <c r="AB761" s="67"/>
      <c r="AC761" s="67"/>
    </row>
    <row r="762" customFormat="false" ht="15.75" hidden="true" customHeight="false" outlineLevel="0" collapsed="false">
      <c r="A762" s="54" t="n">
        <f aca="false">+'Personnel Input Worksheet'!B782</f>
        <v>0</v>
      </c>
      <c r="B762" s="54" t="n">
        <f aca="false">+'Personnel Input Worksheet'!D782</f>
        <v>0</v>
      </c>
      <c r="C762" s="54" t="n">
        <f aca="false">IF(B762&lt;&gt;0,1,0)</f>
        <v>0</v>
      </c>
      <c r="D762" s="54" t="n">
        <f aca="false">+'Personnel Input Worksheet'!G782</f>
        <v>0</v>
      </c>
      <c r="E762" s="61" t="n">
        <f aca="false">+D762*30</f>
        <v>0</v>
      </c>
      <c r="F762" s="62" t="n">
        <v>36526</v>
      </c>
      <c r="G762" s="63" t="n">
        <f aca="false">IF(A762&lt;&gt;"FTE",DATE(99,12,31),+F762+(360-E762))</f>
        <v>36525</v>
      </c>
      <c r="H762" s="63" t="n">
        <f aca="false">IF(A762&lt;&gt;"FTE",F762+E762,DATE(2001,1,1))</f>
        <v>36526</v>
      </c>
      <c r="I762" s="64" t="n">
        <f aca="false">IF(AND($G762&lt;=I$1,$H762&gt;I$1),$C762,0)</f>
        <v>0</v>
      </c>
      <c r="J762" s="64" t="n">
        <f aca="false">IF(AND($G762&lt;=J$1,$H762&gt;J$1),$C762,0)</f>
        <v>0</v>
      </c>
      <c r="K762" s="64" t="n">
        <f aca="false">IF(AND($G762&lt;=K$1,$H762&gt;K$1),$C762,0)</f>
        <v>0</v>
      </c>
      <c r="L762" s="64" t="n">
        <f aca="false">IF(AND($G762&lt;=L$1,$H762&gt;L$1),$C762,0)</f>
        <v>0</v>
      </c>
      <c r="M762" s="64" t="n">
        <f aca="false">IF(AND($G762&lt;=M$1,$H762&gt;M$1),$C762,0)</f>
        <v>0</v>
      </c>
      <c r="N762" s="64" t="n">
        <f aca="false">IF(AND($G762&lt;=N$1,$H762&gt;N$1),$C762,0)</f>
        <v>0</v>
      </c>
      <c r="O762" s="64" t="n">
        <f aca="false">IF(AND($G762&lt;=O$1,$H762&gt;O$1),$C762,0)</f>
        <v>0</v>
      </c>
      <c r="P762" s="64" t="n">
        <f aca="false">IF(AND($G762&lt;=P$1,$H762&gt;P$1),$C762,0)</f>
        <v>0</v>
      </c>
      <c r="Q762" s="64" t="n">
        <f aca="false">IF(AND($G762&lt;=Q$1,$H762&gt;Q$1),$C762,0)</f>
        <v>0</v>
      </c>
      <c r="R762" s="64" t="n">
        <f aca="false">IF(AND($G762&lt;=R$1,$H762&gt;R$1),$C762,0)</f>
        <v>0</v>
      </c>
      <c r="S762" s="64" t="n">
        <f aca="false">IF(AND($G762&lt;=S$1,$H762&gt;S$1),$C762,0)</f>
        <v>0</v>
      </c>
      <c r="T762" s="64" t="n">
        <f aca="false">IF(AND($G762&lt;=T$1,$H762&gt;T$1),$C762,0)</f>
        <v>0</v>
      </c>
      <c r="U762" s="65" t="n">
        <f aca="false">SUM(I762:T762)</f>
        <v>0</v>
      </c>
      <c r="V762" s="65"/>
      <c r="W762" s="67"/>
      <c r="X762" s="67"/>
      <c r="Y762" s="67"/>
      <c r="Z762" s="67"/>
      <c r="AA762" s="67"/>
      <c r="AB762" s="67"/>
      <c r="AC762" s="67"/>
    </row>
    <row r="763" customFormat="false" ht="15.75" hidden="true" customHeight="false" outlineLevel="0" collapsed="false">
      <c r="A763" s="54" t="n">
        <f aca="false">+'Personnel Input Worksheet'!B783</f>
        <v>0</v>
      </c>
      <c r="B763" s="54" t="n">
        <f aca="false">+'Personnel Input Worksheet'!D783</f>
        <v>0</v>
      </c>
      <c r="C763" s="54" t="n">
        <f aca="false">IF(B763&lt;&gt;0,1,0)</f>
        <v>0</v>
      </c>
      <c r="D763" s="54" t="n">
        <f aca="false">+'Personnel Input Worksheet'!G783</f>
        <v>0</v>
      </c>
      <c r="E763" s="61" t="n">
        <f aca="false">+D763*30</f>
        <v>0</v>
      </c>
      <c r="F763" s="62" t="n">
        <v>36526</v>
      </c>
      <c r="G763" s="63" t="n">
        <f aca="false">IF(A763&lt;&gt;"FTE",DATE(99,12,31),+F763+(360-E763))</f>
        <v>36525</v>
      </c>
      <c r="H763" s="63" t="n">
        <f aca="false">IF(A763&lt;&gt;"FTE",F763+E763,DATE(2001,1,1))</f>
        <v>36526</v>
      </c>
      <c r="I763" s="64" t="n">
        <f aca="false">IF(AND($G763&lt;=I$1,$H763&gt;I$1),$C763,0)</f>
        <v>0</v>
      </c>
      <c r="J763" s="64" t="n">
        <f aca="false">IF(AND($G763&lt;=J$1,$H763&gt;J$1),$C763,0)</f>
        <v>0</v>
      </c>
      <c r="K763" s="64" t="n">
        <f aca="false">IF(AND($G763&lt;=K$1,$H763&gt;K$1),$C763,0)</f>
        <v>0</v>
      </c>
      <c r="L763" s="64" t="n">
        <f aca="false">IF(AND($G763&lt;=L$1,$H763&gt;L$1),$C763,0)</f>
        <v>0</v>
      </c>
      <c r="M763" s="64" t="n">
        <f aca="false">IF(AND($G763&lt;=M$1,$H763&gt;M$1),$C763,0)</f>
        <v>0</v>
      </c>
      <c r="N763" s="64" t="n">
        <f aca="false">IF(AND($G763&lt;=N$1,$H763&gt;N$1),$C763,0)</f>
        <v>0</v>
      </c>
      <c r="O763" s="64" t="n">
        <f aca="false">IF(AND($G763&lt;=O$1,$H763&gt;O$1),$C763,0)</f>
        <v>0</v>
      </c>
      <c r="P763" s="64" t="n">
        <f aca="false">IF(AND($G763&lt;=P$1,$H763&gt;P$1),$C763,0)</f>
        <v>0</v>
      </c>
      <c r="Q763" s="64" t="n">
        <f aca="false">IF(AND($G763&lt;=Q$1,$H763&gt;Q$1),$C763,0)</f>
        <v>0</v>
      </c>
      <c r="R763" s="64" t="n">
        <f aca="false">IF(AND($G763&lt;=R$1,$H763&gt;R$1),$C763,0)</f>
        <v>0</v>
      </c>
      <c r="S763" s="64" t="n">
        <f aca="false">IF(AND($G763&lt;=S$1,$H763&gt;S$1),$C763,0)</f>
        <v>0</v>
      </c>
      <c r="T763" s="64" t="n">
        <f aca="false">IF(AND($G763&lt;=T$1,$H763&gt;T$1),$C763,0)</f>
        <v>0</v>
      </c>
      <c r="U763" s="65" t="n">
        <f aca="false">SUM(I763:T763)</f>
        <v>0</v>
      </c>
      <c r="V763" s="65"/>
      <c r="W763" s="67"/>
      <c r="X763" s="67"/>
      <c r="Y763" s="67"/>
      <c r="Z763" s="67"/>
      <c r="AA763" s="67"/>
      <c r="AB763" s="67"/>
      <c r="AC763" s="67"/>
    </row>
    <row r="764" customFormat="false" ht="15.75" hidden="true" customHeight="false" outlineLevel="0" collapsed="false">
      <c r="A764" s="54" t="n">
        <f aca="false">+'Personnel Input Worksheet'!B784</f>
        <v>0</v>
      </c>
      <c r="B764" s="54" t="n">
        <f aca="false">+'Personnel Input Worksheet'!D784</f>
        <v>0</v>
      </c>
      <c r="C764" s="54" t="n">
        <f aca="false">IF(B764&lt;&gt;0,1,0)</f>
        <v>0</v>
      </c>
      <c r="D764" s="54" t="n">
        <f aca="false">+'Personnel Input Worksheet'!G784</f>
        <v>0</v>
      </c>
      <c r="E764" s="61" t="n">
        <f aca="false">+D764*30</f>
        <v>0</v>
      </c>
      <c r="F764" s="62" t="n">
        <v>36526</v>
      </c>
      <c r="G764" s="63" t="n">
        <f aca="false">IF(A764&lt;&gt;"FTE",DATE(99,12,31),+F764+(360-E764))</f>
        <v>36525</v>
      </c>
      <c r="H764" s="63" t="n">
        <f aca="false">IF(A764&lt;&gt;"FTE",F764+E764,DATE(2001,1,1))</f>
        <v>36526</v>
      </c>
      <c r="I764" s="64" t="n">
        <f aca="false">IF(AND($G764&lt;=I$1,$H764&gt;I$1),$C764,0)</f>
        <v>0</v>
      </c>
      <c r="J764" s="64" t="n">
        <f aca="false">IF(AND($G764&lt;=J$1,$H764&gt;J$1),$C764,0)</f>
        <v>0</v>
      </c>
      <c r="K764" s="64" t="n">
        <f aca="false">IF(AND($G764&lt;=K$1,$H764&gt;K$1),$C764,0)</f>
        <v>0</v>
      </c>
      <c r="L764" s="64" t="n">
        <f aca="false">IF(AND($G764&lt;=L$1,$H764&gt;L$1),$C764,0)</f>
        <v>0</v>
      </c>
      <c r="M764" s="64" t="n">
        <f aca="false">IF(AND($G764&lt;=M$1,$H764&gt;M$1),$C764,0)</f>
        <v>0</v>
      </c>
      <c r="N764" s="64" t="n">
        <f aca="false">IF(AND($G764&lt;=N$1,$H764&gt;N$1),$C764,0)</f>
        <v>0</v>
      </c>
      <c r="O764" s="64" t="n">
        <f aca="false">IF(AND($G764&lt;=O$1,$H764&gt;O$1),$C764,0)</f>
        <v>0</v>
      </c>
      <c r="P764" s="64" t="n">
        <f aca="false">IF(AND($G764&lt;=P$1,$H764&gt;P$1),$C764,0)</f>
        <v>0</v>
      </c>
      <c r="Q764" s="64" t="n">
        <f aca="false">IF(AND($G764&lt;=Q$1,$H764&gt;Q$1),$C764,0)</f>
        <v>0</v>
      </c>
      <c r="R764" s="64" t="n">
        <f aca="false">IF(AND($G764&lt;=R$1,$H764&gt;R$1),$C764,0)</f>
        <v>0</v>
      </c>
      <c r="S764" s="64" t="n">
        <f aca="false">IF(AND($G764&lt;=S$1,$H764&gt;S$1),$C764,0)</f>
        <v>0</v>
      </c>
      <c r="T764" s="64" t="n">
        <f aca="false">IF(AND($G764&lt;=T$1,$H764&gt;T$1),$C764,0)</f>
        <v>0</v>
      </c>
      <c r="U764" s="65" t="n">
        <f aca="false">SUM(I764:T764)</f>
        <v>0</v>
      </c>
      <c r="V764" s="65"/>
      <c r="W764" s="67"/>
      <c r="X764" s="67"/>
      <c r="Y764" s="67"/>
      <c r="Z764" s="67"/>
      <c r="AA764" s="67"/>
      <c r="AB764" s="67"/>
      <c r="AC764" s="67"/>
    </row>
    <row r="765" customFormat="false" ht="15.75" hidden="true" customHeight="false" outlineLevel="0" collapsed="false">
      <c r="A765" s="54" t="n">
        <f aca="false">+'Personnel Input Worksheet'!B785</f>
        <v>0</v>
      </c>
      <c r="B765" s="54" t="n">
        <f aca="false">+'Personnel Input Worksheet'!D785</f>
        <v>0</v>
      </c>
      <c r="C765" s="54" t="n">
        <f aca="false">IF(B765&lt;&gt;0,1,0)</f>
        <v>0</v>
      </c>
      <c r="D765" s="54" t="n">
        <f aca="false">+'Personnel Input Worksheet'!G785</f>
        <v>0</v>
      </c>
      <c r="E765" s="61" t="n">
        <f aca="false">+D765*30</f>
        <v>0</v>
      </c>
      <c r="F765" s="62" t="n">
        <v>36526</v>
      </c>
      <c r="G765" s="63" t="n">
        <f aca="false">IF(A765&lt;&gt;"FTE",DATE(99,12,31),+F765+(360-E765))</f>
        <v>36525</v>
      </c>
      <c r="H765" s="63" t="n">
        <f aca="false">IF(A765&lt;&gt;"FTE",F765+E765,DATE(2001,1,1))</f>
        <v>36526</v>
      </c>
      <c r="I765" s="64" t="n">
        <f aca="false">IF(AND($G765&lt;=I$1,$H765&gt;I$1),$C765,0)</f>
        <v>0</v>
      </c>
      <c r="J765" s="64" t="n">
        <f aca="false">IF(AND($G765&lt;=J$1,$H765&gt;J$1),$C765,0)</f>
        <v>0</v>
      </c>
      <c r="K765" s="64" t="n">
        <f aca="false">IF(AND($G765&lt;=K$1,$H765&gt;K$1),$C765,0)</f>
        <v>0</v>
      </c>
      <c r="L765" s="64" t="n">
        <f aca="false">IF(AND($G765&lt;=L$1,$H765&gt;L$1),$C765,0)</f>
        <v>0</v>
      </c>
      <c r="M765" s="64" t="n">
        <f aca="false">IF(AND($G765&lt;=M$1,$H765&gt;M$1),$C765,0)</f>
        <v>0</v>
      </c>
      <c r="N765" s="64" t="n">
        <f aca="false">IF(AND($G765&lt;=N$1,$H765&gt;N$1),$C765,0)</f>
        <v>0</v>
      </c>
      <c r="O765" s="64" t="n">
        <f aca="false">IF(AND($G765&lt;=O$1,$H765&gt;O$1),$C765,0)</f>
        <v>0</v>
      </c>
      <c r="P765" s="64" t="n">
        <f aca="false">IF(AND($G765&lt;=P$1,$H765&gt;P$1),$C765,0)</f>
        <v>0</v>
      </c>
      <c r="Q765" s="64" t="n">
        <f aca="false">IF(AND($G765&lt;=Q$1,$H765&gt;Q$1),$C765,0)</f>
        <v>0</v>
      </c>
      <c r="R765" s="64" t="n">
        <f aca="false">IF(AND($G765&lt;=R$1,$H765&gt;R$1),$C765,0)</f>
        <v>0</v>
      </c>
      <c r="S765" s="64" t="n">
        <f aca="false">IF(AND($G765&lt;=S$1,$H765&gt;S$1),$C765,0)</f>
        <v>0</v>
      </c>
      <c r="T765" s="64" t="n">
        <f aca="false">IF(AND($G765&lt;=T$1,$H765&gt;T$1),$C765,0)</f>
        <v>0</v>
      </c>
      <c r="U765" s="65" t="n">
        <f aca="false">SUM(I765:T765)</f>
        <v>0</v>
      </c>
      <c r="V765" s="65"/>
      <c r="W765" s="67"/>
      <c r="X765" s="67"/>
      <c r="Y765" s="67"/>
      <c r="Z765" s="67"/>
      <c r="AA765" s="67"/>
      <c r="AB765" s="67"/>
      <c r="AC765" s="67"/>
    </row>
    <row r="766" customFormat="false" ht="15.75" hidden="true" customHeight="false" outlineLevel="0" collapsed="false">
      <c r="A766" s="54" t="n">
        <f aca="false">+'Personnel Input Worksheet'!B786</f>
        <v>0</v>
      </c>
      <c r="B766" s="54" t="n">
        <f aca="false">+'Personnel Input Worksheet'!D786</f>
        <v>0</v>
      </c>
      <c r="C766" s="54" t="n">
        <f aca="false">IF(B766&lt;&gt;0,1,0)</f>
        <v>0</v>
      </c>
      <c r="D766" s="54" t="n">
        <f aca="false">+'Personnel Input Worksheet'!G786</f>
        <v>0</v>
      </c>
      <c r="E766" s="61" t="n">
        <f aca="false">+D766*30</f>
        <v>0</v>
      </c>
      <c r="F766" s="62" t="n">
        <v>36526</v>
      </c>
      <c r="G766" s="63" t="n">
        <f aca="false">IF(A766&lt;&gt;"FTE",DATE(99,12,31),+F766+(360-E766))</f>
        <v>36525</v>
      </c>
      <c r="H766" s="63" t="n">
        <f aca="false">IF(A766&lt;&gt;"FTE",F766+E766,DATE(2001,1,1))</f>
        <v>36526</v>
      </c>
      <c r="I766" s="64" t="n">
        <f aca="false">IF(AND($G766&lt;=I$1,$H766&gt;I$1),$C766,0)</f>
        <v>0</v>
      </c>
      <c r="J766" s="64" t="n">
        <f aca="false">IF(AND($G766&lt;=J$1,$H766&gt;J$1),$C766,0)</f>
        <v>0</v>
      </c>
      <c r="K766" s="64" t="n">
        <f aca="false">IF(AND($G766&lt;=K$1,$H766&gt;K$1),$C766,0)</f>
        <v>0</v>
      </c>
      <c r="L766" s="64" t="n">
        <f aca="false">IF(AND($G766&lt;=L$1,$H766&gt;L$1),$C766,0)</f>
        <v>0</v>
      </c>
      <c r="M766" s="64" t="n">
        <f aca="false">IF(AND($G766&lt;=M$1,$H766&gt;M$1),$C766,0)</f>
        <v>0</v>
      </c>
      <c r="N766" s="64" t="n">
        <f aca="false">IF(AND($G766&lt;=N$1,$H766&gt;N$1),$C766,0)</f>
        <v>0</v>
      </c>
      <c r="O766" s="64" t="n">
        <f aca="false">IF(AND($G766&lt;=O$1,$H766&gt;O$1),$C766,0)</f>
        <v>0</v>
      </c>
      <c r="P766" s="64" t="n">
        <f aca="false">IF(AND($G766&lt;=P$1,$H766&gt;P$1),$C766,0)</f>
        <v>0</v>
      </c>
      <c r="Q766" s="64" t="n">
        <f aca="false">IF(AND($G766&lt;=Q$1,$H766&gt;Q$1),$C766,0)</f>
        <v>0</v>
      </c>
      <c r="R766" s="64" t="n">
        <f aca="false">IF(AND($G766&lt;=R$1,$H766&gt;R$1),$C766,0)</f>
        <v>0</v>
      </c>
      <c r="S766" s="64" t="n">
        <f aca="false">IF(AND($G766&lt;=S$1,$H766&gt;S$1),$C766,0)</f>
        <v>0</v>
      </c>
      <c r="T766" s="64" t="n">
        <f aca="false">IF(AND($G766&lt;=T$1,$H766&gt;T$1),$C766,0)</f>
        <v>0</v>
      </c>
      <c r="U766" s="65" t="n">
        <f aca="false">SUM(I766:T766)</f>
        <v>0</v>
      </c>
      <c r="V766" s="65"/>
      <c r="W766" s="67"/>
      <c r="X766" s="67"/>
      <c r="Y766" s="67"/>
      <c r="Z766" s="67"/>
      <c r="AA766" s="67"/>
      <c r="AB766" s="67"/>
      <c r="AC766" s="67"/>
    </row>
    <row r="767" customFormat="false" ht="15.75" hidden="true" customHeight="false" outlineLevel="0" collapsed="false">
      <c r="A767" s="54" t="n">
        <f aca="false">+'Personnel Input Worksheet'!B787</f>
        <v>0</v>
      </c>
      <c r="B767" s="54" t="n">
        <f aca="false">+'Personnel Input Worksheet'!D787</f>
        <v>0</v>
      </c>
      <c r="C767" s="54" t="n">
        <f aca="false">IF(B767&lt;&gt;0,1,0)</f>
        <v>0</v>
      </c>
      <c r="D767" s="54" t="n">
        <f aca="false">+'Personnel Input Worksheet'!G787</f>
        <v>0</v>
      </c>
      <c r="E767" s="61" t="n">
        <f aca="false">+D767*30</f>
        <v>0</v>
      </c>
      <c r="F767" s="62" t="n">
        <v>36526</v>
      </c>
      <c r="G767" s="63" t="n">
        <f aca="false">IF(A767&lt;&gt;"FTE",DATE(99,12,31),+F767+(360-E767))</f>
        <v>36525</v>
      </c>
      <c r="H767" s="63" t="n">
        <f aca="false">IF(A767&lt;&gt;"FTE",F767+E767,DATE(2001,1,1))</f>
        <v>36526</v>
      </c>
      <c r="I767" s="64" t="n">
        <f aca="false">IF(AND($G767&lt;=I$1,$H767&gt;I$1),$C767,0)</f>
        <v>0</v>
      </c>
      <c r="J767" s="64" t="n">
        <f aca="false">IF(AND($G767&lt;=J$1,$H767&gt;J$1),$C767,0)</f>
        <v>0</v>
      </c>
      <c r="K767" s="64" t="n">
        <f aca="false">IF(AND($G767&lt;=K$1,$H767&gt;K$1),$C767,0)</f>
        <v>0</v>
      </c>
      <c r="L767" s="64" t="n">
        <f aca="false">IF(AND($G767&lt;=L$1,$H767&gt;L$1),$C767,0)</f>
        <v>0</v>
      </c>
      <c r="M767" s="64" t="n">
        <f aca="false">IF(AND($G767&lt;=M$1,$H767&gt;M$1),$C767,0)</f>
        <v>0</v>
      </c>
      <c r="N767" s="64" t="n">
        <f aca="false">IF(AND($G767&lt;=N$1,$H767&gt;N$1),$C767,0)</f>
        <v>0</v>
      </c>
      <c r="O767" s="64" t="n">
        <f aca="false">IF(AND($G767&lt;=O$1,$H767&gt;O$1),$C767,0)</f>
        <v>0</v>
      </c>
      <c r="P767" s="64" t="n">
        <f aca="false">IF(AND($G767&lt;=P$1,$H767&gt;P$1),$C767,0)</f>
        <v>0</v>
      </c>
      <c r="Q767" s="64" t="n">
        <f aca="false">IF(AND($G767&lt;=Q$1,$H767&gt;Q$1),$C767,0)</f>
        <v>0</v>
      </c>
      <c r="R767" s="64" t="n">
        <f aca="false">IF(AND($G767&lt;=R$1,$H767&gt;R$1),$C767,0)</f>
        <v>0</v>
      </c>
      <c r="S767" s="64" t="n">
        <f aca="false">IF(AND($G767&lt;=S$1,$H767&gt;S$1),$C767,0)</f>
        <v>0</v>
      </c>
      <c r="T767" s="64" t="n">
        <f aca="false">IF(AND($G767&lt;=T$1,$H767&gt;T$1),$C767,0)</f>
        <v>0</v>
      </c>
      <c r="U767" s="65" t="n">
        <f aca="false">SUM(I767:T767)</f>
        <v>0</v>
      </c>
      <c r="V767" s="65"/>
      <c r="W767" s="67"/>
      <c r="X767" s="67"/>
      <c r="Y767" s="67"/>
      <c r="Z767" s="67"/>
      <c r="AA767" s="67"/>
      <c r="AB767" s="67"/>
      <c r="AC767" s="67"/>
    </row>
    <row r="768" customFormat="false" ht="15.75" hidden="true" customHeight="false" outlineLevel="0" collapsed="false">
      <c r="A768" s="54" t="n">
        <f aca="false">+'Personnel Input Worksheet'!B788</f>
        <v>0</v>
      </c>
      <c r="B768" s="54" t="n">
        <f aca="false">+'Personnel Input Worksheet'!D788</f>
        <v>0</v>
      </c>
      <c r="C768" s="54" t="n">
        <f aca="false">IF(B768&lt;&gt;0,1,0)</f>
        <v>0</v>
      </c>
      <c r="D768" s="54" t="n">
        <f aca="false">+'Personnel Input Worksheet'!G788</f>
        <v>0</v>
      </c>
      <c r="E768" s="61" t="n">
        <f aca="false">+D768*30</f>
        <v>0</v>
      </c>
      <c r="F768" s="62" t="n">
        <v>36526</v>
      </c>
      <c r="G768" s="63" t="n">
        <f aca="false">IF(A768&lt;&gt;"FTE",DATE(99,12,31),+F768+(360-E768))</f>
        <v>36525</v>
      </c>
      <c r="H768" s="63" t="n">
        <f aca="false">IF(A768&lt;&gt;"FTE",F768+E768,DATE(2001,1,1))</f>
        <v>36526</v>
      </c>
      <c r="I768" s="64" t="n">
        <f aca="false">IF(AND($G768&lt;=I$1,$H768&gt;I$1),$C768,0)</f>
        <v>0</v>
      </c>
      <c r="J768" s="64" t="n">
        <f aca="false">IF(AND($G768&lt;=J$1,$H768&gt;J$1),$C768,0)</f>
        <v>0</v>
      </c>
      <c r="K768" s="64" t="n">
        <f aca="false">IF(AND($G768&lt;=K$1,$H768&gt;K$1),$C768,0)</f>
        <v>0</v>
      </c>
      <c r="L768" s="64" t="n">
        <f aca="false">IF(AND($G768&lt;=L$1,$H768&gt;L$1),$C768,0)</f>
        <v>0</v>
      </c>
      <c r="M768" s="64" t="n">
        <f aca="false">IF(AND($G768&lt;=M$1,$H768&gt;M$1),$C768,0)</f>
        <v>0</v>
      </c>
      <c r="N768" s="64" t="n">
        <f aca="false">IF(AND($G768&lt;=N$1,$H768&gt;N$1),$C768,0)</f>
        <v>0</v>
      </c>
      <c r="O768" s="64" t="n">
        <f aca="false">IF(AND($G768&lt;=O$1,$H768&gt;O$1),$C768,0)</f>
        <v>0</v>
      </c>
      <c r="P768" s="64" t="n">
        <f aca="false">IF(AND($G768&lt;=P$1,$H768&gt;P$1),$C768,0)</f>
        <v>0</v>
      </c>
      <c r="Q768" s="64" t="n">
        <f aca="false">IF(AND($G768&lt;=Q$1,$H768&gt;Q$1),$C768,0)</f>
        <v>0</v>
      </c>
      <c r="R768" s="64" t="n">
        <f aca="false">IF(AND($G768&lt;=R$1,$H768&gt;R$1),$C768,0)</f>
        <v>0</v>
      </c>
      <c r="S768" s="64" t="n">
        <f aca="false">IF(AND($G768&lt;=S$1,$H768&gt;S$1),$C768,0)</f>
        <v>0</v>
      </c>
      <c r="T768" s="64" t="n">
        <f aca="false">IF(AND($G768&lt;=T$1,$H768&gt;T$1),$C768,0)</f>
        <v>0</v>
      </c>
      <c r="U768" s="65" t="n">
        <f aca="false">SUM(I768:T768)</f>
        <v>0</v>
      </c>
      <c r="V768" s="65"/>
      <c r="W768" s="67"/>
      <c r="X768" s="67"/>
      <c r="Y768" s="67"/>
      <c r="Z768" s="67"/>
      <c r="AA768" s="67"/>
      <c r="AB768" s="67"/>
      <c r="AC768" s="67"/>
    </row>
    <row r="769" customFormat="false" ht="15.75" hidden="true" customHeight="false" outlineLevel="0" collapsed="false">
      <c r="A769" s="54" t="n">
        <f aca="false">+'Personnel Input Worksheet'!B789</f>
        <v>0</v>
      </c>
      <c r="B769" s="54" t="n">
        <f aca="false">+'Personnel Input Worksheet'!D789</f>
        <v>0</v>
      </c>
      <c r="C769" s="54" t="n">
        <f aca="false">IF(B769&lt;&gt;0,1,0)</f>
        <v>0</v>
      </c>
      <c r="D769" s="54" t="n">
        <f aca="false">+'Personnel Input Worksheet'!G789</f>
        <v>0</v>
      </c>
      <c r="E769" s="61" t="n">
        <f aca="false">+D769*30</f>
        <v>0</v>
      </c>
      <c r="F769" s="62" t="n">
        <v>36526</v>
      </c>
      <c r="G769" s="63" t="n">
        <f aca="false">IF(A769&lt;&gt;"FTE",DATE(99,12,31),+F769+(360-E769))</f>
        <v>36525</v>
      </c>
      <c r="H769" s="63" t="n">
        <f aca="false">IF(A769&lt;&gt;"FTE",F769+E769,DATE(2001,1,1))</f>
        <v>36526</v>
      </c>
      <c r="I769" s="64" t="n">
        <f aca="false">IF(AND($G769&lt;=I$1,$H769&gt;I$1),$C769,0)</f>
        <v>0</v>
      </c>
      <c r="J769" s="64" t="n">
        <f aca="false">IF(AND($G769&lt;=J$1,$H769&gt;J$1),$C769,0)</f>
        <v>0</v>
      </c>
      <c r="K769" s="64" t="n">
        <f aca="false">IF(AND($G769&lt;=K$1,$H769&gt;K$1),$C769,0)</f>
        <v>0</v>
      </c>
      <c r="L769" s="64" t="n">
        <f aca="false">IF(AND($G769&lt;=L$1,$H769&gt;L$1),$C769,0)</f>
        <v>0</v>
      </c>
      <c r="M769" s="64" t="n">
        <f aca="false">IF(AND($G769&lt;=M$1,$H769&gt;M$1),$C769,0)</f>
        <v>0</v>
      </c>
      <c r="N769" s="64" t="n">
        <f aca="false">IF(AND($G769&lt;=N$1,$H769&gt;N$1),$C769,0)</f>
        <v>0</v>
      </c>
      <c r="O769" s="64" t="n">
        <f aca="false">IF(AND($G769&lt;=O$1,$H769&gt;O$1),$C769,0)</f>
        <v>0</v>
      </c>
      <c r="P769" s="64" t="n">
        <f aca="false">IF(AND($G769&lt;=P$1,$H769&gt;P$1),$C769,0)</f>
        <v>0</v>
      </c>
      <c r="Q769" s="64" t="n">
        <f aca="false">IF(AND($G769&lt;=Q$1,$H769&gt;Q$1),$C769,0)</f>
        <v>0</v>
      </c>
      <c r="R769" s="64" t="n">
        <f aca="false">IF(AND($G769&lt;=R$1,$H769&gt;R$1),$C769,0)</f>
        <v>0</v>
      </c>
      <c r="S769" s="64" t="n">
        <f aca="false">IF(AND($G769&lt;=S$1,$H769&gt;S$1),$C769,0)</f>
        <v>0</v>
      </c>
      <c r="T769" s="64" t="n">
        <f aca="false">IF(AND($G769&lt;=T$1,$H769&gt;T$1),$C769,0)</f>
        <v>0</v>
      </c>
      <c r="U769" s="65" t="n">
        <f aca="false">SUM(I769:T769)</f>
        <v>0</v>
      </c>
      <c r="V769" s="65"/>
      <c r="W769" s="67"/>
      <c r="X769" s="67"/>
      <c r="Y769" s="67"/>
      <c r="Z769" s="67"/>
      <c r="AA769" s="67"/>
      <c r="AB769" s="67"/>
      <c r="AC769" s="67"/>
    </row>
    <row r="770" customFormat="false" ht="15.75" hidden="true" customHeight="false" outlineLevel="0" collapsed="false">
      <c r="A770" s="54" t="n">
        <f aca="false">+'Personnel Input Worksheet'!B790</f>
        <v>0</v>
      </c>
      <c r="B770" s="54" t="n">
        <f aca="false">+'Personnel Input Worksheet'!D790</f>
        <v>0</v>
      </c>
      <c r="C770" s="54" t="n">
        <f aca="false">IF(B770&lt;&gt;0,1,0)</f>
        <v>0</v>
      </c>
      <c r="D770" s="54" t="n">
        <f aca="false">+'Personnel Input Worksheet'!G790</f>
        <v>0</v>
      </c>
      <c r="E770" s="61" t="n">
        <f aca="false">+D770*30</f>
        <v>0</v>
      </c>
      <c r="F770" s="62" t="n">
        <v>36526</v>
      </c>
      <c r="G770" s="63" t="n">
        <f aca="false">IF(A770&lt;&gt;"FTE",DATE(99,12,31),+F770+(360-E770))</f>
        <v>36525</v>
      </c>
      <c r="H770" s="63" t="n">
        <f aca="false">IF(A770&lt;&gt;"FTE",F770+E770,DATE(2001,1,1))</f>
        <v>36526</v>
      </c>
      <c r="I770" s="64" t="n">
        <f aca="false">IF(AND($G770&lt;=I$1,$H770&gt;I$1),$C770,0)</f>
        <v>0</v>
      </c>
      <c r="J770" s="64" t="n">
        <f aca="false">IF(AND($G770&lt;=J$1,$H770&gt;J$1),$C770,0)</f>
        <v>0</v>
      </c>
      <c r="K770" s="64" t="n">
        <f aca="false">IF(AND($G770&lt;=K$1,$H770&gt;K$1),$C770,0)</f>
        <v>0</v>
      </c>
      <c r="L770" s="64" t="n">
        <f aca="false">IF(AND($G770&lt;=L$1,$H770&gt;L$1),$C770,0)</f>
        <v>0</v>
      </c>
      <c r="M770" s="64" t="n">
        <f aca="false">IF(AND($G770&lt;=M$1,$H770&gt;M$1),$C770,0)</f>
        <v>0</v>
      </c>
      <c r="N770" s="64" t="n">
        <f aca="false">IF(AND($G770&lt;=N$1,$H770&gt;N$1),$C770,0)</f>
        <v>0</v>
      </c>
      <c r="O770" s="64" t="n">
        <f aca="false">IF(AND($G770&lt;=O$1,$H770&gt;O$1),$C770,0)</f>
        <v>0</v>
      </c>
      <c r="P770" s="64" t="n">
        <f aca="false">IF(AND($G770&lt;=P$1,$H770&gt;P$1),$C770,0)</f>
        <v>0</v>
      </c>
      <c r="Q770" s="64" t="n">
        <f aca="false">IF(AND($G770&lt;=Q$1,$H770&gt;Q$1),$C770,0)</f>
        <v>0</v>
      </c>
      <c r="R770" s="64" t="n">
        <f aca="false">IF(AND($G770&lt;=R$1,$H770&gt;R$1),$C770,0)</f>
        <v>0</v>
      </c>
      <c r="S770" s="64" t="n">
        <f aca="false">IF(AND($G770&lt;=S$1,$H770&gt;S$1),$C770,0)</f>
        <v>0</v>
      </c>
      <c r="T770" s="64" t="n">
        <f aca="false">IF(AND($G770&lt;=T$1,$H770&gt;T$1),$C770,0)</f>
        <v>0</v>
      </c>
      <c r="U770" s="65" t="n">
        <f aca="false">SUM(I770:T770)</f>
        <v>0</v>
      </c>
      <c r="V770" s="65"/>
      <c r="W770" s="67"/>
      <c r="X770" s="67"/>
      <c r="Y770" s="67"/>
      <c r="Z770" s="67"/>
      <c r="AA770" s="67"/>
      <c r="AB770" s="67"/>
      <c r="AC770" s="67"/>
    </row>
    <row r="771" customFormat="false" ht="15.75" hidden="true" customHeight="false" outlineLevel="0" collapsed="false">
      <c r="A771" s="54" t="n">
        <f aca="false">+'Personnel Input Worksheet'!B791</f>
        <v>0</v>
      </c>
      <c r="B771" s="54" t="n">
        <f aca="false">+'Personnel Input Worksheet'!D791</f>
        <v>0</v>
      </c>
      <c r="C771" s="54" t="n">
        <f aca="false">IF(B771&lt;&gt;0,1,0)</f>
        <v>0</v>
      </c>
      <c r="D771" s="54" t="n">
        <f aca="false">+'Personnel Input Worksheet'!G791</f>
        <v>0</v>
      </c>
      <c r="E771" s="61" t="n">
        <f aca="false">+D771*30</f>
        <v>0</v>
      </c>
      <c r="F771" s="62" t="n">
        <v>36526</v>
      </c>
      <c r="G771" s="63" t="n">
        <f aca="false">IF(A771&lt;&gt;"FTE",DATE(99,12,31),+F771+(360-E771))</f>
        <v>36525</v>
      </c>
      <c r="H771" s="63" t="n">
        <f aca="false">IF(A771&lt;&gt;"FTE",F771+E771,DATE(2001,1,1))</f>
        <v>36526</v>
      </c>
      <c r="I771" s="64" t="n">
        <f aca="false">IF(AND($G771&lt;=I$1,$H771&gt;I$1),$C771,0)</f>
        <v>0</v>
      </c>
      <c r="J771" s="64" t="n">
        <f aca="false">IF(AND($G771&lt;=J$1,$H771&gt;J$1),$C771,0)</f>
        <v>0</v>
      </c>
      <c r="K771" s="64" t="n">
        <f aca="false">IF(AND($G771&lt;=K$1,$H771&gt;K$1),$C771,0)</f>
        <v>0</v>
      </c>
      <c r="L771" s="64" t="n">
        <f aca="false">IF(AND($G771&lt;=L$1,$H771&gt;L$1),$C771,0)</f>
        <v>0</v>
      </c>
      <c r="M771" s="64" t="n">
        <f aca="false">IF(AND($G771&lt;=M$1,$H771&gt;M$1),$C771,0)</f>
        <v>0</v>
      </c>
      <c r="N771" s="64" t="n">
        <f aca="false">IF(AND($G771&lt;=N$1,$H771&gt;N$1),$C771,0)</f>
        <v>0</v>
      </c>
      <c r="O771" s="64" t="n">
        <f aca="false">IF(AND($G771&lt;=O$1,$H771&gt;O$1),$C771,0)</f>
        <v>0</v>
      </c>
      <c r="P771" s="64" t="n">
        <f aca="false">IF(AND($G771&lt;=P$1,$H771&gt;P$1),$C771,0)</f>
        <v>0</v>
      </c>
      <c r="Q771" s="64" t="n">
        <f aca="false">IF(AND($G771&lt;=Q$1,$H771&gt;Q$1),$C771,0)</f>
        <v>0</v>
      </c>
      <c r="R771" s="64" t="n">
        <f aca="false">IF(AND($G771&lt;=R$1,$H771&gt;R$1),$C771,0)</f>
        <v>0</v>
      </c>
      <c r="S771" s="64" t="n">
        <f aca="false">IF(AND($G771&lt;=S$1,$H771&gt;S$1),$C771,0)</f>
        <v>0</v>
      </c>
      <c r="T771" s="64" t="n">
        <f aca="false">IF(AND($G771&lt;=T$1,$H771&gt;T$1),$C771,0)</f>
        <v>0</v>
      </c>
      <c r="U771" s="65" t="n">
        <f aca="false">SUM(I771:T771)</f>
        <v>0</v>
      </c>
      <c r="V771" s="65"/>
      <c r="W771" s="67"/>
      <c r="X771" s="67"/>
      <c r="Y771" s="67"/>
      <c r="Z771" s="67"/>
      <c r="AA771" s="67"/>
      <c r="AB771" s="67"/>
      <c r="AC771" s="67"/>
    </row>
    <row r="772" customFormat="false" ht="15.75" hidden="true" customHeight="false" outlineLevel="0" collapsed="false">
      <c r="A772" s="54" t="n">
        <f aca="false">+'Personnel Input Worksheet'!B792</f>
        <v>0</v>
      </c>
      <c r="B772" s="54" t="n">
        <f aca="false">+'Personnel Input Worksheet'!D792</f>
        <v>0</v>
      </c>
      <c r="C772" s="54" t="n">
        <f aca="false">IF(B772&lt;&gt;0,1,0)</f>
        <v>0</v>
      </c>
      <c r="D772" s="54" t="n">
        <f aca="false">+'Personnel Input Worksheet'!G792</f>
        <v>0</v>
      </c>
      <c r="E772" s="61" t="n">
        <f aca="false">+D772*30</f>
        <v>0</v>
      </c>
      <c r="F772" s="62" t="n">
        <v>36526</v>
      </c>
      <c r="G772" s="63" t="n">
        <f aca="false">IF(A772&lt;&gt;"FTE",DATE(99,12,31),+F772+(360-E772))</f>
        <v>36525</v>
      </c>
      <c r="H772" s="63" t="n">
        <f aca="false">IF(A772&lt;&gt;"FTE",F772+E772,DATE(2001,1,1))</f>
        <v>36526</v>
      </c>
      <c r="I772" s="64" t="n">
        <f aca="false">IF(AND($G772&lt;=I$1,$H772&gt;I$1),$C772,0)</f>
        <v>0</v>
      </c>
      <c r="J772" s="64" t="n">
        <f aca="false">IF(AND($G772&lt;=J$1,$H772&gt;J$1),$C772,0)</f>
        <v>0</v>
      </c>
      <c r="K772" s="64" t="n">
        <f aca="false">IF(AND($G772&lt;=K$1,$H772&gt;K$1),$C772,0)</f>
        <v>0</v>
      </c>
      <c r="L772" s="64" t="n">
        <f aca="false">IF(AND($G772&lt;=L$1,$H772&gt;L$1),$C772,0)</f>
        <v>0</v>
      </c>
      <c r="M772" s="64" t="n">
        <f aca="false">IF(AND($G772&lt;=M$1,$H772&gt;M$1),$C772,0)</f>
        <v>0</v>
      </c>
      <c r="N772" s="64" t="n">
        <f aca="false">IF(AND($G772&lt;=N$1,$H772&gt;N$1),$C772,0)</f>
        <v>0</v>
      </c>
      <c r="O772" s="64" t="n">
        <f aca="false">IF(AND($G772&lt;=O$1,$H772&gt;O$1),$C772,0)</f>
        <v>0</v>
      </c>
      <c r="P772" s="64" t="n">
        <f aca="false">IF(AND($G772&lt;=P$1,$H772&gt;P$1),$C772,0)</f>
        <v>0</v>
      </c>
      <c r="Q772" s="64" t="n">
        <f aca="false">IF(AND($G772&lt;=Q$1,$H772&gt;Q$1),$C772,0)</f>
        <v>0</v>
      </c>
      <c r="R772" s="64" t="n">
        <f aca="false">IF(AND($G772&lt;=R$1,$H772&gt;R$1),$C772,0)</f>
        <v>0</v>
      </c>
      <c r="S772" s="64" t="n">
        <f aca="false">IF(AND($G772&lt;=S$1,$H772&gt;S$1),$C772,0)</f>
        <v>0</v>
      </c>
      <c r="T772" s="64" t="n">
        <f aca="false">IF(AND($G772&lt;=T$1,$H772&gt;T$1),$C772,0)</f>
        <v>0</v>
      </c>
      <c r="U772" s="65" t="n">
        <f aca="false">SUM(I772:T772)</f>
        <v>0</v>
      </c>
      <c r="V772" s="65"/>
      <c r="W772" s="67"/>
      <c r="X772" s="67"/>
      <c r="Y772" s="67"/>
      <c r="Z772" s="67"/>
      <c r="AA772" s="67"/>
      <c r="AB772" s="67"/>
      <c r="AC772" s="67"/>
    </row>
    <row r="773" customFormat="false" ht="15.75" hidden="true" customHeight="false" outlineLevel="0" collapsed="false">
      <c r="A773" s="54" t="n">
        <f aca="false">+'Personnel Input Worksheet'!B793</f>
        <v>0</v>
      </c>
      <c r="B773" s="54" t="n">
        <f aca="false">+'Personnel Input Worksheet'!D793</f>
        <v>0</v>
      </c>
      <c r="C773" s="54" t="n">
        <f aca="false">IF(B773&lt;&gt;0,1,0)</f>
        <v>0</v>
      </c>
      <c r="D773" s="54" t="n">
        <f aca="false">+'Personnel Input Worksheet'!G793</f>
        <v>0</v>
      </c>
      <c r="E773" s="61" t="n">
        <f aca="false">+D773*30</f>
        <v>0</v>
      </c>
      <c r="F773" s="62" t="n">
        <v>36526</v>
      </c>
      <c r="G773" s="63" t="n">
        <f aca="false">IF(A773&lt;&gt;"FTE",DATE(99,12,31),+F773+(360-E773))</f>
        <v>36525</v>
      </c>
      <c r="H773" s="63" t="n">
        <f aca="false">IF(A773&lt;&gt;"FTE",F773+E773,DATE(2001,1,1))</f>
        <v>36526</v>
      </c>
      <c r="I773" s="64" t="n">
        <f aca="false">IF(AND($G773&lt;=I$1,$H773&gt;I$1),$C773,0)</f>
        <v>0</v>
      </c>
      <c r="J773" s="64" t="n">
        <f aca="false">IF(AND($G773&lt;=J$1,$H773&gt;J$1),$C773,0)</f>
        <v>0</v>
      </c>
      <c r="K773" s="64" t="n">
        <f aca="false">IF(AND($G773&lt;=K$1,$H773&gt;K$1),$C773,0)</f>
        <v>0</v>
      </c>
      <c r="L773" s="64" t="n">
        <f aca="false">IF(AND($G773&lt;=L$1,$H773&gt;L$1),$C773,0)</f>
        <v>0</v>
      </c>
      <c r="M773" s="64" t="n">
        <f aca="false">IF(AND($G773&lt;=M$1,$H773&gt;M$1),$C773,0)</f>
        <v>0</v>
      </c>
      <c r="N773" s="64" t="n">
        <f aca="false">IF(AND($G773&lt;=N$1,$H773&gt;N$1),$C773,0)</f>
        <v>0</v>
      </c>
      <c r="O773" s="64" t="n">
        <f aca="false">IF(AND($G773&lt;=O$1,$H773&gt;O$1),$C773,0)</f>
        <v>0</v>
      </c>
      <c r="P773" s="64" t="n">
        <f aca="false">IF(AND($G773&lt;=P$1,$H773&gt;P$1),$C773,0)</f>
        <v>0</v>
      </c>
      <c r="Q773" s="64" t="n">
        <f aca="false">IF(AND($G773&lt;=Q$1,$H773&gt;Q$1),$C773,0)</f>
        <v>0</v>
      </c>
      <c r="R773" s="64" t="n">
        <f aca="false">IF(AND($G773&lt;=R$1,$H773&gt;R$1),$C773,0)</f>
        <v>0</v>
      </c>
      <c r="S773" s="64" t="n">
        <f aca="false">IF(AND($G773&lt;=S$1,$H773&gt;S$1),$C773,0)</f>
        <v>0</v>
      </c>
      <c r="T773" s="64" t="n">
        <f aca="false">IF(AND($G773&lt;=T$1,$H773&gt;T$1),$C773,0)</f>
        <v>0</v>
      </c>
      <c r="U773" s="65" t="n">
        <f aca="false">SUM(I773:T773)</f>
        <v>0</v>
      </c>
      <c r="V773" s="65"/>
      <c r="W773" s="67"/>
      <c r="X773" s="67"/>
      <c r="Y773" s="67"/>
      <c r="Z773" s="67"/>
      <c r="AA773" s="67"/>
      <c r="AB773" s="67"/>
      <c r="AC773" s="67"/>
    </row>
    <row r="774" customFormat="false" ht="15.75" hidden="true" customHeight="false" outlineLevel="0" collapsed="false">
      <c r="A774" s="54" t="n">
        <f aca="false">+'Personnel Input Worksheet'!B794</f>
        <v>0</v>
      </c>
      <c r="B774" s="54" t="n">
        <f aca="false">+'Personnel Input Worksheet'!D794</f>
        <v>0</v>
      </c>
      <c r="C774" s="54" t="n">
        <f aca="false">IF(B774&lt;&gt;0,1,0)</f>
        <v>0</v>
      </c>
      <c r="D774" s="54" t="n">
        <f aca="false">+'Personnel Input Worksheet'!G794</f>
        <v>0</v>
      </c>
      <c r="E774" s="61" t="n">
        <f aca="false">+D774*30</f>
        <v>0</v>
      </c>
      <c r="F774" s="62" t="n">
        <v>36526</v>
      </c>
      <c r="G774" s="63" t="n">
        <f aca="false">IF(A774&lt;&gt;"FTE",DATE(99,12,31),+F774+(360-E774))</f>
        <v>36525</v>
      </c>
      <c r="H774" s="63" t="n">
        <f aca="false">IF(A774&lt;&gt;"FTE",F774+E774,DATE(2001,1,1))</f>
        <v>36526</v>
      </c>
      <c r="I774" s="64" t="n">
        <f aca="false">IF(AND($G774&lt;=I$1,$H774&gt;I$1),$C774,0)</f>
        <v>0</v>
      </c>
      <c r="J774" s="64" t="n">
        <f aca="false">IF(AND($G774&lt;=J$1,$H774&gt;J$1),$C774,0)</f>
        <v>0</v>
      </c>
      <c r="K774" s="64" t="n">
        <f aca="false">IF(AND($G774&lt;=K$1,$H774&gt;K$1),$C774,0)</f>
        <v>0</v>
      </c>
      <c r="L774" s="64" t="n">
        <f aca="false">IF(AND($G774&lt;=L$1,$H774&gt;L$1),$C774,0)</f>
        <v>0</v>
      </c>
      <c r="M774" s="64" t="n">
        <f aca="false">IF(AND($G774&lt;=M$1,$H774&gt;M$1),$C774,0)</f>
        <v>0</v>
      </c>
      <c r="N774" s="64" t="n">
        <f aca="false">IF(AND($G774&lt;=N$1,$H774&gt;N$1),$C774,0)</f>
        <v>0</v>
      </c>
      <c r="O774" s="64" t="n">
        <f aca="false">IF(AND($G774&lt;=O$1,$H774&gt;O$1),$C774,0)</f>
        <v>0</v>
      </c>
      <c r="P774" s="64" t="n">
        <f aca="false">IF(AND($G774&lt;=P$1,$H774&gt;P$1),$C774,0)</f>
        <v>0</v>
      </c>
      <c r="Q774" s="64" t="n">
        <f aca="false">IF(AND($G774&lt;=Q$1,$H774&gt;Q$1),$C774,0)</f>
        <v>0</v>
      </c>
      <c r="R774" s="64" t="n">
        <f aca="false">IF(AND($G774&lt;=R$1,$H774&gt;R$1),$C774,0)</f>
        <v>0</v>
      </c>
      <c r="S774" s="64" t="n">
        <f aca="false">IF(AND($G774&lt;=S$1,$H774&gt;S$1),$C774,0)</f>
        <v>0</v>
      </c>
      <c r="T774" s="64" t="n">
        <f aca="false">IF(AND($G774&lt;=T$1,$H774&gt;T$1),$C774,0)</f>
        <v>0</v>
      </c>
      <c r="U774" s="65" t="n">
        <f aca="false">SUM(I774:T774)</f>
        <v>0</v>
      </c>
      <c r="V774" s="65"/>
      <c r="W774" s="67"/>
      <c r="X774" s="67"/>
      <c r="Y774" s="67"/>
      <c r="Z774" s="67"/>
      <c r="AA774" s="67"/>
      <c r="AB774" s="67"/>
      <c r="AC774" s="67"/>
    </row>
    <row r="775" customFormat="false" ht="15.75" hidden="true" customHeight="false" outlineLevel="0" collapsed="false">
      <c r="A775" s="54" t="n">
        <f aca="false">+'Personnel Input Worksheet'!B795</f>
        <v>0</v>
      </c>
      <c r="B775" s="54" t="n">
        <f aca="false">+'Personnel Input Worksheet'!D795</f>
        <v>0</v>
      </c>
      <c r="C775" s="54" t="n">
        <f aca="false">IF(B775&lt;&gt;0,1,0)</f>
        <v>0</v>
      </c>
      <c r="D775" s="54" t="n">
        <f aca="false">+'Personnel Input Worksheet'!G795</f>
        <v>0</v>
      </c>
      <c r="E775" s="61" t="n">
        <f aca="false">+D775*30</f>
        <v>0</v>
      </c>
      <c r="F775" s="62" t="n">
        <v>36526</v>
      </c>
      <c r="G775" s="63" t="n">
        <f aca="false">IF(A775&lt;&gt;"FTE",DATE(99,12,31),+F775+(360-E775))</f>
        <v>36525</v>
      </c>
      <c r="H775" s="63" t="n">
        <f aca="false">IF(A775&lt;&gt;"FTE",F775+E775,DATE(2001,1,1))</f>
        <v>36526</v>
      </c>
      <c r="I775" s="64" t="n">
        <f aca="false">IF(AND($G775&lt;=I$1,$H775&gt;I$1),$C775,0)</f>
        <v>0</v>
      </c>
      <c r="J775" s="64" t="n">
        <f aca="false">IF(AND($G775&lt;=J$1,$H775&gt;J$1),$C775,0)</f>
        <v>0</v>
      </c>
      <c r="K775" s="64" t="n">
        <f aca="false">IF(AND($G775&lt;=K$1,$H775&gt;K$1),$C775,0)</f>
        <v>0</v>
      </c>
      <c r="L775" s="64" t="n">
        <f aca="false">IF(AND($G775&lt;=L$1,$H775&gt;L$1),$C775,0)</f>
        <v>0</v>
      </c>
      <c r="M775" s="64" t="n">
        <f aca="false">IF(AND($G775&lt;=M$1,$H775&gt;M$1),$C775,0)</f>
        <v>0</v>
      </c>
      <c r="N775" s="64" t="n">
        <f aca="false">IF(AND($G775&lt;=N$1,$H775&gt;N$1),$C775,0)</f>
        <v>0</v>
      </c>
      <c r="O775" s="64" t="n">
        <f aca="false">IF(AND($G775&lt;=O$1,$H775&gt;O$1),$C775,0)</f>
        <v>0</v>
      </c>
      <c r="P775" s="64" t="n">
        <f aca="false">IF(AND($G775&lt;=P$1,$H775&gt;P$1),$C775,0)</f>
        <v>0</v>
      </c>
      <c r="Q775" s="64" t="n">
        <f aca="false">IF(AND($G775&lt;=Q$1,$H775&gt;Q$1),$C775,0)</f>
        <v>0</v>
      </c>
      <c r="R775" s="64" t="n">
        <f aca="false">IF(AND($G775&lt;=R$1,$H775&gt;R$1),$C775,0)</f>
        <v>0</v>
      </c>
      <c r="S775" s="64" t="n">
        <f aca="false">IF(AND($G775&lt;=S$1,$H775&gt;S$1),$C775,0)</f>
        <v>0</v>
      </c>
      <c r="T775" s="64" t="n">
        <f aca="false">IF(AND($G775&lt;=T$1,$H775&gt;T$1),$C775,0)</f>
        <v>0</v>
      </c>
      <c r="U775" s="65" t="n">
        <f aca="false">SUM(I775:T775)</f>
        <v>0</v>
      </c>
      <c r="V775" s="65"/>
      <c r="W775" s="67"/>
      <c r="X775" s="67"/>
      <c r="Y775" s="67"/>
      <c r="Z775" s="67"/>
      <c r="AA775" s="67"/>
      <c r="AB775" s="67"/>
      <c r="AC775" s="67"/>
    </row>
    <row r="776" customFormat="false" ht="15.75" hidden="true" customHeight="false" outlineLevel="0" collapsed="false">
      <c r="A776" s="54" t="n">
        <f aca="false">+'Personnel Input Worksheet'!B796</f>
        <v>0</v>
      </c>
      <c r="B776" s="54" t="n">
        <f aca="false">+'Personnel Input Worksheet'!D796</f>
        <v>0</v>
      </c>
      <c r="C776" s="54" t="n">
        <f aca="false">IF(B776&lt;&gt;0,1,0)</f>
        <v>0</v>
      </c>
      <c r="D776" s="54" t="n">
        <f aca="false">+'Personnel Input Worksheet'!G796</f>
        <v>0</v>
      </c>
      <c r="E776" s="61" t="n">
        <f aca="false">+D776*30</f>
        <v>0</v>
      </c>
      <c r="F776" s="62" t="n">
        <v>36526</v>
      </c>
      <c r="G776" s="63" t="n">
        <f aca="false">IF(A776&lt;&gt;"FTE",DATE(99,12,31),+F776+(360-E776))</f>
        <v>36525</v>
      </c>
      <c r="H776" s="63" t="n">
        <f aca="false">IF(A776&lt;&gt;"FTE",F776+E776,DATE(2001,1,1))</f>
        <v>36526</v>
      </c>
      <c r="I776" s="64" t="n">
        <f aca="false">IF(AND($G776&lt;=I$1,$H776&gt;I$1),$C776,0)</f>
        <v>0</v>
      </c>
      <c r="J776" s="64" t="n">
        <f aca="false">IF(AND($G776&lt;=J$1,$H776&gt;J$1),$C776,0)</f>
        <v>0</v>
      </c>
      <c r="K776" s="64" t="n">
        <f aca="false">IF(AND($G776&lt;=K$1,$H776&gt;K$1),$C776,0)</f>
        <v>0</v>
      </c>
      <c r="L776" s="64" t="n">
        <f aca="false">IF(AND($G776&lt;=L$1,$H776&gt;L$1),$C776,0)</f>
        <v>0</v>
      </c>
      <c r="M776" s="64" t="n">
        <f aca="false">IF(AND($G776&lt;=M$1,$H776&gt;M$1),$C776,0)</f>
        <v>0</v>
      </c>
      <c r="N776" s="64" t="n">
        <f aca="false">IF(AND($G776&lt;=N$1,$H776&gt;N$1),$C776,0)</f>
        <v>0</v>
      </c>
      <c r="O776" s="64" t="n">
        <f aca="false">IF(AND($G776&lt;=O$1,$H776&gt;O$1),$C776,0)</f>
        <v>0</v>
      </c>
      <c r="P776" s="64" t="n">
        <f aca="false">IF(AND($G776&lt;=P$1,$H776&gt;P$1),$C776,0)</f>
        <v>0</v>
      </c>
      <c r="Q776" s="64" t="n">
        <f aca="false">IF(AND($G776&lt;=Q$1,$H776&gt;Q$1),$C776,0)</f>
        <v>0</v>
      </c>
      <c r="R776" s="64" t="n">
        <f aca="false">IF(AND($G776&lt;=R$1,$H776&gt;R$1),$C776,0)</f>
        <v>0</v>
      </c>
      <c r="S776" s="64" t="n">
        <f aca="false">IF(AND($G776&lt;=S$1,$H776&gt;S$1),$C776,0)</f>
        <v>0</v>
      </c>
      <c r="T776" s="64" t="n">
        <f aca="false">IF(AND($G776&lt;=T$1,$H776&gt;T$1),$C776,0)</f>
        <v>0</v>
      </c>
      <c r="U776" s="65" t="n">
        <f aca="false">SUM(I776:T776)</f>
        <v>0</v>
      </c>
      <c r="V776" s="65"/>
      <c r="W776" s="67"/>
      <c r="X776" s="67"/>
      <c r="Y776" s="67"/>
      <c r="Z776" s="67"/>
      <c r="AA776" s="67"/>
      <c r="AB776" s="67"/>
      <c r="AC776" s="67"/>
    </row>
    <row r="777" customFormat="false" ht="15.75" hidden="true" customHeight="false" outlineLevel="0" collapsed="false">
      <c r="A777" s="54" t="n">
        <f aca="false">+'Personnel Input Worksheet'!B797</f>
        <v>0</v>
      </c>
      <c r="B777" s="54" t="n">
        <f aca="false">+'Personnel Input Worksheet'!D797</f>
        <v>0</v>
      </c>
      <c r="C777" s="54" t="n">
        <f aca="false">IF(B777&lt;&gt;0,1,0)</f>
        <v>0</v>
      </c>
      <c r="D777" s="54" t="n">
        <f aca="false">+'Personnel Input Worksheet'!G797</f>
        <v>0</v>
      </c>
      <c r="E777" s="61" t="n">
        <f aca="false">+D777*30</f>
        <v>0</v>
      </c>
      <c r="F777" s="62" t="n">
        <v>36526</v>
      </c>
      <c r="G777" s="63" t="n">
        <f aca="false">IF(A777&lt;&gt;"FTE",DATE(99,12,31),+F777+(360-E777))</f>
        <v>36525</v>
      </c>
      <c r="H777" s="63" t="n">
        <f aca="false">IF(A777&lt;&gt;"FTE",F777+E777,DATE(2001,1,1))</f>
        <v>36526</v>
      </c>
      <c r="I777" s="64" t="n">
        <f aca="false">IF(AND($G777&lt;=I$1,$H777&gt;I$1),$C777,0)</f>
        <v>0</v>
      </c>
      <c r="J777" s="64" t="n">
        <f aca="false">IF(AND($G777&lt;=J$1,$H777&gt;J$1),$C777,0)</f>
        <v>0</v>
      </c>
      <c r="K777" s="64" t="n">
        <f aca="false">IF(AND($G777&lt;=K$1,$H777&gt;K$1),$C777,0)</f>
        <v>0</v>
      </c>
      <c r="L777" s="64" t="n">
        <f aca="false">IF(AND($G777&lt;=L$1,$H777&gt;L$1),$C777,0)</f>
        <v>0</v>
      </c>
      <c r="M777" s="64" t="n">
        <f aca="false">IF(AND($G777&lt;=M$1,$H777&gt;M$1),$C777,0)</f>
        <v>0</v>
      </c>
      <c r="N777" s="64" t="n">
        <f aca="false">IF(AND($G777&lt;=N$1,$H777&gt;N$1),$C777,0)</f>
        <v>0</v>
      </c>
      <c r="O777" s="64" t="n">
        <f aca="false">IF(AND($G777&lt;=O$1,$H777&gt;O$1),$C777,0)</f>
        <v>0</v>
      </c>
      <c r="P777" s="64" t="n">
        <f aca="false">IF(AND($G777&lt;=P$1,$H777&gt;P$1),$C777,0)</f>
        <v>0</v>
      </c>
      <c r="Q777" s="64" t="n">
        <f aca="false">IF(AND($G777&lt;=Q$1,$H777&gt;Q$1),$C777,0)</f>
        <v>0</v>
      </c>
      <c r="R777" s="64" t="n">
        <f aca="false">IF(AND($G777&lt;=R$1,$H777&gt;R$1),$C777,0)</f>
        <v>0</v>
      </c>
      <c r="S777" s="64" t="n">
        <f aca="false">IF(AND($G777&lt;=S$1,$H777&gt;S$1),$C777,0)</f>
        <v>0</v>
      </c>
      <c r="T777" s="64" t="n">
        <f aca="false">IF(AND($G777&lt;=T$1,$H777&gt;T$1),$C777,0)</f>
        <v>0</v>
      </c>
      <c r="U777" s="65" t="n">
        <f aca="false">SUM(I777:T777)</f>
        <v>0</v>
      </c>
      <c r="V777" s="65"/>
      <c r="W777" s="67"/>
      <c r="X777" s="67"/>
      <c r="Y777" s="67"/>
      <c r="Z777" s="67"/>
      <c r="AA777" s="67"/>
      <c r="AB777" s="67"/>
      <c r="AC777" s="67"/>
    </row>
    <row r="778" customFormat="false" ht="15.75" hidden="true" customHeight="false" outlineLevel="0" collapsed="false">
      <c r="A778" s="54" t="n">
        <f aca="false">+'Personnel Input Worksheet'!B798</f>
        <v>0</v>
      </c>
      <c r="B778" s="54" t="n">
        <f aca="false">+'Personnel Input Worksheet'!D798</f>
        <v>0</v>
      </c>
      <c r="C778" s="54" t="n">
        <f aca="false">IF(B778&lt;&gt;0,1,0)</f>
        <v>0</v>
      </c>
      <c r="D778" s="54" t="n">
        <f aca="false">+'Personnel Input Worksheet'!G798</f>
        <v>0</v>
      </c>
      <c r="E778" s="61" t="n">
        <f aca="false">+D778*30</f>
        <v>0</v>
      </c>
      <c r="F778" s="62" t="n">
        <v>36526</v>
      </c>
      <c r="G778" s="63" t="n">
        <f aca="false">IF(A778&lt;&gt;"FTE",DATE(99,12,31),+F778+(360-E778))</f>
        <v>36525</v>
      </c>
      <c r="H778" s="63" t="n">
        <f aca="false">IF(A778&lt;&gt;"FTE",F778+E778,DATE(2001,1,1))</f>
        <v>36526</v>
      </c>
      <c r="I778" s="64" t="n">
        <f aca="false">IF(AND($G778&lt;=I$1,$H778&gt;I$1),$C778,0)</f>
        <v>0</v>
      </c>
      <c r="J778" s="64" t="n">
        <f aca="false">IF(AND($G778&lt;=J$1,$H778&gt;J$1),$C778,0)</f>
        <v>0</v>
      </c>
      <c r="K778" s="64" t="n">
        <f aca="false">IF(AND($G778&lt;=K$1,$H778&gt;K$1),$C778,0)</f>
        <v>0</v>
      </c>
      <c r="L778" s="64" t="n">
        <f aca="false">IF(AND($G778&lt;=L$1,$H778&gt;L$1),$C778,0)</f>
        <v>0</v>
      </c>
      <c r="M778" s="64" t="n">
        <f aca="false">IF(AND($G778&lt;=M$1,$H778&gt;M$1),$C778,0)</f>
        <v>0</v>
      </c>
      <c r="N778" s="64" t="n">
        <f aca="false">IF(AND($G778&lt;=N$1,$H778&gt;N$1),$C778,0)</f>
        <v>0</v>
      </c>
      <c r="O778" s="64" t="n">
        <f aca="false">IF(AND($G778&lt;=O$1,$H778&gt;O$1),$C778,0)</f>
        <v>0</v>
      </c>
      <c r="P778" s="64" t="n">
        <f aca="false">IF(AND($G778&lt;=P$1,$H778&gt;P$1),$C778,0)</f>
        <v>0</v>
      </c>
      <c r="Q778" s="64" t="n">
        <f aca="false">IF(AND($G778&lt;=Q$1,$H778&gt;Q$1),$C778,0)</f>
        <v>0</v>
      </c>
      <c r="R778" s="64" t="n">
        <f aca="false">IF(AND($G778&lt;=R$1,$H778&gt;R$1),$C778,0)</f>
        <v>0</v>
      </c>
      <c r="S778" s="64" t="n">
        <f aca="false">IF(AND($G778&lt;=S$1,$H778&gt;S$1),$C778,0)</f>
        <v>0</v>
      </c>
      <c r="T778" s="64" t="n">
        <f aca="false">IF(AND($G778&lt;=T$1,$H778&gt;T$1),$C778,0)</f>
        <v>0</v>
      </c>
      <c r="U778" s="65" t="n">
        <f aca="false">SUM(I778:T778)</f>
        <v>0</v>
      </c>
      <c r="V778" s="65"/>
      <c r="W778" s="67"/>
      <c r="X778" s="67"/>
      <c r="Y778" s="67"/>
      <c r="Z778" s="67"/>
      <c r="AA778" s="67"/>
      <c r="AB778" s="67"/>
      <c r="AC778" s="67"/>
    </row>
    <row r="779" customFormat="false" ht="15.75" hidden="true" customHeight="false" outlineLevel="0" collapsed="false">
      <c r="A779" s="54" t="n">
        <f aca="false">+'Personnel Input Worksheet'!B799</f>
        <v>0</v>
      </c>
      <c r="B779" s="54" t="n">
        <f aca="false">+'Personnel Input Worksheet'!D799</f>
        <v>0</v>
      </c>
      <c r="C779" s="54" t="n">
        <f aca="false">IF(B779&lt;&gt;0,1,0)</f>
        <v>0</v>
      </c>
      <c r="D779" s="54" t="n">
        <f aca="false">+'Personnel Input Worksheet'!G799</f>
        <v>0</v>
      </c>
      <c r="E779" s="61" t="n">
        <f aca="false">+D779*30</f>
        <v>0</v>
      </c>
      <c r="F779" s="62" t="n">
        <v>36526</v>
      </c>
      <c r="G779" s="63" t="n">
        <f aca="false">IF(A779&lt;&gt;"FTE",DATE(99,12,31),+F779+(360-E779))</f>
        <v>36525</v>
      </c>
      <c r="H779" s="63" t="n">
        <f aca="false">IF(A779&lt;&gt;"FTE",F779+E779,DATE(2001,1,1))</f>
        <v>36526</v>
      </c>
      <c r="I779" s="64" t="n">
        <f aca="false">IF(AND($G779&lt;=I$1,$H779&gt;I$1),$C779,0)</f>
        <v>0</v>
      </c>
      <c r="J779" s="64" t="n">
        <f aca="false">IF(AND($G779&lt;=J$1,$H779&gt;J$1),$C779,0)</f>
        <v>0</v>
      </c>
      <c r="K779" s="64" t="n">
        <f aca="false">IF(AND($G779&lt;=K$1,$H779&gt;K$1),$C779,0)</f>
        <v>0</v>
      </c>
      <c r="L779" s="64" t="n">
        <f aca="false">IF(AND($G779&lt;=L$1,$H779&gt;L$1),$C779,0)</f>
        <v>0</v>
      </c>
      <c r="M779" s="64" t="n">
        <f aca="false">IF(AND($G779&lt;=M$1,$H779&gt;M$1),$C779,0)</f>
        <v>0</v>
      </c>
      <c r="N779" s="64" t="n">
        <f aca="false">IF(AND($G779&lt;=N$1,$H779&gt;N$1),$C779,0)</f>
        <v>0</v>
      </c>
      <c r="O779" s="64" t="n">
        <f aca="false">IF(AND($G779&lt;=O$1,$H779&gt;O$1),$C779,0)</f>
        <v>0</v>
      </c>
      <c r="P779" s="64" t="n">
        <f aca="false">IF(AND($G779&lt;=P$1,$H779&gt;P$1),$C779,0)</f>
        <v>0</v>
      </c>
      <c r="Q779" s="64" t="n">
        <f aca="false">IF(AND($G779&lt;=Q$1,$H779&gt;Q$1),$C779,0)</f>
        <v>0</v>
      </c>
      <c r="R779" s="64" t="n">
        <f aca="false">IF(AND($G779&lt;=R$1,$H779&gt;R$1),$C779,0)</f>
        <v>0</v>
      </c>
      <c r="S779" s="64" t="n">
        <f aca="false">IF(AND($G779&lt;=S$1,$H779&gt;S$1),$C779,0)</f>
        <v>0</v>
      </c>
      <c r="T779" s="64" t="n">
        <f aca="false">IF(AND($G779&lt;=T$1,$H779&gt;T$1),$C779,0)</f>
        <v>0</v>
      </c>
      <c r="U779" s="65" t="n">
        <f aca="false">SUM(I779:T779)</f>
        <v>0</v>
      </c>
      <c r="V779" s="65"/>
      <c r="W779" s="67"/>
      <c r="X779" s="67"/>
      <c r="Y779" s="67"/>
      <c r="Z779" s="67"/>
      <c r="AA779" s="67"/>
      <c r="AB779" s="67"/>
      <c r="AC779" s="67"/>
    </row>
    <row r="780" customFormat="false" ht="15.75" hidden="true" customHeight="false" outlineLevel="0" collapsed="false">
      <c r="A780" s="54" t="n">
        <f aca="false">+'Personnel Input Worksheet'!B800</f>
        <v>0</v>
      </c>
      <c r="B780" s="54" t="n">
        <f aca="false">+'Personnel Input Worksheet'!D800</f>
        <v>0</v>
      </c>
      <c r="C780" s="54" t="n">
        <f aca="false">IF(B780&lt;&gt;0,1,0)</f>
        <v>0</v>
      </c>
      <c r="D780" s="54" t="n">
        <f aca="false">+'Personnel Input Worksheet'!G800</f>
        <v>0</v>
      </c>
      <c r="E780" s="61" t="n">
        <f aca="false">+D780*30</f>
        <v>0</v>
      </c>
      <c r="F780" s="62" t="n">
        <v>36526</v>
      </c>
      <c r="G780" s="63" t="n">
        <f aca="false">IF(A780&lt;&gt;"FTE",DATE(99,12,31),+F780+(360-E780))</f>
        <v>36525</v>
      </c>
      <c r="H780" s="63" t="n">
        <f aca="false">IF(A780&lt;&gt;"FTE",F780+E780,DATE(2001,1,1))</f>
        <v>36526</v>
      </c>
      <c r="I780" s="64" t="n">
        <f aca="false">IF(AND($G780&lt;=I$1,$H780&gt;I$1),$C780,0)</f>
        <v>0</v>
      </c>
      <c r="J780" s="64" t="n">
        <f aca="false">IF(AND($G780&lt;=J$1,$H780&gt;J$1),$C780,0)</f>
        <v>0</v>
      </c>
      <c r="K780" s="64" t="n">
        <f aca="false">IF(AND($G780&lt;=K$1,$H780&gt;K$1),$C780,0)</f>
        <v>0</v>
      </c>
      <c r="L780" s="64" t="n">
        <f aca="false">IF(AND($G780&lt;=L$1,$H780&gt;L$1),$C780,0)</f>
        <v>0</v>
      </c>
      <c r="M780" s="64" t="n">
        <f aca="false">IF(AND($G780&lt;=M$1,$H780&gt;M$1),$C780,0)</f>
        <v>0</v>
      </c>
      <c r="N780" s="64" t="n">
        <f aca="false">IF(AND($G780&lt;=N$1,$H780&gt;N$1),$C780,0)</f>
        <v>0</v>
      </c>
      <c r="O780" s="64" t="n">
        <f aca="false">IF(AND($G780&lt;=O$1,$H780&gt;O$1),$C780,0)</f>
        <v>0</v>
      </c>
      <c r="P780" s="64" t="n">
        <f aca="false">IF(AND($G780&lt;=P$1,$H780&gt;P$1),$C780,0)</f>
        <v>0</v>
      </c>
      <c r="Q780" s="64" t="n">
        <f aca="false">IF(AND($G780&lt;=Q$1,$H780&gt;Q$1),$C780,0)</f>
        <v>0</v>
      </c>
      <c r="R780" s="64" t="n">
        <f aca="false">IF(AND($G780&lt;=R$1,$H780&gt;R$1),$C780,0)</f>
        <v>0</v>
      </c>
      <c r="S780" s="64" t="n">
        <f aca="false">IF(AND($G780&lt;=S$1,$H780&gt;S$1),$C780,0)</f>
        <v>0</v>
      </c>
      <c r="T780" s="64" t="n">
        <f aca="false">IF(AND($G780&lt;=T$1,$H780&gt;T$1),$C780,0)</f>
        <v>0</v>
      </c>
      <c r="U780" s="65" t="n">
        <f aca="false">SUM(I780:T780)</f>
        <v>0</v>
      </c>
      <c r="V780" s="65"/>
      <c r="W780" s="67"/>
      <c r="X780" s="67"/>
      <c r="Y780" s="67"/>
      <c r="Z780" s="67"/>
      <c r="AA780" s="67"/>
      <c r="AB780" s="67"/>
      <c r="AC780" s="67"/>
    </row>
    <row r="781" customFormat="false" ht="15.75" hidden="true" customHeight="false" outlineLevel="0" collapsed="false">
      <c r="A781" s="54" t="n">
        <f aca="false">+'Personnel Input Worksheet'!B801</f>
        <v>0</v>
      </c>
      <c r="B781" s="54" t="n">
        <f aca="false">+'Personnel Input Worksheet'!D801</f>
        <v>0</v>
      </c>
      <c r="C781" s="54" t="n">
        <f aca="false">IF(B781&lt;&gt;0,1,0)</f>
        <v>0</v>
      </c>
      <c r="D781" s="54" t="n">
        <f aca="false">+'Personnel Input Worksheet'!G801</f>
        <v>0</v>
      </c>
      <c r="E781" s="61" t="n">
        <f aca="false">+D781*30</f>
        <v>0</v>
      </c>
      <c r="F781" s="62" t="n">
        <v>36526</v>
      </c>
      <c r="G781" s="63" t="n">
        <f aca="false">IF(A781&lt;&gt;"FTE",DATE(99,12,31),+F781+(360-E781))</f>
        <v>36525</v>
      </c>
      <c r="H781" s="63" t="n">
        <f aca="false">IF(A781&lt;&gt;"FTE",F781+E781,DATE(2001,1,1))</f>
        <v>36526</v>
      </c>
      <c r="I781" s="64" t="n">
        <f aca="false">IF(AND($G781&lt;=I$1,$H781&gt;I$1),$C781,0)</f>
        <v>0</v>
      </c>
      <c r="J781" s="64" t="n">
        <f aca="false">IF(AND($G781&lt;=J$1,$H781&gt;J$1),$C781,0)</f>
        <v>0</v>
      </c>
      <c r="K781" s="64" t="n">
        <f aca="false">IF(AND($G781&lt;=K$1,$H781&gt;K$1),$C781,0)</f>
        <v>0</v>
      </c>
      <c r="L781" s="64" t="n">
        <f aca="false">IF(AND($G781&lt;=L$1,$H781&gt;L$1),$C781,0)</f>
        <v>0</v>
      </c>
      <c r="M781" s="64" t="n">
        <f aca="false">IF(AND($G781&lt;=M$1,$H781&gt;M$1),$C781,0)</f>
        <v>0</v>
      </c>
      <c r="N781" s="64" t="n">
        <f aca="false">IF(AND($G781&lt;=N$1,$H781&gt;N$1),$C781,0)</f>
        <v>0</v>
      </c>
      <c r="O781" s="64" t="n">
        <f aca="false">IF(AND($G781&lt;=O$1,$H781&gt;O$1),$C781,0)</f>
        <v>0</v>
      </c>
      <c r="P781" s="64" t="n">
        <f aca="false">IF(AND($G781&lt;=P$1,$H781&gt;P$1),$C781,0)</f>
        <v>0</v>
      </c>
      <c r="Q781" s="64" t="n">
        <f aca="false">IF(AND($G781&lt;=Q$1,$H781&gt;Q$1),$C781,0)</f>
        <v>0</v>
      </c>
      <c r="R781" s="64" t="n">
        <f aca="false">IF(AND($G781&lt;=R$1,$H781&gt;R$1),$C781,0)</f>
        <v>0</v>
      </c>
      <c r="S781" s="64" t="n">
        <f aca="false">IF(AND($G781&lt;=S$1,$H781&gt;S$1),$C781,0)</f>
        <v>0</v>
      </c>
      <c r="T781" s="64" t="n">
        <f aca="false">IF(AND($G781&lt;=T$1,$H781&gt;T$1),$C781,0)</f>
        <v>0</v>
      </c>
      <c r="U781" s="65" t="n">
        <f aca="false">SUM(I781:T781)</f>
        <v>0</v>
      </c>
      <c r="V781" s="65"/>
      <c r="W781" s="67"/>
      <c r="X781" s="67"/>
      <c r="Y781" s="67"/>
      <c r="Z781" s="67"/>
      <c r="AA781" s="67"/>
      <c r="AB781" s="67"/>
      <c r="AC781" s="67"/>
    </row>
    <row r="782" customFormat="false" ht="15.75" hidden="true" customHeight="false" outlineLevel="0" collapsed="false">
      <c r="A782" s="54" t="n">
        <f aca="false">+'Personnel Input Worksheet'!B802</f>
        <v>0</v>
      </c>
      <c r="B782" s="54" t="n">
        <f aca="false">+'Personnel Input Worksheet'!D802</f>
        <v>0</v>
      </c>
      <c r="C782" s="54" t="n">
        <f aca="false">IF(B782&lt;&gt;0,1,0)</f>
        <v>0</v>
      </c>
      <c r="D782" s="54" t="n">
        <f aca="false">+'Personnel Input Worksheet'!G802</f>
        <v>0</v>
      </c>
      <c r="E782" s="61" t="n">
        <f aca="false">+D782*30</f>
        <v>0</v>
      </c>
      <c r="F782" s="62" t="n">
        <v>36526</v>
      </c>
      <c r="G782" s="63" t="n">
        <f aca="false">IF(A782&lt;&gt;"FTE",DATE(99,12,31),+F782+(360-E782))</f>
        <v>36525</v>
      </c>
      <c r="H782" s="63" t="n">
        <f aca="false">IF(A782&lt;&gt;"FTE",F782+E782,DATE(2001,1,1))</f>
        <v>36526</v>
      </c>
      <c r="I782" s="64" t="n">
        <f aca="false">IF(AND($G782&lt;=I$1,$H782&gt;I$1),$C782,0)</f>
        <v>0</v>
      </c>
      <c r="J782" s="64" t="n">
        <f aca="false">IF(AND($G782&lt;=J$1,$H782&gt;J$1),$C782,0)</f>
        <v>0</v>
      </c>
      <c r="K782" s="64" t="n">
        <f aca="false">IF(AND($G782&lt;=K$1,$H782&gt;K$1),$C782,0)</f>
        <v>0</v>
      </c>
      <c r="L782" s="64" t="n">
        <f aca="false">IF(AND($G782&lt;=L$1,$H782&gt;L$1),$C782,0)</f>
        <v>0</v>
      </c>
      <c r="M782" s="64" t="n">
        <f aca="false">IF(AND($G782&lt;=M$1,$H782&gt;M$1),$C782,0)</f>
        <v>0</v>
      </c>
      <c r="N782" s="64" t="n">
        <f aca="false">IF(AND($G782&lt;=N$1,$H782&gt;N$1),$C782,0)</f>
        <v>0</v>
      </c>
      <c r="O782" s="64" t="n">
        <f aca="false">IF(AND($G782&lt;=O$1,$H782&gt;O$1),$C782,0)</f>
        <v>0</v>
      </c>
      <c r="P782" s="64" t="n">
        <f aca="false">IF(AND($G782&lt;=P$1,$H782&gt;P$1),$C782,0)</f>
        <v>0</v>
      </c>
      <c r="Q782" s="64" t="n">
        <f aca="false">IF(AND($G782&lt;=Q$1,$H782&gt;Q$1),$C782,0)</f>
        <v>0</v>
      </c>
      <c r="R782" s="64" t="n">
        <f aca="false">IF(AND($G782&lt;=R$1,$H782&gt;R$1),$C782,0)</f>
        <v>0</v>
      </c>
      <c r="S782" s="64" t="n">
        <f aca="false">IF(AND($G782&lt;=S$1,$H782&gt;S$1),$C782,0)</f>
        <v>0</v>
      </c>
      <c r="T782" s="64" t="n">
        <f aca="false">IF(AND($G782&lt;=T$1,$H782&gt;T$1),$C782,0)</f>
        <v>0</v>
      </c>
      <c r="U782" s="65" t="n">
        <f aca="false">SUM(I782:T782)</f>
        <v>0</v>
      </c>
      <c r="V782" s="65"/>
      <c r="W782" s="67"/>
      <c r="X782" s="67"/>
      <c r="Y782" s="67"/>
      <c r="Z782" s="67"/>
      <c r="AA782" s="67"/>
      <c r="AB782" s="67"/>
      <c r="AC782" s="67"/>
    </row>
    <row r="783" customFormat="false" ht="15.75" hidden="true" customHeight="false" outlineLevel="0" collapsed="false">
      <c r="A783" s="54" t="n">
        <f aca="false">+'Personnel Input Worksheet'!B803</f>
        <v>0</v>
      </c>
      <c r="B783" s="54" t="n">
        <f aca="false">+'Personnel Input Worksheet'!D803</f>
        <v>0</v>
      </c>
      <c r="C783" s="54" t="n">
        <f aca="false">IF(B783&lt;&gt;0,1,0)</f>
        <v>0</v>
      </c>
      <c r="D783" s="54" t="n">
        <f aca="false">+'Personnel Input Worksheet'!G803</f>
        <v>0</v>
      </c>
      <c r="E783" s="61" t="n">
        <f aca="false">+D783*30</f>
        <v>0</v>
      </c>
      <c r="F783" s="62" t="n">
        <v>36526</v>
      </c>
      <c r="G783" s="63" t="n">
        <f aca="false">IF(A783&lt;&gt;"FTE",DATE(99,12,31),+F783+(360-E783))</f>
        <v>36525</v>
      </c>
      <c r="H783" s="63" t="n">
        <f aca="false">IF(A783&lt;&gt;"FTE",F783+E783,DATE(2001,1,1))</f>
        <v>36526</v>
      </c>
      <c r="I783" s="64" t="n">
        <f aca="false">IF(AND($G783&lt;=I$1,$H783&gt;I$1),$C783,0)</f>
        <v>0</v>
      </c>
      <c r="J783" s="64" t="n">
        <f aca="false">IF(AND($G783&lt;=J$1,$H783&gt;J$1),$C783,0)</f>
        <v>0</v>
      </c>
      <c r="K783" s="64" t="n">
        <f aca="false">IF(AND($G783&lt;=K$1,$H783&gt;K$1),$C783,0)</f>
        <v>0</v>
      </c>
      <c r="L783" s="64" t="n">
        <f aca="false">IF(AND($G783&lt;=L$1,$H783&gt;L$1),$C783,0)</f>
        <v>0</v>
      </c>
      <c r="M783" s="64" t="n">
        <f aca="false">IF(AND($G783&lt;=M$1,$H783&gt;M$1),$C783,0)</f>
        <v>0</v>
      </c>
      <c r="N783" s="64" t="n">
        <f aca="false">IF(AND($G783&lt;=N$1,$H783&gt;N$1),$C783,0)</f>
        <v>0</v>
      </c>
      <c r="O783" s="64" t="n">
        <f aca="false">IF(AND($G783&lt;=O$1,$H783&gt;O$1),$C783,0)</f>
        <v>0</v>
      </c>
      <c r="P783" s="64" t="n">
        <f aca="false">IF(AND($G783&lt;=P$1,$H783&gt;P$1),$C783,0)</f>
        <v>0</v>
      </c>
      <c r="Q783" s="64" t="n">
        <f aca="false">IF(AND($G783&lt;=Q$1,$H783&gt;Q$1),$C783,0)</f>
        <v>0</v>
      </c>
      <c r="R783" s="64" t="n">
        <f aca="false">IF(AND($G783&lt;=R$1,$H783&gt;R$1),$C783,0)</f>
        <v>0</v>
      </c>
      <c r="S783" s="64" t="n">
        <f aca="false">IF(AND($G783&lt;=S$1,$H783&gt;S$1),$C783,0)</f>
        <v>0</v>
      </c>
      <c r="T783" s="64" t="n">
        <f aca="false">IF(AND($G783&lt;=T$1,$H783&gt;T$1),$C783,0)</f>
        <v>0</v>
      </c>
      <c r="U783" s="65" t="n">
        <f aca="false">SUM(I783:T783)</f>
        <v>0</v>
      </c>
      <c r="V783" s="65"/>
      <c r="W783" s="67"/>
      <c r="X783" s="67"/>
      <c r="Y783" s="67"/>
      <c r="Z783" s="67"/>
      <c r="AA783" s="67"/>
      <c r="AB783" s="67"/>
      <c r="AC783" s="67"/>
    </row>
    <row r="784" customFormat="false" ht="15.75" hidden="true" customHeight="false" outlineLevel="0" collapsed="false">
      <c r="A784" s="54" t="n">
        <f aca="false">+'Personnel Input Worksheet'!B804</f>
        <v>0</v>
      </c>
      <c r="B784" s="54" t="n">
        <f aca="false">+'Personnel Input Worksheet'!D804</f>
        <v>0</v>
      </c>
      <c r="C784" s="54" t="n">
        <f aca="false">IF(B784&lt;&gt;0,1,0)</f>
        <v>0</v>
      </c>
      <c r="D784" s="54" t="n">
        <f aca="false">+'Personnel Input Worksheet'!G804</f>
        <v>0</v>
      </c>
      <c r="E784" s="61" t="n">
        <f aca="false">+D784*30</f>
        <v>0</v>
      </c>
      <c r="F784" s="62" t="n">
        <v>36526</v>
      </c>
      <c r="G784" s="63" t="n">
        <f aca="false">IF(A784&lt;&gt;"FTE",DATE(99,12,31),+F784+(360-E784))</f>
        <v>36525</v>
      </c>
      <c r="H784" s="63" t="n">
        <f aca="false">IF(A784&lt;&gt;"FTE",F784+E784,DATE(2001,1,1))</f>
        <v>36526</v>
      </c>
      <c r="I784" s="64" t="n">
        <f aca="false">IF(AND($G784&lt;=I$1,$H784&gt;I$1),$C784,0)</f>
        <v>0</v>
      </c>
      <c r="J784" s="64" t="n">
        <f aca="false">IF(AND($G784&lt;=J$1,$H784&gt;J$1),$C784,0)</f>
        <v>0</v>
      </c>
      <c r="K784" s="64" t="n">
        <f aca="false">IF(AND($G784&lt;=K$1,$H784&gt;K$1),$C784,0)</f>
        <v>0</v>
      </c>
      <c r="L784" s="64" t="n">
        <f aca="false">IF(AND($G784&lt;=L$1,$H784&gt;L$1),$C784,0)</f>
        <v>0</v>
      </c>
      <c r="M784" s="64" t="n">
        <f aca="false">IF(AND($G784&lt;=M$1,$H784&gt;M$1),$C784,0)</f>
        <v>0</v>
      </c>
      <c r="N784" s="64" t="n">
        <f aca="false">IF(AND($G784&lt;=N$1,$H784&gt;N$1),$C784,0)</f>
        <v>0</v>
      </c>
      <c r="O784" s="64" t="n">
        <f aca="false">IF(AND($G784&lt;=O$1,$H784&gt;O$1),$C784,0)</f>
        <v>0</v>
      </c>
      <c r="P784" s="64" t="n">
        <f aca="false">IF(AND($G784&lt;=P$1,$H784&gt;P$1),$C784,0)</f>
        <v>0</v>
      </c>
      <c r="Q784" s="64" t="n">
        <f aca="false">IF(AND($G784&lt;=Q$1,$H784&gt;Q$1),$C784,0)</f>
        <v>0</v>
      </c>
      <c r="R784" s="64" t="n">
        <f aca="false">IF(AND($G784&lt;=R$1,$H784&gt;R$1),$C784,0)</f>
        <v>0</v>
      </c>
      <c r="S784" s="64" t="n">
        <f aca="false">IF(AND($G784&lt;=S$1,$H784&gt;S$1),$C784,0)</f>
        <v>0</v>
      </c>
      <c r="T784" s="64" t="n">
        <f aca="false">IF(AND($G784&lt;=T$1,$H784&gt;T$1),$C784,0)</f>
        <v>0</v>
      </c>
      <c r="U784" s="65" t="n">
        <f aca="false">SUM(I784:T784)</f>
        <v>0</v>
      </c>
      <c r="V784" s="65"/>
      <c r="W784" s="67"/>
      <c r="X784" s="67"/>
      <c r="Y784" s="67"/>
      <c r="Z784" s="67"/>
      <c r="AA784" s="67"/>
      <c r="AB784" s="67"/>
      <c r="AC784" s="67"/>
    </row>
    <row r="785" customFormat="false" ht="15.75" hidden="true" customHeight="false" outlineLevel="0" collapsed="false">
      <c r="A785" s="54" t="n">
        <f aca="false">+'Personnel Input Worksheet'!B805</f>
        <v>0</v>
      </c>
      <c r="B785" s="54" t="n">
        <f aca="false">+'Personnel Input Worksheet'!D805</f>
        <v>0</v>
      </c>
      <c r="C785" s="54" t="n">
        <f aca="false">IF(B785&lt;&gt;0,1,0)</f>
        <v>0</v>
      </c>
      <c r="D785" s="54" t="n">
        <f aca="false">+'Personnel Input Worksheet'!G805</f>
        <v>0</v>
      </c>
      <c r="E785" s="61" t="n">
        <f aca="false">+D785*30</f>
        <v>0</v>
      </c>
      <c r="F785" s="62" t="n">
        <v>36526</v>
      </c>
      <c r="G785" s="63" t="n">
        <f aca="false">IF(A785&lt;&gt;"FTE",DATE(99,12,31),+F785+(360-E785))</f>
        <v>36525</v>
      </c>
      <c r="H785" s="63" t="n">
        <f aca="false">IF(A785&lt;&gt;"FTE",F785+E785,DATE(2001,1,1))</f>
        <v>36526</v>
      </c>
      <c r="I785" s="64" t="n">
        <f aca="false">IF(AND($G785&lt;=I$1,$H785&gt;I$1),$C785,0)</f>
        <v>0</v>
      </c>
      <c r="J785" s="64" t="n">
        <f aca="false">IF(AND($G785&lt;=J$1,$H785&gt;J$1),$C785,0)</f>
        <v>0</v>
      </c>
      <c r="K785" s="64" t="n">
        <f aca="false">IF(AND($G785&lt;=K$1,$H785&gt;K$1),$C785,0)</f>
        <v>0</v>
      </c>
      <c r="L785" s="64" t="n">
        <f aca="false">IF(AND($G785&lt;=L$1,$H785&gt;L$1),$C785,0)</f>
        <v>0</v>
      </c>
      <c r="M785" s="64" t="n">
        <f aca="false">IF(AND($G785&lt;=M$1,$H785&gt;M$1),$C785,0)</f>
        <v>0</v>
      </c>
      <c r="N785" s="64" t="n">
        <f aca="false">IF(AND($G785&lt;=N$1,$H785&gt;N$1),$C785,0)</f>
        <v>0</v>
      </c>
      <c r="O785" s="64" t="n">
        <f aca="false">IF(AND($G785&lt;=O$1,$H785&gt;O$1),$C785,0)</f>
        <v>0</v>
      </c>
      <c r="P785" s="64" t="n">
        <f aca="false">IF(AND($G785&lt;=P$1,$H785&gt;P$1),$C785,0)</f>
        <v>0</v>
      </c>
      <c r="Q785" s="64" t="n">
        <f aca="false">IF(AND($G785&lt;=Q$1,$H785&gt;Q$1),$C785,0)</f>
        <v>0</v>
      </c>
      <c r="R785" s="64" t="n">
        <f aca="false">IF(AND($G785&lt;=R$1,$H785&gt;R$1),$C785,0)</f>
        <v>0</v>
      </c>
      <c r="S785" s="64" t="n">
        <f aca="false">IF(AND($G785&lt;=S$1,$H785&gt;S$1),$C785,0)</f>
        <v>0</v>
      </c>
      <c r="T785" s="64" t="n">
        <f aca="false">IF(AND($G785&lt;=T$1,$H785&gt;T$1),$C785,0)</f>
        <v>0</v>
      </c>
      <c r="U785" s="65" t="n">
        <f aca="false">SUM(I785:T785)</f>
        <v>0</v>
      </c>
      <c r="V785" s="65"/>
      <c r="W785" s="67"/>
      <c r="X785" s="67"/>
      <c r="Y785" s="67"/>
      <c r="Z785" s="67"/>
      <c r="AA785" s="67"/>
      <c r="AB785" s="67"/>
      <c r="AC785" s="67"/>
    </row>
    <row r="786" customFormat="false" ht="15.75" hidden="true" customHeight="false" outlineLevel="0" collapsed="false">
      <c r="A786" s="54" t="n">
        <f aca="false">+'Personnel Input Worksheet'!B806</f>
        <v>0</v>
      </c>
      <c r="B786" s="54" t="n">
        <f aca="false">+'Personnel Input Worksheet'!D806</f>
        <v>0</v>
      </c>
      <c r="C786" s="54" t="n">
        <f aca="false">IF(B786&lt;&gt;0,1,0)</f>
        <v>0</v>
      </c>
      <c r="D786" s="54" t="n">
        <f aca="false">+'Personnel Input Worksheet'!G806</f>
        <v>0</v>
      </c>
      <c r="E786" s="61" t="n">
        <f aca="false">+D786*30</f>
        <v>0</v>
      </c>
      <c r="F786" s="62" t="n">
        <v>36526</v>
      </c>
      <c r="G786" s="63" t="n">
        <f aca="false">IF(A786&lt;&gt;"FTE",DATE(99,12,31),+F786+(360-E786))</f>
        <v>36525</v>
      </c>
      <c r="H786" s="63" t="n">
        <f aca="false">IF(A786&lt;&gt;"FTE",F786+E786,DATE(2001,1,1))</f>
        <v>36526</v>
      </c>
      <c r="I786" s="64" t="n">
        <f aca="false">IF(AND($G786&lt;=I$1,$H786&gt;I$1),$C786,0)</f>
        <v>0</v>
      </c>
      <c r="J786" s="64" t="n">
        <f aca="false">IF(AND($G786&lt;=J$1,$H786&gt;J$1),$C786,0)</f>
        <v>0</v>
      </c>
      <c r="K786" s="64" t="n">
        <f aca="false">IF(AND($G786&lt;=K$1,$H786&gt;K$1),$C786,0)</f>
        <v>0</v>
      </c>
      <c r="L786" s="64" t="n">
        <f aca="false">IF(AND($G786&lt;=L$1,$H786&gt;L$1),$C786,0)</f>
        <v>0</v>
      </c>
      <c r="M786" s="64" t="n">
        <f aca="false">IF(AND($G786&lt;=M$1,$H786&gt;M$1),$C786,0)</f>
        <v>0</v>
      </c>
      <c r="N786" s="64" t="n">
        <f aca="false">IF(AND($G786&lt;=N$1,$H786&gt;N$1),$C786,0)</f>
        <v>0</v>
      </c>
      <c r="O786" s="64" t="n">
        <f aca="false">IF(AND($G786&lt;=O$1,$H786&gt;O$1),$C786,0)</f>
        <v>0</v>
      </c>
      <c r="P786" s="64" t="n">
        <f aca="false">IF(AND($G786&lt;=P$1,$H786&gt;P$1),$C786,0)</f>
        <v>0</v>
      </c>
      <c r="Q786" s="64" t="n">
        <f aca="false">IF(AND($G786&lt;=Q$1,$H786&gt;Q$1),$C786,0)</f>
        <v>0</v>
      </c>
      <c r="R786" s="64" t="n">
        <f aca="false">IF(AND($G786&lt;=R$1,$H786&gt;R$1),$C786,0)</f>
        <v>0</v>
      </c>
      <c r="S786" s="64" t="n">
        <f aca="false">IF(AND($G786&lt;=S$1,$H786&gt;S$1),$C786,0)</f>
        <v>0</v>
      </c>
      <c r="T786" s="64" t="n">
        <f aca="false">IF(AND($G786&lt;=T$1,$H786&gt;T$1),$C786,0)</f>
        <v>0</v>
      </c>
      <c r="U786" s="65" t="n">
        <f aca="false">SUM(I786:T786)</f>
        <v>0</v>
      </c>
      <c r="V786" s="65"/>
      <c r="W786" s="67"/>
      <c r="X786" s="67"/>
      <c r="Y786" s="67"/>
      <c r="Z786" s="67"/>
      <c r="AA786" s="67"/>
      <c r="AB786" s="67"/>
      <c r="AC786" s="67"/>
    </row>
    <row r="787" customFormat="false" ht="15.75" hidden="true" customHeight="false" outlineLevel="0" collapsed="false">
      <c r="A787" s="54" t="n">
        <f aca="false">+'Personnel Input Worksheet'!B807</f>
        <v>0</v>
      </c>
      <c r="B787" s="54" t="n">
        <f aca="false">+'Personnel Input Worksheet'!D807</f>
        <v>0</v>
      </c>
      <c r="C787" s="54" t="n">
        <f aca="false">IF(B787&lt;&gt;0,1,0)</f>
        <v>0</v>
      </c>
      <c r="D787" s="54" t="n">
        <f aca="false">+'Personnel Input Worksheet'!G807</f>
        <v>0</v>
      </c>
      <c r="E787" s="61" t="n">
        <f aca="false">+D787*30</f>
        <v>0</v>
      </c>
      <c r="F787" s="62" t="n">
        <v>36526</v>
      </c>
      <c r="G787" s="63" t="n">
        <f aca="false">IF(A787&lt;&gt;"FTE",DATE(99,12,31),+F787+(360-E787))</f>
        <v>36525</v>
      </c>
      <c r="H787" s="63" t="n">
        <f aca="false">IF(A787&lt;&gt;"FTE",F787+E787,DATE(2001,1,1))</f>
        <v>36526</v>
      </c>
      <c r="I787" s="64" t="n">
        <f aca="false">IF(AND($G787&lt;=I$1,$H787&gt;I$1),$C787,0)</f>
        <v>0</v>
      </c>
      <c r="J787" s="64" t="n">
        <f aca="false">IF(AND($G787&lt;=J$1,$H787&gt;J$1),$C787,0)</f>
        <v>0</v>
      </c>
      <c r="K787" s="64" t="n">
        <f aca="false">IF(AND($G787&lt;=K$1,$H787&gt;K$1),$C787,0)</f>
        <v>0</v>
      </c>
      <c r="L787" s="64" t="n">
        <f aca="false">IF(AND($G787&lt;=L$1,$H787&gt;L$1),$C787,0)</f>
        <v>0</v>
      </c>
      <c r="M787" s="64" t="n">
        <f aca="false">IF(AND($G787&lt;=M$1,$H787&gt;M$1),$C787,0)</f>
        <v>0</v>
      </c>
      <c r="N787" s="64" t="n">
        <f aca="false">IF(AND($G787&lt;=N$1,$H787&gt;N$1),$C787,0)</f>
        <v>0</v>
      </c>
      <c r="O787" s="64" t="n">
        <f aca="false">IF(AND($G787&lt;=O$1,$H787&gt;O$1),$C787,0)</f>
        <v>0</v>
      </c>
      <c r="P787" s="64" t="n">
        <f aca="false">IF(AND($G787&lt;=P$1,$H787&gt;P$1),$C787,0)</f>
        <v>0</v>
      </c>
      <c r="Q787" s="64" t="n">
        <f aca="false">IF(AND($G787&lt;=Q$1,$H787&gt;Q$1),$C787,0)</f>
        <v>0</v>
      </c>
      <c r="R787" s="64" t="n">
        <f aca="false">IF(AND($G787&lt;=R$1,$H787&gt;R$1),$C787,0)</f>
        <v>0</v>
      </c>
      <c r="S787" s="64" t="n">
        <f aca="false">IF(AND($G787&lt;=S$1,$H787&gt;S$1),$C787,0)</f>
        <v>0</v>
      </c>
      <c r="T787" s="64" t="n">
        <f aca="false">IF(AND($G787&lt;=T$1,$H787&gt;T$1),$C787,0)</f>
        <v>0</v>
      </c>
      <c r="U787" s="65" t="n">
        <f aca="false">SUM(I787:T787)</f>
        <v>0</v>
      </c>
      <c r="V787" s="65"/>
      <c r="W787" s="67"/>
      <c r="X787" s="67"/>
      <c r="Y787" s="67"/>
      <c r="Z787" s="67"/>
      <c r="AA787" s="67"/>
      <c r="AB787" s="67"/>
      <c r="AC787" s="67"/>
    </row>
    <row r="788" customFormat="false" ht="15.75" hidden="true" customHeight="false" outlineLevel="0" collapsed="false">
      <c r="A788" s="54" t="n">
        <f aca="false">+'Personnel Input Worksheet'!B808</f>
        <v>0</v>
      </c>
      <c r="B788" s="54" t="n">
        <f aca="false">+'Personnel Input Worksheet'!D808</f>
        <v>0</v>
      </c>
      <c r="C788" s="54" t="n">
        <f aca="false">IF(B788&lt;&gt;0,1,0)</f>
        <v>0</v>
      </c>
      <c r="D788" s="54" t="n">
        <f aca="false">+'Personnel Input Worksheet'!G808</f>
        <v>0</v>
      </c>
      <c r="E788" s="61" t="n">
        <f aca="false">+D788*30</f>
        <v>0</v>
      </c>
      <c r="F788" s="62" t="n">
        <v>36526</v>
      </c>
      <c r="G788" s="63" t="n">
        <f aca="false">IF(A788&lt;&gt;"FTE",DATE(99,12,31),+F788+(360-E788))</f>
        <v>36525</v>
      </c>
      <c r="H788" s="63" t="n">
        <f aca="false">IF(A788&lt;&gt;"FTE",F788+E788,DATE(2001,1,1))</f>
        <v>36526</v>
      </c>
      <c r="I788" s="64" t="n">
        <f aca="false">IF(AND($G788&lt;=I$1,$H788&gt;I$1),$C788,0)</f>
        <v>0</v>
      </c>
      <c r="J788" s="64" t="n">
        <f aca="false">IF(AND($G788&lt;=J$1,$H788&gt;J$1),$C788,0)</f>
        <v>0</v>
      </c>
      <c r="K788" s="64" t="n">
        <f aca="false">IF(AND($G788&lt;=K$1,$H788&gt;K$1),$C788,0)</f>
        <v>0</v>
      </c>
      <c r="L788" s="64" t="n">
        <f aca="false">IF(AND($G788&lt;=L$1,$H788&gt;L$1),$C788,0)</f>
        <v>0</v>
      </c>
      <c r="M788" s="64" t="n">
        <f aca="false">IF(AND($G788&lt;=M$1,$H788&gt;M$1),$C788,0)</f>
        <v>0</v>
      </c>
      <c r="N788" s="64" t="n">
        <f aca="false">IF(AND($G788&lt;=N$1,$H788&gt;N$1),$C788,0)</f>
        <v>0</v>
      </c>
      <c r="O788" s="64" t="n">
        <f aca="false">IF(AND($G788&lt;=O$1,$H788&gt;O$1),$C788,0)</f>
        <v>0</v>
      </c>
      <c r="P788" s="64" t="n">
        <f aca="false">IF(AND($G788&lt;=P$1,$H788&gt;P$1),$C788,0)</f>
        <v>0</v>
      </c>
      <c r="Q788" s="64" t="n">
        <f aca="false">IF(AND($G788&lt;=Q$1,$H788&gt;Q$1),$C788,0)</f>
        <v>0</v>
      </c>
      <c r="R788" s="64" t="n">
        <f aca="false">IF(AND($G788&lt;=R$1,$H788&gt;R$1),$C788,0)</f>
        <v>0</v>
      </c>
      <c r="S788" s="64" t="n">
        <f aca="false">IF(AND($G788&lt;=S$1,$H788&gt;S$1),$C788,0)</f>
        <v>0</v>
      </c>
      <c r="T788" s="64" t="n">
        <f aca="false">IF(AND($G788&lt;=T$1,$H788&gt;T$1),$C788,0)</f>
        <v>0</v>
      </c>
      <c r="U788" s="65" t="n">
        <f aca="false">SUM(I788:T788)</f>
        <v>0</v>
      </c>
      <c r="V788" s="65"/>
      <c r="W788" s="67"/>
      <c r="X788" s="67"/>
      <c r="Y788" s="67"/>
      <c r="Z788" s="67"/>
      <c r="AA788" s="67"/>
      <c r="AB788" s="67"/>
      <c r="AC788" s="67"/>
    </row>
    <row r="789" customFormat="false" ht="15.75" hidden="true" customHeight="false" outlineLevel="0" collapsed="false">
      <c r="A789" s="54" t="n">
        <f aca="false">+'Personnel Input Worksheet'!B809</f>
        <v>0</v>
      </c>
      <c r="B789" s="54" t="n">
        <f aca="false">+'Personnel Input Worksheet'!D809</f>
        <v>0</v>
      </c>
      <c r="C789" s="54" t="n">
        <f aca="false">IF(B789&lt;&gt;0,1,0)</f>
        <v>0</v>
      </c>
      <c r="D789" s="54" t="n">
        <f aca="false">+'Personnel Input Worksheet'!G809</f>
        <v>0</v>
      </c>
      <c r="E789" s="61" t="n">
        <f aca="false">+D789*30</f>
        <v>0</v>
      </c>
      <c r="F789" s="62" t="n">
        <v>36526</v>
      </c>
      <c r="G789" s="63" t="n">
        <f aca="false">IF(A789&lt;&gt;"FTE",DATE(99,12,31),+F789+(360-E789))</f>
        <v>36525</v>
      </c>
      <c r="H789" s="63" t="n">
        <f aca="false">IF(A789&lt;&gt;"FTE",F789+E789,DATE(2001,1,1))</f>
        <v>36526</v>
      </c>
      <c r="I789" s="64" t="n">
        <f aca="false">IF(AND($G789&lt;=I$1,$H789&gt;I$1),$C789,0)</f>
        <v>0</v>
      </c>
      <c r="J789" s="64" t="n">
        <f aca="false">IF(AND($G789&lt;=J$1,$H789&gt;J$1),$C789,0)</f>
        <v>0</v>
      </c>
      <c r="K789" s="64" t="n">
        <f aca="false">IF(AND($G789&lt;=K$1,$H789&gt;K$1),$C789,0)</f>
        <v>0</v>
      </c>
      <c r="L789" s="64" t="n">
        <f aca="false">IF(AND($G789&lt;=L$1,$H789&gt;L$1),$C789,0)</f>
        <v>0</v>
      </c>
      <c r="M789" s="64" t="n">
        <f aca="false">IF(AND($G789&lt;=M$1,$H789&gt;M$1),$C789,0)</f>
        <v>0</v>
      </c>
      <c r="N789" s="64" t="n">
        <f aca="false">IF(AND($G789&lt;=N$1,$H789&gt;N$1),$C789,0)</f>
        <v>0</v>
      </c>
      <c r="O789" s="64" t="n">
        <f aca="false">IF(AND($G789&lt;=O$1,$H789&gt;O$1),$C789,0)</f>
        <v>0</v>
      </c>
      <c r="P789" s="64" t="n">
        <f aca="false">IF(AND($G789&lt;=P$1,$H789&gt;P$1),$C789,0)</f>
        <v>0</v>
      </c>
      <c r="Q789" s="64" t="n">
        <f aca="false">IF(AND($G789&lt;=Q$1,$H789&gt;Q$1),$C789,0)</f>
        <v>0</v>
      </c>
      <c r="R789" s="64" t="n">
        <f aca="false">IF(AND($G789&lt;=R$1,$H789&gt;R$1),$C789,0)</f>
        <v>0</v>
      </c>
      <c r="S789" s="64" t="n">
        <f aca="false">IF(AND($G789&lt;=S$1,$H789&gt;S$1),$C789,0)</f>
        <v>0</v>
      </c>
      <c r="T789" s="64" t="n">
        <f aca="false">IF(AND($G789&lt;=T$1,$H789&gt;T$1),$C789,0)</f>
        <v>0</v>
      </c>
      <c r="U789" s="65" t="n">
        <f aca="false">SUM(I789:T789)</f>
        <v>0</v>
      </c>
      <c r="V789" s="65"/>
      <c r="W789" s="67"/>
      <c r="X789" s="67"/>
      <c r="Y789" s="67"/>
      <c r="Z789" s="67"/>
      <c r="AA789" s="67"/>
      <c r="AB789" s="67"/>
      <c r="AC789" s="67"/>
    </row>
    <row r="790" customFormat="false" ht="15.75" hidden="true" customHeight="false" outlineLevel="0" collapsed="false">
      <c r="A790" s="54" t="n">
        <f aca="false">+'Personnel Input Worksheet'!B810</f>
        <v>0</v>
      </c>
      <c r="B790" s="54" t="n">
        <f aca="false">+'Personnel Input Worksheet'!D810</f>
        <v>0</v>
      </c>
      <c r="C790" s="54" t="n">
        <f aca="false">IF(B790&lt;&gt;0,1,0)</f>
        <v>0</v>
      </c>
      <c r="D790" s="54" t="n">
        <f aca="false">+'Personnel Input Worksheet'!G810</f>
        <v>0</v>
      </c>
      <c r="E790" s="61" t="n">
        <f aca="false">+D790*30</f>
        <v>0</v>
      </c>
      <c r="F790" s="62" t="n">
        <v>36526</v>
      </c>
      <c r="G790" s="63" t="n">
        <f aca="false">IF(A790&lt;&gt;"FTE",DATE(99,12,31),+F790+(360-E790))</f>
        <v>36525</v>
      </c>
      <c r="H790" s="63" t="n">
        <f aca="false">IF(A790&lt;&gt;"FTE",F790+E790,DATE(2001,1,1))</f>
        <v>36526</v>
      </c>
      <c r="I790" s="64" t="n">
        <f aca="false">IF(AND($G790&lt;=I$1,$H790&gt;I$1),$C790,0)</f>
        <v>0</v>
      </c>
      <c r="J790" s="64" t="n">
        <f aca="false">IF(AND($G790&lt;=J$1,$H790&gt;J$1),$C790,0)</f>
        <v>0</v>
      </c>
      <c r="K790" s="64" t="n">
        <f aca="false">IF(AND($G790&lt;=K$1,$H790&gt;K$1),$C790,0)</f>
        <v>0</v>
      </c>
      <c r="L790" s="64" t="n">
        <f aca="false">IF(AND($G790&lt;=L$1,$H790&gt;L$1),$C790,0)</f>
        <v>0</v>
      </c>
      <c r="M790" s="64" t="n">
        <f aca="false">IF(AND($G790&lt;=M$1,$H790&gt;M$1),$C790,0)</f>
        <v>0</v>
      </c>
      <c r="N790" s="64" t="n">
        <f aca="false">IF(AND($G790&lt;=N$1,$H790&gt;N$1),$C790,0)</f>
        <v>0</v>
      </c>
      <c r="O790" s="64" t="n">
        <f aca="false">IF(AND($G790&lt;=O$1,$H790&gt;O$1),$C790,0)</f>
        <v>0</v>
      </c>
      <c r="P790" s="64" t="n">
        <f aca="false">IF(AND($G790&lt;=P$1,$H790&gt;P$1),$C790,0)</f>
        <v>0</v>
      </c>
      <c r="Q790" s="64" t="n">
        <f aca="false">IF(AND($G790&lt;=Q$1,$H790&gt;Q$1),$C790,0)</f>
        <v>0</v>
      </c>
      <c r="R790" s="64" t="n">
        <f aca="false">IF(AND($G790&lt;=R$1,$H790&gt;R$1),$C790,0)</f>
        <v>0</v>
      </c>
      <c r="S790" s="64" t="n">
        <f aca="false">IF(AND($G790&lt;=S$1,$H790&gt;S$1),$C790,0)</f>
        <v>0</v>
      </c>
      <c r="T790" s="64" t="n">
        <f aca="false">IF(AND($G790&lt;=T$1,$H790&gt;T$1),$C790,0)</f>
        <v>0</v>
      </c>
      <c r="U790" s="65" t="n">
        <f aca="false">SUM(I790:T790)</f>
        <v>0</v>
      </c>
      <c r="V790" s="65"/>
      <c r="W790" s="67"/>
      <c r="X790" s="67"/>
      <c r="Y790" s="67"/>
      <c r="Z790" s="67"/>
      <c r="AA790" s="67"/>
      <c r="AB790" s="67"/>
      <c r="AC790" s="67"/>
    </row>
    <row r="791" customFormat="false" ht="15.75" hidden="true" customHeight="false" outlineLevel="0" collapsed="false">
      <c r="A791" s="54" t="n">
        <f aca="false">+'Personnel Input Worksheet'!B811</f>
        <v>0</v>
      </c>
      <c r="B791" s="54" t="n">
        <f aca="false">+'Personnel Input Worksheet'!D811</f>
        <v>0</v>
      </c>
      <c r="C791" s="54" t="n">
        <f aca="false">IF(B791&lt;&gt;0,1,0)</f>
        <v>0</v>
      </c>
      <c r="D791" s="54" t="n">
        <f aca="false">+'Personnel Input Worksheet'!G811</f>
        <v>0</v>
      </c>
      <c r="E791" s="61" t="n">
        <f aca="false">+D791*30</f>
        <v>0</v>
      </c>
      <c r="F791" s="62" t="n">
        <v>36526</v>
      </c>
      <c r="G791" s="63" t="n">
        <f aca="false">IF(A791&lt;&gt;"FTE",DATE(99,12,31),+F791+(360-E791))</f>
        <v>36525</v>
      </c>
      <c r="H791" s="63" t="n">
        <f aca="false">IF(A791&lt;&gt;"FTE",F791+E791,DATE(2001,1,1))</f>
        <v>36526</v>
      </c>
      <c r="I791" s="64" t="n">
        <f aca="false">IF(AND($G791&lt;=I$1,$H791&gt;I$1),$C791,0)</f>
        <v>0</v>
      </c>
      <c r="J791" s="64" t="n">
        <f aca="false">IF(AND($G791&lt;=J$1,$H791&gt;J$1),$C791,0)</f>
        <v>0</v>
      </c>
      <c r="K791" s="64" t="n">
        <f aca="false">IF(AND($G791&lt;=K$1,$H791&gt;K$1),$C791,0)</f>
        <v>0</v>
      </c>
      <c r="L791" s="64" t="n">
        <f aca="false">IF(AND($G791&lt;=L$1,$H791&gt;L$1),$C791,0)</f>
        <v>0</v>
      </c>
      <c r="M791" s="64" t="n">
        <f aca="false">IF(AND($G791&lt;=M$1,$H791&gt;M$1),$C791,0)</f>
        <v>0</v>
      </c>
      <c r="N791" s="64" t="n">
        <f aca="false">IF(AND($G791&lt;=N$1,$H791&gt;N$1),$C791,0)</f>
        <v>0</v>
      </c>
      <c r="O791" s="64" t="n">
        <f aca="false">IF(AND($G791&lt;=O$1,$H791&gt;O$1),$C791,0)</f>
        <v>0</v>
      </c>
      <c r="P791" s="64" t="n">
        <f aca="false">IF(AND($G791&lt;=P$1,$H791&gt;P$1),$C791,0)</f>
        <v>0</v>
      </c>
      <c r="Q791" s="64" t="n">
        <f aca="false">IF(AND($G791&lt;=Q$1,$H791&gt;Q$1),$C791,0)</f>
        <v>0</v>
      </c>
      <c r="R791" s="64" t="n">
        <f aca="false">IF(AND($G791&lt;=R$1,$H791&gt;R$1),$C791,0)</f>
        <v>0</v>
      </c>
      <c r="S791" s="64" t="n">
        <f aca="false">IF(AND($G791&lt;=S$1,$H791&gt;S$1),$C791,0)</f>
        <v>0</v>
      </c>
      <c r="T791" s="64" t="n">
        <f aca="false">IF(AND($G791&lt;=T$1,$H791&gt;T$1),$C791,0)</f>
        <v>0</v>
      </c>
      <c r="U791" s="65" t="n">
        <f aca="false">SUM(I791:T791)</f>
        <v>0</v>
      </c>
      <c r="V791" s="65"/>
      <c r="W791" s="67"/>
      <c r="X791" s="67"/>
      <c r="Y791" s="67"/>
      <c r="Z791" s="67"/>
      <c r="AA791" s="67"/>
      <c r="AB791" s="67"/>
      <c r="AC791" s="67"/>
    </row>
    <row r="792" customFormat="false" ht="15.75" hidden="true" customHeight="false" outlineLevel="0" collapsed="false">
      <c r="A792" s="54" t="n">
        <f aca="false">+'Personnel Input Worksheet'!B812</f>
        <v>0</v>
      </c>
      <c r="B792" s="54" t="n">
        <f aca="false">+'Personnel Input Worksheet'!D812</f>
        <v>0</v>
      </c>
      <c r="C792" s="54" t="n">
        <f aca="false">IF(B792&lt;&gt;0,1,0)</f>
        <v>0</v>
      </c>
      <c r="D792" s="54" t="n">
        <f aca="false">+'Personnel Input Worksheet'!G812</f>
        <v>0</v>
      </c>
      <c r="E792" s="61" t="n">
        <f aca="false">+D792*30</f>
        <v>0</v>
      </c>
      <c r="F792" s="62" t="n">
        <v>36526</v>
      </c>
      <c r="G792" s="63" t="n">
        <f aca="false">IF(A792&lt;&gt;"FTE",DATE(99,12,31),+F792+(360-E792))</f>
        <v>36525</v>
      </c>
      <c r="H792" s="63" t="n">
        <f aca="false">IF(A792&lt;&gt;"FTE",F792+E792,DATE(2001,1,1))</f>
        <v>36526</v>
      </c>
      <c r="I792" s="64" t="n">
        <f aca="false">IF(AND($G792&lt;=I$1,$H792&gt;I$1),$C792,0)</f>
        <v>0</v>
      </c>
      <c r="J792" s="64" t="n">
        <f aca="false">IF(AND($G792&lt;=J$1,$H792&gt;J$1),$C792,0)</f>
        <v>0</v>
      </c>
      <c r="K792" s="64" t="n">
        <f aca="false">IF(AND($G792&lt;=K$1,$H792&gt;K$1),$C792,0)</f>
        <v>0</v>
      </c>
      <c r="L792" s="64" t="n">
        <f aca="false">IF(AND($G792&lt;=L$1,$H792&gt;L$1),$C792,0)</f>
        <v>0</v>
      </c>
      <c r="M792" s="64" t="n">
        <f aca="false">IF(AND($G792&lt;=M$1,$H792&gt;M$1),$C792,0)</f>
        <v>0</v>
      </c>
      <c r="N792" s="64" t="n">
        <f aca="false">IF(AND($G792&lt;=N$1,$H792&gt;N$1),$C792,0)</f>
        <v>0</v>
      </c>
      <c r="O792" s="64" t="n">
        <f aca="false">IF(AND($G792&lt;=O$1,$H792&gt;O$1),$C792,0)</f>
        <v>0</v>
      </c>
      <c r="P792" s="64" t="n">
        <f aca="false">IF(AND($G792&lt;=P$1,$H792&gt;P$1),$C792,0)</f>
        <v>0</v>
      </c>
      <c r="Q792" s="64" t="n">
        <f aca="false">IF(AND($G792&lt;=Q$1,$H792&gt;Q$1),$C792,0)</f>
        <v>0</v>
      </c>
      <c r="R792" s="64" t="n">
        <f aca="false">IF(AND($G792&lt;=R$1,$H792&gt;R$1),$C792,0)</f>
        <v>0</v>
      </c>
      <c r="S792" s="64" t="n">
        <f aca="false">IF(AND($G792&lt;=S$1,$H792&gt;S$1),$C792,0)</f>
        <v>0</v>
      </c>
      <c r="T792" s="64" t="n">
        <f aca="false">IF(AND($G792&lt;=T$1,$H792&gt;T$1),$C792,0)</f>
        <v>0</v>
      </c>
      <c r="U792" s="65" t="n">
        <f aca="false">SUM(I792:T792)</f>
        <v>0</v>
      </c>
      <c r="V792" s="65"/>
      <c r="W792" s="67"/>
      <c r="X792" s="67"/>
      <c r="Y792" s="67"/>
      <c r="Z792" s="67"/>
      <c r="AA792" s="67"/>
      <c r="AB792" s="67"/>
      <c r="AC792" s="67"/>
    </row>
    <row r="793" customFormat="false" ht="15.75" hidden="true" customHeight="false" outlineLevel="0" collapsed="false">
      <c r="A793" s="54" t="n">
        <f aca="false">+'Personnel Input Worksheet'!B813</f>
        <v>0</v>
      </c>
      <c r="B793" s="54" t="n">
        <f aca="false">+'Personnel Input Worksheet'!D813</f>
        <v>0</v>
      </c>
      <c r="C793" s="54" t="n">
        <f aca="false">IF(B793&lt;&gt;0,1,0)</f>
        <v>0</v>
      </c>
      <c r="D793" s="54" t="n">
        <f aca="false">+'Personnel Input Worksheet'!G813</f>
        <v>0</v>
      </c>
      <c r="E793" s="61" t="n">
        <f aca="false">+D793*30</f>
        <v>0</v>
      </c>
      <c r="F793" s="62" t="n">
        <v>36526</v>
      </c>
      <c r="G793" s="63" t="n">
        <f aca="false">IF(A793&lt;&gt;"FTE",DATE(99,12,31),+F793+(360-E793))</f>
        <v>36525</v>
      </c>
      <c r="H793" s="63" t="n">
        <f aca="false">IF(A793&lt;&gt;"FTE",F793+E793,DATE(2001,1,1))</f>
        <v>36526</v>
      </c>
      <c r="I793" s="64" t="n">
        <f aca="false">IF(AND($G793&lt;=I$1,$H793&gt;I$1),$C793,0)</f>
        <v>0</v>
      </c>
      <c r="J793" s="64" t="n">
        <f aca="false">IF(AND($G793&lt;=J$1,$H793&gt;J$1),$C793,0)</f>
        <v>0</v>
      </c>
      <c r="K793" s="64" t="n">
        <f aca="false">IF(AND($G793&lt;=K$1,$H793&gt;K$1),$C793,0)</f>
        <v>0</v>
      </c>
      <c r="L793" s="64" t="n">
        <f aca="false">IF(AND($G793&lt;=L$1,$H793&gt;L$1),$C793,0)</f>
        <v>0</v>
      </c>
      <c r="M793" s="64" t="n">
        <f aca="false">IF(AND($G793&lt;=M$1,$H793&gt;M$1),$C793,0)</f>
        <v>0</v>
      </c>
      <c r="N793" s="64" t="n">
        <f aca="false">IF(AND($G793&lt;=N$1,$H793&gt;N$1),$C793,0)</f>
        <v>0</v>
      </c>
      <c r="O793" s="64" t="n">
        <f aca="false">IF(AND($G793&lt;=O$1,$H793&gt;O$1),$C793,0)</f>
        <v>0</v>
      </c>
      <c r="P793" s="64" t="n">
        <f aca="false">IF(AND($G793&lt;=P$1,$H793&gt;P$1),$C793,0)</f>
        <v>0</v>
      </c>
      <c r="Q793" s="64" t="n">
        <f aca="false">IF(AND($G793&lt;=Q$1,$H793&gt;Q$1),$C793,0)</f>
        <v>0</v>
      </c>
      <c r="R793" s="64" t="n">
        <f aca="false">IF(AND($G793&lt;=R$1,$H793&gt;R$1),$C793,0)</f>
        <v>0</v>
      </c>
      <c r="S793" s="64" t="n">
        <f aca="false">IF(AND($G793&lt;=S$1,$H793&gt;S$1),$C793,0)</f>
        <v>0</v>
      </c>
      <c r="T793" s="64" t="n">
        <f aca="false">IF(AND($G793&lt;=T$1,$H793&gt;T$1),$C793,0)</f>
        <v>0</v>
      </c>
      <c r="U793" s="65" t="n">
        <f aca="false">SUM(I793:T793)</f>
        <v>0</v>
      </c>
      <c r="V793" s="65"/>
      <c r="W793" s="67"/>
      <c r="X793" s="67"/>
      <c r="Y793" s="67"/>
      <c r="Z793" s="67"/>
      <c r="AA793" s="67"/>
      <c r="AB793" s="67"/>
      <c r="AC793" s="67"/>
    </row>
    <row r="794" customFormat="false" ht="15.75" hidden="true" customHeight="false" outlineLevel="0" collapsed="false">
      <c r="A794" s="54" t="n">
        <f aca="false">+'Personnel Input Worksheet'!B814</f>
        <v>0</v>
      </c>
      <c r="B794" s="54" t="n">
        <f aca="false">+'Personnel Input Worksheet'!D814</f>
        <v>0</v>
      </c>
      <c r="C794" s="54" t="n">
        <f aca="false">IF(B794&lt;&gt;0,1,0)</f>
        <v>0</v>
      </c>
      <c r="D794" s="54" t="n">
        <f aca="false">+'Personnel Input Worksheet'!G814</f>
        <v>0</v>
      </c>
      <c r="E794" s="61" t="n">
        <f aca="false">+D794*30</f>
        <v>0</v>
      </c>
      <c r="F794" s="62" t="n">
        <v>36526</v>
      </c>
      <c r="G794" s="63" t="n">
        <f aca="false">IF(A794&lt;&gt;"FTE",DATE(99,12,31),+F794+(360-E794))</f>
        <v>36525</v>
      </c>
      <c r="H794" s="63" t="n">
        <f aca="false">IF(A794&lt;&gt;"FTE",F794+E794,DATE(2001,1,1))</f>
        <v>36526</v>
      </c>
      <c r="I794" s="64" t="n">
        <f aca="false">IF(AND($G794&lt;=I$1,$H794&gt;I$1),$C794,0)</f>
        <v>0</v>
      </c>
      <c r="J794" s="64" t="n">
        <f aca="false">IF(AND($G794&lt;=J$1,$H794&gt;J$1),$C794,0)</f>
        <v>0</v>
      </c>
      <c r="K794" s="64" t="n">
        <f aca="false">IF(AND($G794&lt;=K$1,$H794&gt;K$1),$C794,0)</f>
        <v>0</v>
      </c>
      <c r="L794" s="64" t="n">
        <f aca="false">IF(AND($G794&lt;=L$1,$H794&gt;L$1),$C794,0)</f>
        <v>0</v>
      </c>
      <c r="M794" s="64" t="n">
        <f aca="false">IF(AND($G794&lt;=M$1,$H794&gt;M$1),$C794,0)</f>
        <v>0</v>
      </c>
      <c r="N794" s="64" t="n">
        <f aca="false">IF(AND($G794&lt;=N$1,$H794&gt;N$1),$C794,0)</f>
        <v>0</v>
      </c>
      <c r="O794" s="64" t="n">
        <f aca="false">IF(AND($G794&lt;=O$1,$H794&gt;O$1),$C794,0)</f>
        <v>0</v>
      </c>
      <c r="P794" s="64" t="n">
        <f aca="false">IF(AND($G794&lt;=P$1,$H794&gt;P$1),$C794,0)</f>
        <v>0</v>
      </c>
      <c r="Q794" s="64" t="n">
        <f aca="false">IF(AND($G794&lt;=Q$1,$H794&gt;Q$1),$C794,0)</f>
        <v>0</v>
      </c>
      <c r="R794" s="64" t="n">
        <f aca="false">IF(AND($G794&lt;=R$1,$H794&gt;R$1),$C794,0)</f>
        <v>0</v>
      </c>
      <c r="S794" s="64" t="n">
        <f aca="false">IF(AND($G794&lt;=S$1,$H794&gt;S$1),$C794,0)</f>
        <v>0</v>
      </c>
      <c r="T794" s="64" t="n">
        <f aca="false">IF(AND($G794&lt;=T$1,$H794&gt;T$1),$C794,0)</f>
        <v>0</v>
      </c>
      <c r="U794" s="65" t="n">
        <f aca="false">SUM(I794:T794)</f>
        <v>0</v>
      </c>
      <c r="V794" s="65"/>
      <c r="W794" s="67"/>
      <c r="X794" s="67"/>
      <c r="Y794" s="67"/>
      <c r="Z794" s="67"/>
      <c r="AA794" s="67"/>
      <c r="AB794" s="67"/>
      <c r="AC794" s="67"/>
    </row>
    <row r="795" customFormat="false" ht="15.75" hidden="true" customHeight="false" outlineLevel="0" collapsed="false">
      <c r="A795" s="54" t="n">
        <f aca="false">+'Personnel Input Worksheet'!B815</f>
        <v>0</v>
      </c>
      <c r="B795" s="54" t="n">
        <f aca="false">+'Personnel Input Worksheet'!D815</f>
        <v>0</v>
      </c>
      <c r="C795" s="54" t="n">
        <f aca="false">IF(B795&lt;&gt;0,1,0)</f>
        <v>0</v>
      </c>
      <c r="D795" s="54" t="n">
        <f aca="false">+'Personnel Input Worksheet'!G815</f>
        <v>0</v>
      </c>
      <c r="E795" s="61" t="n">
        <f aca="false">+D795*30</f>
        <v>0</v>
      </c>
      <c r="F795" s="62" t="n">
        <v>36526</v>
      </c>
      <c r="G795" s="63" t="n">
        <f aca="false">IF(A795&lt;&gt;"FTE",DATE(99,12,31),+F795+(360-E795))</f>
        <v>36525</v>
      </c>
      <c r="H795" s="63" t="n">
        <f aca="false">IF(A795&lt;&gt;"FTE",F795+E795,DATE(2001,1,1))</f>
        <v>36526</v>
      </c>
      <c r="I795" s="64" t="n">
        <f aca="false">IF(AND($G795&lt;=I$1,$H795&gt;I$1),$C795,0)</f>
        <v>0</v>
      </c>
      <c r="J795" s="64" t="n">
        <f aca="false">IF(AND($G795&lt;=J$1,$H795&gt;J$1),$C795,0)</f>
        <v>0</v>
      </c>
      <c r="K795" s="64" t="n">
        <f aca="false">IF(AND($G795&lt;=K$1,$H795&gt;K$1),$C795,0)</f>
        <v>0</v>
      </c>
      <c r="L795" s="64" t="n">
        <f aca="false">IF(AND($G795&lt;=L$1,$H795&gt;L$1),$C795,0)</f>
        <v>0</v>
      </c>
      <c r="M795" s="64" t="n">
        <f aca="false">IF(AND($G795&lt;=M$1,$H795&gt;M$1),$C795,0)</f>
        <v>0</v>
      </c>
      <c r="N795" s="64" t="n">
        <f aca="false">IF(AND($G795&lt;=N$1,$H795&gt;N$1),$C795,0)</f>
        <v>0</v>
      </c>
      <c r="O795" s="64" t="n">
        <f aca="false">IF(AND($G795&lt;=O$1,$H795&gt;O$1),$C795,0)</f>
        <v>0</v>
      </c>
      <c r="P795" s="64" t="n">
        <f aca="false">IF(AND($G795&lt;=P$1,$H795&gt;P$1),$C795,0)</f>
        <v>0</v>
      </c>
      <c r="Q795" s="64" t="n">
        <f aca="false">IF(AND($G795&lt;=Q$1,$H795&gt;Q$1),$C795,0)</f>
        <v>0</v>
      </c>
      <c r="R795" s="64" t="n">
        <f aca="false">IF(AND($G795&lt;=R$1,$H795&gt;R$1),$C795,0)</f>
        <v>0</v>
      </c>
      <c r="S795" s="64" t="n">
        <f aca="false">IF(AND($G795&lt;=S$1,$H795&gt;S$1),$C795,0)</f>
        <v>0</v>
      </c>
      <c r="T795" s="64" t="n">
        <f aca="false">IF(AND($G795&lt;=T$1,$H795&gt;T$1),$C795,0)</f>
        <v>0</v>
      </c>
      <c r="U795" s="65" t="n">
        <f aca="false">SUM(I795:T795)</f>
        <v>0</v>
      </c>
      <c r="V795" s="65"/>
      <c r="W795" s="67"/>
      <c r="X795" s="67"/>
      <c r="Y795" s="67"/>
      <c r="Z795" s="67"/>
      <c r="AA795" s="67"/>
      <c r="AB795" s="67"/>
      <c r="AC795" s="67"/>
    </row>
    <row r="796" customFormat="false" ht="15.75" hidden="true" customHeight="false" outlineLevel="0" collapsed="false">
      <c r="A796" s="54" t="n">
        <f aca="false">+'Personnel Input Worksheet'!B816</f>
        <v>0</v>
      </c>
      <c r="B796" s="54" t="n">
        <f aca="false">+'Personnel Input Worksheet'!D816</f>
        <v>0</v>
      </c>
      <c r="C796" s="54" t="n">
        <f aca="false">IF(B796&lt;&gt;0,1,0)</f>
        <v>0</v>
      </c>
      <c r="D796" s="54" t="n">
        <f aca="false">+'Personnel Input Worksheet'!G816</f>
        <v>0</v>
      </c>
      <c r="E796" s="61" t="n">
        <f aca="false">+D796*30</f>
        <v>0</v>
      </c>
      <c r="F796" s="62" t="n">
        <v>36526</v>
      </c>
      <c r="G796" s="63" t="n">
        <f aca="false">IF(A796&lt;&gt;"FTE",DATE(99,12,31),+F796+(360-E796))</f>
        <v>36525</v>
      </c>
      <c r="H796" s="63" t="n">
        <f aca="false">IF(A796&lt;&gt;"FTE",F796+E796,DATE(2001,1,1))</f>
        <v>36526</v>
      </c>
      <c r="I796" s="64" t="n">
        <f aca="false">IF(AND($G796&lt;=I$1,$H796&gt;I$1),$C796,0)</f>
        <v>0</v>
      </c>
      <c r="J796" s="64" t="n">
        <f aca="false">IF(AND($G796&lt;=J$1,$H796&gt;J$1),$C796,0)</f>
        <v>0</v>
      </c>
      <c r="K796" s="64" t="n">
        <f aca="false">IF(AND($G796&lt;=K$1,$H796&gt;K$1),$C796,0)</f>
        <v>0</v>
      </c>
      <c r="L796" s="64" t="n">
        <f aca="false">IF(AND($G796&lt;=L$1,$H796&gt;L$1),$C796,0)</f>
        <v>0</v>
      </c>
      <c r="M796" s="64" t="n">
        <f aca="false">IF(AND($G796&lt;=M$1,$H796&gt;M$1),$C796,0)</f>
        <v>0</v>
      </c>
      <c r="N796" s="64" t="n">
        <f aca="false">IF(AND($G796&lt;=N$1,$H796&gt;N$1),$C796,0)</f>
        <v>0</v>
      </c>
      <c r="O796" s="64" t="n">
        <f aca="false">IF(AND($G796&lt;=O$1,$H796&gt;O$1),$C796,0)</f>
        <v>0</v>
      </c>
      <c r="P796" s="64" t="n">
        <f aca="false">IF(AND($G796&lt;=P$1,$H796&gt;P$1),$C796,0)</f>
        <v>0</v>
      </c>
      <c r="Q796" s="64" t="n">
        <f aca="false">IF(AND($G796&lt;=Q$1,$H796&gt;Q$1),$C796,0)</f>
        <v>0</v>
      </c>
      <c r="R796" s="64" t="n">
        <f aca="false">IF(AND($G796&lt;=R$1,$H796&gt;R$1),$C796,0)</f>
        <v>0</v>
      </c>
      <c r="S796" s="64" t="n">
        <f aca="false">IF(AND($G796&lt;=S$1,$H796&gt;S$1),$C796,0)</f>
        <v>0</v>
      </c>
      <c r="T796" s="64" t="n">
        <f aca="false">IF(AND($G796&lt;=T$1,$H796&gt;T$1),$C796,0)</f>
        <v>0</v>
      </c>
      <c r="U796" s="65" t="n">
        <f aca="false">SUM(I796:T796)</f>
        <v>0</v>
      </c>
      <c r="V796" s="65"/>
      <c r="W796" s="67"/>
      <c r="X796" s="67"/>
      <c r="Y796" s="67"/>
      <c r="Z796" s="67"/>
      <c r="AA796" s="67"/>
      <c r="AB796" s="67"/>
      <c r="AC796" s="67"/>
    </row>
    <row r="797" customFormat="false" ht="15.75" hidden="true" customHeight="false" outlineLevel="0" collapsed="false">
      <c r="A797" s="54" t="n">
        <f aca="false">+'Personnel Input Worksheet'!B817</f>
        <v>0</v>
      </c>
      <c r="B797" s="54" t="n">
        <f aca="false">+'Personnel Input Worksheet'!D817</f>
        <v>0</v>
      </c>
      <c r="C797" s="54" t="n">
        <f aca="false">IF(B797&lt;&gt;0,1,0)</f>
        <v>0</v>
      </c>
      <c r="D797" s="54" t="n">
        <f aca="false">+'Personnel Input Worksheet'!G817</f>
        <v>0</v>
      </c>
      <c r="E797" s="61" t="n">
        <f aca="false">+D797*30</f>
        <v>0</v>
      </c>
      <c r="F797" s="62" t="n">
        <v>36526</v>
      </c>
      <c r="G797" s="63" t="n">
        <f aca="false">IF(A797&lt;&gt;"FTE",DATE(99,12,31),+F797+(360-E797))</f>
        <v>36525</v>
      </c>
      <c r="H797" s="63" t="n">
        <f aca="false">IF(A797&lt;&gt;"FTE",F797+E797,DATE(2001,1,1))</f>
        <v>36526</v>
      </c>
      <c r="I797" s="64" t="n">
        <f aca="false">IF(AND($G797&lt;=I$1,$H797&gt;I$1),$C797,0)</f>
        <v>0</v>
      </c>
      <c r="J797" s="64" t="n">
        <f aca="false">IF(AND($G797&lt;=J$1,$H797&gt;J$1),$C797,0)</f>
        <v>0</v>
      </c>
      <c r="K797" s="64" t="n">
        <f aca="false">IF(AND($G797&lt;=K$1,$H797&gt;K$1),$C797,0)</f>
        <v>0</v>
      </c>
      <c r="L797" s="64" t="n">
        <f aca="false">IF(AND($G797&lt;=L$1,$H797&gt;L$1),$C797,0)</f>
        <v>0</v>
      </c>
      <c r="M797" s="64" t="n">
        <f aca="false">IF(AND($G797&lt;=M$1,$H797&gt;M$1),$C797,0)</f>
        <v>0</v>
      </c>
      <c r="N797" s="64" t="n">
        <f aca="false">IF(AND($G797&lt;=N$1,$H797&gt;N$1),$C797,0)</f>
        <v>0</v>
      </c>
      <c r="O797" s="64" t="n">
        <f aca="false">IF(AND($G797&lt;=O$1,$H797&gt;O$1),$C797,0)</f>
        <v>0</v>
      </c>
      <c r="P797" s="64" t="n">
        <f aca="false">IF(AND($G797&lt;=P$1,$H797&gt;P$1),$C797,0)</f>
        <v>0</v>
      </c>
      <c r="Q797" s="64" t="n">
        <f aca="false">IF(AND($G797&lt;=Q$1,$H797&gt;Q$1),$C797,0)</f>
        <v>0</v>
      </c>
      <c r="R797" s="64" t="n">
        <f aca="false">IF(AND($G797&lt;=R$1,$H797&gt;R$1),$C797,0)</f>
        <v>0</v>
      </c>
      <c r="S797" s="64" t="n">
        <f aca="false">IF(AND($G797&lt;=S$1,$H797&gt;S$1),$C797,0)</f>
        <v>0</v>
      </c>
      <c r="T797" s="64" t="n">
        <f aca="false">IF(AND($G797&lt;=T$1,$H797&gt;T$1),$C797,0)</f>
        <v>0</v>
      </c>
      <c r="U797" s="65" t="n">
        <f aca="false">SUM(I797:T797)</f>
        <v>0</v>
      </c>
      <c r="V797" s="65"/>
      <c r="W797" s="67"/>
      <c r="X797" s="67"/>
      <c r="Y797" s="67"/>
      <c r="Z797" s="67"/>
      <c r="AA797" s="67"/>
      <c r="AB797" s="67"/>
      <c r="AC797" s="67"/>
    </row>
    <row r="798" customFormat="false" ht="15.75" hidden="true" customHeight="false" outlineLevel="0" collapsed="false">
      <c r="A798" s="54" t="n">
        <f aca="false">+'Personnel Input Worksheet'!B818</f>
        <v>0</v>
      </c>
      <c r="B798" s="54" t="n">
        <f aca="false">+'Personnel Input Worksheet'!D818</f>
        <v>0</v>
      </c>
      <c r="C798" s="54" t="n">
        <f aca="false">IF(B798&lt;&gt;0,1,0)</f>
        <v>0</v>
      </c>
      <c r="D798" s="54" t="n">
        <f aca="false">+'Personnel Input Worksheet'!G818</f>
        <v>0</v>
      </c>
      <c r="E798" s="61" t="n">
        <f aca="false">+D798*30</f>
        <v>0</v>
      </c>
      <c r="F798" s="62" t="n">
        <v>36526</v>
      </c>
      <c r="G798" s="63" t="n">
        <f aca="false">IF(A798&lt;&gt;"FTE",DATE(99,12,31),+F798+(360-E798))</f>
        <v>36525</v>
      </c>
      <c r="H798" s="63" t="n">
        <f aca="false">IF(A798&lt;&gt;"FTE",F798+E798,DATE(2001,1,1))</f>
        <v>36526</v>
      </c>
      <c r="I798" s="64" t="n">
        <f aca="false">IF(AND($G798&lt;=I$1,$H798&gt;I$1),$C798,0)</f>
        <v>0</v>
      </c>
      <c r="J798" s="64" t="n">
        <f aca="false">IF(AND($G798&lt;=J$1,$H798&gt;J$1),$C798,0)</f>
        <v>0</v>
      </c>
      <c r="K798" s="64" t="n">
        <f aca="false">IF(AND($G798&lt;=K$1,$H798&gt;K$1),$C798,0)</f>
        <v>0</v>
      </c>
      <c r="L798" s="64" t="n">
        <f aca="false">IF(AND($G798&lt;=L$1,$H798&gt;L$1),$C798,0)</f>
        <v>0</v>
      </c>
      <c r="M798" s="64" t="n">
        <f aca="false">IF(AND($G798&lt;=M$1,$H798&gt;M$1),$C798,0)</f>
        <v>0</v>
      </c>
      <c r="N798" s="64" t="n">
        <f aca="false">IF(AND($G798&lt;=N$1,$H798&gt;N$1),$C798,0)</f>
        <v>0</v>
      </c>
      <c r="O798" s="64" t="n">
        <f aca="false">IF(AND($G798&lt;=O$1,$H798&gt;O$1),$C798,0)</f>
        <v>0</v>
      </c>
      <c r="P798" s="64" t="n">
        <f aca="false">IF(AND($G798&lt;=P$1,$H798&gt;P$1),$C798,0)</f>
        <v>0</v>
      </c>
      <c r="Q798" s="64" t="n">
        <f aca="false">IF(AND($G798&lt;=Q$1,$H798&gt;Q$1),$C798,0)</f>
        <v>0</v>
      </c>
      <c r="R798" s="64" t="n">
        <f aca="false">IF(AND($G798&lt;=R$1,$H798&gt;R$1),$C798,0)</f>
        <v>0</v>
      </c>
      <c r="S798" s="64" t="n">
        <f aca="false">IF(AND($G798&lt;=S$1,$H798&gt;S$1),$C798,0)</f>
        <v>0</v>
      </c>
      <c r="T798" s="64" t="n">
        <f aca="false">IF(AND($G798&lt;=T$1,$H798&gt;T$1),$C798,0)</f>
        <v>0</v>
      </c>
      <c r="U798" s="65" t="n">
        <f aca="false">SUM(I798:T798)</f>
        <v>0</v>
      </c>
      <c r="V798" s="65"/>
      <c r="W798" s="67"/>
      <c r="X798" s="67"/>
      <c r="Y798" s="67"/>
      <c r="Z798" s="67"/>
      <c r="AA798" s="67"/>
      <c r="AB798" s="67"/>
      <c r="AC798" s="67"/>
    </row>
    <row r="799" customFormat="false" ht="15.75" hidden="true" customHeight="false" outlineLevel="0" collapsed="false">
      <c r="A799" s="54" t="n">
        <f aca="false">+'Personnel Input Worksheet'!B819</f>
        <v>0</v>
      </c>
      <c r="B799" s="54" t="n">
        <f aca="false">+'Personnel Input Worksheet'!D819</f>
        <v>0</v>
      </c>
      <c r="C799" s="54" t="n">
        <f aca="false">IF(B799&lt;&gt;0,1,0)</f>
        <v>0</v>
      </c>
      <c r="D799" s="54" t="n">
        <f aca="false">+'Personnel Input Worksheet'!G819</f>
        <v>0</v>
      </c>
      <c r="E799" s="61" t="n">
        <f aca="false">+D799*30</f>
        <v>0</v>
      </c>
      <c r="F799" s="62" t="n">
        <v>36526</v>
      </c>
      <c r="G799" s="63" t="n">
        <f aca="false">IF(A799&lt;&gt;"FTE",DATE(99,12,31),+F799+(360-E799))</f>
        <v>36525</v>
      </c>
      <c r="H799" s="63" t="n">
        <f aca="false">IF(A799&lt;&gt;"FTE",F799+E799,DATE(2001,1,1))</f>
        <v>36526</v>
      </c>
      <c r="I799" s="64" t="n">
        <f aca="false">IF(AND($G799&lt;=I$1,$H799&gt;I$1),$C799,0)</f>
        <v>0</v>
      </c>
      <c r="J799" s="64" t="n">
        <f aca="false">IF(AND($G799&lt;=J$1,$H799&gt;J$1),$C799,0)</f>
        <v>0</v>
      </c>
      <c r="K799" s="64" t="n">
        <f aca="false">IF(AND($G799&lt;=K$1,$H799&gt;K$1),$C799,0)</f>
        <v>0</v>
      </c>
      <c r="L799" s="64" t="n">
        <f aca="false">IF(AND($G799&lt;=L$1,$H799&gt;L$1),$C799,0)</f>
        <v>0</v>
      </c>
      <c r="M799" s="64" t="n">
        <f aca="false">IF(AND($G799&lt;=M$1,$H799&gt;M$1),$C799,0)</f>
        <v>0</v>
      </c>
      <c r="N799" s="64" t="n">
        <f aca="false">IF(AND($G799&lt;=N$1,$H799&gt;N$1),$C799,0)</f>
        <v>0</v>
      </c>
      <c r="O799" s="64" t="n">
        <f aca="false">IF(AND($G799&lt;=O$1,$H799&gt;O$1),$C799,0)</f>
        <v>0</v>
      </c>
      <c r="P799" s="64" t="n">
        <f aca="false">IF(AND($G799&lt;=P$1,$H799&gt;P$1),$C799,0)</f>
        <v>0</v>
      </c>
      <c r="Q799" s="64" t="n">
        <f aca="false">IF(AND($G799&lt;=Q$1,$H799&gt;Q$1),$C799,0)</f>
        <v>0</v>
      </c>
      <c r="R799" s="64" t="n">
        <f aca="false">IF(AND($G799&lt;=R$1,$H799&gt;R$1),$C799,0)</f>
        <v>0</v>
      </c>
      <c r="S799" s="64" t="n">
        <f aca="false">IF(AND($G799&lt;=S$1,$H799&gt;S$1),$C799,0)</f>
        <v>0</v>
      </c>
      <c r="T799" s="64" t="n">
        <f aca="false">IF(AND($G799&lt;=T$1,$H799&gt;T$1),$C799,0)</f>
        <v>0</v>
      </c>
      <c r="U799" s="65" t="n">
        <f aca="false">SUM(I799:T799)</f>
        <v>0</v>
      </c>
      <c r="V799" s="65"/>
      <c r="W799" s="67"/>
      <c r="X799" s="67"/>
      <c r="Y799" s="67"/>
      <c r="Z799" s="67"/>
      <c r="AA799" s="67"/>
      <c r="AB799" s="67"/>
      <c r="AC799" s="67"/>
    </row>
    <row r="800" customFormat="false" ht="15.75" hidden="true" customHeight="false" outlineLevel="0" collapsed="false">
      <c r="A800" s="54" t="n">
        <f aca="false">+'Personnel Input Worksheet'!B820</f>
        <v>0</v>
      </c>
      <c r="B800" s="54" t="n">
        <f aca="false">+'Personnel Input Worksheet'!D820</f>
        <v>0</v>
      </c>
      <c r="C800" s="54" t="n">
        <f aca="false">IF(B800&lt;&gt;0,1,0)</f>
        <v>0</v>
      </c>
      <c r="D800" s="54" t="n">
        <f aca="false">+'Personnel Input Worksheet'!G820</f>
        <v>0</v>
      </c>
      <c r="E800" s="61" t="n">
        <f aca="false">+D800*30</f>
        <v>0</v>
      </c>
      <c r="F800" s="62" t="n">
        <v>36526</v>
      </c>
      <c r="G800" s="63" t="n">
        <f aca="false">IF(A800&lt;&gt;"FTE",DATE(99,12,31),+F800+(360-E800))</f>
        <v>36525</v>
      </c>
      <c r="H800" s="63" t="n">
        <f aca="false">IF(A800&lt;&gt;"FTE",F800+E800,DATE(2001,1,1))</f>
        <v>36526</v>
      </c>
      <c r="I800" s="64" t="n">
        <f aca="false">IF(AND($G800&lt;=I$1,$H800&gt;I$1),$C800,0)</f>
        <v>0</v>
      </c>
      <c r="J800" s="64" t="n">
        <f aca="false">IF(AND($G800&lt;=J$1,$H800&gt;J$1),$C800,0)</f>
        <v>0</v>
      </c>
      <c r="K800" s="64" t="n">
        <f aca="false">IF(AND($G800&lt;=K$1,$H800&gt;K$1),$C800,0)</f>
        <v>0</v>
      </c>
      <c r="L800" s="64" t="n">
        <f aca="false">IF(AND($G800&lt;=L$1,$H800&gt;L$1),$C800,0)</f>
        <v>0</v>
      </c>
      <c r="M800" s="64" t="n">
        <f aca="false">IF(AND($G800&lt;=M$1,$H800&gt;M$1),$C800,0)</f>
        <v>0</v>
      </c>
      <c r="N800" s="64" t="n">
        <f aca="false">IF(AND($G800&lt;=N$1,$H800&gt;N$1),$C800,0)</f>
        <v>0</v>
      </c>
      <c r="O800" s="64" t="n">
        <f aca="false">IF(AND($G800&lt;=O$1,$H800&gt;O$1),$C800,0)</f>
        <v>0</v>
      </c>
      <c r="P800" s="64" t="n">
        <f aca="false">IF(AND($G800&lt;=P$1,$H800&gt;P$1),$C800,0)</f>
        <v>0</v>
      </c>
      <c r="Q800" s="64" t="n">
        <f aca="false">IF(AND($G800&lt;=Q$1,$H800&gt;Q$1),$C800,0)</f>
        <v>0</v>
      </c>
      <c r="R800" s="64" t="n">
        <f aca="false">IF(AND($G800&lt;=R$1,$H800&gt;R$1),$C800,0)</f>
        <v>0</v>
      </c>
      <c r="S800" s="64" t="n">
        <f aca="false">IF(AND($G800&lt;=S$1,$H800&gt;S$1),$C800,0)</f>
        <v>0</v>
      </c>
      <c r="T800" s="64" t="n">
        <f aca="false">IF(AND($G800&lt;=T$1,$H800&gt;T$1),$C800,0)</f>
        <v>0</v>
      </c>
      <c r="U800" s="65" t="n">
        <f aca="false">SUM(I800:T800)</f>
        <v>0</v>
      </c>
      <c r="V800" s="65"/>
      <c r="W800" s="67"/>
      <c r="X800" s="67"/>
      <c r="Y800" s="67"/>
      <c r="Z800" s="67"/>
      <c r="AA800" s="67"/>
      <c r="AB800" s="67"/>
      <c r="AC800" s="67"/>
    </row>
    <row r="801" customFormat="false" ht="15.75" hidden="true" customHeight="false" outlineLevel="0" collapsed="false">
      <c r="A801" s="54" t="n">
        <f aca="false">+'Personnel Input Worksheet'!B821</f>
        <v>0</v>
      </c>
      <c r="B801" s="54" t="n">
        <f aca="false">+'Personnel Input Worksheet'!D821</f>
        <v>0</v>
      </c>
      <c r="C801" s="54" t="n">
        <f aca="false">IF(B801&lt;&gt;0,1,0)</f>
        <v>0</v>
      </c>
      <c r="D801" s="54" t="n">
        <f aca="false">+'Personnel Input Worksheet'!G821</f>
        <v>0</v>
      </c>
      <c r="E801" s="61" t="n">
        <f aca="false">+D801*30</f>
        <v>0</v>
      </c>
      <c r="F801" s="62" t="n">
        <v>36526</v>
      </c>
      <c r="G801" s="63" t="n">
        <f aca="false">IF(A801&lt;&gt;"FTE",DATE(99,12,31),+F801+(360-E801))</f>
        <v>36525</v>
      </c>
      <c r="H801" s="63" t="n">
        <f aca="false">IF(A801&lt;&gt;"FTE",F801+E801,DATE(2001,1,1))</f>
        <v>36526</v>
      </c>
      <c r="I801" s="64" t="n">
        <f aca="false">IF(AND($G801&lt;=I$1,$H801&gt;I$1),$C801,0)</f>
        <v>0</v>
      </c>
      <c r="J801" s="64" t="n">
        <f aca="false">IF(AND($G801&lt;=J$1,$H801&gt;J$1),$C801,0)</f>
        <v>0</v>
      </c>
      <c r="K801" s="64" t="n">
        <f aca="false">IF(AND($G801&lt;=K$1,$H801&gt;K$1),$C801,0)</f>
        <v>0</v>
      </c>
      <c r="L801" s="64" t="n">
        <f aca="false">IF(AND($G801&lt;=L$1,$H801&gt;L$1),$C801,0)</f>
        <v>0</v>
      </c>
      <c r="M801" s="64" t="n">
        <f aca="false">IF(AND($G801&lt;=M$1,$H801&gt;M$1),$C801,0)</f>
        <v>0</v>
      </c>
      <c r="N801" s="64" t="n">
        <f aca="false">IF(AND($G801&lt;=N$1,$H801&gt;N$1),$C801,0)</f>
        <v>0</v>
      </c>
      <c r="O801" s="64" t="n">
        <f aca="false">IF(AND($G801&lt;=O$1,$H801&gt;O$1),$C801,0)</f>
        <v>0</v>
      </c>
      <c r="P801" s="64" t="n">
        <f aca="false">IF(AND($G801&lt;=P$1,$H801&gt;P$1),$C801,0)</f>
        <v>0</v>
      </c>
      <c r="Q801" s="64" t="n">
        <f aca="false">IF(AND($G801&lt;=Q$1,$H801&gt;Q$1),$C801,0)</f>
        <v>0</v>
      </c>
      <c r="R801" s="64" t="n">
        <f aca="false">IF(AND($G801&lt;=R$1,$H801&gt;R$1),$C801,0)</f>
        <v>0</v>
      </c>
      <c r="S801" s="64" t="n">
        <f aca="false">IF(AND($G801&lt;=S$1,$H801&gt;S$1),$C801,0)</f>
        <v>0</v>
      </c>
      <c r="T801" s="64" t="n">
        <f aca="false">IF(AND($G801&lt;=T$1,$H801&gt;T$1),$C801,0)</f>
        <v>0</v>
      </c>
      <c r="U801" s="65" t="n">
        <f aca="false">SUM(I801:T801)</f>
        <v>0</v>
      </c>
      <c r="V801" s="65"/>
      <c r="W801" s="67"/>
      <c r="X801" s="67"/>
      <c r="Y801" s="67"/>
      <c r="Z801" s="67"/>
      <c r="AA801" s="67"/>
      <c r="AB801" s="67"/>
      <c r="AC801" s="67"/>
    </row>
    <row r="802" customFormat="false" ht="15.75" hidden="true" customHeight="false" outlineLevel="0" collapsed="false">
      <c r="A802" s="54" t="n">
        <f aca="false">+'Personnel Input Worksheet'!B822</f>
        <v>0</v>
      </c>
      <c r="B802" s="54" t="n">
        <f aca="false">+'Personnel Input Worksheet'!D822</f>
        <v>0</v>
      </c>
      <c r="C802" s="54" t="n">
        <f aca="false">IF(B802&lt;&gt;0,1,0)</f>
        <v>0</v>
      </c>
      <c r="D802" s="54" t="n">
        <f aca="false">+'Personnel Input Worksheet'!G822</f>
        <v>0</v>
      </c>
      <c r="E802" s="61" t="n">
        <f aca="false">+D802*30</f>
        <v>0</v>
      </c>
      <c r="F802" s="62" t="n">
        <v>36526</v>
      </c>
      <c r="G802" s="63" t="n">
        <f aca="false">IF(A802&lt;&gt;"FTE",DATE(99,12,31),+F802+(360-E802))</f>
        <v>36525</v>
      </c>
      <c r="H802" s="63" t="n">
        <f aca="false">IF(A802&lt;&gt;"FTE",F802+E802,DATE(2001,1,1))</f>
        <v>36526</v>
      </c>
      <c r="I802" s="64" t="n">
        <f aca="false">IF(AND($G802&lt;=I$1,$H802&gt;I$1),$C802,0)</f>
        <v>0</v>
      </c>
      <c r="J802" s="64" t="n">
        <f aca="false">IF(AND($G802&lt;=J$1,$H802&gt;J$1),$C802,0)</f>
        <v>0</v>
      </c>
      <c r="K802" s="64" t="n">
        <f aca="false">IF(AND($G802&lt;=K$1,$H802&gt;K$1),$C802,0)</f>
        <v>0</v>
      </c>
      <c r="L802" s="64" t="n">
        <f aca="false">IF(AND($G802&lt;=L$1,$H802&gt;L$1),$C802,0)</f>
        <v>0</v>
      </c>
      <c r="M802" s="64" t="n">
        <f aca="false">IF(AND($G802&lt;=M$1,$H802&gt;M$1),$C802,0)</f>
        <v>0</v>
      </c>
      <c r="N802" s="64" t="n">
        <f aca="false">IF(AND($G802&lt;=N$1,$H802&gt;N$1),$C802,0)</f>
        <v>0</v>
      </c>
      <c r="O802" s="64" t="n">
        <f aca="false">IF(AND($G802&lt;=O$1,$H802&gt;O$1),$C802,0)</f>
        <v>0</v>
      </c>
      <c r="P802" s="64" t="n">
        <f aca="false">IF(AND($G802&lt;=P$1,$H802&gt;P$1),$C802,0)</f>
        <v>0</v>
      </c>
      <c r="Q802" s="64" t="n">
        <f aca="false">IF(AND($G802&lt;=Q$1,$H802&gt;Q$1),$C802,0)</f>
        <v>0</v>
      </c>
      <c r="R802" s="64" t="n">
        <f aca="false">IF(AND($G802&lt;=R$1,$H802&gt;R$1),$C802,0)</f>
        <v>0</v>
      </c>
      <c r="S802" s="64" t="n">
        <f aca="false">IF(AND($G802&lt;=S$1,$H802&gt;S$1),$C802,0)</f>
        <v>0</v>
      </c>
      <c r="T802" s="64" t="n">
        <f aca="false">IF(AND($G802&lt;=T$1,$H802&gt;T$1),$C802,0)</f>
        <v>0</v>
      </c>
      <c r="U802" s="65" t="n">
        <f aca="false">SUM(I802:T802)</f>
        <v>0</v>
      </c>
      <c r="V802" s="65"/>
      <c r="W802" s="67"/>
      <c r="X802" s="67"/>
      <c r="Y802" s="67"/>
      <c r="Z802" s="67"/>
      <c r="AA802" s="67"/>
      <c r="AB802" s="67"/>
      <c r="AC802" s="67"/>
    </row>
    <row r="803" customFormat="false" ht="15.75" hidden="true" customHeight="false" outlineLevel="0" collapsed="false">
      <c r="A803" s="54" t="n">
        <f aca="false">+'Personnel Input Worksheet'!B823</f>
        <v>0</v>
      </c>
      <c r="B803" s="54" t="n">
        <f aca="false">+'Personnel Input Worksheet'!D823</f>
        <v>0</v>
      </c>
      <c r="C803" s="54" t="n">
        <f aca="false">IF(B803&lt;&gt;0,1,0)</f>
        <v>0</v>
      </c>
      <c r="D803" s="54" t="n">
        <f aca="false">+'Personnel Input Worksheet'!G823</f>
        <v>0</v>
      </c>
      <c r="E803" s="61" t="n">
        <f aca="false">+D803*30</f>
        <v>0</v>
      </c>
      <c r="F803" s="62" t="n">
        <v>36526</v>
      </c>
      <c r="G803" s="63" t="n">
        <f aca="false">IF(A803&lt;&gt;"FTE",DATE(99,12,31),+F803+(360-E803))</f>
        <v>36525</v>
      </c>
      <c r="H803" s="63" t="n">
        <f aca="false">IF(A803&lt;&gt;"FTE",F803+E803,DATE(2001,1,1))</f>
        <v>36526</v>
      </c>
      <c r="I803" s="64" t="n">
        <f aca="false">IF(AND($G803&lt;=I$1,$H803&gt;I$1),$C803,0)</f>
        <v>0</v>
      </c>
      <c r="J803" s="64" t="n">
        <f aca="false">IF(AND($G803&lt;=J$1,$H803&gt;J$1),$C803,0)</f>
        <v>0</v>
      </c>
      <c r="K803" s="64" t="n">
        <f aca="false">IF(AND($G803&lt;=K$1,$H803&gt;K$1),$C803,0)</f>
        <v>0</v>
      </c>
      <c r="L803" s="64" t="n">
        <f aca="false">IF(AND($G803&lt;=L$1,$H803&gt;L$1),$C803,0)</f>
        <v>0</v>
      </c>
      <c r="M803" s="64" t="n">
        <f aca="false">IF(AND($G803&lt;=M$1,$H803&gt;M$1),$C803,0)</f>
        <v>0</v>
      </c>
      <c r="N803" s="64" t="n">
        <f aca="false">IF(AND($G803&lt;=N$1,$H803&gt;N$1),$C803,0)</f>
        <v>0</v>
      </c>
      <c r="O803" s="64" t="n">
        <f aca="false">IF(AND($G803&lt;=O$1,$H803&gt;O$1),$C803,0)</f>
        <v>0</v>
      </c>
      <c r="P803" s="64" t="n">
        <f aca="false">IF(AND($G803&lt;=P$1,$H803&gt;P$1),$C803,0)</f>
        <v>0</v>
      </c>
      <c r="Q803" s="64" t="n">
        <f aca="false">IF(AND($G803&lt;=Q$1,$H803&gt;Q$1),$C803,0)</f>
        <v>0</v>
      </c>
      <c r="R803" s="64" t="n">
        <f aca="false">IF(AND($G803&lt;=R$1,$H803&gt;R$1),$C803,0)</f>
        <v>0</v>
      </c>
      <c r="S803" s="64" t="n">
        <f aca="false">IF(AND($G803&lt;=S$1,$H803&gt;S$1),$C803,0)</f>
        <v>0</v>
      </c>
      <c r="T803" s="64" t="n">
        <f aca="false">IF(AND($G803&lt;=T$1,$H803&gt;T$1),$C803,0)</f>
        <v>0</v>
      </c>
      <c r="U803" s="65" t="n">
        <f aca="false">SUM(I803:T803)</f>
        <v>0</v>
      </c>
      <c r="V803" s="65"/>
      <c r="W803" s="67"/>
      <c r="X803" s="67"/>
      <c r="Y803" s="67"/>
      <c r="Z803" s="67"/>
      <c r="AA803" s="67"/>
      <c r="AB803" s="67"/>
      <c r="AC803" s="67"/>
    </row>
    <row r="804" customFormat="false" ht="15.75" hidden="true" customHeight="false" outlineLevel="0" collapsed="false">
      <c r="A804" s="54" t="n">
        <f aca="false">+'Personnel Input Worksheet'!B824</f>
        <v>0</v>
      </c>
      <c r="B804" s="54" t="n">
        <f aca="false">+'Personnel Input Worksheet'!D824</f>
        <v>0</v>
      </c>
      <c r="C804" s="54" t="n">
        <f aca="false">IF(B804&lt;&gt;0,1,0)</f>
        <v>0</v>
      </c>
      <c r="D804" s="54" t="n">
        <f aca="false">+'Personnel Input Worksheet'!G824</f>
        <v>0</v>
      </c>
      <c r="E804" s="61" t="n">
        <f aca="false">+D804*30</f>
        <v>0</v>
      </c>
      <c r="F804" s="62" t="n">
        <v>36526</v>
      </c>
      <c r="G804" s="63" t="n">
        <f aca="false">IF(A804&lt;&gt;"FTE",DATE(99,12,31),+F804+(360-E804))</f>
        <v>36525</v>
      </c>
      <c r="H804" s="63" t="n">
        <f aca="false">IF(A804&lt;&gt;"FTE",F804+E804,DATE(2001,1,1))</f>
        <v>36526</v>
      </c>
      <c r="I804" s="64" t="n">
        <f aca="false">IF(AND($G804&lt;=I$1,$H804&gt;I$1),$C804,0)</f>
        <v>0</v>
      </c>
      <c r="J804" s="64" t="n">
        <f aca="false">IF(AND($G804&lt;=J$1,$H804&gt;J$1),$C804,0)</f>
        <v>0</v>
      </c>
      <c r="K804" s="64" t="n">
        <f aca="false">IF(AND($G804&lt;=K$1,$H804&gt;K$1),$C804,0)</f>
        <v>0</v>
      </c>
      <c r="L804" s="64" t="n">
        <f aca="false">IF(AND($G804&lt;=L$1,$H804&gt;L$1),$C804,0)</f>
        <v>0</v>
      </c>
      <c r="M804" s="64" t="n">
        <f aca="false">IF(AND($G804&lt;=M$1,$H804&gt;M$1),$C804,0)</f>
        <v>0</v>
      </c>
      <c r="N804" s="64" t="n">
        <f aca="false">IF(AND($G804&lt;=N$1,$H804&gt;N$1),$C804,0)</f>
        <v>0</v>
      </c>
      <c r="O804" s="64" t="n">
        <f aca="false">IF(AND($G804&lt;=O$1,$H804&gt;O$1),$C804,0)</f>
        <v>0</v>
      </c>
      <c r="P804" s="64" t="n">
        <f aca="false">IF(AND($G804&lt;=P$1,$H804&gt;P$1),$C804,0)</f>
        <v>0</v>
      </c>
      <c r="Q804" s="64" t="n">
        <f aca="false">IF(AND($G804&lt;=Q$1,$H804&gt;Q$1),$C804,0)</f>
        <v>0</v>
      </c>
      <c r="R804" s="64" t="n">
        <f aca="false">IF(AND($G804&lt;=R$1,$H804&gt;R$1),$C804,0)</f>
        <v>0</v>
      </c>
      <c r="S804" s="64" t="n">
        <f aca="false">IF(AND($G804&lt;=S$1,$H804&gt;S$1),$C804,0)</f>
        <v>0</v>
      </c>
      <c r="T804" s="64" t="n">
        <f aca="false">IF(AND($G804&lt;=T$1,$H804&gt;T$1),$C804,0)</f>
        <v>0</v>
      </c>
      <c r="U804" s="65" t="n">
        <f aca="false">SUM(I804:T804)</f>
        <v>0</v>
      </c>
      <c r="V804" s="65"/>
      <c r="W804" s="67"/>
      <c r="X804" s="67"/>
      <c r="Y804" s="67"/>
      <c r="Z804" s="67"/>
      <c r="AA804" s="67"/>
      <c r="AB804" s="67"/>
      <c r="AC804" s="67"/>
    </row>
    <row r="805" customFormat="false" ht="15.75" hidden="true" customHeight="false" outlineLevel="0" collapsed="false">
      <c r="A805" s="54" t="n">
        <f aca="false">+'Personnel Input Worksheet'!B825</f>
        <v>0</v>
      </c>
      <c r="B805" s="54" t="n">
        <f aca="false">+'Personnel Input Worksheet'!D825</f>
        <v>0</v>
      </c>
      <c r="C805" s="54" t="n">
        <f aca="false">IF(B805&lt;&gt;0,1,0)</f>
        <v>0</v>
      </c>
      <c r="D805" s="54" t="n">
        <f aca="false">+'Personnel Input Worksheet'!G825</f>
        <v>0</v>
      </c>
      <c r="E805" s="61" t="n">
        <f aca="false">+D805*30</f>
        <v>0</v>
      </c>
      <c r="F805" s="62" t="n">
        <v>36526</v>
      </c>
      <c r="G805" s="63" t="n">
        <f aca="false">IF(A805&lt;&gt;"FTE",DATE(99,12,31),+F805+(360-E805))</f>
        <v>36525</v>
      </c>
      <c r="H805" s="63" t="n">
        <f aca="false">IF(A805&lt;&gt;"FTE",F805+E805,DATE(2001,1,1))</f>
        <v>36526</v>
      </c>
      <c r="I805" s="64" t="n">
        <f aca="false">IF(AND($G805&lt;=I$1,$H805&gt;I$1),$C805,0)</f>
        <v>0</v>
      </c>
      <c r="J805" s="64" t="n">
        <f aca="false">IF(AND($G805&lt;=J$1,$H805&gt;J$1),$C805,0)</f>
        <v>0</v>
      </c>
      <c r="K805" s="64" t="n">
        <f aca="false">IF(AND($G805&lt;=K$1,$H805&gt;K$1),$C805,0)</f>
        <v>0</v>
      </c>
      <c r="L805" s="64" t="n">
        <f aca="false">IF(AND($G805&lt;=L$1,$H805&gt;L$1),$C805,0)</f>
        <v>0</v>
      </c>
      <c r="M805" s="64" t="n">
        <f aca="false">IF(AND($G805&lt;=M$1,$H805&gt;M$1),$C805,0)</f>
        <v>0</v>
      </c>
      <c r="N805" s="64" t="n">
        <f aca="false">IF(AND($G805&lt;=N$1,$H805&gt;N$1),$C805,0)</f>
        <v>0</v>
      </c>
      <c r="O805" s="64" t="n">
        <f aca="false">IF(AND($G805&lt;=O$1,$H805&gt;O$1),$C805,0)</f>
        <v>0</v>
      </c>
      <c r="P805" s="64" t="n">
        <f aca="false">IF(AND($G805&lt;=P$1,$H805&gt;P$1),$C805,0)</f>
        <v>0</v>
      </c>
      <c r="Q805" s="64" t="n">
        <f aca="false">IF(AND($G805&lt;=Q$1,$H805&gt;Q$1),$C805,0)</f>
        <v>0</v>
      </c>
      <c r="R805" s="64" t="n">
        <f aca="false">IF(AND($G805&lt;=R$1,$H805&gt;R$1),$C805,0)</f>
        <v>0</v>
      </c>
      <c r="S805" s="64" t="n">
        <f aca="false">IF(AND($G805&lt;=S$1,$H805&gt;S$1),$C805,0)</f>
        <v>0</v>
      </c>
      <c r="T805" s="64" t="n">
        <f aca="false">IF(AND($G805&lt;=T$1,$H805&gt;T$1),$C805,0)</f>
        <v>0</v>
      </c>
      <c r="U805" s="65" t="n">
        <f aca="false">SUM(I805:T805)</f>
        <v>0</v>
      </c>
      <c r="V805" s="65"/>
      <c r="W805" s="67"/>
      <c r="X805" s="67"/>
      <c r="Y805" s="67"/>
      <c r="Z805" s="67"/>
      <c r="AA805" s="67"/>
      <c r="AB805" s="67"/>
      <c r="AC805" s="67"/>
    </row>
    <row r="806" customFormat="false" ht="15.75" hidden="true" customHeight="false" outlineLevel="0" collapsed="false">
      <c r="A806" s="54" t="n">
        <f aca="false">+'Personnel Input Worksheet'!B826</f>
        <v>0</v>
      </c>
      <c r="B806" s="54" t="n">
        <f aca="false">+'Personnel Input Worksheet'!D826</f>
        <v>0</v>
      </c>
      <c r="C806" s="54" t="n">
        <f aca="false">IF(B806&lt;&gt;0,1,0)</f>
        <v>0</v>
      </c>
      <c r="D806" s="54" t="n">
        <f aca="false">+'Personnel Input Worksheet'!G826</f>
        <v>0</v>
      </c>
      <c r="E806" s="61" t="n">
        <f aca="false">+D806*30</f>
        <v>0</v>
      </c>
      <c r="F806" s="62" t="n">
        <v>36526</v>
      </c>
      <c r="G806" s="63" t="n">
        <f aca="false">IF(A806&lt;&gt;"FTE",DATE(99,12,31),+F806+(360-E806))</f>
        <v>36525</v>
      </c>
      <c r="H806" s="63" t="n">
        <f aca="false">IF(A806&lt;&gt;"FTE",F806+E806,DATE(2001,1,1))</f>
        <v>36526</v>
      </c>
      <c r="I806" s="64" t="n">
        <f aca="false">IF(AND($G806&lt;=I$1,$H806&gt;I$1),$C806,0)</f>
        <v>0</v>
      </c>
      <c r="J806" s="64" t="n">
        <f aca="false">IF(AND($G806&lt;=J$1,$H806&gt;J$1),$C806,0)</f>
        <v>0</v>
      </c>
      <c r="K806" s="64" t="n">
        <f aca="false">IF(AND($G806&lt;=K$1,$H806&gt;K$1),$C806,0)</f>
        <v>0</v>
      </c>
      <c r="L806" s="64" t="n">
        <f aca="false">IF(AND($G806&lt;=L$1,$H806&gt;L$1),$C806,0)</f>
        <v>0</v>
      </c>
      <c r="M806" s="64" t="n">
        <f aca="false">IF(AND($G806&lt;=M$1,$H806&gt;M$1),$C806,0)</f>
        <v>0</v>
      </c>
      <c r="N806" s="64" t="n">
        <f aca="false">IF(AND($G806&lt;=N$1,$H806&gt;N$1),$C806,0)</f>
        <v>0</v>
      </c>
      <c r="O806" s="64" t="n">
        <f aca="false">IF(AND($G806&lt;=O$1,$H806&gt;O$1),$C806,0)</f>
        <v>0</v>
      </c>
      <c r="P806" s="64" t="n">
        <f aca="false">IF(AND($G806&lt;=P$1,$H806&gt;P$1),$C806,0)</f>
        <v>0</v>
      </c>
      <c r="Q806" s="64" t="n">
        <f aca="false">IF(AND($G806&lt;=Q$1,$H806&gt;Q$1),$C806,0)</f>
        <v>0</v>
      </c>
      <c r="R806" s="64" t="n">
        <f aca="false">IF(AND($G806&lt;=R$1,$H806&gt;R$1),$C806,0)</f>
        <v>0</v>
      </c>
      <c r="S806" s="64" t="n">
        <f aca="false">IF(AND($G806&lt;=S$1,$H806&gt;S$1),$C806,0)</f>
        <v>0</v>
      </c>
      <c r="T806" s="64" t="n">
        <f aca="false">IF(AND($G806&lt;=T$1,$H806&gt;T$1),$C806,0)</f>
        <v>0</v>
      </c>
      <c r="U806" s="65" t="n">
        <f aca="false">SUM(I806:T806)</f>
        <v>0</v>
      </c>
      <c r="V806" s="65"/>
      <c r="W806" s="67"/>
      <c r="X806" s="67"/>
      <c r="Y806" s="67"/>
      <c r="Z806" s="67"/>
      <c r="AA806" s="67"/>
      <c r="AB806" s="67"/>
      <c r="AC806" s="67"/>
    </row>
    <row r="807" customFormat="false" ht="15.75" hidden="true" customHeight="false" outlineLevel="0" collapsed="false">
      <c r="A807" s="54" t="n">
        <f aca="false">+'Personnel Input Worksheet'!B827</f>
        <v>0</v>
      </c>
      <c r="B807" s="54" t="n">
        <f aca="false">+'Personnel Input Worksheet'!D827</f>
        <v>0</v>
      </c>
      <c r="C807" s="54" t="n">
        <f aca="false">IF(B807&lt;&gt;0,1,0)</f>
        <v>0</v>
      </c>
      <c r="D807" s="54" t="n">
        <f aca="false">+'Personnel Input Worksheet'!G827</f>
        <v>0</v>
      </c>
      <c r="E807" s="61" t="n">
        <f aca="false">+D807*30</f>
        <v>0</v>
      </c>
      <c r="F807" s="62" t="n">
        <v>36526</v>
      </c>
      <c r="G807" s="63" t="n">
        <f aca="false">IF(A807&lt;&gt;"FTE",DATE(99,12,31),+F807+(360-E807))</f>
        <v>36525</v>
      </c>
      <c r="H807" s="63" t="n">
        <f aca="false">IF(A807&lt;&gt;"FTE",F807+E807,DATE(2001,1,1))</f>
        <v>36526</v>
      </c>
      <c r="I807" s="64" t="n">
        <f aca="false">IF(AND($G807&lt;=I$1,$H807&gt;I$1),$C807,0)</f>
        <v>0</v>
      </c>
      <c r="J807" s="64" t="n">
        <f aca="false">IF(AND($G807&lt;=J$1,$H807&gt;J$1),$C807,0)</f>
        <v>0</v>
      </c>
      <c r="K807" s="64" t="n">
        <f aca="false">IF(AND($G807&lt;=K$1,$H807&gt;K$1),$C807,0)</f>
        <v>0</v>
      </c>
      <c r="L807" s="64" t="n">
        <f aca="false">IF(AND($G807&lt;=L$1,$H807&gt;L$1),$C807,0)</f>
        <v>0</v>
      </c>
      <c r="M807" s="64" t="n">
        <f aca="false">IF(AND($G807&lt;=M$1,$H807&gt;M$1),$C807,0)</f>
        <v>0</v>
      </c>
      <c r="N807" s="64" t="n">
        <f aca="false">IF(AND($G807&lt;=N$1,$H807&gt;N$1),$C807,0)</f>
        <v>0</v>
      </c>
      <c r="O807" s="64" t="n">
        <f aca="false">IF(AND($G807&lt;=O$1,$H807&gt;O$1),$C807,0)</f>
        <v>0</v>
      </c>
      <c r="P807" s="64" t="n">
        <f aca="false">IF(AND($G807&lt;=P$1,$H807&gt;P$1),$C807,0)</f>
        <v>0</v>
      </c>
      <c r="Q807" s="64" t="n">
        <f aca="false">IF(AND($G807&lt;=Q$1,$H807&gt;Q$1),$C807,0)</f>
        <v>0</v>
      </c>
      <c r="R807" s="64" t="n">
        <f aca="false">IF(AND($G807&lt;=R$1,$H807&gt;R$1),$C807,0)</f>
        <v>0</v>
      </c>
      <c r="S807" s="64" t="n">
        <f aca="false">IF(AND($G807&lt;=S$1,$H807&gt;S$1),$C807,0)</f>
        <v>0</v>
      </c>
      <c r="T807" s="64" t="n">
        <f aca="false">IF(AND($G807&lt;=T$1,$H807&gt;T$1),$C807,0)</f>
        <v>0</v>
      </c>
      <c r="U807" s="65" t="n">
        <f aca="false">SUM(I807:T807)</f>
        <v>0</v>
      </c>
      <c r="V807" s="65"/>
      <c r="W807" s="67"/>
      <c r="X807" s="67"/>
      <c r="Y807" s="67"/>
      <c r="Z807" s="67"/>
      <c r="AA807" s="67"/>
      <c r="AB807" s="67"/>
      <c r="AC807" s="67"/>
    </row>
    <row r="808" customFormat="false" ht="15.75" hidden="true" customHeight="false" outlineLevel="0" collapsed="false">
      <c r="A808" s="54" t="n">
        <f aca="false">+'Personnel Input Worksheet'!B828</f>
        <v>0</v>
      </c>
      <c r="B808" s="54" t="n">
        <f aca="false">+'Personnel Input Worksheet'!D828</f>
        <v>0</v>
      </c>
      <c r="C808" s="54" t="n">
        <f aca="false">IF(B808&lt;&gt;0,1,0)</f>
        <v>0</v>
      </c>
      <c r="D808" s="54" t="n">
        <f aca="false">+'Personnel Input Worksheet'!G828</f>
        <v>0</v>
      </c>
      <c r="E808" s="61" t="n">
        <f aca="false">+D808*30</f>
        <v>0</v>
      </c>
      <c r="F808" s="62" t="n">
        <v>36526</v>
      </c>
      <c r="G808" s="63" t="n">
        <f aca="false">IF(A808&lt;&gt;"FTE",DATE(99,12,31),+F808+(360-E808))</f>
        <v>36525</v>
      </c>
      <c r="H808" s="63" t="n">
        <f aca="false">IF(A808&lt;&gt;"FTE",F808+E808,DATE(2001,1,1))</f>
        <v>36526</v>
      </c>
      <c r="I808" s="64" t="n">
        <f aca="false">IF(AND($G808&lt;=I$1,$H808&gt;I$1),$C808,0)</f>
        <v>0</v>
      </c>
      <c r="J808" s="64" t="n">
        <f aca="false">IF(AND($G808&lt;=J$1,$H808&gt;J$1),$C808,0)</f>
        <v>0</v>
      </c>
      <c r="K808" s="64" t="n">
        <f aca="false">IF(AND($G808&lt;=K$1,$H808&gt;K$1),$C808,0)</f>
        <v>0</v>
      </c>
      <c r="L808" s="64" t="n">
        <f aca="false">IF(AND($G808&lt;=L$1,$H808&gt;L$1),$C808,0)</f>
        <v>0</v>
      </c>
      <c r="M808" s="64" t="n">
        <f aca="false">IF(AND($G808&lt;=M$1,$H808&gt;M$1),$C808,0)</f>
        <v>0</v>
      </c>
      <c r="N808" s="64" t="n">
        <f aca="false">IF(AND($G808&lt;=N$1,$H808&gt;N$1),$C808,0)</f>
        <v>0</v>
      </c>
      <c r="O808" s="64" t="n">
        <f aca="false">IF(AND($G808&lt;=O$1,$H808&gt;O$1),$C808,0)</f>
        <v>0</v>
      </c>
      <c r="P808" s="64" t="n">
        <f aca="false">IF(AND($G808&lt;=P$1,$H808&gt;P$1),$C808,0)</f>
        <v>0</v>
      </c>
      <c r="Q808" s="64" t="n">
        <f aca="false">IF(AND($G808&lt;=Q$1,$H808&gt;Q$1),$C808,0)</f>
        <v>0</v>
      </c>
      <c r="R808" s="64" t="n">
        <f aca="false">IF(AND($G808&lt;=R$1,$H808&gt;R$1),$C808,0)</f>
        <v>0</v>
      </c>
      <c r="S808" s="64" t="n">
        <f aca="false">IF(AND($G808&lt;=S$1,$H808&gt;S$1),$C808,0)</f>
        <v>0</v>
      </c>
      <c r="T808" s="64" t="n">
        <f aca="false">IF(AND($G808&lt;=T$1,$H808&gt;T$1),$C808,0)</f>
        <v>0</v>
      </c>
      <c r="U808" s="65" t="n">
        <f aca="false">SUM(I808:T808)</f>
        <v>0</v>
      </c>
      <c r="V808" s="65"/>
      <c r="W808" s="67"/>
      <c r="X808" s="67"/>
      <c r="Y808" s="67"/>
      <c r="Z808" s="67"/>
      <c r="AA808" s="67"/>
      <c r="AB808" s="67"/>
      <c r="AC808" s="67"/>
    </row>
    <row r="809" customFormat="false" ht="15.75" hidden="true" customHeight="false" outlineLevel="0" collapsed="false">
      <c r="A809" s="54" t="n">
        <f aca="false">+'Personnel Input Worksheet'!B829</f>
        <v>0</v>
      </c>
      <c r="B809" s="54" t="n">
        <f aca="false">+'Personnel Input Worksheet'!D829</f>
        <v>0</v>
      </c>
      <c r="C809" s="54" t="n">
        <f aca="false">IF(B809&lt;&gt;0,1,0)</f>
        <v>0</v>
      </c>
      <c r="D809" s="54" t="n">
        <f aca="false">+'Personnel Input Worksheet'!G829</f>
        <v>0</v>
      </c>
      <c r="E809" s="61" t="n">
        <f aca="false">+D809*30</f>
        <v>0</v>
      </c>
      <c r="F809" s="62" t="n">
        <v>36526</v>
      </c>
      <c r="G809" s="63" t="n">
        <f aca="false">IF(A809&lt;&gt;"FTE",DATE(99,12,31),+F809+(360-E809))</f>
        <v>36525</v>
      </c>
      <c r="H809" s="63" t="n">
        <f aca="false">IF(A809&lt;&gt;"FTE",F809+E809,DATE(2001,1,1))</f>
        <v>36526</v>
      </c>
      <c r="I809" s="64" t="n">
        <f aca="false">IF(AND($G809&lt;=I$1,$H809&gt;I$1),$C809,0)</f>
        <v>0</v>
      </c>
      <c r="J809" s="64" t="n">
        <f aca="false">IF(AND($G809&lt;=J$1,$H809&gt;J$1),$C809,0)</f>
        <v>0</v>
      </c>
      <c r="K809" s="64" t="n">
        <f aca="false">IF(AND($G809&lt;=K$1,$H809&gt;K$1),$C809,0)</f>
        <v>0</v>
      </c>
      <c r="L809" s="64" t="n">
        <f aca="false">IF(AND($G809&lt;=L$1,$H809&gt;L$1),$C809,0)</f>
        <v>0</v>
      </c>
      <c r="M809" s="64" t="n">
        <f aca="false">IF(AND($G809&lt;=M$1,$H809&gt;M$1),$C809,0)</f>
        <v>0</v>
      </c>
      <c r="N809" s="64" t="n">
        <f aca="false">IF(AND($G809&lt;=N$1,$H809&gt;N$1),$C809,0)</f>
        <v>0</v>
      </c>
      <c r="O809" s="64" t="n">
        <f aca="false">IF(AND($G809&lt;=O$1,$H809&gt;O$1),$C809,0)</f>
        <v>0</v>
      </c>
      <c r="P809" s="64" t="n">
        <f aca="false">IF(AND($G809&lt;=P$1,$H809&gt;P$1),$C809,0)</f>
        <v>0</v>
      </c>
      <c r="Q809" s="64" t="n">
        <f aca="false">IF(AND($G809&lt;=Q$1,$H809&gt;Q$1),$C809,0)</f>
        <v>0</v>
      </c>
      <c r="R809" s="64" t="n">
        <f aca="false">IF(AND($G809&lt;=R$1,$H809&gt;R$1),$C809,0)</f>
        <v>0</v>
      </c>
      <c r="S809" s="64" t="n">
        <f aca="false">IF(AND($G809&lt;=S$1,$H809&gt;S$1),$C809,0)</f>
        <v>0</v>
      </c>
      <c r="T809" s="64" t="n">
        <f aca="false">IF(AND($G809&lt;=T$1,$H809&gt;T$1),$C809,0)</f>
        <v>0</v>
      </c>
      <c r="U809" s="65" t="n">
        <f aca="false">SUM(I809:T809)</f>
        <v>0</v>
      </c>
      <c r="V809" s="65"/>
      <c r="W809" s="67"/>
      <c r="X809" s="67"/>
      <c r="Y809" s="67"/>
      <c r="Z809" s="67"/>
      <c r="AA809" s="67"/>
      <c r="AB809" s="67"/>
      <c r="AC809" s="67"/>
    </row>
    <row r="810" customFormat="false" ht="15.75" hidden="true" customHeight="false" outlineLevel="0" collapsed="false">
      <c r="A810" s="54" t="n">
        <f aca="false">+'Personnel Input Worksheet'!B830</f>
        <v>0</v>
      </c>
      <c r="B810" s="54" t="n">
        <f aca="false">+'Personnel Input Worksheet'!D830</f>
        <v>0</v>
      </c>
      <c r="C810" s="54" t="n">
        <f aca="false">IF(B810&lt;&gt;0,1,0)</f>
        <v>0</v>
      </c>
      <c r="D810" s="54" t="n">
        <f aca="false">+'Personnel Input Worksheet'!G830</f>
        <v>0</v>
      </c>
      <c r="E810" s="61" t="n">
        <f aca="false">+D810*30</f>
        <v>0</v>
      </c>
      <c r="F810" s="62" t="n">
        <v>36526</v>
      </c>
      <c r="G810" s="63" t="n">
        <f aca="false">IF(A810&lt;&gt;"FTE",DATE(99,12,31),+F810+(360-E810))</f>
        <v>36525</v>
      </c>
      <c r="H810" s="63" t="n">
        <f aca="false">IF(A810&lt;&gt;"FTE",F810+E810,DATE(2001,1,1))</f>
        <v>36526</v>
      </c>
      <c r="I810" s="64" t="n">
        <f aca="false">IF(AND($G810&lt;=I$1,$H810&gt;I$1),$C810,0)</f>
        <v>0</v>
      </c>
      <c r="J810" s="64" t="n">
        <f aca="false">IF(AND($G810&lt;=J$1,$H810&gt;J$1),$C810,0)</f>
        <v>0</v>
      </c>
      <c r="K810" s="64" t="n">
        <f aca="false">IF(AND($G810&lt;=K$1,$H810&gt;K$1),$C810,0)</f>
        <v>0</v>
      </c>
      <c r="L810" s="64" t="n">
        <f aca="false">IF(AND($G810&lt;=L$1,$H810&gt;L$1),$C810,0)</f>
        <v>0</v>
      </c>
      <c r="M810" s="64" t="n">
        <f aca="false">IF(AND($G810&lt;=M$1,$H810&gt;M$1),$C810,0)</f>
        <v>0</v>
      </c>
      <c r="N810" s="64" t="n">
        <f aca="false">IF(AND($G810&lt;=N$1,$H810&gt;N$1),$C810,0)</f>
        <v>0</v>
      </c>
      <c r="O810" s="64" t="n">
        <f aca="false">IF(AND($G810&lt;=O$1,$H810&gt;O$1),$C810,0)</f>
        <v>0</v>
      </c>
      <c r="P810" s="64" t="n">
        <f aca="false">IF(AND($G810&lt;=P$1,$H810&gt;P$1),$C810,0)</f>
        <v>0</v>
      </c>
      <c r="Q810" s="64" t="n">
        <f aca="false">IF(AND($G810&lt;=Q$1,$H810&gt;Q$1),$C810,0)</f>
        <v>0</v>
      </c>
      <c r="R810" s="64" t="n">
        <f aca="false">IF(AND($G810&lt;=R$1,$H810&gt;R$1),$C810,0)</f>
        <v>0</v>
      </c>
      <c r="S810" s="64" t="n">
        <f aca="false">IF(AND($G810&lt;=S$1,$H810&gt;S$1),$C810,0)</f>
        <v>0</v>
      </c>
      <c r="T810" s="64" t="n">
        <f aca="false">IF(AND($G810&lt;=T$1,$H810&gt;T$1),$C810,0)</f>
        <v>0</v>
      </c>
      <c r="U810" s="65" t="n">
        <f aca="false">SUM(I810:T810)</f>
        <v>0</v>
      </c>
      <c r="V810" s="65"/>
      <c r="W810" s="67"/>
      <c r="X810" s="67"/>
      <c r="Y810" s="67"/>
      <c r="Z810" s="67"/>
      <c r="AA810" s="67"/>
      <c r="AB810" s="67"/>
      <c r="AC810" s="67"/>
    </row>
    <row r="811" customFormat="false" ht="15.75" hidden="true" customHeight="false" outlineLevel="0" collapsed="false">
      <c r="A811" s="54" t="n">
        <f aca="false">+'Personnel Input Worksheet'!B831</f>
        <v>0</v>
      </c>
      <c r="B811" s="54" t="n">
        <f aca="false">+'Personnel Input Worksheet'!D831</f>
        <v>0</v>
      </c>
      <c r="C811" s="54" t="n">
        <f aca="false">IF(B811&lt;&gt;0,1,0)</f>
        <v>0</v>
      </c>
      <c r="D811" s="54" t="n">
        <f aca="false">+'Personnel Input Worksheet'!G831</f>
        <v>0</v>
      </c>
      <c r="E811" s="61" t="n">
        <f aca="false">+D811*30</f>
        <v>0</v>
      </c>
      <c r="F811" s="62" t="n">
        <v>36526</v>
      </c>
      <c r="G811" s="63" t="n">
        <f aca="false">IF(A811&lt;&gt;"FTE",DATE(99,12,31),+F811+(360-E811))</f>
        <v>36525</v>
      </c>
      <c r="H811" s="63" t="n">
        <f aca="false">IF(A811&lt;&gt;"FTE",F811+E811,DATE(2001,1,1))</f>
        <v>36526</v>
      </c>
      <c r="I811" s="64" t="n">
        <f aca="false">IF(AND($G811&lt;=I$1,$H811&gt;I$1),$C811,0)</f>
        <v>0</v>
      </c>
      <c r="J811" s="64" t="n">
        <f aca="false">IF(AND($G811&lt;=J$1,$H811&gt;J$1),$C811,0)</f>
        <v>0</v>
      </c>
      <c r="K811" s="64" t="n">
        <f aca="false">IF(AND($G811&lt;=K$1,$H811&gt;K$1),$C811,0)</f>
        <v>0</v>
      </c>
      <c r="L811" s="64" t="n">
        <f aca="false">IF(AND($G811&lt;=L$1,$H811&gt;L$1),$C811,0)</f>
        <v>0</v>
      </c>
      <c r="M811" s="64" t="n">
        <f aca="false">IF(AND($G811&lt;=M$1,$H811&gt;M$1),$C811,0)</f>
        <v>0</v>
      </c>
      <c r="N811" s="64" t="n">
        <f aca="false">IF(AND($G811&lt;=N$1,$H811&gt;N$1),$C811,0)</f>
        <v>0</v>
      </c>
      <c r="O811" s="64" t="n">
        <f aca="false">IF(AND($G811&lt;=O$1,$H811&gt;O$1),$C811,0)</f>
        <v>0</v>
      </c>
      <c r="P811" s="64" t="n">
        <f aca="false">IF(AND($G811&lt;=P$1,$H811&gt;P$1),$C811,0)</f>
        <v>0</v>
      </c>
      <c r="Q811" s="64" t="n">
        <f aca="false">IF(AND($G811&lt;=Q$1,$H811&gt;Q$1),$C811,0)</f>
        <v>0</v>
      </c>
      <c r="R811" s="64" t="n">
        <f aca="false">IF(AND($G811&lt;=R$1,$H811&gt;R$1),$C811,0)</f>
        <v>0</v>
      </c>
      <c r="S811" s="64" t="n">
        <f aca="false">IF(AND($G811&lt;=S$1,$H811&gt;S$1),$C811,0)</f>
        <v>0</v>
      </c>
      <c r="T811" s="64" t="n">
        <f aca="false">IF(AND($G811&lt;=T$1,$H811&gt;T$1),$C811,0)</f>
        <v>0</v>
      </c>
      <c r="U811" s="65" t="n">
        <f aca="false">SUM(I811:T811)</f>
        <v>0</v>
      </c>
      <c r="V811" s="65"/>
      <c r="W811" s="67"/>
      <c r="X811" s="67"/>
      <c r="Y811" s="67"/>
      <c r="Z811" s="67"/>
      <c r="AA811" s="67"/>
      <c r="AB811" s="67"/>
      <c r="AC811" s="67"/>
    </row>
    <row r="812" customFormat="false" ht="15.75" hidden="true" customHeight="false" outlineLevel="0" collapsed="false">
      <c r="A812" s="54" t="n">
        <f aca="false">+'Personnel Input Worksheet'!B832</f>
        <v>0</v>
      </c>
      <c r="B812" s="54" t="n">
        <f aca="false">+'Personnel Input Worksheet'!D832</f>
        <v>0</v>
      </c>
      <c r="C812" s="54" t="n">
        <f aca="false">IF(B812&lt;&gt;0,1,0)</f>
        <v>0</v>
      </c>
      <c r="D812" s="54" t="n">
        <f aca="false">+'Personnel Input Worksheet'!G832</f>
        <v>0</v>
      </c>
      <c r="E812" s="61" t="n">
        <f aca="false">+D812*30</f>
        <v>0</v>
      </c>
      <c r="F812" s="62" t="n">
        <v>36526</v>
      </c>
      <c r="G812" s="63" t="n">
        <f aca="false">IF(A812&lt;&gt;"FTE",DATE(99,12,31),+F812+(360-E812))</f>
        <v>36525</v>
      </c>
      <c r="H812" s="63" t="n">
        <f aca="false">IF(A812&lt;&gt;"FTE",F812+E812,DATE(2001,1,1))</f>
        <v>36526</v>
      </c>
      <c r="I812" s="64" t="n">
        <f aca="false">IF(AND($G812&lt;=I$1,$H812&gt;I$1),$C812,0)</f>
        <v>0</v>
      </c>
      <c r="J812" s="64" t="n">
        <f aca="false">IF(AND($G812&lt;=J$1,$H812&gt;J$1),$C812,0)</f>
        <v>0</v>
      </c>
      <c r="K812" s="64" t="n">
        <f aca="false">IF(AND($G812&lt;=K$1,$H812&gt;K$1),$C812,0)</f>
        <v>0</v>
      </c>
      <c r="L812" s="64" t="n">
        <f aca="false">IF(AND($G812&lt;=L$1,$H812&gt;L$1),$C812,0)</f>
        <v>0</v>
      </c>
      <c r="M812" s="64" t="n">
        <f aca="false">IF(AND($G812&lt;=M$1,$H812&gt;M$1),$C812,0)</f>
        <v>0</v>
      </c>
      <c r="N812" s="64" t="n">
        <f aca="false">IF(AND($G812&lt;=N$1,$H812&gt;N$1),$C812,0)</f>
        <v>0</v>
      </c>
      <c r="O812" s="64" t="n">
        <f aca="false">IF(AND($G812&lt;=O$1,$H812&gt;O$1),$C812,0)</f>
        <v>0</v>
      </c>
      <c r="P812" s="64" t="n">
        <f aca="false">IF(AND($G812&lt;=P$1,$H812&gt;P$1),$C812,0)</f>
        <v>0</v>
      </c>
      <c r="Q812" s="64" t="n">
        <f aca="false">IF(AND($G812&lt;=Q$1,$H812&gt;Q$1),$C812,0)</f>
        <v>0</v>
      </c>
      <c r="R812" s="64" t="n">
        <f aca="false">IF(AND($G812&lt;=R$1,$H812&gt;R$1),$C812,0)</f>
        <v>0</v>
      </c>
      <c r="S812" s="64" t="n">
        <f aca="false">IF(AND($G812&lt;=S$1,$H812&gt;S$1),$C812,0)</f>
        <v>0</v>
      </c>
      <c r="T812" s="64" t="n">
        <f aca="false">IF(AND($G812&lt;=T$1,$H812&gt;T$1),$C812,0)</f>
        <v>0</v>
      </c>
      <c r="U812" s="65" t="n">
        <f aca="false">SUM(I812:T812)</f>
        <v>0</v>
      </c>
      <c r="V812" s="65"/>
      <c r="W812" s="67"/>
      <c r="X812" s="67"/>
      <c r="Y812" s="67"/>
      <c r="Z812" s="67"/>
      <c r="AA812" s="67"/>
      <c r="AB812" s="67"/>
      <c r="AC812" s="67"/>
    </row>
    <row r="813" customFormat="false" ht="15.75" hidden="true" customHeight="false" outlineLevel="0" collapsed="false">
      <c r="A813" s="54" t="n">
        <f aca="false">+'Personnel Input Worksheet'!B833</f>
        <v>0</v>
      </c>
      <c r="B813" s="54" t="n">
        <f aca="false">+'Personnel Input Worksheet'!D833</f>
        <v>0</v>
      </c>
      <c r="C813" s="54" t="n">
        <f aca="false">IF(B813&lt;&gt;0,1,0)</f>
        <v>0</v>
      </c>
      <c r="D813" s="54" t="n">
        <f aca="false">+'Personnel Input Worksheet'!G833</f>
        <v>0</v>
      </c>
      <c r="E813" s="61" t="n">
        <f aca="false">+D813*30</f>
        <v>0</v>
      </c>
      <c r="F813" s="62" t="n">
        <v>36526</v>
      </c>
      <c r="G813" s="63" t="n">
        <f aca="false">IF(A813&lt;&gt;"FTE",DATE(99,12,31),+F813+(360-E813))</f>
        <v>36525</v>
      </c>
      <c r="H813" s="63" t="n">
        <f aca="false">IF(A813&lt;&gt;"FTE",F813+E813,DATE(2001,1,1))</f>
        <v>36526</v>
      </c>
      <c r="I813" s="64" t="n">
        <f aca="false">IF(AND($G813&lt;=I$1,$H813&gt;I$1),$C813,0)</f>
        <v>0</v>
      </c>
      <c r="J813" s="64" t="n">
        <f aca="false">IF(AND($G813&lt;=J$1,$H813&gt;J$1),$C813,0)</f>
        <v>0</v>
      </c>
      <c r="K813" s="64" t="n">
        <f aca="false">IF(AND($G813&lt;=K$1,$H813&gt;K$1),$C813,0)</f>
        <v>0</v>
      </c>
      <c r="L813" s="64" t="n">
        <f aca="false">IF(AND($G813&lt;=L$1,$H813&gt;L$1),$C813,0)</f>
        <v>0</v>
      </c>
      <c r="M813" s="64" t="n">
        <f aca="false">IF(AND($G813&lt;=M$1,$H813&gt;M$1),$C813,0)</f>
        <v>0</v>
      </c>
      <c r="N813" s="64" t="n">
        <f aca="false">IF(AND($G813&lt;=N$1,$H813&gt;N$1),$C813,0)</f>
        <v>0</v>
      </c>
      <c r="O813" s="64" t="n">
        <f aca="false">IF(AND($G813&lt;=O$1,$H813&gt;O$1),$C813,0)</f>
        <v>0</v>
      </c>
      <c r="P813" s="64" t="n">
        <f aca="false">IF(AND($G813&lt;=P$1,$H813&gt;P$1),$C813,0)</f>
        <v>0</v>
      </c>
      <c r="Q813" s="64" t="n">
        <f aca="false">IF(AND($G813&lt;=Q$1,$H813&gt;Q$1),$C813,0)</f>
        <v>0</v>
      </c>
      <c r="R813" s="64" t="n">
        <f aca="false">IF(AND($G813&lt;=R$1,$H813&gt;R$1),$C813,0)</f>
        <v>0</v>
      </c>
      <c r="S813" s="64" t="n">
        <f aca="false">IF(AND($G813&lt;=S$1,$H813&gt;S$1),$C813,0)</f>
        <v>0</v>
      </c>
      <c r="T813" s="64" t="n">
        <f aca="false">IF(AND($G813&lt;=T$1,$H813&gt;T$1),$C813,0)</f>
        <v>0</v>
      </c>
      <c r="U813" s="65" t="n">
        <f aca="false">SUM(I813:T813)</f>
        <v>0</v>
      </c>
      <c r="V813" s="65"/>
      <c r="W813" s="67"/>
      <c r="X813" s="67"/>
      <c r="Y813" s="67"/>
      <c r="Z813" s="67"/>
      <c r="AA813" s="67"/>
      <c r="AB813" s="67"/>
      <c r="AC813" s="67"/>
    </row>
    <row r="814" customFormat="false" ht="15.75" hidden="true" customHeight="false" outlineLevel="0" collapsed="false">
      <c r="A814" s="54" t="n">
        <f aca="false">+'Personnel Input Worksheet'!B834</f>
        <v>0</v>
      </c>
      <c r="B814" s="54" t="n">
        <f aca="false">+'Personnel Input Worksheet'!D834</f>
        <v>0</v>
      </c>
      <c r="C814" s="54" t="n">
        <f aca="false">IF(B814&lt;&gt;0,1,0)</f>
        <v>0</v>
      </c>
      <c r="D814" s="54" t="n">
        <f aca="false">+'Personnel Input Worksheet'!G834</f>
        <v>0</v>
      </c>
      <c r="E814" s="61" t="n">
        <f aca="false">+D814*30</f>
        <v>0</v>
      </c>
      <c r="F814" s="62" t="n">
        <v>36526</v>
      </c>
      <c r="G814" s="63" t="n">
        <f aca="false">IF(A814&lt;&gt;"FTE",DATE(99,12,31),+F814+(360-E814))</f>
        <v>36525</v>
      </c>
      <c r="H814" s="63" t="n">
        <f aca="false">IF(A814&lt;&gt;"FTE",F814+E814,DATE(2001,1,1))</f>
        <v>36526</v>
      </c>
      <c r="I814" s="64" t="n">
        <f aca="false">IF(AND($G814&lt;=I$1,$H814&gt;I$1),$C814,0)</f>
        <v>0</v>
      </c>
      <c r="J814" s="64" t="n">
        <f aca="false">IF(AND($G814&lt;=J$1,$H814&gt;J$1),$C814,0)</f>
        <v>0</v>
      </c>
      <c r="K814" s="64" t="n">
        <f aca="false">IF(AND($G814&lt;=K$1,$H814&gt;K$1),$C814,0)</f>
        <v>0</v>
      </c>
      <c r="L814" s="64" t="n">
        <f aca="false">IF(AND($G814&lt;=L$1,$H814&gt;L$1),$C814,0)</f>
        <v>0</v>
      </c>
      <c r="M814" s="64" t="n">
        <f aca="false">IF(AND($G814&lt;=M$1,$H814&gt;M$1),$C814,0)</f>
        <v>0</v>
      </c>
      <c r="N814" s="64" t="n">
        <f aca="false">IF(AND($G814&lt;=N$1,$H814&gt;N$1),$C814,0)</f>
        <v>0</v>
      </c>
      <c r="O814" s="64" t="n">
        <f aca="false">IF(AND($G814&lt;=O$1,$H814&gt;O$1),$C814,0)</f>
        <v>0</v>
      </c>
      <c r="P814" s="64" t="n">
        <f aca="false">IF(AND($G814&lt;=P$1,$H814&gt;P$1),$C814,0)</f>
        <v>0</v>
      </c>
      <c r="Q814" s="64" t="n">
        <f aca="false">IF(AND($G814&lt;=Q$1,$H814&gt;Q$1),$C814,0)</f>
        <v>0</v>
      </c>
      <c r="R814" s="64" t="n">
        <f aca="false">IF(AND($G814&lt;=R$1,$H814&gt;R$1),$C814,0)</f>
        <v>0</v>
      </c>
      <c r="S814" s="64" t="n">
        <f aca="false">IF(AND($G814&lt;=S$1,$H814&gt;S$1),$C814,0)</f>
        <v>0</v>
      </c>
      <c r="T814" s="64" t="n">
        <f aca="false">IF(AND($G814&lt;=T$1,$H814&gt;T$1),$C814,0)</f>
        <v>0</v>
      </c>
      <c r="U814" s="65" t="n">
        <f aca="false">SUM(I814:T814)</f>
        <v>0</v>
      </c>
      <c r="V814" s="65"/>
      <c r="W814" s="67"/>
      <c r="X814" s="67"/>
      <c r="Y814" s="67"/>
      <c r="Z814" s="67"/>
      <c r="AA814" s="67"/>
      <c r="AB814" s="67"/>
      <c r="AC814" s="67"/>
    </row>
    <row r="815" customFormat="false" ht="15.75" hidden="true" customHeight="false" outlineLevel="0" collapsed="false">
      <c r="A815" s="54" t="n">
        <f aca="false">+'Personnel Input Worksheet'!B835</f>
        <v>0</v>
      </c>
      <c r="B815" s="54" t="n">
        <f aca="false">+'Personnel Input Worksheet'!D835</f>
        <v>0</v>
      </c>
      <c r="C815" s="54" t="n">
        <f aca="false">IF(B815&lt;&gt;0,1,0)</f>
        <v>0</v>
      </c>
      <c r="D815" s="54" t="n">
        <f aca="false">+'Personnel Input Worksheet'!G835</f>
        <v>0</v>
      </c>
      <c r="E815" s="61" t="n">
        <f aca="false">+D815*30</f>
        <v>0</v>
      </c>
      <c r="F815" s="62" t="n">
        <v>36526</v>
      </c>
      <c r="G815" s="63" t="n">
        <f aca="false">IF(A815&lt;&gt;"FTE",DATE(99,12,31),+F815+(360-E815))</f>
        <v>36525</v>
      </c>
      <c r="H815" s="63" t="n">
        <f aca="false">IF(A815&lt;&gt;"FTE",F815+E815,DATE(2001,1,1))</f>
        <v>36526</v>
      </c>
      <c r="I815" s="64" t="n">
        <f aca="false">IF(AND($G815&lt;=I$1,$H815&gt;I$1),$C815,0)</f>
        <v>0</v>
      </c>
      <c r="J815" s="64" t="n">
        <f aca="false">IF(AND($G815&lt;=J$1,$H815&gt;J$1),$C815,0)</f>
        <v>0</v>
      </c>
      <c r="K815" s="64" t="n">
        <f aca="false">IF(AND($G815&lt;=K$1,$H815&gt;K$1),$C815,0)</f>
        <v>0</v>
      </c>
      <c r="L815" s="64" t="n">
        <f aca="false">IF(AND($G815&lt;=L$1,$H815&gt;L$1),$C815,0)</f>
        <v>0</v>
      </c>
      <c r="M815" s="64" t="n">
        <f aca="false">IF(AND($G815&lt;=M$1,$H815&gt;M$1),$C815,0)</f>
        <v>0</v>
      </c>
      <c r="N815" s="64" t="n">
        <f aca="false">IF(AND($G815&lt;=N$1,$H815&gt;N$1),$C815,0)</f>
        <v>0</v>
      </c>
      <c r="O815" s="64" t="n">
        <f aca="false">IF(AND($G815&lt;=O$1,$H815&gt;O$1),$C815,0)</f>
        <v>0</v>
      </c>
      <c r="P815" s="64" t="n">
        <f aca="false">IF(AND($G815&lt;=P$1,$H815&gt;P$1),$C815,0)</f>
        <v>0</v>
      </c>
      <c r="Q815" s="64" t="n">
        <f aca="false">IF(AND($G815&lt;=Q$1,$H815&gt;Q$1),$C815,0)</f>
        <v>0</v>
      </c>
      <c r="R815" s="64" t="n">
        <f aca="false">IF(AND($G815&lt;=R$1,$H815&gt;R$1),$C815,0)</f>
        <v>0</v>
      </c>
      <c r="S815" s="64" t="n">
        <f aca="false">IF(AND($G815&lt;=S$1,$H815&gt;S$1),$C815,0)</f>
        <v>0</v>
      </c>
      <c r="T815" s="64" t="n">
        <f aca="false">IF(AND($G815&lt;=T$1,$H815&gt;T$1),$C815,0)</f>
        <v>0</v>
      </c>
      <c r="U815" s="65" t="n">
        <f aca="false">SUM(I815:T815)</f>
        <v>0</v>
      </c>
      <c r="V815" s="65"/>
      <c r="W815" s="67"/>
      <c r="X815" s="67"/>
      <c r="Y815" s="67"/>
      <c r="Z815" s="67"/>
      <c r="AA815" s="67"/>
      <c r="AB815" s="67"/>
      <c r="AC815" s="67"/>
    </row>
    <row r="816" customFormat="false" ht="15.75" hidden="true" customHeight="false" outlineLevel="0" collapsed="false">
      <c r="A816" s="54" t="n">
        <f aca="false">+'Personnel Input Worksheet'!B836</f>
        <v>0</v>
      </c>
      <c r="B816" s="54" t="n">
        <f aca="false">+'Personnel Input Worksheet'!D836</f>
        <v>0</v>
      </c>
      <c r="C816" s="54" t="n">
        <f aca="false">IF(B816&lt;&gt;0,1,0)</f>
        <v>0</v>
      </c>
      <c r="D816" s="54" t="n">
        <f aca="false">+'Personnel Input Worksheet'!G836</f>
        <v>0</v>
      </c>
      <c r="E816" s="61" t="n">
        <f aca="false">+D816*30</f>
        <v>0</v>
      </c>
      <c r="F816" s="62" t="n">
        <v>36526</v>
      </c>
      <c r="G816" s="63" t="n">
        <f aca="false">IF(A816&lt;&gt;"FTE",DATE(99,12,31),+F816+(360-E816))</f>
        <v>36525</v>
      </c>
      <c r="H816" s="63" t="n">
        <f aca="false">IF(A816&lt;&gt;"FTE",F816+E816,DATE(2001,1,1))</f>
        <v>36526</v>
      </c>
      <c r="I816" s="64" t="n">
        <f aca="false">IF(AND($G816&lt;=I$1,$H816&gt;I$1),$C816,0)</f>
        <v>0</v>
      </c>
      <c r="J816" s="64" t="n">
        <f aca="false">IF(AND($G816&lt;=J$1,$H816&gt;J$1),$C816,0)</f>
        <v>0</v>
      </c>
      <c r="K816" s="64" t="n">
        <f aca="false">IF(AND($G816&lt;=K$1,$H816&gt;K$1),$C816,0)</f>
        <v>0</v>
      </c>
      <c r="L816" s="64" t="n">
        <f aca="false">IF(AND($G816&lt;=L$1,$H816&gt;L$1),$C816,0)</f>
        <v>0</v>
      </c>
      <c r="M816" s="64" t="n">
        <f aca="false">IF(AND($G816&lt;=M$1,$H816&gt;M$1),$C816,0)</f>
        <v>0</v>
      </c>
      <c r="N816" s="64" t="n">
        <f aca="false">IF(AND($G816&lt;=N$1,$H816&gt;N$1),$C816,0)</f>
        <v>0</v>
      </c>
      <c r="O816" s="64" t="n">
        <f aca="false">IF(AND($G816&lt;=O$1,$H816&gt;O$1),$C816,0)</f>
        <v>0</v>
      </c>
      <c r="P816" s="64" t="n">
        <f aca="false">IF(AND($G816&lt;=P$1,$H816&gt;P$1),$C816,0)</f>
        <v>0</v>
      </c>
      <c r="Q816" s="64" t="n">
        <f aca="false">IF(AND($G816&lt;=Q$1,$H816&gt;Q$1),$C816,0)</f>
        <v>0</v>
      </c>
      <c r="R816" s="64" t="n">
        <f aca="false">IF(AND($G816&lt;=R$1,$H816&gt;R$1),$C816,0)</f>
        <v>0</v>
      </c>
      <c r="S816" s="64" t="n">
        <f aca="false">IF(AND($G816&lt;=S$1,$H816&gt;S$1),$C816,0)</f>
        <v>0</v>
      </c>
      <c r="T816" s="64" t="n">
        <f aca="false">IF(AND($G816&lt;=T$1,$H816&gt;T$1),$C816,0)</f>
        <v>0</v>
      </c>
      <c r="U816" s="65" t="n">
        <f aca="false">SUM(I816:T816)</f>
        <v>0</v>
      </c>
      <c r="V816" s="65"/>
      <c r="W816" s="67"/>
      <c r="X816" s="67"/>
      <c r="Y816" s="67"/>
      <c r="Z816" s="67"/>
      <c r="AA816" s="67"/>
      <c r="AB816" s="67"/>
      <c r="AC816" s="67"/>
    </row>
    <row r="817" customFormat="false" ht="15.75" hidden="true" customHeight="false" outlineLevel="0" collapsed="false">
      <c r="A817" s="54" t="n">
        <f aca="false">+'Personnel Input Worksheet'!B837</f>
        <v>0</v>
      </c>
      <c r="B817" s="54" t="n">
        <f aca="false">+'Personnel Input Worksheet'!D837</f>
        <v>0</v>
      </c>
      <c r="C817" s="54" t="n">
        <f aca="false">IF(B817&lt;&gt;0,1,0)</f>
        <v>0</v>
      </c>
      <c r="D817" s="54" t="n">
        <f aca="false">+'Personnel Input Worksheet'!G837</f>
        <v>0</v>
      </c>
      <c r="E817" s="61" t="n">
        <f aca="false">+D817*30</f>
        <v>0</v>
      </c>
      <c r="F817" s="62" t="n">
        <v>36526</v>
      </c>
      <c r="G817" s="63" t="n">
        <f aca="false">IF(A817&lt;&gt;"FTE",DATE(99,12,31),+F817+(360-E817))</f>
        <v>36525</v>
      </c>
      <c r="H817" s="63" t="n">
        <f aca="false">IF(A817&lt;&gt;"FTE",F817+E817,DATE(2001,1,1))</f>
        <v>36526</v>
      </c>
      <c r="I817" s="64" t="n">
        <f aca="false">IF(AND($G817&lt;=I$1,$H817&gt;I$1),$C817,0)</f>
        <v>0</v>
      </c>
      <c r="J817" s="64" t="n">
        <f aca="false">IF(AND($G817&lt;=J$1,$H817&gt;J$1),$C817,0)</f>
        <v>0</v>
      </c>
      <c r="K817" s="64" t="n">
        <f aca="false">IF(AND($G817&lt;=K$1,$H817&gt;K$1),$C817,0)</f>
        <v>0</v>
      </c>
      <c r="L817" s="64" t="n">
        <f aca="false">IF(AND($G817&lt;=L$1,$H817&gt;L$1),$C817,0)</f>
        <v>0</v>
      </c>
      <c r="M817" s="64" t="n">
        <f aca="false">IF(AND($G817&lt;=M$1,$H817&gt;M$1),$C817,0)</f>
        <v>0</v>
      </c>
      <c r="N817" s="64" t="n">
        <f aca="false">IF(AND($G817&lt;=N$1,$H817&gt;N$1),$C817,0)</f>
        <v>0</v>
      </c>
      <c r="O817" s="64" t="n">
        <f aca="false">IF(AND($G817&lt;=O$1,$H817&gt;O$1),$C817,0)</f>
        <v>0</v>
      </c>
      <c r="P817" s="64" t="n">
        <f aca="false">IF(AND($G817&lt;=P$1,$H817&gt;P$1),$C817,0)</f>
        <v>0</v>
      </c>
      <c r="Q817" s="64" t="n">
        <f aca="false">IF(AND($G817&lt;=Q$1,$H817&gt;Q$1),$C817,0)</f>
        <v>0</v>
      </c>
      <c r="R817" s="64" t="n">
        <f aca="false">IF(AND($G817&lt;=R$1,$H817&gt;R$1),$C817,0)</f>
        <v>0</v>
      </c>
      <c r="S817" s="64" t="n">
        <f aca="false">IF(AND($G817&lt;=S$1,$H817&gt;S$1),$C817,0)</f>
        <v>0</v>
      </c>
      <c r="T817" s="64" t="n">
        <f aca="false">IF(AND($G817&lt;=T$1,$H817&gt;T$1),$C817,0)</f>
        <v>0</v>
      </c>
      <c r="U817" s="65" t="n">
        <f aca="false">SUM(I817:T817)</f>
        <v>0</v>
      </c>
      <c r="V817" s="65"/>
      <c r="W817" s="67"/>
      <c r="X817" s="67"/>
      <c r="Y817" s="67"/>
      <c r="Z817" s="67"/>
      <c r="AA817" s="67"/>
      <c r="AB817" s="67"/>
      <c r="AC817" s="67"/>
    </row>
    <row r="818" customFormat="false" ht="15.75" hidden="true" customHeight="false" outlineLevel="0" collapsed="false">
      <c r="A818" s="54" t="n">
        <f aca="false">+'Personnel Input Worksheet'!B838</f>
        <v>0</v>
      </c>
      <c r="B818" s="54" t="n">
        <f aca="false">+'Personnel Input Worksheet'!D838</f>
        <v>0</v>
      </c>
      <c r="C818" s="54" t="n">
        <f aca="false">IF(B818&lt;&gt;0,1,0)</f>
        <v>0</v>
      </c>
      <c r="D818" s="54" t="n">
        <f aca="false">+'Personnel Input Worksheet'!G838</f>
        <v>0</v>
      </c>
      <c r="E818" s="61" t="n">
        <f aca="false">+D818*30</f>
        <v>0</v>
      </c>
      <c r="F818" s="62" t="n">
        <v>36526</v>
      </c>
      <c r="G818" s="63" t="n">
        <f aca="false">IF(A818&lt;&gt;"FTE",DATE(99,12,31),+F818+(360-E818))</f>
        <v>36525</v>
      </c>
      <c r="H818" s="63" t="n">
        <f aca="false">IF(A818&lt;&gt;"FTE",F818+E818,DATE(2001,1,1))</f>
        <v>36526</v>
      </c>
      <c r="I818" s="64" t="n">
        <f aca="false">IF(AND($G818&lt;=I$1,$H818&gt;I$1),$C818,0)</f>
        <v>0</v>
      </c>
      <c r="J818" s="64" t="n">
        <f aca="false">IF(AND($G818&lt;=J$1,$H818&gt;J$1),$C818,0)</f>
        <v>0</v>
      </c>
      <c r="K818" s="64" t="n">
        <f aca="false">IF(AND($G818&lt;=K$1,$H818&gt;K$1),$C818,0)</f>
        <v>0</v>
      </c>
      <c r="L818" s="64" t="n">
        <f aca="false">IF(AND($G818&lt;=L$1,$H818&gt;L$1),$C818,0)</f>
        <v>0</v>
      </c>
      <c r="M818" s="64" t="n">
        <f aca="false">IF(AND($G818&lt;=M$1,$H818&gt;M$1),$C818,0)</f>
        <v>0</v>
      </c>
      <c r="N818" s="64" t="n">
        <f aca="false">IF(AND($G818&lt;=N$1,$H818&gt;N$1),$C818,0)</f>
        <v>0</v>
      </c>
      <c r="O818" s="64" t="n">
        <f aca="false">IF(AND($G818&lt;=O$1,$H818&gt;O$1),$C818,0)</f>
        <v>0</v>
      </c>
      <c r="P818" s="64" t="n">
        <f aca="false">IF(AND($G818&lt;=P$1,$H818&gt;P$1),$C818,0)</f>
        <v>0</v>
      </c>
      <c r="Q818" s="64" t="n">
        <f aca="false">IF(AND($G818&lt;=Q$1,$H818&gt;Q$1),$C818,0)</f>
        <v>0</v>
      </c>
      <c r="R818" s="64" t="n">
        <f aca="false">IF(AND($G818&lt;=R$1,$H818&gt;R$1),$C818,0)</f>
        <v>0</v>
      </c>
      <c r="S818" s="64" t="n">
        <f aca="false">IF(AND($G818&lt;=S$1,$H818&gt;S$1),$C818,0)</f>
        <v>0</v>
      </c>
      <c r="T818" s="64" t="n">
        <f aca="false">IF(AND($G818&lt;=T$1,$H818&gt;T$1),$C818,0)</f>
        <v>0</v>
      </c>
      <c r="U818" s="65" t="n">
        <f aca="false">SUM(I818:T818)</f>
        <v>0</v>
      </c>
      <c r="V818" s="65"/>
      <c r="W818" s="67"/>
      <c r="X818" s="67"/>
      <c r="Y818" s="67"/>
      <c r="Z818" s="67"/>
      <c r="AA818" s="67"/>
      <c r="AB818" s="67"/>
      <c r="AC818" s="67"/>
    </row>
    <row r="819" customFormat="false" ht="15.75" hidden="true" customHeight="false" outlineLevel="0" collapsed="false">
      <c r="A819" s="54" t="n">
        <f aca="false">+'Personnel Input Worksheet'!B839</f>
        <v>0</v>
      </c>
      <c r="B819" s="54" t="n">
        <f aca="false">+'Personnel Input Worksheet'!D839</f>
        <v>0</v>
      </c>
      <c r="C819" s="54" t="n">
        <f aca="false">IF(B819&lt;&gt;0,1,0)</f>
        <v>0</v>
      </c>
      <c r="D819" s="54" t="n">
        <f aca="false">+'Personnel Input Worksheet'!G839</f>
        <v>0</v>
      </c>
      <c r="E819" s="61" t="n">
        <f aca="false">+D819*30</f>
        <v>0</v>
      </c>
      <c r="F819" s="62" t="n">
        <v>36526</v>
      </c>
      <c r="G819" s="63" t="n">
        <f aca="false">IF(A819&lt;&gt;"FTE",DATE(99,12,31),+F819+(360-E819))</f>
        <v>36525</v>
      </c>
      <c r="H819" s="63" t="n">
        <f aca="false">IF(A819&lt;&gt;"FTE",F819+E819,DATE(2001,1,1))</f>
        <v>36526</v>
      </c>
      <c r="I819" s="64" t="n">
        <f aca="false">IF(AND($G819&lt;=I$1,$H819&gt;I$1),$C819,0)</f>
        <v>0</v>
      </c>
      <c r="J819" s="64" t="n">
        <f aca="false">IF(AND($G819&lt;=J$1,$H819&gt;J$1),$C819,0)</f>
        <v>0</v>
      </c>
      <c r="K819" s="64" t="n">
        <f aca="false">IF(AND($G819&lt;=K$1,$H819&gt;K$1),$C819,0)</f>
        <v>0</v>
      </c>
      <c r="L819" s="64" t="n">
        <f aca="false">IF(AND($G819&lt;=L$1,$H819&gt;L$1),$C819,0)</f>
        <v>0</v>
      </c>
      <c r="M819" s="64" t="n">
        <f aca="false">IF(AND($G819&lt;=M$1,$H819&gt;M$1),$C819,0)</f>
        <v>0</v>
      </c>
      <c r="N819" s="64" t="n">
        <f aca="false">IF(AND($G819&lt;=N$1,$H819&gt;N$1),$C819,0)</f>
        <v>0</v>
      </c>
      <c r="O819" s="64" t="n">
        <f aca="false">IF(AND($G819&lt;=O$1,$H819&gt;O$1),$C819,0)</f>
        <v>0</v>
      </c>
      <c r="P819" s="64" t="n">
        <f aca="false">IF(AND($G819&lt;=P$1,$H819&gt;P$1),$C819,0)</f>
        <v>0</v>
      </c>
      <c r="Q819" s="64" t="n">
        <f aca="false">IF(AND($G819&lt;=Q$1,$H819&gt;Q$1),$C819,0)</f>
        <v>0</v>
      </c>
      <c r="R819" s="64" t="n">
        <f aca="false">IF(AND($G819&lt;=R$1,$H819&gt;R$1),$C819,0)</f>
        <v>0</v>
      </c>
      <c r="S819" s="64" t="n">
        <f aca="false">IF(AND($G819&lt;=S$1,$H819&gt;S$1),$C819,0)</f>
        <v>0</v>
      </c>
      <c r="T819" s="64" t="n">
        <f aca="false">IF(AND($G819&lt;=T$1,$H819&gt;T$1),$C819,0)</f>
        <v>0</v>
      </c>
      <c r="U819" s="65" t="n">
        <f aca="false">SUM(I819:T819)</f>
        <v>0</v>
      </c>
      <c r="V819" s="65"/>
      <c r="W819" s="67"/>
      <c r="X819" s="67"/>
      <c r="Y819" s="67"/>
      <c r="Z819" s="67"/>
      <c r="AA819" s="67"/>
      <c r="AB819" s="67"/>
      <c r="AC819" s="67"/>
    </row>
    <row r="820" customFormat="false" ht="15.75" hidden="true" customHeight="false" outlineLevel="0" collapsed="false">
      <c r="A820" s="54" t="n">
        <f aca="false">+'Personnel Input Worksheet'!B840</f>
        <v>0</v>
      </c>
      <c r="B820" s="54" t="n">
        <f aca="false">+'Personnel Input Worksheet'!D840</f>
        <v>0</v>
      </c>
      <c r="C820" s="54" t="n">
        <f aca="false">IF(B820&lt;&gt;0,1,0)</f>
        <v>0</v>
      </c>
      <c r="D820" s="54" t="n">
        <f aca="false">+'Personnel Input Worksheet'!G840</f>
        <v>0</v>
      </c>
      <c r="E820" s="61" t="n">
        <f aca="false">+D820*30</f>
        <v>0</v>
      </c>
      <c r="F820" s="62" t="n">
        <v>36526</v>
      </c>
      <c r="G820" s="63" t="n">
        <f aca="false">IF(A820&lt;&gt;"FTE",DATE(99,12,31),+F820+(360-E820))</f>
        <v>36525</v>
      </c>
      <c r="H820" s="63" t="n">
        <f aca="false">IF(A820&lt;&gt;"FTE",F820+E820,DATE(2001,1,1))</f>
        <v>36526</v>
      </c>
      <c r="I820" s="64" t="n">
        <f aca="false">IF(AND($G820&lt;=I$1,$H820&gt;I$1),$C820,0)</f>
        <v>0</v>
      </c>
      <c r="J820" s="64" t="n">
        <f aca="false">IF(AND($G820&lt;=J$1,$H820&gt;J$1),$C820,0)</f>
        <v>0</v>
      </c>
      <c r="K820" s="64" t="n">
        <f aca="false">IF(AND($G820&lt;=K$1,$H820&gt;K$1),$C820,0)</f>
        <v>0</v>
      </c>
      <c r="L820" s="64" t="n">
        <f aca="false">IF(AND($G820&lt;=L$1,$H820&gt;L$1),$C820,0)</f>
        <v>0</v>
      </c>
      <c r="M820" s="64" t="n">
        <f aca="false">IF(AND($G820&lt;=M$1,$H820&gt;M$1),$C820,0)</f>
        <v>0</v>
      </c>
      <c r="N820" s="64" t="n">
        <f aca="false">IF(AND($G820&lt;=N$1,$H820&gt;N$1),$C820,0)</f>
        <v>0</v>
      </c>
      <c r="O820" s="64" t="n">
        <f aca="false">IF(AND($G820&lt;=O$1,$H820&gt;O$1),$C820,0)</f>
        <v>0</v>
      </c>
      <c r="P820" s="64" t="n">
        <f aca="false">IF(AND($G820&lt;=P$1,$H820&gt;P$1),$C820,0)</f>
        <v>0</v>
      </c>
      <c r="Q820" s="64" t="n">
        <f aca="false">IF(AND($G820&lt;=Q$1,$H820&gt;Q$1),$C820,0)</f>
        <v>0</v>
      </c>
      <c r="R820" s="64" t="n">
        <f aca="false">IF(AND($G820&lt;=R$1,$H820&gt;R$1),$C820,0)</f>
        <v>0</v>
      </c>
      <c r="S820" s="64" t="n">
        <f aca="false">IF(AND($G820&lt;=S$1,$H820&gt;S$1),$C820,0)</f>
        <v>0</v>
      </c>
      <c r="T820" s="64" t="n">
        <f aca="false">IF(AND($G820&lt;=T$1,$H820&gt;T$1),$C820,0)</f>
        <v>0</v>
      </c>
      <c r="U820" s="65" t="n">
        <f aca="false">SUM(I820:T820)</f>
        <v>0</v>
      </c>
      <c r="V820" s="65"/>
      <c r="W820" s="67"/>
      <c r="X820" s="67"/>
      <c r="Y820" s="67"/>
      <c r="Z820" s="67"/>
      <c r="AA820" s="67"/>
      <c r="AB820" s="67"/>
      <c r="AC820" s="67"/>
    </row>
    <row r="821" customFormat="false" ht="15.75" hidden="true" customHeight="false" outlineLevel="0" collapsed="false">
      <c r="A821" s="54" t="n">
        <f aca="false">+'Personnel Input Worksheet'!B841</f>
        <v>0</v>
      </c>
      <c r="B821" s="54" t="n">
        <f aca="false">+'Personnel Input Worksheet'!D841</f>
        <v>0</v>
      </c>
      <c r="C821" s="54" t="n">
        <f aca="false">IF(B821&lt;&gt;0,1,0)</f>
        <v>0</v>
      </c>
      <c r="D821" s="54" t="n">
        <f aca="false">+'Personnel Input Worksheet'!G841</f>
        <v>0</v>
      </c>
      <c r="E821" s="61" t="n">
        <f aca="false">+D821*30</f>
        <v>0</v>
      </c>
      <c r="F821" s="62" t="n">
        <v>36526</v>
      </c>
      <c r="G821" s="63" t="n">
        <f aca="false">IF(A821&lt;&gt;"FTE",DATE(99,12,31),+F821+(360-E821))</f>
        <v>36525</v>
      </c>
      <c r="H821" s="63" t="n">
        <f aca="false">IF(A821&lt;&gt;"FTE",F821+E821,DATE(2001,1,1))</f>
        <v>36526</v>
      </c>
      <c r="I821" s="64" t="n">
        <f aca="false">IF(AND($G821&lt;=I$1,$H821&gt;I$1),$C821,0)</f>
        <v>0</v>
      </c>
      <c r="J821" s="64" t="n">
        <f aca="false">IF(AND($G821&lt;=J$1,$H821&gt;J$1),$C821,0)</f>
        <v>0</v>
      </c>
      <c r="K821" s="64" t="n">
        <f aca="false">IF(AND($G821&lt;=K$1,$H821&gt;K$1),$C821,0)</f>
        <v>0</v>
      </c>
      <c r="L821" s="64" t="n">
        <f aca="false">IF(AND($G821&lt;=L$1,$H821&gt;L$1),$C821,0)</f>
        <v>0</v>
      </c>
      <c r="M821" s="64" t="n">
        <f aca="false">IF(AND($G821&lt;=M$1,$H821&gt;M$1),$C821,0)</f>
        <v>0</v>
      </c>
      <c r="N821" s="64" t="n">
        <f aca="false">IF(AND($G821&lt;=N$1,$H821&gt;N$1),$C821,0)</f>
        <v>0</v>
      </c>
      <c r="O821" s="64" t="n">
        <f aca="false">IF(AND($G821&lt;=O$1,$H821&gt;O$1),$C821,0)</f>
        <v>0</v>
      </c>
      <c r="P821" s="64" t="n">
        <f aca="false">IF(AND($G821&lt;=P$1,$H821&gt;P$1),$C821,0)</f>
        <v>0</v>
      </c>
      <c r="Q821" s="64" t="n">
        <f aca="false">IF(AND($G821&lt;=Q$1,$H821&gt;Q$1),$C821,0)</f>
        <v>0</v>
      </c>
      <c r="R821" s="64" t="n">
        <f aca="false">IF(AND($G821&lt;=R$1,$H821&gt;R$1),$C821,0)</f>
        <v>0</v>
      </c>
      <c r="S821" s="64" t="n">
        <f aca="false">IF(AND($G821&lt;=S$1,$H821&gt;S$1),$C821,0)</f>
        <v>0</v>
      </c>
      <c r="T821" s="64" t="n">
        <f aca="false">IF(AND($G821&lt;=T$1,$H821&gt;T$1),$C821,0)</f>
        <v>0</v>
      </c>
      <c r="U821" s="65" t="n">
        <f aca="false">SUM(I821:T821)</f>
        <v>0</v>
      </c>
      <c r="V821" s="65"/>
      <c r="W821" s="67"/>
      <c r="X821" s="67"/>
      <c r="Y821" s="67"/>
      <c r="Z821" s="67"/>
      <c r="AA821" s="67"/>
      <c r="AB821" s="67"/>
      <c r="AC821" s="67"/>
    </row>
    <row r="822" customFormat="false" ht="15.75" hidden="true" customHeight="false" outlineLevel="0" collapsed="false">
      <c r="A822" s="54" t="n">
        <f aca="false">+'Personnel Input Worksheet'!B842</f>
        <v>0</v>
      </c>
      <c r="B822" s="54" t="n">
        <f aca="false">+'Personnel Input Worksheet'!D842</f>
        <v>0</v>
      </c>
      <c r="C822" s="54" t="n">
        <f aca="false">IF(B822&lt;&gt;0,1,0)</f>
        <v>0</v>
      </c>
      <c r="D822" s="54" t="n">
        <f aca="false">+'Personnel Input Worksheet'!G842</f>
        <v>0</v>
      </c>
      <c r="E822" s="61" t="n">
        <f aca="false">+D822*30</f>
        <v>0</v>
      </c>
      <c r="F822" s="62" t="n">
        <v>36526</v>
      </c>
      <c r="G822" s="63" t="n">
        <f aca="false">IF(A822&lt;&gt;"FTE",DATE(99,12,31),+F822+(360-E822))</f>
        <v>36525</v>
      </c>
      <c r="H822" s="63" t="n">
        <f aca="false">IF(A822&lt;&gt;"FTE",F822+E822,DATE(2001,1,1))</f>
        <v>36526</v>
      </c>
      <c r="I822" s="64" t="n">
        <f aca="false">IF(AND($G822&lt;=I$1,$H822&gt;I$1),$C822,0)</f>
        <v>0</v>
      </c>
      <c r="J822" s="64" t="n">
        <f aca="false">IF(AND($G822&lt;=J$1,$H822&gt;J$1),$C822,0)</f>
        <v>0</v>
      </c>
      <c r="K822" s="64" t="n">
        <f aca="false">IF(AND($G822&lt;=K$1,$H822&gt;K$1),$C822,0)</f>
        <v>0</v>
      </c>
      <c r="L822" s="64" t="n">
        <f aca="false">IF(AND($G822&lt;=L$1,$H822&gt;L$1),$C822,0)</f>
        <v>0</v>
      </c>
      <c r="M822" s="64" t="n">
        <f aca="false">IF(AND($G822&lt;=M$1,$H822&gt;M$1),$C822,0)</f>
        <v>0</v>
      </c>
      <c r="N822" s="64" t="n">
        <f aca="false">IF(AND($G822&lt;=N$1,$H822&gt;N$1),$C822,0)</f>
        <v>0</v>
      </c>
      <c r="O822" s="64" t="n">
        <f aca="false">IF(AND($G822&lt;=O$1,$H822&gt;O$1),$C822,0)</f>
        <v>0</v>
      </c>
      <c r="P822" s="64" t="n">
        <f aca="false">IF(AND($G822&lt;=P$1,$H822&gt;P$1),$C822,0)</f>
        <v>0</v>
      </c>
      <c r="Q822" s="64" t="n">
        <f aca="false">IF(AND($G822&lt;=Q$1,$H822&gt;Q$1),$C822,0)</f>
        <v>0</v>
      </c>
      <c r="R822" s="64" t="n">
        <f aca="false">IF(AND($G822&lt;=R$1,$H822&gt;R$1),$C822,0)</f>
        <v>0</v>
      </c>
      <c r="S822" s="64" t="n">
        <f aca="false">IF(AND($G822&lt;=S$1,$H822&gt;S$1),$C822,0)</f>
        <v>0</v>
      </c>
      <c r="T822" s="64" t="n">
        <f aca="false">IF(AND($G822&lt;=T$1,$H822&gt;T$1),$C822,0)</f>
        <v>0</v>
      </c>
      <c r="U822" s="65" t="n">
        <f aca="false">SUM(I822:T822)</f>
        <v>0</v>
      </c>
      <c r="V822" s="65"/>
      <c r="W822" s="67"/>
      <c r="X822" s="67"/>
      <c r="Y822" s="67"/>
      <c r="Z822" s="67"/>
      <c r="AA822" s="67"/>
      <c r="AB822" s="67"/>
      <c r="AC822" s="67"/>
    </row>
    <row r="823" customFormat="false" ht="15.75" hidden="true" customHeight="false" outlineLevel="0" collapsed="false">
      <c r="A823" s="54" t="n">
        <f aca="false">+'Personnel Input Worksheet'!B843</f>
        <v>0</v>
      </c>
      <c r="B823" s="54" t="n">
        <f aca="false">+'Personnel Input Worksheet'!D843</f>
        <v>0</v>
      </c>
      <c r="C823" s="54" t="n">
        <f aca="false">IF(B823&lt;&gt;0,1,0)</f>
        <v>0</v>
      </c>
      <c r="D823" s="54" t="n">
        <f aca="false">+'Personnel Input Worksheet'!G843</f>
        <v>0</v>
      </c>
      <c r="E823" s="61" t="n">
        <f aca="false">+D823*30</f>
        <v>0</v>
      </c>
      <c r="F823" s="62" t="n">
        <v>36526</v>
      </c>
      <c r="G823" s="63" t="n">
        <f aca="false">IF(A823&lt;&gt;"FTE",DATE(99,12,31),+F823+(360-E823))</f>
        <v>36525</v>
      </c>
      <c r="H823" s="63" t="n">
        <f aca="false">IF(A823&lt;&gt;"FTE",F823+E823,DATE(2001,1,1))</f>
        <v>36526</v>
      </c>
      <c r="I823" s="64" t="n">
        <f aca="false">IF(AND($G823&lt;=I$1,$H823&gt;I$1),$C823,0)</f>
        <v>0</v>
      </c>
      <c r="J823" s="64" t="n">
        <f aca="false">IF(AND($G823&lt;=J$1,$H823&gt;J$1),$C823,0)</f>
        <v>0</v>
      </c>
      <c r="K823" s="64" t="n">
        <f aca="false">IF(AND($G823&lt;=K$1,$H823&gt;K$1),$C823,0)</f>
        <v>0</v>
      </c>
      <c r="L823" s="64" t="n">
        <f aca="false">IF(AND($G823&lt;=L$1,$H823&gt;L$1),$C823,0)</f>
        <v>0</v>
      </c>
      <c r="M823" s="64" t="n">
        <f aca="false">IF(AND($G823&lt;=M$1,$H823&gt;M$1),$C823,0)</f>
        <v>0</v>
      </c>
      <c r="N823" s="64" t="n">
        <f aca="false">IF(AND($G823&lt;=N$1,$H823&gt;N$1),$C823,0)</f>
        <v>0</v>
      </c>
      <c r="O823" s="64" t="n">
        <f aca="false">IF(AND($G823&lt;=O$1,$H823&gt;O$1),$C823,0)</f>
        <v>0</v>
      </c>
      <c r="P823" s="64" t="n">
        <f aca="false">IF(AND($G823&lt;=P$1,$H823&gt;P$1),$C823,0)</f>
        <v>0</v>
      </c>
      <c r="Q823" s="64" t="n">
        <f aca="false">IF(AND($G823&lt;=Q$1,$H823&gt;Q$1),$C823,0)</f>
        <v>0</v>
      </c>
      <c r="R823" s="64" t="n">
        <f aca="false">IF(AND($G823&lt;=R$1,$H823&gt;R$1),$C823,0)</f>
        <v>0</v>
      </c>
      <c r="S823" s="64" t="n">
        <f aca="false">IF(AND($G823&lt;=S$1,$H823&gt;S$1),$C823,0)</f>
        <v>0</v>
      </c>
      <c r="T823" s="64" t="n">
        <f aca="false">IF(AND($G823&lt;=T$1,$H823&gt;T$1),$C823,0)</f>
        <v>0</v>
      </c>
      <c r="U823" s="65" t="n">
        <f aca="false">SUM(I823:T823)</f>
        <v>0</v>
      </c>
      <c r="V823" s="65"/>
      <c r="W823" s="67"/>
      <c r="X823" s="67"/>
      <c r="Y823" s="67"/>
      <c r="Z823" s="67"/>
      <c r="AA823" s="67"/>
      <c r="AB823" s="67"/>
      <c r="AC823" s="67"/>
    </row>
    <row r="824" customFormat="false" ht="15.75" hidden="true" customHeight="false" outlineLevel="0" collapsed="false">
      <c r="A824" s="54" t="n">
        <f aca="false">+'Personnel Input Worksheet'!B844</f>
        <v>0</v>
      </c>
      <c r="B824" s="54" t="n">
        <f aca="false">+'Personnel Input Worksheet'!D844</f>
        <v>0</v>
      </c>
      <c r="C824" s="54" t="n">
        <f aca="false">IF(B824&lt;&gt;0,1,0)</f>
        <v>0</v>
      </c>
      <c r="D824" s="54" t="n">
        <f aca="false">+'Personnel Input Worksheet'!G844</f>
        <v>0</v>
      </c>
      <c r="E824" s="61" t="n">
        <f aca="false">+D824*30</f>
        <v>0</v>
      </c>
      <c r="F824" s="62" t="n">
        <v>36526</v>
      </c>
      <c r="G824" s="63" t="n">
        <f aca="false">IF(A824&lt;&gt;"FTE",DATE(99,12,31),+F824+(360-E824))</f>
        <v>36525</v>
      </c>
      <c r="H824" s="63" t="n">
        <f aca="false">IF(A824&lt;&gt;"FTE",F824+E824,DATE(2001,1,1))</f>
        <v>36526</v>
      </c>
      <c r="I824" s="64" t="n">
        <f aca="false">IF(AND($G824&lt;=I$1,$H824&gt;I$1),$C824,0)</f>
        <v>0</v>
      </c>
      <c r="J824" s="64" t="n">
        <f aca="false">IF(AND($G824&lt;=J$1,$H824&gt;J$1),$C824,0)</f>
        <v>0</v>
      </c>
      <c r="K824" s="64" t="n">
        <f aca="false">IF(AND($G824&lt;=K$1,$H824&gt;K$1),$C824,0)</f>
        <v>0</v>
      </c>
      <c r="L824" s="64" t="n">
        <f aca="false">IF(AND($G824&lt;=L$1,$H824&gt;L$1),$C824,0)</f>
        <v>0</v>
      </c>
      <c r="M824" s="64" t="n">
        <f aca="false">IF(AND($G824&lt;=M$1,$H824&gt;M$1),$C824,0)</f>
        <v>0</v>
      </c>
      <c r="N824" s="64" t="n">
        <f aca="false">IF(AND($G824&lt;=N$1,$H824&gt;N$1),$C824,0)</f>
        <v>0</v>
      </c>
      <c r="O824" s="64" t="n">
        <f aca="false">IF(AND($G824&lt;=O$1,$H824&gt;O$1),$C824,0)</f>
        <v>0</v>
      </c>
      <c r="P824" s="64" t="n">
        <f aca="false">IF(AND($G824&lt;=P$1,$H824&gt;P$1),$C824,0)</f>
        <v>0</v>
      </c>
      <c r="Q824" s="64" t="n">
        <f aca="false">IF(AND($G824&lt;=Q$1,$H824&gt;Q$1),$C824,0)</f>
        <v>0</v>
      </c>
      <c r="R824" s="64" t="n">
        <f aca="false">IF(AND($G824&lt;=R$1,$H824&gt;R$1),$C824,0)</f>
        <v>0</v>
      </c>
      <c r="S824" s="64" t="n">
        <f aca="false">IF(AND($G824&lt;=S$1,$H824&gt;S$1),$C824,0)</f>
        <v>0</v>
      </c>
      <c r="T824" s="64" t="n">
        <f aca="false">IF(AND($G824&lt;=T$1,$H824&gt;T$1),$C824,0)</f>
        <v>0</v>
      </c>
      <c r="U824" s="65" t="n">
        <f aca="false">SUM(I824:T824)</f>
        <v>0</v>
      </c>
      <c r="V824" s="65"/>
      <c r="W824" s="67"/>
      <c r="X824" s="67"/>
      <c r="Y824" s="67"/>
      <c r="Z824" s="67"/>
      <c r="AA824" s="67"/>
      <c r="AB824" s="67"/>
      <c r="AC824" s="67"/>
    </row>
    <row r="825" customFormat="false" ht="15.75" hidden="true" customHeight="false" outlineLevel="0" collapsed="false">
      <c r="A825" s="54" t="n">
        <f aca="false">+'Personnel Input Worksheet'!B845</f>
        <v>0</v>
      </c>
      <c r="B825" s="54" t="n">
        <f aca="false">+'Personnel Input Worksheet'!D845</f>
        <v>0</v>
      </c>
      <c r="C825" s="54" t="n">
        <f aca="false">IF(B825&lt;&gt;0,1,0)</f>
        <v>0</v>
      </c>
      <c r="D825" s="54" t="n">
        <f aca="false">+'Personnel Input Worksheet'!G845</f>
        <v>0</v>
      </c>
      <c r="E825" s="61" t="n">
        <f aca="false">+D825*30</f>
        <v>0</v>
      </c>
      <c r="F825" s="62" t="n">
        <v>36526</v>
      </c>
      <c r="G825" s="63" t="n">
        <f aca="false">IF(A825&lt;&gt;"FTE",DATE(99,12,31),+F825+(360-E825))</f>
        <v>36525</v>
      </c>
      <c r="H825" s="63" t="n">
        <f aca="false">IF(A825&lt;&gt;"FTE",F825+E825,DATE(2001,1,1))</f>
        <v>36526</v>
      </c>
      <c r="I825" s="64" t="n">
        <f aca="false">IF(AND($G825&lt;=I$1,$H825&gt;I$1),$C825,0)</f>
        <v>0</v>
      </c>
      <c r="J825" s="64" t="n">
        <f aca="false">IF(AND($G825&lt;=J$1,$H825&gt;J$1),$C825,0)</f>
        <v>0</v>
      </c>
      <c r="K825" s="64" t="n">
        <f aca="false">IF(AND($G825&lt;=K$1,$H825&gt;K$1),$C825,0)</f>
        <v>0</v>
      </c>
      <c r="L825" s="64" t="n">
        <f aca="false">IF(AND($G825&lt;=L$1,$H825&gt;L$1),$C825,0)</f>
        <v>0</v>
      </c>
      <c r="M825" s="64" t="n">
        <f aca="false">IF(AND($G825&lt;=M$1,$H825&gt;M$1),$C825,0)</f>
        <v>0</v>
      </c>
      <c r="N825" s="64" t="n">
        <f aca="false">IF(AND($G825&lt;=N$1,$H825&gt;N$1),$C825,0)</f>
        <v>0</v>
      </c>
      <c r="O825" s="64" t="n">
        <f aca="false">IF(AND($G825&lt;=O$1,$H825&gt;O$1),$C825,0)</f>
        <v>0</v>
      </c>
      <c r="P825" s="64" t="n">
        <f aca="false">IF(AND($G825&lt;=P$1,$H825&gt;P$1),$C825,0)</f>
        <v>0</v>
      </c>
      <c r="Q825" s="64" t="n">
        <f aca="false">IF(AND($G825&lt;=Q$1,$H825&gt;Q$1),$C825,0)</f>
        <v>0</v>
      </c>
      <c r="R825" s="64" t="n">
        <f aca="false">IF(AND($G825&lt;=R$1,$H825&gt;R$1),$C825,0)</f>
        <v>0</v>
      </c>
      <c r="S825" s="64" t="n">
        <f aca="false">IF(AND($G825&lt;=S$1,$H825&gt;S$1),$C825,0)</f>
        <v>0</v>
      </c>
      <c r="T825" s="64" t="n">
        <f aca="false">IF(AND($G825&lt;=T$1,$H825&gt;T$1),$C825,0)</f>
        <v>0</v>
      </c>
      <c r="U825" s="65" t="n">
        <f aca="false">SUM(I825:T825)</f>
        <v>0</v>
      </c>
      <c r="V825" s="65"/>
      <c r="W825" s="67"/>
      <c r="X825" s="67"/>
      <c r="Y825" s="67"/>
      <c r="Z825" s="67"/>
      <c r="AA825" s="67"/>
      <c r="AB825" s="67"/>
      <c r="AC825" s="67"/>
    </row>
    <row r="826" customFormat="false" ht="15.75" hidden="true" customHeight="false" outlineLevel="0" collapsed="false">
      <c r="A826" s="54" t="n">
        <f aca="false">+'Personnel Input Worksheet'!B846</f>
        <v>0</v>
      </c>
      <c r="B826" s="54" t="n">
        <f aca="false">+'Personnel Input Worksheet'!D846</f>
        <v>0</v>
      </c>
      <c r="C826" s="54" t="n">
        <f aca="false">IF(B826&lt;&gt;0,1,0)</f>
        <v>0</v>
      </c>
      <c r="D826" s="54" t="n">
        <f aca="false">+'Personnel Input Worksheet'!G846</f>
        <v>0</v>
      </c>
      <c r="E826" s="61" t="n">
        <f aca="false">+D826*30</f>
        <v>0</v>
      </c>
      <c r="F826" s="62" t="n">
        <v>36526</v>
      </c>
      <c r="G826" s="63" t="n">
        <f aca="false">IF(A826&lt;&gt;"FTE",DATE(99,12,31),+F826+(360-E826))</f>
        <v>36525</v>
      </c>
      <c r="H826" s="63" t="n">
        <f aca="false">IF(A826&lt;&gt;"FTE",F826+E826,DATE(2001,1,1))</f>
        <v>36526</v>
      </c>
      <c r="I826" s="64" t="n">
        <f aca="false">IF(AND($G826&lt;=I$1,$H826&gt;I$1),$C826,0)</f>
        <v>0</v>
      </c>
      <c r="J826" s="64" t="n">
        <f aca="false">IF(AND($G826&lt;=J$1,$H826&gt;J$1),$C826,0)</f>
        <v>0</v>
      </c>
      <c r="K826" s="64" t="n">
        <f aca="false">IF(AND($G826&lt;=K$1,$H826&gt;K$1),$C826,0)</f>
        <v>0</v>
      </c>
      <c r="L826" s="64" t="n">
        <f aca="false">IF(AND($G826&lt;=L$1,$H826&gt;L$1),$C826,0)</f>
        <v>0</v>
      </c>
      <c r="M826" s="64" t="n">
        <f aca="false">IF(AND($G826&lt;=M$1,$H826&gt;M$1),$C826,0)</f>
        <v>0</v>
      </c>
      <c r="N826" s="64" t="n">
        <f aca="false">IF(AND($G826&lt;=N$1,$H826&gt;N$1),$C826,0)</f>
        <v>0</v>
      </c>
      <c r="O826" s="64" t="n">
        <f aca="false">IF(AND($G826&lt;=O$1,$H826&gt;O$1),$C826,0)</f>
        <v>0</v>
      </c>
      <c r="P826" s="64" t="n">
        <f aca="false">IF(AND($G826&lt;=P$1,$H826&gt;P$1),$C826,0)</f>
        <v>0</v>
      </c>
      <c r="Q826" s="64" t="n">
        <f aca="false">IF(AND($G826&lt;=Q$1,$H826&gt;Q$1),$C826,0)</f>
        <v>0</v>
      </c>
      <c r="R826" s="64" t="n">
        <f aca="false">IF(AND($G826&lt;=R$1,$H826&gt;R$1),$C826,0)</f>
        <v>0</v>
      </c>
      <c r="S826" s="64" t="n">
        <f aca="false">IF(AND($G826&lt;=S$1,$H826&gt;S$1),$C826,0)</f>
        <v>0</v>
      </c>
      <c r="T826" s="64" t="n">
        <f aca="false">IF(AND($G826&lt;=T$1,$H826&gt;T$1),$C826,0)</f>
        <v>0</v>
      </c>
      <c r="U826" s="65" t="n">
        <f aca="false">SUM(I826:T826)</f>
        <v>0</v>
      </c>
      <c r="V826" s="65"/>
      <c r="W826" s="67"/>
      <c r="X826" s="67"/>
      <c r="Y826" s="67"/>
      <c r="Z826" s="67"/>
      <c r="AA826" s="67"/>
      <c r="AB826" s="67"/>
      <c r="AC826" s="67"/>
    </row>
    <row r="827" customFormat="false" ht="15.75" hidden="true" customHeight="false" outlineLevel="0" collapsed="false">
      <c r="A827" s="54" t="n">
        <f aca="false">+'Personnel Input Worksheet'!B847</f>
        <v>0</v>
      </c>
      <c r="B827" s="54" t="n">
        <f aca="false">+'Personnel Input Worksheet'!D847</f>
        <v>0</v>
      </c>
      <c r="C827" s="54" t="n">
        <f aca="false">IF(B827&lt;&gt;0,1,0)</f>
        <v>0</v>
      </c>
      <c r="D827" s="54" t="n">
        <f aca="false">+'Personnel Input Worksheet'!G847</f>
        <v>0</v>
      </c>
      <c r="E827" s="61" t="n">
        <f aca="false">+D827*30</f>
        <v>0</v>
      </c>
      <c r="F827" s="62" t="n">
        <v>36526</v>
      </c>
      <c r="G827" s="63" t="n">
        <f aca="false">IF(A827&lt;&gt;"FTE",DATE(99,12,31),+F827+(360-E827))</f>
        <v>36525</v>
      </c>
      <c r="H827" s="63" t="n">
        <f aca="false">IF(A827&lt;&gt;"FTE",F827+E827,DATE(2001,1,1))</f>
        <v>36526</v>
      </c>
      <c r="I827" s="64" t="n">
        <f aca="false">IF(AND($G827&lt;=I$1,$H827&gt;I$1),$C827,0)</f>
        <v>0</v>
      </c>
      <c r="J827" s="64" t="n">
        <f aca="false">IF(AND($G827&lt;=J$1,$H827&gt;J$1),$C827,0)</f>
        <v>0</v>
      </c>
      <c r="K827" s="64" t="n">
        <f aca="false">IF(AND($G827&lt;=K$1,$H827&gt;K$1),$C827,0)</f>
        <v>0</v>
      </c>
      <c r="L827" s="64" t="n">
        <f aca="false">IF(AND($G827&lt;=L$1,$H827&gt;L$1),$C827,0)</f>
        <v>0</v>
      </c>
      <c r="M827" s="64" t="n">
        <f aca="false">IF(AND($G827&lt;=M$1,$H827&gt;M$1),$C827,0)</f>
        <v>0</v>
      </c>
      <c r="N827" s="64" t="n">
        <f aca="false">IF(AND($G827&lt;=N$1,$H827&gt;N$1),$C827,0)</f>
        <v>0</v>
      </c>
      <c r="O827" s="64" t="n">
        <f aca="false">IF(AND($G827&lt;=O$1,$H827&gt;O$1),$C827,0)</f>
        <v>0</v>
      </c>
      <c r="P827" s="64" t="n">
        <f aca="false">IF(AND($G827&lt;=P$1,$H827&gt;P$1),$C827,0)</f>
        <v>0</v>
      </c>
      <c r="Q827" s="64" t="n">
        <f aca="false">IF(AND($G827&lt;=Q$1,$H827&gt;Q$1),$C827,0)</f>
        <v>0</v>
      </c>
      <c r="R827" s="64" t="n">
        <f aca="false">IF(AND($G827&lt;=R$1,$H827&gt;R$1),$C827,0)</f>
        <v>0</v>
      </c>
      <c r="S827" s="64" t="n">
        <f aca="false">IF(AND($G827&lt;=S$1,$H827&gt;S$1),$C827,0)</f>
        <v>0</v>
      </c>
      <c r="T827" s="64" t="n">
        <f aca="false">IF(AND($G827&lt;=T$1,$H827&gt;T$1),$C827,0)</f>
        <v>0</v>
      </c>
      <c r="U827" s="65" t="n">
        <f aca="false">SUM(I827:T827)</f>
        <v>0</v>
      </c>
      <c r="V827" s="65"/>
      <c r="W827" s="67"/>
      <c r="X827" s="67"/>
      <c r="Y827" s="67"/>
      <c r="Z827" s="67"/>
      <c r="AA827" s="67"/>
      <c r="AB827" s="67"/>
      <c r="AC827" s="67"/>
    </row>
    <row r="828" customFormat="false" ht="15.75" hidden="true" customHeight="false" outlineLevel="0" collapsed="false">
      <c r="A828" s="54" t="n">
        <f aca="false">+'Personnel Input Worksheet'!B848</f>
        <v>0</v>
      </c>
      <c r="B828" s="54" t="n">
        <f aca="false">+'Personnel Input Worksheet'!D848</f>
        <v>0</v>
      </c>
      <c r="C828" s="54" t="n">
        <f aca="false">IF(B828&lt;&gt;0,1,0)</f>
        <v>0</v>
      </c>
      <c r="D828" s="54" t="n">
        <f aca="false">+'Personnel Input Worksheet'!G848</f>
        <v>0</v>
      </c>
      <c r="E828" s="61" t="n">
        <f aca="false">+D828*30</f>
        <v>0</v>
      </c>
      <c r="F828" s="62" t="n">
        <v>36526</v>
      </c>
      <c r="G828" s="63" t="n">
        <f aca="false">IF(A828&lt;&gt;"FTE",DATE(99,12,31),+F828+(360-E828))</f>
        <v>36525</v>
      </c>
      <c r="H828" s="63" t="n">
        <f aca="false">IF(A828&lt;&gt;"FTE",F828+E828,DATE(2001,1,1))</f>
        <v>36526</v>
      </c>
      <c r="I828" s="64" t="n">
        <f aca="false">IF(AND($G828&lt;=I$1,$H828&gt;I$1),$C828,0)</f>
        <v>0</v>
      </c>
      <c r="J828" s="64" t="n">
        <f aca="false">IF(AND($G828&lt;=J$1,$H828&gt;J$1),$C828,0)</f>
        <v>0</v>
      </c>
      <c r="K828" s="64" t="n">
        <f aca="false">IF(AND($G828&lt;=K$1,$H828&gt;K$1),$C828,0)</f>
        <v>0</v>
      </c>
      <c r="L828" s="64" t="n">
        <f aca="false">IF(AND($G828&lt;=L$1,$H828&gt;L$1),$C828,0)</f>
        <v>0</v>
      </c>
      <c r="M828" s="64" t="n">
        <f aca="false">IF(AND($G828&lt;=M$1,$H828&gt;M$1),$C828,0)</f>
        <v>0</v>
      </c>
      <c r="N828" s="64" t="n">
        <f aca="false">IF(AND($G828&lt;=N$1,$H828&gt;N$1),$C828,0)</f>
        <v>0</v>
      </c>
      <c r="O828" s="64" t="n">
        <f aca="false">IF(AND($G828&lt;=O$1,$H828&gt;O$1),$C828,0)</f>
        <v>0</v>
      </c>
      <c r="P828" s="64" t="n">
        <f aca="false">IF(AND($G828&lt;=P$1,$H828&gt;P$1),$C828,0)</f>
        <v>0</v>
      </c>
      <c r="Q828" s="64" t="n">
        <f aca="false">IF(AND($G828&lt;=Q$1,$H828&gt;Q$1),$C828,0)</f>
        <v>0</v>
      </c>
      <c r="R828" s="64" t="n">
        <f aca="false">IF(AND($G828&lt;=R$1,$H828&gt;R$1),$C828,0)</f>
        <v>0</v>
      </c>
      <c r="S828" s="64" t="n">
        <f aca="false">IF(AND($G828&lt;=S$1,$H828&gt;S$1),$C828,0)</f>
        <v>0</v>
      </c>
      <c r="T828" s="64" t="n">
        <f aca="false">IF(AND($G828&lt;=T$1,$H828&gt;T$1),$C828,0)</f>
        <v>0</v>
      </c>
      <c r="U828" s="65" t="n">
        <f aca="false">SUM(I828:T828)</f>
        <v>0</v>
      </c>
      <c r="V828" s="65"/>
      <c r="W828" s="67"/>
      <c r="X828" s="67"/>
      <c r="Y828" s="67"/>
      <c r="Z828" s="67"/>
      <c r="AA828" s="67"/>
      <c r="AB828" s="67"/>
      <c r="AC828" s="67"/>
    </row>
    <row r="829" customFormat="false" ht="15.75" hidden="true" customHeight="false" outlineLevel="0" collapsed="false">
      <c r="A829" s="54" t="n">
        <f aca="false">+'Personnel Input Worksheet'!B849</f>
        <v>0</v>
      </c>
      <c r="B829" s="54" t="n">
        <f aca="false">+'Personnel Input Worksheet'!D849</f>
        <v>0</v>
      </c>
      <c r="C829" s="54" t="n">
        <f aca="false">IF(B829&lt;&gt;0,1,0)</f>
        <v>0</v>
      </c>
      <c r="D829" s="54" t="n">
        <f aca="false">+'Personnel Input Worksheet'!G849</f>
        <v>0</v>
      </c>
      <c r="E829" s="61" t="n">
        <f aca="false">+D829*30</f>
        <v>0</v>
      </c>
      <c r="F829" s="62" t="n">
        <v>36526</v>
      </c>
      <c r="G829" s="63" t="n">
        <f aca="false">IF(A829&lt;&gt;"FTE",DATE(99,12,31),+F829+(360-E829))</f>
        <v>36525</v>
      </c>
      <c r="H829" s="63" t="n">
        <f aca="false">IF(A829&lt;&gt;"FTE",F829+E829,DATE(2001,1,1))</f>
        <v>36526</v>
      </c>
      <c r="I829" s="64" t="n">
        <f aca="false">IF(AND($G829&lt;=I$1,$H829&gt;I$1),$C829,0)</f>
        <v>0</v>
      </c>
      <c r="J829" s="64" t="n">
        <f aca="false">IF(AND($G829&lt;=J$1,$H829&gt;J$1),$C829,0)</f>
        <v>0</v>
      </c>
      <c r="K829" s="64" t="n">
        <f aca="false">IF(AND($G829&lt;=K$1,$H829&gt;K$1),$C829,0)</f>
        <v>0</v>
      </c>
      <c r="L829" s="64" t="n">
        <f aca="false">IF(AND($G829&lt;=L$1,$H829&gt;L$1),$C829,0)</f>
        <v>0</v>
      </c>
      <c r="M829" s="64" t="n">
        <f aca="false">IF(AND($G829&lt;=M$1,$H829&gt;M$1),$C829,0)</f>
        <v>0</v>
      </c>
      <c r="N829" s="64" t="n">
        <f aca="false">IF(AND($G829&lt;=N$1,$H829&gt;N$1),$C829,0)</f>
        <v>0</v>
      </c>
      <c r="O829" s="64" t="n">
        <f aca="false">IF(AND($G829&lt;=O$1,$H829&gt;O$1),$C829,0)</f>
        <v>0</v>
      </c>
      <c r="P829" s="64" t="n">
        <f aca="false">IF(AND($G829&lt;=P$1,$H829&gt;P$1),$C829,0)</f>
        <v>0</v>
      </c>
      <c r="Q829" s="64" t="n">
        <f aca="false">IF(AND($G829&lt;=Q$1,$H829&gt;Q$1),$C829,0)</f>
        <v>0</v>
      </c>
      <c r="R829" s="64" t="n">
        <f aca="false">IF(AND($G829&lt;=R$1,$H829&gt;R$1),$C829,0)</f>
        <v>0</v>
      </c>
      <c r="S829" s="64" t="n">
        <f aca="false">IF(AND($G829&lt;=S$1,$H829&gt;S$1),$C829,0)</f>
        <v>0</v>
      </c>
      <c r="T829" s="64" t="n">
        <f aca="false">IF(AND($G829&lt;=T$1,$H829&gt;T$1),$C829,0)</f>
        <v>0</v>
      </c>
      <c r="U829" s="65" t="n">
        <f aca="false">SUM(I829:T829)</f>
        <v>0</v>
      </c>
      <c r="V829" s="65"/>
      <c r="W829" s="67"/>
      <c r="X829" s="67"/>
      <c r="Y829" s="67"/>
      <c r="Z829" s="67"/>
      <c r="AA829" s="67"/>
      <c r="AB829" s="67"/>
      <c r="AC829" s="67"/>
    </row>
    <row r="830" customFormat="false" ht="15.75" hidden="true" customHeight="false" outlineLevel="0" collapsed="false">
      <c r="A830" s="54" t="n">
        <f aca="false">+'Personnel Input Worksheet'!B850</f>
        <v>0</v>
      </c>
      <c r="B830" s="54" t="n">
        <f aca="false">+'Personnel Input Worksheet'!D850</f>
        <v>0</v>
      </c>
      <c r="C830" s="54" t="n">
        <f aca="false">IF(B830&lt;&gt;0,1,0)</f>
        <v>0</v>
      </c>
      <c r="D830" s="54" t="n">
        <f aca="false">+'Personnel Input Worksheet'!G850</f>
        <v>0</v>
      </c>
      <c r="E830" s="61" t="n">
        <f aca="false">+D830*30</f>
        <v>0</v>
      </c>
      <c r="F830" s="62" t="n">
        <v>36526</v>
      </c>
      <c r="G830" s="63" t="n">
        <f aca="false">IF(A830&lt;&gt;"FTE",DATE(99,12,31),+F830+(360-E830))</f>
        <v>36525</v>
      </c>
      <c r="H830" s="63" t="n">
        <f aca="false">IF(A830&lt;&gt;"FTE",F830+E830,DATE(2001,1,1))</f>
        <v>36526</v>
      </c>
      <c r="I830" s="64" t="n">
        <f aca="false">IF(AND($G830&lt;=I$1,$H830&gt;I$1),$C830,0)</f>
        <v>0</v>
      </c>
      <c r="J830" s="64" t="n">
        <f aca="false">IF(AND($G830&lt;=J$1,$H830&gt;J$1),$C830,0)</f>
        <v>0</v>
      </c>
      <c r="K830" s="64" t="n">
        <f aca="false">IF(AND($G830&lt;=K$1,$H830&gt;K$1),$C830,0)</f>
        <v>0</v>
      </c>
      <c r="L830" s="64" t="n">
        <f aca="false">IF(AND($G830&lt;=L$1,$H830&gt;L$1),$C830,0)</f>
        <v>0</v>
      </c>
      <c r="M830" s="64" t="n">
        <f aca="false">IF(AND($G830&lt;=M$1,$H830&gt;M$1),$C830,0)</f>
        <v>0</v>
      </c>
      <c r="N830" s="64" t="n">
        <f aca="false">IF(AND($G830&lt;=N$1,$H830&gt;N$1),$C830,0)</f>
        <v>0</v>
      </c>
      <c r="O830" s="64" t="n">
        <f aca="false">IF(AND($G830&lt;=O$1,$H830&gt;O$1),$C830,0)</f>
        <v>0</v>
      </c>
      <c r="P830" s="64" t="n">
        <f aca="false">IF(AND($G830&lt;=P$1,$H830&gt;P$1),$C830,0)</f>
        <v>0</v>
      </c>
      <c r="Q830" s="64" t="n">
        <f aca="false">IF(AND($G830&lt;=Q$1,$H830&gt;Q$1),$C830,0)</f>
        <v>0</v>
      </c>
      <c r="R830" s="64" t="n">
        <f aca="false">IF(AND($G830&lt;=R$1,$H830&gt;R$1),$C830,0)</f>
        <v>0</v>
      </c>
      <c r="S830" s="64" t="n">
        <f aca="false">IF(AND($G830&lt;=S$1,$H830&gt;S$1),$C830,0)</f>
        <v>0</v>
      </c>
      <c r="T830" s="64" t="n">
        <f aca="false">IF(AND($G830&lt;=T$1,$H830&gt;T$1),$C830,0)</f>
        <v>0</v>
      </c>
      <c r="U830" s="65" t="n">
        <f aca="false">SUM(I830:T830)</f>
        <v>0</v>
      </c>
      <c r="V830" s="65"/>
      <c r="W830" s="67"/>
      <c r="X830" s="67"/>
      <c r="Y830" s="67"/>
      <c r="Z830" s="67"/>
      <c r="AA830" s="67"/>
      <c r="AB830" s="67"/>
      <c r="AC830" s="67"/>
    </row>
    <row r="831" customFormat="false" ht="15.75" hidden="true" customHeight="false" outlineLevel="0" collapsed="false">
      <c r="A831" s="54" t="n">
        <f aca="false">+'Personnel Input Worksheet'!B851</f>
        <v>0</v>
      </c>
      <c r="B831" s="54" t="n">
        <f aca="false">+'Personnel Input Worksheet'!D851</f>
        <v>0</v>
      </c>
      <c r="C831" s="54" t="n">
        <f aca="false">IF(B831&lt;&gt;0,1,0)</f>
        <v>0</v>
      </c>
      <c r="D831" s="54" t="n">
        <f aca="false">+'Personnel Input Worksheet'!G851</f>
        <v>0</v>
      </c>
      <c r="E831" s="61" t="n">
        <f aca="false">+D831*30</f>
        <v>0</v>
      </c>
      <c r="F831" s="62" t="n">
        <v>36526</v>
      </c>
      <c r="G831" s="63" t="n">
        <f aca="false">IF(A831&lt;&gt;"FTE",DATE(99,12,31),+F831+(360-E831))</f>
        <v>36525</v>
      </c>
      <c r="H831" s="63" t="n">
        <f aca="false">IF(A831&lt;&gt;"FTE",F831+E831,DATE(2001,1,1))</f>
        <v>36526</v>
      </c>
      <c r="I831" s="64" t="n">
        <f aca="false">IF(AND($G831&lt;=I$1,$H831&gt;I$1),$C831,0)</f>
        <v>0</v>
      </c>
      <c r="J831" s="64" t="n">
        <f aca="false">IF(AND($G831&lt;=J$1,$H831&gt;J$1),$C831,0)</f>
        <v>0</v>
      </c>
      <c r="K831" s="64" t="n">
        <f aca="false">IF(AND($G831&lt;=K$1,$H831&gt;K$1),$C831,0)</f>
        <v>0</v>
      </c>
      <c r="L831" s="64" t="n">
        <f aca="false">IF(AND($G831&lt;=L$1,$H831&gt;L$1),$C831,0)</f>
        <v>0</v>
      </c>
      <c r="M831" s="64" t="n">
        <f aca="false">IF(AND($G831&lt;=M$1,$H831&gt;M$1),$C831,0)</f>
        <v>0</v>
      </c>
      <c r="N831" s="64" t="n">
        <f aca="false">IF(AND($G831&lt;=N$1,$H831&gt;N$1),$C831,0)</f>
        <v>0</v>
      </c>
      <c r="O831" s="64" t="n">
        <f aca="false">IF(AND($G831&lt;=O$1,$H831&gt;O$1),$C831,0)</f>
        <v>0</v>
      </c>
      <c r="P831" s="64" t="n">
        <f aca="false">IF(AND($G831&lt;=P$1,$H831&gt;P$1),$C831,0)</f>
        <v>0</v>
      </c>
      <c r="Q831" s="64" t="n">
        <f aca="false">IF(AND($G831&lt;=Q$1,$H831&gt;Q$1),$C831,0)</f>
        <v>0</v>
      </c>
      <c r="R831" s="64" t="n">
        <f aca="false">IF(AND($G831&lt;=R$1,$H831&gt;R$1),$C831,0)</f>
        <v>0</v>
      </c>
      <c r="S831" s="64" t="n">
        <f aca="false">IF(AND($G831&lt;=S$1,$H831&gt;S$1),$C831,0)</f>
        <v>0</v>
      </c>
      <c r="T831" s="64" t="n">
        <f aca="false">IF(AND($G831&lt;=T$1,$H831&gt;T$1),$C831,0)</f>
        <v>0</v>
      </c>
      <c r="U831" s="65" t="n">
        <f aca="false">SUM(I831:T831)</f>
        <v>0</v>
      </c>
      <c r="V831" s="65"/>
      <c r="W831" s="67"/>
      <c r="X831" s="67"/>
      <c r="Y831" s="67"/>
      <c r="Z831" s="67"/>
      <c r="AA831" s="67"/>
      <c r="AB831" s="67"/>
      <c r="AC831" s="67"/>
    </row>
    <row r="832" customFormat="false" ht="15.75" hidden="true" customHeight="false" outlineLevel="0" collapsed="false">
      <c r="A832" s="54" t="n">
        <f aca="false">+'Personnel Input Worksheet'!B852</f>
        <v>0</v>
      </c>
      <c r="B832" s="54" t="n">
        <f aca="false">+'Personnel Input Worksheet'!D852</f>
        <v>0</v>
      </c>
      <c r="C832" s="54" t="n">
        <f aca="false">IF(B832&lt;&gt;0,1,0)</f>
        <v>0</v>
      </c>
      <c r="D832" s="54" t="n">
        <f aca="false">+'Personnel Input Worksheet'!G852</f>
        <v>0</v>
      </c>
      <c r="E832" s="61" t="n">
        <f aca="false">+D832*30</f>
        <v>0</v>
      </c>
      <c r="F832" s="62" t="n">
        <v>36526</v>
      </c>
      <c r="G832" s="63" t="n">
        <f aca="false">IF(A832&lt;&gt;"FTE",DATE(99,12,31),+F832+(360-E832))</f>
        <v>36525</v>
      </c>
      <c r="H832" s="63" t="n">
        <f aca="false">IF(A832&lt;&gt;"FTE",F832+E832,DATE(2001,1,1))</f>
        <v>36526</v>
      </c>
      <c r="I832" s="64" t="n">
        <f aca="false">IF(AND($G832&lt;=I$1,$H832&gt;I$1),$C832,0)</f>
        <v>0</v>
      </c>
      <c r="J832" s="64" t="n">
        <f aca="false">IF(AND($G832&lt;=J$1,$H832&gt;J$1),$C832,0)</f>
        <v>0</v>
      </c>
      <c r="K832" s="64" t="n">
        <f aca="false">IF(AND($G832&lt;=K$1,$H832&gt;K$1),$C832,0)</f>
        <v>0</v>
      </c>
      <c r="L832" s="64" t="n">
        <f aca="false">IF(AND($G832&lt;=L$1,$H832&gt;L$1),$C832,0)</f>
        <v>0</v>
      </c>
      <c r="M832" s="64" t="n">
        <f aca="false">IF(AND($G832&lt;=M$1,$H832&gt;M$1),$C832,0)</f>
        <v>0</v>
      </c>
      <c r="N832" s="64" t="n">
        <f aca="false">IF(AND($G832&lt;=N$1,$H832&gt;N$1),$C832,0)</f>
        <v>0</v>
      </c>
      <c r="O832" s="64" t="n">
        <f aca="false">IF(AND($G832&lt;=O$1,$H832&gt;O$1),$C832,0)</f>
        <v>0</v>
      </c>
      <c r="P832" s="64" t="n">
        <f aca="false">IF(AND($G832&lt;=P$1,$H832&gt;P$1),$C832,0)</f>
        <v>0</v>
      </c>
      <c r="Q832" s="64" t="n">
        <f aca="false">IF(AND($G832&lt;=Q$1,$H832&gt;Q$1),$C832,0)</f>
        <v>0</v>
      </c>
      <c r="R832" s="64" t="n">
        <f aca="false">IF(AND($G832&lt;=R$1,$H832&gt;R$1),$C832,0)</f>
        <v>0</v>
      </c>
      <c r="S832" s="64" t="n">
        <f aca="false">IF(AND($G832&lt;=S$1,$H832&gt;S$1),$C832,0)</f>
        <v>0</v>
      </c>
      <c r="T832" s="64" t="n">
        <f aca="false">IF(AND($G832&lt;=T$1,$H832&gt;T$1),$C832,0)</f>
        <v>0</v>
      </c>
      <c r="U832" s="65" t="n">
        <f aca="false">SUM(I832:T832)</f>
        <v>0</v>
      </c>
      <c r="V832" s="65"/>
      <c r="W832" s="67"/>
      <c r="X832" s="67"/>
      <c r="Y832" s="67"/>
      <c r="Z832" s="67"/>
      <c r="AA832" s="67"/>
      <c r="AB832" s="67"/>
      <c r="AC832" s="67"/>
    </row>
    <row r="833" customFormat="false" ht="15.75" hidden="true" customHeight="false" outlineLevel="0" collapsed="false">
      <c r="A833" s="54" t="n">
        <f aca="false">+'Personnel Input Worksheet'!B853</f>
        <v>0</v>
      </c>
      <c r="B833" s="54" t="n">
        <f aca="false">+'Personnel Input Worksheet'!D853</f>
        <v>0</v>
      </c>
      <c r="C833" s="54" t="n">
        <f aca="false">IF(B833&lt;&gt;0,1,0)</f>
        <v>0</v>
      </c>
      <c r="D833" s="54" t="n">
        <f aca="false">+'Personnel Input Worksheet'!G853</f>
        <v>0</v>
      </c>
      <c r="E833" s="61" t="n">
        <f aca="false">+D833*30</f>
        <v>0</v>
      </c>
      <c r="F833" s="62" t="n">
        <v>36526</v>
      </c>
      <c r="G833" s="63" t="n">
        <f aca="false">IF(A833&lt;&gt;"FTE",DATE(99,12,31),+F833+(360-E833))</f>
        <v>36525</v>
      </c>
      <c r="H833" s="63" t="n">
        <f aca="false">IF(A833&lt;&gt;"FTE",F833+E833,DATE(2001,1,1))</f>
        <v>36526</v>
      </c>
      <c r="I833" s="64" t="n">
        <f aca="false">IF(AND($G833&lt;=I$1,$H833&gt;I$1),$C833,0)</f>
        <v>0</v>
      </c>
      <c r="J833" s="64" t="n">
        <f aca="false">IF(AND($G833&lt;=J$1,$H833&gt;J$1),$C833,0)</f>
        <v>0</v>
      </c>
      <c r="K833" s="64" t="n">
        <f aca="false">IF(AND($G833&lt;=K$1,$H833&gt;K$1),$C833,0)</f>
        <v>0</v>
      </c>
      <c r="L833" s="64" t="n">
        <f aca="false">IF(AND($G833&lt;=L$1,$H833&gt;L$1),$C833,0)</f>
        <v>0</v>
      </c>
      <c r="M833" s="64" t="n">
        <f aca="false">IF(AND($G833&lt;=M$1,$H833&gt;M$1),$C833,0)</f>
        <v>0</v>
      </c>
      <c r="N833" s="64" t="n">
        <f aca="false">IF(AND($G833&lt;=N$1,$H833&gt;N$1),$C833,0)</f>
        <v>0</v>
      </c>
      <c r="O833" s="64" t="n">
        <f aca="false">IF(AND($G833&lt;=O$1,$H833&gt;O$1),$C833,0)</f>
        <v>0</v>
      </c>
      <c r="P833" s="64" t="n">
        <f aca="false">IF(AND($G833&lt;=P$1,$H833&gt;P$1),$C833,0)</f>
        <v>0</v>
      </c>
      <c r="Q833" s="64" t="n">
        <f aca="false">IF(AND($G833&lt;=Q$1,$H833&gt;Q$1),$C833,0)</f>
        <v>0</v>
      </c>
      <c r="R833" s="64" t="n">
        <f aca="false">IF(AND($G833&lt;=R$1,$H833&gt;R$1),$C833,0)</f>
        <v>0</v>
      </c>
      <c r="S833" s="64" t="n">
        <f aca="false">IF(AND($G833&lt;=S$1,$H833&gt;S$1),$C833,0)</f>
        <v>0</v>
      </c>
      <c r="T833" s="64" t="n">
        <f aca="false">IF(AND($G833&lt;=T$1,$H833&gt;T$1),$C833,0)</f>
        <v>0</v>
      </c>
      <c r="U833" s="65" t="n">
        <f aca="false">SUM(I833:T833)</f>
        <v>0</v>
      </c>
      <c r="V833" s="65"/>
      <c r="W833" s="67"/>
      <c r="X833" s="67"/>
      <c r="Y833" s="67"/>
      <c r="Z833" s="67"/>
      <c r="AA833" s="67"/>
      <c r="AB833" s="67"/>
      <c r="AC833" s="67"/>
    </row>
    <row r="834" customFormat="false" ht="15.75" hidden="true" customHeight="false" outlineLevel="0" collapsed="false">
      <c r="A834" s="54" t="n">
        <f aca="false">+'Personnel Input Worksheet'!B854</f>
        <v>0</v>
      </c>
      <c r="B834" s="54" t="n">
        <f aca="false">+'Personnel Input Worksheet'!D854</f>
        <v>0</v>
      </c>
      <c r="C834" s="54" t="n">
        <f aca="false">IF(B834&lt;&gt;0,1,0)</f>
        <v>0</v>
      </c>
      <c r="D834" s="54" t="n">
        <f aca="false">+'Personnel Input Worksheet'!G854</f>
        <v>0</v>
      </c>
      <c r="E834" s="61" t="n">
        <f aca="false">+D834*30</f>
        <v>0</v>
      </c>
      <c r="F834" s="62" t="n">
        <v>36526</v>
      </c>
      <c r="G834" s="63" t="n">
        <f aca="false">IF(A834&lt;&gt;"FTE",DATE(99,12,31),+F834+(360-E834))</f>
        <v>36525</v>
      </c>
      <c r="H834" s="63" t="n">
        <f aca="false">IF(A834&lt;&gt;"FTE",F834+E834,DATE(2001,1,1))</f>
        <v>36526</v>
      </c>
      <c r="I834" s="64" t="n">
        <f aca="false">IF(AND($G834&lt;=I$1,$H834&gt;I$1),$C834,0)</f>
        <v>0</v>
      </c>
      <c r="J834" s="64" t="n">
        <f aca="false">IF(AND($G834&lt;=J$1,$H834&gt;J$1),$C834,0)</f>
        <v>0</v>
      </c>
      <c r="K834" s="64" t="n">
        <f aca="false">IF(AND($G834&lt;=K$1,$H834&gt;K$1),$C834,0)</f>
        <v>0</v>
      </c>
      <c r="L834" s="64" t="n">
        <f aca="false">IF(AND($G834&lt;=L$1,$H834&gt;L$1),$C834,0)</f>
        <v>0</v>
      </c>
      <c r="M834" s="64" t="n">
        <f aca="false">IF(AND($G834&lt;=M$1,$H834&gt;M$1),$C834,0)</f>
        <v>0</v>
      </c>
      <c r="N834" s="64" t="n">
        <f aca="false">IF(AND($G834&lt;=N$1,$H834&gt;N$1),$C834,0)</f>
        <v>0</v>
      </c>
      <c r="O834" s="64" t="n">
        <f aca="false">IF(AND($G834&lt;=O$1,$H834&gt;O$1),$C834,0)</f>
        <v>0</v>
      </c>
      <c r="P834" s="64" t="n">
        <f aca="false">IF(AND($G834&lt;=P$1,$H834&gt;P$1),$C834,0)</f>
        <v>0</v>
      </c>
      <c r="Q834" s="64" t="n">
        <f aca="false">IF(AND($G834&lt;=Q$1,$H834&gt;Q$1),$C834,0)</f>
        <v>0</v>
      </c>
      <c r="R834" s="64" t="n">
        <f aca="false">IF(AND($G834&lt;=R$1,$H834&gt;R$1),$C834,0)</f>
        <v>0</v>
      </c>
      <c r="S834" s="64" t="n">
        <f aca="false">IF(AND($G834&lt;=S$1,$H834&gt;S$1),$C834,0)</f>
        <v>0</v>
      </c>
      <c r="T834" s="64" t="n">
        <f aca="false">IF(AND($G834&lt;=T$1,$H834&gt;T$1),$C834,0)</f>
        <v>0</v>
      </c>
      <c r="U834" s="65" t="n">
        <f aca="false">SUM(I834:T834)</f>
        <v>0</v>
      </c>
      <c r="V834" s="65"/>
      <c r="W834" s="67"/>
      <c r="X834" s="67"/>
      <c r="Y834" s="67"/>
      <c r="Z834" s="67"/>
      <c r="AA834" s="67"/>
      <c r="AB834" s="67"/>
      <c r="AC834" s="67"/>
    </row>
    <row r="835" customFormat="false" ht="15.75" hidden="true" customHeight="false" outlineLevel="0" collapsed="false">
      <c r="A835" s="54" t="n">
        <f aca="false">+'Personnel Input Worksheet'!B855</f>
        <v>0</v>
      </c>
      <c r="B835" s="54" t="n">
        <f aca="false">+'Personnel Input Worksheet'!D855</f>
        <v>0</v>
      </c>
      <c r="C835" s="54" t="n">
        <f aca="false">IF(B835&lt;&gt;0,1,0)</f>
        <v>0</v>
      </c>
      <c r="D835" s="54" t="n">
        <f aca="false">+'Personnel Input Worksheet'!G855</f>
        <v>0</v>
      </c>
      <c r="E835" s="61" t="n">
        <f aca="false">+D835*30</f>
        <v>0</v>
      </c>
      <c r="F835" s="62" t="n">
        <v>36526</v>
      </c>
      <c r="G835" s="63" t="n">
        <f aca="false">IF(A835&lt;&gt;"FTE",DATE(99,12,31),+F835+(360-E835))</f>
        <v>36525</v>
      </c>
      <c r="H835" s="63" t="n">
        <f aca="false">IF(A835&lt;&gt;"FTE",F835+E835,DATE(2001,1,1))</f>
        <v>36526</v>
      </c>
      <c r="I835" s="64" t="n">
        <f aca="false">IF(AND($G835&lt;=I$1,$H835&gt;I$1),$C835,0)</f>
        <v>0</v>
      </c>
      <c r="J835" s="64" t="n">
        <f aca="false">IF(AND($G835&lt;=J$1,$H835&gt;J$1),$C835,0)</f>
        <v>0</v>
      </c>
      <c r="K835" s="64" t="n">
        <f aca="false">IF(AND($G835&lt;=K$1,$H835&gt;K$1),$C835,0)</f>
        <v>0</v>
      </c>
      <c r="L835" s="64" t="n">
        <f aca="false">IF(AND($G835&lt;=L$1,$H835&gt;L$1),$C835,0)</f>
        <v>0</v>
      </c>
      <c r="M835" s="64" t="n">
        <f aca="false">IF(AND($G835&lt;=M$1,$H835&gt;M$1),$C835,0)</f>
        <v>0</v>
      </c>
      <c r="N835" s="64" t="n">
        <f aca="false">IF(AND($G835&lt;=N$1,$H835&gt;N$1),$C835,0)</f>
        <v>0</v>
      </c>
      <c r="O835" s="64" t="n">
        <f aca="false">IF(AND($G835&lt;=O$1,$H835&gt;O$1),$C835,0)</f>
        <v>0</v>
      </c>
      <c r="P835" s="64" t="n">
        <f aca="false">IF(AND($G835&lt;=P$1,$H835&gt;P$1),$C835,0)</f>
        <v>0</v>
      </c>
      <c r="Q835" s="64" t="n">
        <f aca="false">IF(AND($G835&lt;=Q$1,$H835&gt;Q$1),$C835,0)</f>
        <v>0</v>
      </c>
      <c r="R835" s="64" t="n">
        <f aca="false">IF(AND($G835&lt;=R$1,$H835&gt;R$1),$C835,0)</f>
        <v>0</v>
      </c>
      <c r="S835" s="64" t="n">
        <f aca="false">IF(AND($G835&lt;=S$1,$H835&gt;S$1),$C835,0)</f>
        <v>0</v>
      </c>
      <c r="T835" s="64" t="n">
        <f aca="false">IF(AND($G835&lt;=T$1,$H835&gt;T$1),$C835,0)</f>
        <v>0</v>
      </c>
      <c r="U835" s="65" t="n">
        <f aca="false">SUM(I835:T835)</f>
        <v>0</v>
      </c>
      <c r="V835" s="65"/>
      <c r="W835" s="67"/>
      <c r="X835" s="67"/>
      <c r="Y835" s="67"/>
      <c r="Z835" s="67"/>
      <c r="AA835" s="67"/>
      <c r="AB835" s="67"/>
      <c r="AC835" s="67"/>
    </row>
    <row r="836" customFormat="false" ht="15.75" hidden="true" customHeight="false" outlineLevel="0" collapsed="false">
      <c r="A836" s="54" t="n">
        <f aca="false">+'Personnel Input Worksheet'!B856</f>
        <v>0</v>
      </c>
      <c r="B836" s="54" t="n">
        <f aca="false">+'Personnel Input Worksheet'!D856</f>
        <v>0</v>
      </c>
      <c r="C836" s="54" t="n">
        <f aca="false">IF(B836&lt;&gt;0,1,0)</f>
        <v>0</v>
      </c>
      <c r="D836" s="54" t="n">
        <f aca="false">+'Personnel Input Worksheet'!G856</f>
        <v>0</v>
      </c>
      <c r="E836" s="61" t="n">
        <f aca="false">+D836*30</f>
        <v>0</v>
      </c>
      <c r="F836" s="62" t="n">
        <v>36526</v>
      </c>
      <c r="G836" s="63" t="n">
        <f aca="false">IF(A836&lt;&gt;"FTE",DATE(99,12,31),+F836+(360-E836))</f>
        <v>36525</v>
      </c>
      <c r="H836" s="63" t="n">
        <f aca="false">IF(A836&lt;&gt;"FTE",F836+E836,DATE(2001,1,1))</f>
        <v>36526</v>
      </c>
      <c r="I836" s="64" t="n">
        <f aca="false">IF(AND($G836&lt;=I$1,$H836&gt;I$1),$C836,0)</f>
        <v>0</v>
      </c>
      <c r="J836" s="64" t="n">
        <f aca="false">IF(AND($G836&lt;=J$1,$H836&gt;J$1),$C836,0)</f>
        <v>0</v>
      </c>
      <c r="K836" s="64" t="n">
        <f aca="false">IF(AND($G836&lt;=K$1,$H836&gt;K$1),$C836,0)</f>
        <v>0</v>
      </c>
      <c r="L836" s="64" t="n">
        <f aca="false">IF(AND($G836&lt;=L$1,$H836&gt;L$1),$C836,0)</f>
        <v>0</v>
      </c>
      <c r="M836" s="64" t="n">
        <f aca="false">IF(AND($G836&lt;=M$1,$H836&gt;M$1),$C836,0)</f>
        <v>0</v>
      </c>
      <c r="N836" s="64" t="n">
        <f aca="false">IF(AND($G836&lt;=N$1,$H836&gt;N$1),$C836,0)</f>
        <v>0</v>
      </c>
      <c r="O836" s="64" t="n">
        <f aca="false">IF(AND($G836&lt;=O$1,$H836&gt;O$1),$C836,0)</f>
        <v>0</v>
      </c>
      <c r="P836" s="64" t="n">
        <f aca="false">IF(AND($G836&lt;=P$1,$H836&gt;P$1),$C836,0)</f>
        <v>0</v>
      </c>
      <c r="Q836" s="64" t="n">
        <f aca="false">IF(AND($G836&lt;=Q$1,$H836&gt;Q$1),$C836,0)</f>
        <v>0</v>
      </c>
      <c r="R836" s="64" t="n">
        <f aca="false">IF(AND($G836&lt;=R$1,$H836&gt;R$1),$C836,0)</f>
        <v>0</v>
      </c>
      <c r="S836" s="64" t="n">
        <f aca="false">IF(AND($G836&lt;=S$1,$H836&gt;S$1),$C836,0)</f>
        <v>0</v>
      </c>
      <c r="T836" s="64" t="n">
        <f aca="false">IF(AND($G836&lt;=T$1,$H836&gt;T$1),$C836,0)</f>
        <v>0</v>
      </c>
      <c r="U836" s="65" t="n">
        <f aca="false">SUM(I836:T836)</f>
        <v>0</v>
      </c>
      <c r="V836" s="65"/>
      <c r="W836" s="67"/>
      <c r="X836" s="67"/>
      <c r="Y836" s="67"/>
      <c r="Z836" s="67"/>
      <c r="AA836" s="67"/>
      <c r="AB836" s="67"/>
      <c r="AC836" s="67"/>
    </row>
    <row r="837" customFormat="false" ht="15.75" hidden="true" customHeight="false" outlineLevel="0" collapsed="false">
      <c r="A837" s="54" t="n">
        <f aca="false">+'Personnel Input Worksheet'!B857</f>
        <v>0</v>
      </c>
      <c r="B837" s="54" t="n">
        <f aca="false">+'Personnel Input Worksheet'!D857</f>
        <v>0</v>
      </c>
      <c r="C837" s="54" t="n">
        <f aca="false">IF(B837&lt;&gt;0,1,0)</f>
        <v>0</v>
      </c>
      <c r="D837" s="54" t="n">
        <f aca="false">+'Personnel Input Worksheet'!G857</f>
        <v>0</v>
      </c>
      <c r="E837" s="61" t="n">
        <f aca="false">+D837*30</f>
        <v>0</v>
      </c>
      <c r="F837" s="62" t="n">
        <v>36526</v>
      </c>
      <c r="G837" s="63" t="n">
        <f aca="false">IF(A837&lt;&gt;"FTE",DATE(99,12,31),+F837+(360-E837))</f>
        <v>36525</v>
      </c>
      <c r="H837" s="63" t="n">
        <f aca="false">IF(A837&lt;&gt;"FTE",F837+E837,DATE(2001,1,1))</f>
        <v>36526</v>
      </c>
      <c r="I837" s="64" t="n">
        <f aca="false">IF(AND($G837&lt;=I$1,$H837&gt;I$1),$C837,0)</f>
        <v>0</v>
      </c>
      <c r="J837" s="64" t="n">
        <f aca="false">IF(AND($G837&lt;=J$1,$H837&gt;J$1),$C837,0)</f>
        <v>0</v>
      </c>
      <c r="K837" s="64" t="n">
        <f aca="false">IF(AND($G837&lt;=K$1,$H837&gt;K$1),$C837,0)</f>
        <v>0</v>
      </c>
      <c r="L837" s="64" t="n">
        <f aca="false">IF(AND($G837&lt;=L$1,$H837&gt;L$1),$C837,0)</f>
        <v>0</v>
      </c>
      <c r="M837" s="64" t="n">
        <f aca="false">IF(AND($G837&lt;=M$1,$H837&gt;M$1),$C837,0)</f>
        <v>0</v>
      </c>
      <c r="N837" s="64" t="n">
        <f aca="false">IF(AND($G837&lt;=N$1,$H837&gt;N$1),$C837,0)</f>
        <v>0</v>
      </c>
      <c r="O837" s="64" t="n">
        <f aca="false">IF(AND($G837&lt;=O$1,$H837&gt;O$1),$C837,0)</f>
        <v>0</v>
      </c>
      <c r="P837" s="64" t="n">
        <f aca="false">IF(AND($G837&lt;=P$1,$H837&gt;P$1),$C837,0)</f>
        <v>0</v>
      </c>
      <c r="Q837" s="64" t="n">
        <f aca="false">IF(AND($G837&lt;=Q$1,$H837&gt;Q$1),$C837,0)</f>
        <v>0</v>
      </c>
      <c r="R837" s="64" t="n">
        <f aca="false">IF(AND($G837&lt;=R$1,$H837&gt;R$1),$C837,0)</f>
        <v>0</v>
      </c>
      <c r="S837" s="64" t="n">
        <f aca="false">IF(AND($G837&lt;=S$1,$H837&gt;S$1),$C837,0)</f>
        <v>0</v>
      </c>
      <c r="T837" s="64" t="n">
        <f aca="false">IF(AND($G837&lt;=T$1,$H837&gt;T$1),$C837,0)</f>
        <v>0</v>
      </c>
      <c r="U837" s="65" t="n">
        <f aca="false">SUM(I837:T837)</f>
        <v>0</v>
      </c>
      <c r="V837" s="65"/>
      <c r="W837" s="67"/>
      <c r="X837" s="67"/>
      <c r="Y837" s="67"/>
      <c r="Z837" s="67"/>
      <c r="AA837" s="67"/>
      <c r="AB837" s="67"/>
      <c r="AC837" s="67"/>
    </row>
    <row r="838" customFormat="false" ht="15.75" hidden="true" customHeight="false" outlineLevel="0" collapsed="false">
      <c r="A838" s="54" t="n">
        <f aca="false">+'Personnel Input Worksheet'!B858</f>
        <v>0</v>
      </c>
      <c r="B838" s="54" t="n">
        <f aca="false">+'Personnel Input Worksheet'!D858</f>
        <v>0</v>
      </c>
      <c r="C838" s="54" t="n">
        <f aca="false">IF(B838&lt;&gt;0,1,0)</f>
        <v>0</v>
      </c>
      <c r="D838" s="54" t="n">
        <f aca="false">+'Personnel Input Worksheet'!G858</f>
        <v>0</v>
      </c>
      <c r="E838" s="61" t="n">
        <f aca="false">+D838*30</f>
        <v>0</v>
      </c>
      <c r="F838" s="62" t="n">
        <v>36526</v>
      </c>
      <c r="G838" s="63" t="n">
        <f aca="false">IF(A838&lt;&gt;"FTE",DATE(99,12,31),+F838+(360-E838))</f>
        <v>36525</v>
      </c>
      <c r="H838" s="63" t="n">
        <f aca="false">IF(A838&lt;&gt;"FTE",F838+E838,DATE(2001,1,1))</f>
        <v>36526</v>
      </c>
      <c r="I838" s="64" t="n">
        <f aca="false">IF(AND($G838&lt;=I$1,$H838&gt;I$1),$C838,0)</f>
        <v>0</v>
      </c>
      <c r="J838" s="64" t="n">
        <f aca="false">IF(AND($G838&lt;=J$1,$H838&gt;J$1),$C838,0)</f>
        <v>0</v>
      </c>
      <c r="K838" s="64" t="n">
        <f aca="false">IF(AND($G838&lt;=K$1,$H838&gt;K$1),$C838,0)</f>
        <v>0</v>
      </c>
      <c r="L838" s="64" t="n">
        <f aca="false">IF(AND($G838&lt;=L$1,$H838&gt;L$1),$C838,0)</f>
        <v>0</v>
      </c>
      <c r="M838" s="64" t="n">
        <f aca="false">IF(AND($G838&lt;=M$1,$H838&gt;M$1),$C838,0)</f>
        <v>0</v>
      </c>
      <c r="N838" s="64" t="n">
        <f aca="false">IF(AND($G838&lt;=N$1,$H838&gt;N$1),$C838,0)</f>
        <v>0</v>
      </c>
      <c r="O838" s="64" t="n">
        <f aca="false">IF(AND($G838&lt;=O$1,$H838&gt;O$1),$C838,0)</f>
        <v>0</v>
      </c>
      <c r="P838" s="64" t="n">
        <f aca="false">IF(AND($G838&lt;=P$1,$H838&gt;P$1),$C838,0)</f>
        <v>0</v>
      </c>
      <c r="Q838" s="64" t="n">
        <f aca="false">IF(AND($G838&lt;=Q$1,$H838&gt;Q$1),$C838,0)</f>
        <v>0</v>
      </c>
      <c r="R838" s="64" t="n">
        <f aca="false">IF(AND($G838&lt;=R$1,$H838&gt;R$1),$C838,0)</f>
        <v>0</v>
      </c>
      <c r="S838" s="64" t="n">
        <f aca="false">IF(AND($G838&lt;=S$1,$H838&gt;S$1),$C838,0)</f>
        <v>0</v>
      </c>
      <c r="T838" s="64" t="n">
        <f aca="false">IF(AND($G838&lt;=T$1,$H838&gt;T$1),$C838,0)</f>
        <v>0</v>
      </c>
      <c r="U838" s="65" t="n">
        <f aca="false">SUM(I838:T838)</f>
        <v>0</v>
      </c>
      <c r="V838" s="65"/>
      <c r="W838" s="67"/>
      <c r="X838" s="67"/>
      <c r="Y838" s="67"/>
      <c r="Z838" s="67"/>
      <c r="AA838" s="67"/>
      <c r="AB838" s="67"/>
      <c r="AC838" s="67"/>
    </row>
    <row r="839" customFormat="false" ht="15.75" hidden="true" customHeight="false" outlineLevel="0" collapsed="false">
      <c r="A839" s="54" t="n">
        <f aca="false">+'Personnel Input Worksheet'!B859</f>
        <v>0</v>
      </c>
      <c r="B839" s="54" t="n">
        <f aca="false">+'Personnel Input Worksheet'!D859</f>
        <v>0</v>
      </c>
      <c r="C839" s="54" t="n">
        <f aca="false">IF(B839&lt;&gt;0,1,0)</f>
        <v>0</v>
      </c>
      <c r="D839" s="54" t="n">
        <f aca="false">+'Personnel Input Worksheet'!G859</f>
        <v>0</v>
      </c>
      <c r="E839" s="61" t="n">
        <f aca="false">+D839*30</f>
        <v>0</v>
      </c>
      <c r="F839" s="62" t="n">
        <v>36526</v>
      </c>
      <c r="G839" s="63" t="n">
        <f aca="false">IF(A839&lt;&gt;"FTE",DATE(99,12,31),+F839+(360-E839))</f>
        <v>36525</v>
      </c>
      <c r="H839" s="63" t="n">
        <f aca="false">IF(A839&lt;&gt;"FTE",F839+E839,DATE(2001,1,1))</f>
        <v>36526</v>
      </c>
      <c r="I839" s="64" t="n">
        <f aca="false">IF(AND($G839&lt;=I$1,$H839&gt;I$1),$C839,0)</f>
        <v>0</v>
      </c>
      <c r="J839" s="64" t="n">
        <f aca="false">IF(AND($G839&lt;=J$1,$H839&gt;J$1),$C839,0)</f>
        <v>0</v>
      </c>
      <c r="K839" s="64" t="n">
        <f aca="false">IF(AND($G839&lt;=K$1,$H839&gt;K$1),$C839,0)</f>
        <v>0</v>
      </c>
      <c r="L839" s="64" t="n">
        <f aca="false">IF(AND($G839&lt;=L$1,$H839&gt;L$1),$C839,0)</f>
        <v>0</v>
      </c>
      <c r="M839" s="64" t="n">
        <f aca="false">IF(AND($G839&lt;=M$1,$H839&gt;M$1),$C839,0)</f>
        <v>0</v>
      </c>
      <c r="N839" s="64" t="n">
        <f aca="false">IF(AND($G839&lt;=N$1,$H839&gt;N$1),$C839,0)</f>
        <v>0</v>
      </c>
      <c r="O839" s="64" t="n">
        <f aca="false">IF(AND($G839&lt;=O$1,$H839&gt;O$1),$C839,0)</f>
        <v>0</v>
      </c>
      <c r="P839" s="64" t="n">
        <f aca="false">IF(AND($G839&lt;=P$1,$H839&gt;P$1),$C839,0)</f>
        <v>0</v>
      </c>
      <c r="Q839" s="64" t="n">
        <f aca="false">IF(AND($G839&lt;=Q$1,$H839&gt;Q$1),$C839,0)</f>
        <v>0</v>
      </c>
      <c r="R839" s="64" t="n">
        <f aca="false">IF(AND($G839&lt;=R$1,$H839&gt;R$1),$C839,0)</f>
        <v>0</v>
      </c>
      <c r="S839" s="64" t="n">
        <f aca="false">IF(AND($G839&lt;=S$1,$H839&gt;S$1),$C839,0)</f>
        <v>0</v>
      </c>
      <c r="T839" s="64" t="n">
        <f aca="false">IF(AND($G839&lt;=T$1,$H839&gt;T$1),$C839,0)</f>
        <v>0</v>
      </c>
      <c r="U839" s="65" t="n">
        <f aca="false">SUM(I839:T839)</f>
        <v>0</v>
      </c>
      <c r="V839" s="65"/>
      <c r="W839" s="67"/>
      <c r="X839" s="67"/>
      <c r="Y839" s="67"/>
      <c r="Z839" s="67"/>
      <c r="AA839" s="67"/>
      <c r="AB839" s="67"/>
      <c r="AC839" s="67"/>
    </row>
    <row r="840" customFormat="false" ht="15.75" hidden="true" customHeight="false" outlineLevel="0" collapsed="false">
      <c r="A840" s="54" t="n">
        <f aca="false">+'Personnel Input Worksheet'!B860</f>
        <v>0</v>
      </c>
      <c r="B840" s="54" t="n">
        <f aca="false">+'Personnel Input Worksheet'!D860</f>
        <v>0</v>
      </c>
      <c r="C840" s="54" t="n">
        <f aca="false">IF(B840&lt;&gt;0,1,0)</f>
        <v>0</v>
      </c>
      <c r="D840" s="54" t="n">
        <f aca="false">+'Personnel Input Worksheet'!G860</f>
        <v>0</v>
      </c>
      <c r="E840" s="61" t="n">
        <f aca="false">+D840*30</f>
        <v>0</v>
      </c>
      <c r="F840" s="62" t="n">
        <v>36526</v>
      </c>
      <c r="G840" s="63" t="n">
        <f aca="false">IF(A840&lt;&gt;"FTE",DATE(99,12,31),+F840+(360-E840))</f>
        <v>36525</v>
      </c>
      <c r="H840" s="63" t="n">
        <f aca="false">IF(A840&lt;&gt;"FTE",F840+E840,DATE(2001,1,1))</f>
        <v>36526</v>
      </c>
      <c r="I840" s="64" t="n">
        <f aca="false">IF(AND($G840&lt;=I$1,$H840&gt;I$1),$C840,0)</f>
        <v>0</v>
      </c>
      <c r="J840" s="64" t="n">
        <f aca="false">IF(AND($G840&lt;=J$1,$H840&gt;J$1),$C840,0)</f>
        <v>0</v>
      </c>
      <c r="K840" s="64" t="n">
        <f aca="false">IF(AND($G840&lt;=K$1,$H840&gt;K$1),$C840,0)</f>
        <v>0</v>
      </c>
      <c r="L840" s="64" t="n">
        <f aca="false">IF(AND($G840&lt;=L$1,$H840&gt;L$1),$C840,0)</f>
        <v>0</v>
      </c>
      <c r="M840" s="64" t="n">
        <f aca="false">IF(AND($G840&lt;=M$1,$H840&gt;M$1),$C840,0)</f>
        <v>0</v>
      </c>
      <c r="N840" s="64" t="n">
        <f aca="false">IF(AND($G840&lt;=N$1,$H840&gt;N$1),$C840,0)</f>
        <v>0</v>
      </c>
      <c r="O840" s="64" t="n">
        <f aca="false">IF(AND($G840&lt;=O$1,$H840&gt;O$1),$C840,0)</f>
        <v>0</v>
      </c>
      <c r="P840" s="64" t="n">
        <f aca="false">IF(AND($G840&lt;=P$1,$H840&gt;P$1),$C840,0)</f>
        <v>0</v>
      </c>
      <c r="Q840" s="64" t="n">
        <f aca="false">IF(AND($G840&lt;=Q$1,$H840&gt;Q$1),$C840,0)</f>
        <v>0</v>
      </c>
      <c r="R840" s="64" t="n">
        <f aca="false">IF(AND($G840&lt;=R$1,$H840&gt;R$1),$C840,0)</f>
        <v>0</v>
      </c>
      <c r="S840" s="64" t="n">
        <f aca="false">IF(AND($G840&lt;=S$1,$H840&gt;S$1),$C840,0)</f>
        <v>0</v>
      </c>
      <c r="T840" s="64" t="n">
        <f aca="false">IF(AND($G840&lt;=T$1,$H840&gt;T$1),$C840,0)</f>
        <v>0</v>
      </c>
      <c r="U840" s="65" t="n">
        <f aca="false">SUM(I840:T840)</f>
        <v>0</v>
      </c>
      <c r="V840" s="65"/>
      <c r="W840" s="67"/>
      <c r="X840" s="67"/>
      <c r="Y840" s="67"/>
      <c r="Z840" s="67"/>
      <c r="AA840" s="67"/>
      <c r="AB840" s="67"/>
      <c r="AC840" s="67"/>
    </row>
    <row r="841" customFormat="false" ht="15.75" hidden="true" customHeight="false" outlineLevel="0" collapsed="false">
      <c r="A841" s="54" t="n">
        <f aca="false">+'Personnel Input Worksheet'!B861</f>
        <v>0</v>
      </c>
      <c r="B841" s="54" t="n">
        <f aca="false">+'Personnel Input Worksheet'!D861</f>
        <v>0</v>
      </c>
      <c r="C841" s="54" t="n">
        <f aca="false">IF(B841&lt;&gt;0,1,0)</f>
        <v>0</v>
      </c>
      <c r="D841" s="54" t="n">
        <f aca="false">+'Personnel Input Worksheet'!G861</f>
        <v>0</v>
      </c>
      <c r="E841" s="61" t="n">
        <f aca="false">+D841*30</f>
        <v>0</v>
      </c>
      <c r="F841" s="62" t="n">
        <v>36526</v>
      </c>
      <c r="G841" s="63" t="n">
        <f aca="false">IF(A841&lt;&gt;"FTE",DATE(99,12,31),+F841+(360-E841))</f>
        <v>36525</v>
      </c>
      <c r="H841" s="63" t="n">
        <f aca="false">IF(A841&lt;&gt;"FTE",F841+E841,DATE(2001,1,1))</f>
        <v>36526</v>
      </c>
      <c r="I841" s="64" t="n">
        <f aca="false">IF(AND($G841&lt;=I$1,$H841&gt;I$1),$C841,0)</f>
        <v>0</v>
      </c>
      <c r="J841" s="64" t="n">
        <f aca="false">IF(AND($G841&lt;=J$1,$H841&gt;J$1),$C841,0)</f>
        <v>0</v>
      </c>
      <c r="K841" s="64" t="n">
        <f aca="false">IF(AND($G841&lt;=K$1,$H841&gt;K$1),$C841,0)</f>
        <v>0</v>
      </c>
      <c r="L841" s="64" t="n">
        <f aca="false">IF(AND($G841&lt;=L$1,$H841&gt;L$1),$C841,0)</f>
        <v>0</v>
      </c>
      <c r="M841" s="64" t="n">
        <f aca="false">IF(AND($G841&lt;=M$1,$H841&gt;M$1),$C841,0)</f>
        <v>0</v>
      </c>
      <c r="N841" s="64" t="n">
        <f aca="false">IF(AND($G841&lt;=N$1,$H841&gt;N$1),$C841,0)</f>
        <v>0</v>
      </c>
      <c r="O841" s="64" t="n">
        <f aca="false">IF(AND($G841&lt;=O$1,$H841&gt;O$1),$C841,0)</f>
        <v>0</v>
      </c>
      <c r="P841" s="64" t="n">
        <f aca="false">IF(AND($G841&lt;=P$1,$H841&gt;P$1),$C841,0)</f>
        <v>0</v>
      </c>
      <c r="Q841" s="64" t="n">
        <f aca="false">IF(AND($G841&lt;=Q$1,$H841&gt;Q$1),$C841,0)</f>
        <v>0</v>
      </c>
      <c r="R841" s="64" t="n">
        <f aca="false">IF(AND($G841&lt;=R$1,$H841&gt;R$1),$C841,0)</f>
        <v>0</v>
      </c>
      <c r="S841" s="64" t="n">
        <f aca="false">IF(AND($G841&lt;=S$1,$H841&gt;S$1),$C841,0)</f>
        <v>0</v>
      </c>
      <c r="T841" s="64" t="n">
        <f aca="false">IF(AND($G841&lt;=T$1,$H841&gt;T$1),$C841,0)</f>
        <v>0</v>
      </c>
      <c r="U841" s="65" t="n">
        <f aca="false">SUM(I841:T841)</f>
        <v>0</v>
      </c>
      <c r="V841" s="65"/>
      <c r="W841" s="67"/>
      <c r="X841" s="67"/>
      <c r="Y841" s="67"/>
      <c r="Z841" s="67"/>
      <c r="AA841" s="67"/>
      <c r="AB841" s="67"/>
      <c r="AC841" s="67"/>
    </row>
    <row r="842" customFormat="false" ht="15.75" hidden="true" customHeight="false" outlineLevel="0" collapsed="false">
      <c r="A842" s="54" t="n">
        <f aca="false">+'Personnel Input Worksheet'!B862</f>
        <v>0</v>
      </c>
      <c r="B842" s="54" t="n">
        <f aca="false">+'Personnel Input Worksheet'!D862</f>
        <v>0</v>
      </c>
      <c r="C842" s="54" t="n">
        <f aca="false">IF(B842&lt;&gt;0,1,0)</f>
        <v>0</v>
      </c>
      <c r="D842" s="54" t="n">
        <f aca="false">+'Personnel Input Worksheet'!G862</f>
        <v>0</v>
      </c>
      <c r="E842" s="61" t="n">
        <f aca="false">+D842*30</f>
        <v>0</v>
      </c>
      <c r="F842" s="62" t="n">
        <v>36526</v>
      </c>
      <c r="G842" s="63" t="n">
        <f aca="false">IF(A842&lt;&gt;"FTE",DATE(99,12,31),+F842+(360-E842))</f>
        <v>36525</v>
      </c>
      <c r="H842" s="63" t="n">
        <f aca="false">IF(A842&lt;&gt;"FTE",F842+E842,DATE(2001,1,1))</f>
        <v>36526</v>
      </c>
      <c r="I842" s="64" t="n">
        <f aca="false">IF(AND($G842&lt;=I$1,$H842&gt;I$1),$C842,0)</f>
        <v>0</v>
      </c>
      <c r="J842" s="64" t="n">
        <f aca="false">IF(AND($G842&lt;=J$1,$H842&gt;J$1),$C842,0)</f>
        <v>0</v>
      </c>
      <c r="K842" s="64" t="n">
        <f aca="false">IF(AND($G842&lt;=K$1,$H842&gt;K$1),$C842,0)</f>
        <v>0</v>
      </c>
      <c r="L842" s="64" t="n">
        <f aca="false">IF(AND($G842&lt;=L$1,$H842&gt;L$1),$C842,0)</f>
        <v>0</v>
      </c>
      <c r="M842" s="64" t="n">
        <f aca="false">IF(AND($G842&lt;=M$1,$H842&gt;M$1),$C842,0)</f>
        <v>0</v>
      </c>
      <c r="N842" s="64" t="n">
        <f aca="false">IF(AND($G842&lt;=N$1,$H842&gt;N$1),$C842,0)</f>
        <v>0</v>
      </c>
      <c r="O842" s="64" t="n">
        <f aca="false">IF(AND($G842&lt;=O$1,$H842&gt;O$1),$C842,0)</f>
        <v>0</v>
      </c>
      <c r="P842" s="64" t="n">
        <f aca="false">IF(AND($G842&lt;=P$1,$H842&gt;P$1),$C842,0)</f>
        <v>0</v>
      </c>
      <c r="Q842" s="64" t="n">
        <f aca="false">IF(AND($G842&lt;=Q$1,$H842&gt;Q$1),$C842,0)</f>
        <v>0</v>
      </c>
      <c r="R842" s="64" t="n">
        <f aca="false">IF(AND($G842&lt;=R$1,$H842&gt;R$1),$C842,0)</f>
        <v>0</v>
      </c>
      <c r="S842" s="64" t="n">
        <f aca="false">IF(AND($G842&lt;=S$1,$H842&gt;S$1),$C842,0)</f>
        <v>0</v>
      </c>
      <c r="T842" s="64" t="n">
        <f aca="false">IF(AND($G842&lt;=T$1,$H842&gt;T$1),$C842,0)</f>
        <v>0</v>
      </c>
      <c r="U842" s="65" t="n">
        <f aca="false">SUM(I842:T842)</f>
        <v>0</v>
      </c>
      <c r="V842" s="65"/>
      <c r="W842" s="67"/>
      <c r="X842" s="67"/>
      <c r="Y842" s="67"/>
      <c r="Z842" s="67"/>
      <c r="AA842" s="67"/>
      <c r="AB842" s="67"/>
      <c r="AC842" s="67"/>
    </row>
    <row r="843" customFormat="false" ht="15.75" hidden="true" customHeight="false" outlineLevel="0" collapsed="false">
      <c r="A843" s="54" t="n">
        <f aca="false">+'Personnel Input Worksheet'!B863</f>
        <v>0</v>
      </c>
      <c r="B843" s="54" t="n">
        <f aca="false">+'Personnel Input Worksheet'!D863</f>
        <v>0</v>
      </c>
      <c r="C843" s="54" t="n">
        <f aca="false">IF(B843&lt;&gt;0,1,0)</f>
        <v>0</v>
      </c>
      <c r="D843" s="54" t="n">
        <f aca="false">+'Personnel Input Worksheet'!G863</f>
        <v>0</v>
      </c>
      <c r="E843" s="61" t="n">
        <f aca="false">+D843*30</f>
        <v>0</v>
      </c>
      <c r="F843" s="62" t="n">
        <v>36526</v>
      </c>
      <c r="G843" s="63" t="n">
        <f aca="false">IF(A843&lt;&gt;"FTE",DATE(99,12,31),+F843+(360-E843))</f>
        <v>36525</v>
      </c>
      <c r="H843" s="63" t="n">
        <f aca="false">IF(A843&lt;&gt;"FTE",F843+E843,DATE(2001,1,1))</f>
        <v>36526</v>
      </c>
      <c r="I843" s="64" t="n">
        <f aca="false">IF(AND($G843&lt;=I$1,$H843&gt;I$1),$C843,0)</f>
        <v>0</v>
      </c>
      <c r="J843" s="64" t="n">
        <f aca="false">IF(AND($G843&lt;=J$1,$H843&gt;J$1),$C843,0)</f>
        <v>0</v>
      </c>
      <c r="K843" s="64" t="n">
        <f aca="false">IF(AND($G843&lt;=K$1,$H843&gt;K$1),$C843,0)</f>
        <v>0</v>
      </c>
      <c r="L843" s="64" t="n">
        <f aca="false">IF(AND($G843&lt;=L$1,$H843&gt;L$1),$C843,0)</f>
        <v>0</v>
      </c>
      <c r="M843" s="64" t="n">
        <f aca="false">IF(AND($G843&lt;=M$1,$H843&gt;M$1),$C843,0)</f>
        <v>0</v>
      </c>
      <c r="N843" s="64" t="n">
        <f aca="false">IF(AND($G843&lt;=N$1,$H843&gt;N$1),$C843,0)</f>
        <v>0</v>
      </c>
      <c r="O843" s="64" t="n">
        <f aca="false">IF(AND($G843&lt;=O$1,$H843&gt;O$1),$C843,0)</f>
        <v>0</v>
      </c>
      <c r="P843" s="64" t="n">
        <f aca="false">IF(AND($G843&lt;=P$1,$H843&gt;P$1),$C843,0)</f>
        <v>0</v>
      </c>
      <c r="Q843" s="64" t="n">
        <f aca="false">IF(AND($G843&lt;=Q$1,$H843&gt;Q$1),$C843,0)</f>
        <v>0</v>
      </c>
      <c r="R843" s="64" t="n">
        <f aca="false">IF(AND($G843&lt;=R$1,$H843&gt;R$1),$C843,0)</f>
        <v>0</v>
      </c>
      <c r="S843" s="64" t="n">
        <f aca="false">IF(AND($G843&lt;=S$1,$H843&gt;S$1),$C843,0)</f>
        <v>0</v>
      </c>
      <c r="T843" s="64" t="n">
        <f aca="false">IF(AND($G843&lt;=T$1,$H843&gt;T$1),$C843,0)</f>
        <v>0</v>
      </c>
      <c r="U843" s="65" t="n">
        <f aca="false">SUM(I843:T843)</f>
        <v>0</v>
      </c>
      <c r="V843" s="65"/>
      <c r="W843" s="67"/>
      <c r="X843" s="67"/>
      <c r="Y843" s="67"/>
      <c r="Z843" s="67"/>
      <c r="AA843" s="67"/>
      <c r="AB843" s="67"/>
      <c r="AC843" s="67"/>
    </row>
    <row r="844" customFormat="false" ht="15.75" hidden="true" customHeight="false" outlineLevel="0" collapsed="false">
      <c r="A844" s="54" t="n">
        <f aca="false">+'Personnel Input Worksheet'!B864</f>
        <v>0</v>
      </c>
      <c r="B844" s="54" t="n">
        <f aca="false">+'Personnel Input Worksheet'!D864</f>
        <v>0</v>
      </c>
      <c r="C844" s="54" t="n">
        <f aca="false">IF(B844&lt;&gt;0,1,0)</f>
        <v>0</v>
      </c>
      <c r="D844" s="54" t="n">
        <f aca="false">+'Personnel Input Worksheet'!G864</f>
        <v>0</v>
      </c>
      <c r="E844" s="61" t="n">
        <f aca="false">+D844*30</f>
        <v>0</v>
      </c>
      <c r="F844" s="62" t="n">
        <v>36526</v>
      </c>
      <c r="G844" s="63" t="n">
        <f aca="false">IF(A844&lt;&gt;"FTE",DATE(99,12,31),+F844+(360-E844))</f>
        <v>36525</v>
      </c>
      <c r="H844" s="63" t="n">
        <f aca="false">IF(A844&lt;&gt;"FTE",F844+E844,DATE(2001,1,1))</f>
        <v>36526</v>
      </c>
      <c r="I844" s="64" t="n">
        <f aca="false">IF(AND($G844&lt;=I$1,$H844&gt;I$1),$C844,0)</f>
        <v>0</v>
      </c>
      <c r="J844" s="64" t="n">
        <f aca="false">IF(AND($G844&lt;=J$1,$H844&gt;J$1),$C844,0)</f>
        <v>0</v>
      </c>
      <c r="K844" s="64" t="n">
        <f aca="false">IF(AND($G844&lt;=K$1,$H844&gt;K$1),$C844,0)</f>
        <v>0</v>
      </c>
      <c r="L844" s="64" t="n">
        <f aca="false">IF(AND($G844&lt;=L$1,$H844&gt;L$1),$C844,0)</f>
        <v>0</v>
      </c>
      <c r="M844" s="64" t="n">
        <f aca="false">IF(AND($G844&lt;=M$1,$H844&gt;M$1),$C844,0)</f>
        <v>0</v>
      </c>
      <c r="N844" s="64" t="n">
        <f aca="false">IF(AND($G844&lt;=N$1,$H844&gt;N$1),$C844,0)</f>
        <v>0</v>
      </c>
      <c r="O844" s="64" t="n">
        <f aca="false">IF(AND($G844&lt;=O$1,$H844&gt;O$1),$C844,0)</f>
        <v>0</v>
      </c>
      <c r="P844" s="64" t="n">
        <f aca="false">IF(AND($G844&lt;=P$1,$H844&gt;P$1),$C844,0)</f>
        <v>0</v>
      </c>
      <c r="Q844" s="64" t="n">
        <f aca="false">IF(AND($G844&lt;=Q$1,$H844&gt;Q$1),$C844,0)</f>
        <v>0</v>
      </c>
      <c r="R844" s="64" t="n">
        <f aca="false">IF(AND($G844&lt;=R$1,$H844&gt;R$1),$C844,0)</f>
        <v>0</v>
      </c>
      <c r="S844" s="64" t="n">
        <f aca="false">IF(AND($G844&lt;=S$1,$H844&gt;S$1),$C844,0)</f>
        <v>0</v>
      </c>
      <c r="T844" s="64" t="n">
        <f aca="false">IF(AND($G844&lt;=T$1,$H844&gt;T$1),$C844,0)</f>
        <v>0</v>
      </c>
      <c r="U844" s="65" t="n">
        <f aca="false">SUM(I844:T844)</f>
        <v>0</v>
      </c>
      <c r="V844" s="65"/>
      <c r="W844" s="67"/>
      <c r="X844" s="67"/>
      <c r="Y844" s="67"/>
      <c r="Z844" s="67"/>
      <c r="AA844" s="67"/>
      <c r="AB844" s="67"/>
      <c r="AC844" s="67"/>
    </row>
    <row r="845" customFormat="false" ht="15.75" hidden="true" customHeight="false" outlineLevel="0" collapsed="false">
      <c r="A845" s="54" t="n">
        <f aca="false">+'Personnel Input Worksheet'!B865</f>
        <v>0</v>
      </c>
      <c r="B845" s="54" t="n">
        <f aca="false">+'Personnel Input Worksheet'!D865</f>
        <v>0</v>
      </c>
      <c r="C845" s="54" t="n">
        <f aca="false">IF(B845&lt;&gt;0,1,0)</f>
        <v>0</v>
      </c>
      <c r="D845" s="54" t="n">
        <f aca="false">+'Personnel Input Worksheet'!G865</f>
        <v>0</v>
      </c>
      <c r="E845" s="61" t="n">
        <f aca="false">+D845*30</f>
        <v>0</v>
      </c>
      <c r="F845" s="62" t="n">
        <v>36526</v>
      </c>
      <c r="G845" s="63" t="n">
        <f aca="false">IF(A845&lt;&gt;"FTE",DATE(99,12,31),+F845+(360-E845))</f>
        <v>36525</v>
      </c>
      <c r="H845" s="63" t="n">
        <f aca="false">IF(A845&lt;&gt;"FTE",F845+E845,DATE(2001,1,1))</f>
        <v>36526</v>
      </c>
      <c r="I845" s="64" t="n">
        <f aca="false">IF(AND($G845&lt;=I$1,$H845&gt;I$1),$C845,0)</f>
        <v>0</v>
      </c>
      <c r="J845" s="64" t="n">
        <f aca="false">IF(AND($G845&lt;=J$1,$H845&gt;J$1),$C845,0)</f>
        <v>0</v>
      </c>
      <c r="K845" s="64" t="n">
        <f aca="false">IF(AND($G845&lt;=K$1,$H845&gt;K$1),$C845,0)</f>
        <v>0</v>
      </c>
      <c r="L845" s="64" t="n">
        <f aca="false">IF(AND($G845&lt;=L$1,$H845&gt;L$1),$C845,0)</f>
        <v>0</v>
      </c>
      <c r="M845" s="64" t="n">
        <f aca="false">IF(AND($G845&lt;=M$1,$H845&gt;M$1),$C845,0)</f>
        <v>0</v>
      </c>
      <c r="N845" s="64" t="n">
        <f aca="false">IF(AND($G845&lt;=N$1,$H845&gt;N$1),$C845,0)</f>
        <v>0</v>
      </c>
      <c r="O845" s="64" t="n">
        <f aca="false">IF(AND($G845&lt;=O$1,$H845&gt;O$1),$C845,0)</f>
        <v>0</v>
      </c>
      <c r="P845" s="64" t="n">
        <f aca="false">IF(AND($G845&lt;=P$1,$H845&gt;P$1),$C845,0)</f>
        <v>0</v>
      </c>
      <c r="Q845" s="64" t="n">
        <f aca="false">IF(AND($G845&lt;=Q$1,$H845&gt;Q$1),$C845,0)</f>
        <v>0</v>
      </c>
      <c r="R845" s="64" t="n">
        <f aca="false">IF(AND($G845&lt;=R$1,$H845&gt;R$1),$C845,0)</f>
        <v>0</v>
      </c>
      <c r="S845" s="64" t="n">
        <f aca="false">IF(AND($G845&lt;=S$1,$H845&gt;S$1),$C845,0)</f>
        <v>0</v>
      </c>
      <c r="T845" s="64" t="n">
        <f aca="false">IF(AND($G845&lt;=T$1,$H845&gt;T$1),$C845,0)</f>
        <v>0</v>
      </c>
      <c r="U845" s="65" t="n">
        <f aca="false">SUM(I845:T845)</f>
        <v>0</v>
      </c>
      <c r="V845" s="65"/>
      <c r="W845" s="67"/>
      <c r="X845" s="67"/>
      <c r="Y845" s="67"/>
      <c r="Z845" s="67"/>
      <c r="AA845" s="67"/>
      <c r="AB845" s="67"/>
      <c r="AC845" s="67"/>
    </row>
    <row r="846" customFormat="false" ht="15.75" hidden="true" customHeight="false" outlineLevel="0" collapsed="false">
      <c r="A846" s="54" t="n">
        <f aca="false">+'Personnel Input Worksheet'!B866</f>
        <v>0</v>
      </c>
      <c r="B846" s="54" t="n">
        <f aca="false">+'Personnel Input Worksheet'!D866</f>
        <v>0</v>
      </c>
      <c r="C846" s="54" t="n">
        <f aca="false">IF(B846&lt;&gt;0,1,0)</f>
        <v>0</v>
      </c>
      <c r="D846" s="54" t="n">
        <f aca="false">+'Personnel Input Worksheet'!G866</f>
        <v>0</v>
      </c>
      <c r="E846" s="61" t="n">
        <f aca="false">+D846*30</f>
        <v>0</v>
      </c>
      <c r="F846" s="62" t="n">
        <v>36526</v>
      </c>
      <c r="G846" s="63" t="n">
        <f aca="false">IF(A846&lt;&gt;"FTE",DATE(99,12,31),+F846+(360-E846))</f>
        <v>36525</v>
      </c>
      <c r="H846" s="63" t="n">
        <f aca="false">IF(A846&lt;&gt;"FTE",F846+E846,DATE(2001,1,1))</f>
        <v>36526</v>
      </c>
      <c r="I846" s="64" t="n">
        <f aca="false">IF(AND($G846&lt;=I$1,$H846&gt;I$1),$C846,0)</f>
        <v>0</v>
      </c>
      <c r="J846" s="64" t="n">
        <f aca="false">IF(AND($G846&lt;=J$1,$H846&gt;J$1),$C846,0)</f>
        <v>0</v>
      </c>
      <c r="K846" s="64" t="n">
        <f aca="false">IF(AND($G846&lt;=K$1,$H846&gt;K$1),$C846,0)</f>
        <v>0</v>
      </c>
      <c r="L846" s="64" t="n">
        <f aca="false">IF(AND($G846&lt;=L$1,$H846&gt;L$1),$C846,0)</f>
        <v>0</v>
      </c>
      <c r="M846" s="64" t="n">
        <f aca="false">IF(AND($G846&lt;=M$1,$H846&gt;M$1),$C846,0)</f>
        <v>0</v>
      </c>
      <c r="N846" s="64" t="n">
        <f aca="false">IF(AND($G846&lt;=N$1,$H846&gt;N$1),$C846,0)</f>
        <v>0</v>
      </c>
      <c r="O846" s="64" t="n">
        <f aca="false">IF(AND($G846&lt;=O$1,$H846&gt;O$1),$C846,0)</f>
        <v>0</v>
      </c>
      <c r="P846" s="64" t="n">
        <f aca="false">IF(AND($G846&lt;=P$1,$H846&gt;P$1),$C846,0)</f>
        <v>0</v>
      </c>
      <c r="Q846" s="64" t="n">
        <f aca="false">IF(AND($G846&lt;=Q$1,$H846&gt;Q$1),$C846,0)</f>
        <v>0</v>
      </c>
      <c r="R846" s="64" t="n">
        <f aca="false">IF(AND($G846&lt;=R$1,$H846&gt;R$1),$C846,0)</f>
        <v>0</v>
      </c>
      <c r="S846" s="64" t="n">
        <f aca="false">IF(AND($G846&lt;=S$1,$H846&gt;S$1),$C846,0)</f>
        <v>0</v>
      </c>
      <c r="T846" s="64" t="n">
        <f aca="false">IF(AND($G846&lt;=T$1,$H846&gt;T$1),$C846,0)</f>
        <v>0</v>
      </c>
      <c r="U846" s="65" t="n">
        <f aca="false">SUM(I846:T846)</f>
        <v>0</v>
      </c>
      <c r="V846" s="65"/>
      <c r="W846" s="67"/>
      <c r="X846" s="67"/>
      <c r="Y846" s="67"/>
      <c r="Z846" s="67"/>
      <c r="AA846" s="67"/>
      <c r="AB846" s="67"/>
      <c r="AC846" s="67"/>
    </row>
    <row r="847" customFormat="false" ht="15.75" hidden="true" customHeight="false" outlineLevel="0" collapsed="false">
      <c r="A847" s="54" t="n">
        <f aca="false">+'Personnel Input Worksheet'!B867</f>
        <v>0</v>
      </c>
      <c r="B847" s="54" t="n">
        <f aca="false">+'Personnel Input Worksheet'!D867</f>
        <v>0</v>
      </c>
      <c r="C847" s="54" t="n">
        <f aca="false">IF(B847&lt;&gt;0,1,0)</f>
        <v>0</v>
      </c>
      <c r="D847" s="54" t="n">
        <f aca="false">+'Personnel Input Worksheet'!G867</f>
        <v>0</v>
      </c>
      <c r="E847" s="61" t="n">
        <f aca="false">+D847*30</f>
        <v>0</v>
      </c>
      <c r="F847" s="62" t="n">
        <v>36526</v>
      </c>
      <c r="G847" s="63" t="n">
        <f aca="false">IF(A847&lt;&gt;"FTE",DATE(99,12,31),+F847+(360-E847))</f>
        <v>36525</v>
      </c>
      <c r="H847" s="63" t="n">
        <f aca="false">IF(A847&lt;&gt;"FTE",F847+E847,DATE(2001,1,1))</f>
        <v>36526</v>
      </c>
      <c r="I847" s="64" t="n">
        <f aca="false">IF(AND($G847&lt;=I$1,$H847&gt;I$1),$C847,0)</f>
        <v>0</v>
      </c>
      <c r="J847" s="64" t="n">
        <f aca="false">IF(AND($G847&lt;=J$1,$H847&gt;J$1),$C847,0)</f>
        <v>0</v>
      </c>
      <c r="K847" s="64" t="n">
        <f aca="false">IF(AND($G847&lt;=K$1,$H847&gt;K$1),$C847,0)</f>
        <v>0</v>
      </c>
      <c r="L847" s="64" t="n">
        <f aca="false">IF(AND($G847&lt;=L$1,$H847&gt;L$1),$C847,0)</f>
        <v>0</v>
      </c>
      <c r="M847" s="64" t="n">
        <f aca="false">IF(AND($G847&lt;=M$1,$H847&gt;M$1),$C847,0)</f>
        <v>0</v>
      </c>
      <c r="N847" s="64" t="n">
        <f aca="false">IF(AND($G847&lt;=N$1,$H847&gt;N$1),$C847,0)</f>
        <v>0</v>
      </c>
      <c r="O847" s="64" t="n">
        <f aca="false">IF(AND($G847&lt;=O$1,$H847&gt;O$1),$C847,0)</f>
        <v>0</v>
      </c>
      <c r="P847" s="64" t="n">
        <f aca="false">IF(AND($G847&lt;=P$1,$H847&gt;P$1),$C847,0)</f>
        <v>0</v>
      </c>
      <c r="Q847" s="64" t="n">
        <f aca="false">IF(AND($G847&lt;=Q$1,$H847&gt;Q$1),$C847,0)</f>
        <v>0</v>
      </c>
      <c r="R847" s="64" t="n">
        <f aca="false">IF(AND($G847&lt;=R$1,$H847&gt;R$1),$C847,0)</f>
        <v>0</v>
      </c>
      <c r="S847" s="64" t="n">
        <f aca="false">IF(AND($G847&lt;=S$1,$H847&gt;S$1),$C847,0)</f>
        <v>0</v>
      </c>
      <c r="T847" s="64" t="n">
        <f aca="false">IF(AND($G847&lt;=T$1,$H847&gt;T$1),$C847,0)</f>
        <v>0</v>
      </c>
      <c r="U847" s="65" t="n">
        <f aca="false">SUM(I847:T847)</f>
        <v>0</v>
      </c>
      <c r="V847" s="65"/>
      <c r="W847" s="67"/>
      <c r="X847" s="67"/>
      <c r="Y847" s="67"/>
      <c r="Z847" s="67"/>
      <c r="AA847" s="67"/>
      <c r="AB847" s="67"/>
      <c r="AC847" s="67"/>
    </row>
    <row r="848" customFormat="false" ht="15.75" hidden="true" customHeight="false" outlineLevel="0" collapsed="false">
      <c r="A848" s="54" t="n">
        <f aca="false">+'Personnel Input Worksheet'!B868</f>
        <v>0</v>
      </c>
      <c r="B848" s="54" t="n">
        <f aca="false">+'Personnel Input Worksheet'!D868</f>
        <v>0</v>
      </c>
      <c r="C848" s="54" t="n">
        <f aca="false">IF(B848&lt;&gt;0,1,0)</f>
        <v>0</v>
      </c>
      <c r="D848" s="54" t="n">
        <f aca="false">+'Personnel Input Worksheet'!G868</f>
        <v>0</v>
      </c>
      <c r="E848" s="61" t="n">
        <f aca="false">+D848*30</f>
        <v>0</v>
      </c>
      <c r="F848" s="62" t="n">
        <v>36526</v>
      </c>
      <c r="G848" s="63" t="n">
        <f aca="false">IF(A848&lt;&gt;"FTE",DATE(99,12,31),+F848+(360-E848))</f>
        <v>36525</v>
      </c>
      <c r="H848" s="63" t="n">
        <f aca="false">IF(A848&lt;&gt;"FTE",F848+E848,DATE(2001,1,1))</f>
        <v>36526</v>
      </c>
      <c r="I848" s="64" t="n">
        <f aca="false">IF(AND($G848&lt;=I$1,$H848&gt;I$1),$C848,0)</f>
        <v>0</v>
      </c>
      <c r="J848" s="64" t="n">
        <f aca="false">IF(AND($G848&lt;=J$1,$H848&gt;J$1),$C848,0)</f>
        <v>0</v>
      </c>
      <c r="K848" s="64" t="n">
        <f aca="false">IF(AND($G848&lt;=K$1,$H848&gt;K$1),$C848,0)</f>
        <v>0</v>
      </c>
      <c r="L848" s="64" t="n">
        <f aca="false">IF(AND($G848&lt;=L$1,$H848&gt;L$1),$C848,0)</f>
        <v>0</v>
      </c>
      <c r="M848" s="64" t="n">
        <f aca="false">IF(AND($G848&lt;=M$1,$H848&gt;M$1),$C848,0)</f>
        <v>0</v>
      </c>
      <c r="N848" s="64" t="n">
        <f aca="false">IF(AND($G848&lt;=N$1,$H848&gt;N$1),$C848,0)</f>
        <v>0</v>
      </c>
      <c r="O848" s="64" t="n">
        <f aca="false">IF(AND($G848&lt;=O$1,$H848&gt;O$1),$C848,0)</f>
        <v>0</v>
      </c>
      <c r="P848" s="64" t="n">
        <f aca="false">IF(AND($G848&lt;=P$1,$H848&gt;P$1),$C848,0)</f>
        <v>0</v>
      </c>
      <c r="Q848" s="64" t="n">
        <f aca="false">IF(AND($G848&lt;=Q$1,$H848&gt;Q$1),$C848,0)</f>
        <v>0</v>
      </c>
      <c r="R848" s="64" t="n">
        <f aca="false">IF(AND($G848&lt;=R$1,$H848&gt;R$1),$C848,0)</f>
        <v>0</v>
      </c>
      <c r="S848" s="64" t="n">
        <f aca="false">IF(AND($G848&lt;=S$1,$H848&gt;S$1),$C848,0)</f>
        <v>0</v>
      </c>
      <c r="T848" s="64" t="n">
        <f aca="false">IF(AND($G848&lt;=T$1,$H848&gt;T$1),$C848,0)</f>
        <v>0</v>
      </c>
      <c r="U848" s="65" t="n">
        <f aca="false">SUM(I848:T848)</f>
        <v>0</v>
      </c>
      <c r="V848" s="65"/>
      <c r="W848" s="67"/>
      <c r="X848" s="67"/>
      <c r="Y848" s="67"/>
      <c r="Z848" s="67"/>
      <c r="AA848" s="67"/>
      <c r="AB848" s="67"/>
      <c r="AC848" s="67"/>
    </row>
    <row r="849" customFormat="false" ht="15.75" hidden="true" customHeight="false" outlineLevel="0" collapsed="false">
      <c r="A849" s="54" t="n">
        <f aca="false">+'Personnel Input Worksheet'!B869</f>
        <v>0</v>
      </c>
      <c r="B849" s="54" t="n">
        <f aca="false">+'Personnel Input Worksheet'!D869</f>
        <v>0</v>
      </c>
      <c r="C849" s="54" t="n">
        <f aca="false">IF(B849&lt;&gt;0,1,0)</f>
        <v>0</v>
      </c>
      <c r="D849" s="54" t="n">
        <f aca="false">+'Personnel Input Worksheet'!G869</f>
        <v>0</v>
      </c>
      <c r="E849" s="61" t="n">
        <f aca="false">+D849*30</f>
        <v>0</v>
      </c>
      <c r="F849" s="62" t="n">
        <v>36526</v>
      </c>
      <c r="G849" s="63" t="n">
        <f aca="false">IF(A849&lt;&gt;"FTE",DATE(99,12,31),+F849+(360-E849))</f>
        <v>36525</v>
      </c>
      <c r="H849" s="63" t="n">
        <f aca="false">IF(A849&lt;&gt;"FTE",F849+E849,DATE(2001,1,1))</f>
        <v>36526</v>
      </c>
      <c r="I849" s="64" t="n">
        <f aca="false">IF(AND($G849&lt;=I$1,$H849&gt;I$1),$C849,0)</f>
        <v>0</v>
      </c>
      <c r="J849" s="64" t="n">
        <f aca="false">IF(AND($G849&lt;=J$1,$H849&gt;J$1),$C849,0)</f>
        <v>0</v>
      </c>
      <c r="K849" s="64" t="n">
        <f aca="false">IF(AND($G849&lt;=K$1,$H849&gt;K$1),$C849,0)</f>
        <v>0</v>
      </c>
      <c r="L849" s="64" t="n">
        <f aca="false">IF(AND($G849&lt;=L$1,$H849&gt;L$1),$C849,0)</f>
        <v>0</v>
      </c>
      <c r="M849" s="64" t="n">
        <f aca="false">IF(AND($G849&lt;=M$1,$H849&gt;M$1),$C849,0)</f>
        <v>0</v>
      </c>
      <c r="N849" s="64" t="n">
        <f aca="false">IF(AND($G849&lt;=N$1,$H849&gt;N$1),$C849,0)</f>
        <v>0</v>
      </c>
      <c r="O849" s="64" t="n">
        <f aca="false">IF(AND($G849&lt;=O$1,$H849&gt;O$1),$C849,0)</f>
        <v>0</v>
      </c>
      <c r="P849" s="64" t="n">
        <f aca="false">IF(AND($G849&lt;=P$1,$H849&gt;P$1),$C849,0)</f>
        <v>0</v>
      </c>
      <c r="Q849" s="64" t="n">
        <f aca="false">IF(AND($G849&lt;=Q$1,$H849&gt;Q$1),$C849,0)</f>
        <v>0</v>
      </c>
      <c r="R849" s="64" t="n">
        <f aca="false">IF(AND($G849&lt;=R$1,$H849&gt;R$1),$C849,0)</f>
        <v>0</v>
      </c>
      <c r="S849" s="64" t="n">
        <f aca="false">IF(AND($G849&lt;=S$1,$H849&gt;S$1),$C849,0)</f>
        <v>0</v>
      </c>
      <c r="T849" s="64" t="n">
        <f aca="false">IF(AND($G849&lt;=T$1,$H849&gt;T$1),$C849,0)</f>
        <v>0</v>
      </c>
      <c r="U849" s="65" t="n">
        <f aca="false">SUM(I849:T849)</f>
        <v>0</v>
      </c>
      <c r="V849" s="65"/>
      <c r="W849" s="67"/>
      <c r="X849" s="67"/>
      <c r="Y849" s="67"/>
      <c r="Z849" s="67"/>
      <c r="AA849" s="67"/>
      <c r="AB849" s="67"/>
      <c r="AC849" s="67"/>
    </row>
    <row r="850" customFormat="false" ht="15.75" hidden="true" customHeight="false" outlineLevel="0" collapsed="false">
      <c r="A850" s="54" t="n">
        <f aca="false">+'Personnel Input Worksheet'!B870</f>
        <v>0</v>
      </c>
      <c r="B850" s="54" t="n">
        <f aca="false">+'Personnel Input Worksheet'!D870</f>
        <v>0</v>
      </c>
      <c r="C850" s="54" t="n">
        <f aca="false">IF(B850&lt;&gt;0,1,0)</f>
        <v>0</v>
      </c>
      <c r="D850" s="54" t="n">
        <f aca="false">+'Personnel Input Worksheet'!G870</f>
        <v>0</v>
      </c>
      <c r="E850" s="61" t="n">
        <f aca="false">+D850*30</f>
        <v>0</v>
      </c>
      <c r="F850" s="62" t="n">
        <v>36526</v>
      </c>
      <c r="G850" s="63" t="n">
        <f aca="false">IF(A850&lt;&gt;"FTE",DATE(99,12,31),+F850+(360-E850))</f>
        <v>36525</v>
      </c>
      <c r="H850" s="63" t="n">
        <f aca="false">IF(A850&lt;&gt;"FTE",F850+E850,DATE(2001,1,1))</f>
        <v>36526</v>
      </c>
      <c r="I850" s="64" t="n">
        <f aca="false">IF(AND($G850&lt;=I$1,$H850&gt;I$1),$C850,0)</f>
        <v>0</v>
      </c>
      <c r="J850" s="64" t="n">
        <f aca="false">IF(AND($G850&lt;=J$1,$H850&gt;J$1),$C850,0)</f>
        <v>0</v>
      </c>
      <c r="K850" s="64" t="n">
        <f aca="false">IF(AND($G850&lt;=K$1,$H850&gt;K$1),$C850,0)</f>
        <v>0</v>
      </c>
      <c r="L850" s="64" t="n">
        <f aca="false">IF(AND($G850&lt;=L$1,$H850&gt;L$1),$C850,0)</f>
        <v>0</v>
      </c>
      <c r="M850" s="64" t="n">
        <f aca="false">IF(AND($G850&lt;=M$1,$H850&gt;M$1),$C850,0)</f>
        <v>0</v>
      </c>
      <c r="N850" s="64" t="n">
        <f aca="false">IF(AND($G850&lt;=N$1,$H850&gt;N$1),$C850,0)</f>
        <v>0</v>
      </c>
      <c r="O850" s="64" t="n">
        <f aca="false">IF(AND($G850&lt;=O$1,$H850&gt;O$1),$C850,0)</f>
        <v>0</v>
      </c>
      <c r="P850" s="64" t="n">
        <f aca="false">IF(AND($G850&lt;=P$1,$H850&gt;P$1),$C850,0)</f>
        <v>0</v>
      </c>
      <c r="Q850" s="64" t="n">
        <f aca="false">IF(AND($G850&lt;=Q$1,$H850&gt;Q$1),$C850,0)</f>
        <v>0</v>
      </c>
      <c r="R850" s="64" t="n">
        <f aca="false">IF(AND($G850&lt;=R$1,$H850&gt;R$1),$C850,0)</f>
        <v>0</v>
      </c>
      <c r="S850" s="64" t="n">
        <f aca="false">IF(AND($G850&lt;=S$1,$H850&gt;S$1),$C850,0)</f>
        <v>0</v>
      </c>
      <c r="T850" s="64" t="n">
        <f aca="false">IF(AND($G850&lt;=T$1,$H850&gt;T$1),$C850,0)</f>
        <v>0</v>
      </c>
      <c r="U850" s="65" t="n">
        <f aca="false">SUM(I850:T850)</f>
        <v>0</v>
      </c>
      <c r="V850" s="65"/>
      <c r="W850" s="67"/>
      <c r="X850" s="67"/>
      <c r="Y850" s="67"/>
      <c r="Z850" s="67"/>
      <c r="AA850" s="67"/>
      <c r="AB850" s="67"/>
      <c r="AC850" s="67"/>
    </row>
    <row r="851" customFormat="false" ht="15.75" hidden="true" customHeight="false" outlineLevel="0" collapsed="false">
      <c r="A851" s="54" t="n">
        <f aca="false">+'Personnel Input Worksheet'!B871</f>
        <v>0</v>
      </c>
      <c r="B851" s="54" t="n">
        <f aca="false">+'Personnel Input Worksheet'!D871</f>
        <v>0</v>
      </c>
      <c r="C851" s="54" t="n">
        <f aca="false">IF(B851&lt;&gt;0,1,0)</f>
        <v>0</v>
      </c>
      <c r="D851" s="54" t="n">
        <f aca="false">+'Personnel Input Worksheet'!G871</f>
        <v>0</v>
      </c>
      <c r="E851" s="61" t="n">
        <f aca="false">+D851*30</f>
        <v>0</v>
      </c>
      <c r="F851" s="62" t="n">
        <v>36526</v>
      </c>
      <c r="G851" s="63" t="n">
        <f aca="false">IF(A851&lt;&gt;"FTE",DATE(99,12,31),+F851+(360-E851))</f>
        <v>36525</v>
      </c>
      <c r="H851" s="63" t="n">
        <f aca="false">IF(A851&lt;&gt;"FTE",F851+E851,DATE(2001,1,1))</f>
        <v>36526</v>
      </c>
      <c r="I851" s="64" t="n">
        <f aca="false">IF(AND($G851&lt;=I$1,$H851&gt;I$1),$C851,0)</f>
        <v>0</v>
      </c>
      <c r="J851" s="64" t="n">
        <f aca="false">IF(AND($G851&lt;=J$1,$H851&gt;J$1),$C851,0)</f>
        <v>0</v>
      </c>
      <c r="K851" s="64" t="n">
        <f aca="false">IF(AND($G851&lt;=K$1,$H851&gt;K$1),$C851,0)</f>
        <v>0</v>
      </c>
      <c r="L851" s="64" t="n">
        <f aca="false">IF(AND($G851&lt;=L$1,$H851&gt;L$1),$C851,0)</f>
        <v>0</v>
      </c>
      <c r="M851" s="64" t="n">
        <f aca="false">IF(AND($G851&lt;=M$1,$H851&gt;M$1),$C851,0)</f>
        <v>0</v>
      </c>
      <c r="N851" s="64" t="n">
        <f aca="false">IF(AND($G851&lt;=N$1,$H851&gt;N$1),$C851,0)</f>
        <v>0</v>
      </c>
      <c r="O851" s="64" t="n">
        <f aca="false">IF(AND($G851&lt;=O$1,$H851&gt;O$1),$C851,0)</f>
        <v>0</v>
      </c>
      <c r="P851" s="64" t="n">
        <f aca="false">IF(AND($G851&lt;=P$1,$H851&gt;P$1),$C851,0)</f>
        <v>0</v>
      </c>
      <c r="Q851" s="64" t="n">
        <f aca="false">IF(AND($G851&lt;=Q$1,$H851&gt;Q$1),$C851,0)</f>
        <v>0</v>
      </c>
      <c r="R851" s="64" t="n">
        <f aca="false">IF(AND($G851&lt;=R$1,$H851&gt;R$1),$C851,0)</f>
        <v>0</v>
      </c>
      <c r="S851" s="64" t="n">
        <f aca="false">IF(AND($G851&lt;=S$1,$H851&gt;S$1),$C851,0)</f>
        <v>0</v>
      </c>
      <c r="T851" s="64" t="n">
        <f aca="false">IF(AND($G851&lt;=T$1,$H851&gt;T$1),$C851,0)</f>
        <v>0</v>
      </c>
      <c r="U851" s="65" t="n">
        <f aca="false">SUM(I851:T851)</f>
        <v>0</v>
      </c>
      <c r="V851" s="65"/>
      <c r="W851" s="67"/>
      <c r="X851" s="67"/>
      <c r="Y851" s="67"/>
      <c r="Z851" s="67"/>
      <c r="AA851" s="67"/>
      <c r="AB851" s="67"/>
      <c r="AC851" s="67"/>
    </row>
    <row r="852" customFormat="false" ht="15.75" hidden="true" customHeight="false" outlineLevel="0" collapsed="false">
      <c r="A852" s="54" t="n">
        <f aca="false">+'Personnel Input Worksheet'!B872</f>
        <v>0</v>
      </c>
      <c r="B852" s="54" t="n">
        <f aca="false">+'Personnel Input Worksheet'!D872</f>
        <v>0</v>
      </c>
      <c r="C852" s="54" t="n">
        <f aca="false">IF(B852&lt;&gt;0,1,0)</f>
        <v>0</v>
      </c>
      <c r="D852" s="54" t="n">
        <f aca="false">+'Personnel Input Worksheet'!G872</f>
        <v>0</v>
      </c>
      <c r="E852" s="61" t="n">
        <f aca="false">+D852*30</f>
        <v>0</v>
      </c>
      <c r="F852" s="62" t="n">
        <v>36526</v>
      </c>
      <c r="G852" s="63" t="n">
        <f aca="false">IF(A852&lt;&gt;"FTE",DATE(99,12,31),+F852+(360-E852))</f>
        <v>36525</v>
      </c>
      <c r="H852" s="63" t="n">
        <f aca="false">IF(A852&lt;&gt;"FTE",F852+E852,DATE(2001,1,1))</f>
        <v>36526</v>
      </c>
      <c r="I852" s="64" t="n">
        <f aca="false">IF(AND($G852&lt;=I$1,$H852&gt;I$1),$C852,0)</f>
        <v>0</v>
      </c>
      <c r="J852" s="64" t="n">
        <f aca="false">IF(AND($G852&lt;=J$1,$H852&gt;J$1),$C852,0)</f>
        <v>0</v>
      </c>
      <c r="K852" s="64" t="n">
        <f aca="false">IF(AND($G852&lt;=K$1,$H852&gt;K$1),$C852,0)</f>
        <v>0</v>
      </c>
      <c r="L852" s="64" t="n">
        <f aca="false">IF(AND($G852&lt;=L$1,$H852&gt;L$1),$C852,0)</f>
        <v>0</v>
      </c>
      <c r="M852" s="64" t="n">
        <f aca="false">IF(AND($G852&lt;=M$1,$H852&gt;M$1),$C852,0)</f>
        <v>0</v>
      </c>
      <c r="N852" s="64" t="n">
        <f aca="false">IF(AND($G852&lt;=N$1,$H852&gt;N$1),$C852,0)</f>
        <v>0</v>
      </c>
      <c r="O852" s="64" t="n">
        <f aca="false">IF(AND($G852&lt;=O$1,$H852&gt;O$1),$C852,0)</f>
        <v>0</v>
      </c>
      <c r="P852" s="64" t="n">
        <f aca="false">IF(AND($G852&lt;=P$1,$H852&gt;P$1),$C852,0)</f>
        <v>0</v>
      </c>
      <c r="Q852" s="64" t="n">
        <f aca="false">IF(AND($G852&lt;=Q$1,$H852&gt;Q$1),$C852,0)</f>
        <v>0</v>
      </c>
      <c r="R852" s="64" t="n">
        <f aca="false">IF(AND($G852&lt;=R$1,$H852&gt;R$1),$C852,0)</f>
        <v>0</v>
      </c>
      <c r="S852" s="64" t="n">
        <f aca="false">IF(AND($G852&lt;=S$1,$H852&gt;S$1),$C852,0)</f>
        <v>0</v>
      </c>
      <c r="T852" s="64" t="n">
        <f aca="false">IF(AND($G852&lt;=T$1,$H852&gt;T$1),$C852,0)</f>
        <v>0</v>
      </c>
      <c r="U852" s="65" t="n">
        <f aca="false">SUM(I852:T852)</f>
        <v>0</v>
      </c>
      <c r="V852" s="65"/>
      <c r="W852" s="67"/>
      <c r="X852" s="67"/>
      <c r="Y852" s="67"/>
      <c r="Z852" s="67"/>
      <c r="AA852" s="67"/>
      <c r="AB852" s="67"/>
      <c r="AC852" s="67"/>
    </row>
    <row r="853" customFormat="false" ht="15.75" hidden="true" customHeight="false" outlineLevel="0" collapsed="false">
      <c r="A853" s="54" t="n">
        <f aca="false">+'Personnel Input Worksheet'!B873</f>
        <v>0</v>
      </c>
      <c r="B853" s="54" t="n">
        <f aca="false">+'Personnel Input Worksheet'!D873</f>
        <v>0</v>
      </c>
      <c r="C853" s="54" t="n">
        <f aca="false">IF(B853&lt;&gt;0,1,0)</f>
        <v>0</v>
      </c>
      <c r="D853" s="54" t="n">
        <f aca="false">+'Personnel Input Worksheet'!G873</f>
        <v>0</v>
      </c>
      <c r="E853" s="61" t="n">
        <f aca="false">+D853*30</f>
        <v>0</v>
      </c>
      <c r="F853" s="62" t="n">
        <v>36526</v>
      </c>
      <c r="G853" s="63" t="n">
        <f aca="false">IF(A853&lt;&gt;"FTE",DATE(99,12,31),+F853+(360-E853))</f>
        <v>36525</v>
      </c>
      <c r="H853" s="63" t="n">
        <f aca="false">IF(A853&lt;&gt;"FTE",F853+E853,DATE(2001,1,1))</f>
        <v>36526</v>
      </c>
      <c r="I853" s="64" t="n">
        <f aca="false">IF(AND($G853&lt;=I$1,$H853&gt;I$1),$C853,0)</f>
        <v>0</v>
      </c>
      <c r="J853" s="64" t="n">
        <f aca="false">IF(AND($G853&lt;=J$1,$H853&gt;J$1),$C853,0)</f>
        <v>0</v>
      </c>
      <c r="K853" s="64" t="n">
        <f aca="false">IF(AND($G853&lt;=K$1,$H853&gt;K$1),$C853,0)</f>
        <v>0</v>
      </c>
      <c r="L853" s="64" t="n">
        <f aca="false">IF(AND($G853&lt;=L$1,$H853&gt;L$1),$C853,0)</f>
        <v>0</v>
      </c>
      <c r="M853" s="64" t="n">
        <f aca="false">IF(AND($G853&lt;=M$1,$H853&gt;M$1),$C853,0)</f>
        <v>0</v>
      </c>
      <c r="N853" s="64" t="n">
        <f aca="false">IF(AND($G853&lt;=N$1,$H853&gt;N$1),$C853,0)</f>
        <v>0</v>
      </c>
      <c r="O853" s="64" t="n">
        <f aca="false">IF(AND($G853&lt;=O$1,$H853&gt;O$1),$C853,0)</f>
        <v>0</v>
      </c>
      <c r="P853" s="64" t="n">
        <f aca="false">IF(AND($G853&lt;=P$1,$H853&gt;P$1),$C853,0)</f>
        <v>0</v>
      </c>
      <c r="Q853" s="64" t="n">
        <f aca="false">IF(AND($G853&lt;=Q$1,$H853&gt;Q$1),$C853,0)</f>
        <v>0</v>
      </c>
      <c r="R853" s="64" t="n">
        <f aca="false">IF(AND($G853&lt;=R$1,$H853&gt;R$1),$C853,0)</f>
        <v>0</v>
      </c>
      <c r="S853" s="64" t="n">
        <f aca="false">IF(AND($G853&lt;=S$1,$H853&gt;S$1),$C853,0)</f>
        <v>0</v>
      </c>
      <c r="T853" s="64" t="n">
        <f aca="false">IF(AND($G853&lt;=T$1,$H853&gt;T$1),$C853,0)</f>
        <v>0</v>
      </c>
      <c r="U853" s="65" t="n">
        <f aca="false">SUM(I853:T853)</f>
        <v>0</v>
      </c>
      <c r="V853" s="65"/>
      <c r="W853" s="67"/>
      <c r="X853" s="67"/>
      <c r="Y853" s="67"/>
      <c r="Z853" s="67"/>
      <c r="AA853" s="67"/>
      <c r="AB853" s="67"/>
      <c r="AC853" s="67"/>
    </row>
    <row r="854" customFormat="false" ht="15.75" hidden="true" customHeight="false" outlineLevel="0" collapsed="false">
      <c r="A854" s="54" t="n">
        <f aca="false">+'Personnel Input Worksheet'!B874</f>
        <v>0</v>
      </c>
      <c r="B854" s="54" t="n">
        <f aca="false">+'Personnel Input Worksheet'!D874</f>
        <v>0</v>
      </c>
      <c r="C854" s="54" t="n">
        <f aca="false">IF(B854&lt;&gt;0,1,0)</f>
        <v>0</v>
      </c>
      <c r="D854" s="54" t="n">
        <f aca="false">+'Personnel Input Worksheet'!G874</f>
        <v>0</v>
      </c>
      <c r="E854" s="61" t="n">
        <f aca="false">+D854*30</f>
        <v>0</v>
      </c>
      <c r="F854" s="62" t="n">
        <v>36526</v>
      </c>
      <c r="G854" s="63" t="n">
        <f aca="false">IF(A854&lt;&gt;"FTE",DATE(99,12,31),+F854+(360-E854))</f>
        <v>36525</v>
      </c>
      <c r="H854" s="63" t="n">
        <f aca="false">IF(A854&lt;&gt;"FTE",F854+E854,DATE(2001,1,1))</f>
        <v>36526</v>
      </c>
      <c r="I854" s="64" t="n">
        <f aca="false">IF(AND($G854&lt;=I$1,$H854&gt;I$1),$C854,0)</f>
        <v>0</v>
      </c>
      <c r="J854" s="64" t="n">
        <f aca="false">IF(AND($G854&lt;=J$1,$H854&gt;J$1),$C854,0)</f>
        <v>0</v>
      </c>
      <c r="K854" s="64" t="n">
        <f aca="false">IF(AND($G854&lt;=K$1,$H854&gt;K$1),$C854,0)</f>
        <v>0</v>
      </c>
      <c r="L854" s="64" t="n">
        <f aca="false">IF(AND($G854&lt;=L$1,$H854&gt;L$1),$C854,0)</f>
        <v>0</v>
      </c>
      <c r="M854" s="64" t="n">
        <f aca="false">IF(AND($G854&lt;=M$1,$H854&gt;M$1),$C854,0)</f>
        <v>0</v>
      </c>
      <c r="N854" s="64" t="n">
        <f aca="false">IF(AND($G854&lt;=N$1,$H854&gt;N$1),$C854,0)</f>
        <v>0</v>
      </c>
      <c r="O854" s="64" t="n">
        <f aca="false">IF(AND($G854&lt;=O$1,$H854&gt;O$1),$C854,0)</f>
        <v>0</v>
      </c>
      <c r="P854" s="64" t="n">
        <f aca="false">IF(AND($G854&lt;=P$1,$H854&gt;P$1),$C854,0)</f>
        <v>0</v>
      </c>
      <c r="Q854" s="64" t="n">
        <f aca="false">IF(AND($G854&lt;=Q$1,$H854&gt;Q$1),$C854,0)</f>
        <v>0</v>
      </c>
      <c r="R854" s="64" t="n">
        <f aca="false">IF(AND($G854&lt;=R$1,$H854&gt;R$1),$C854,0)</f>
        <v>0</v>
      </c>
      <c r="S854" s="64" t="n">
        <f aca="false">IF(AND($G854&lt;=S$1,$H854&gt;S$1),$C854,0)</f>
        <v>0</v>
      </c>
      <c r="T854" s="64" t="n">
        <f aca="false">IF(AND($G854&lt;=T$1,$H854&gt;T$1),$C854,0)</f>
        <v>0</v>
      </c>
      <c r="U854" s="65" t="n">
        <f aca="false">SUM(I854:T854)</f>
        <v>0</v>
      </c>
      <c r="V854" s="65"/>
      <c r="W854" s="67"/>
      <c r="X854" s="67"/>
      <c r="Y854" s="67"/>
      <c r="Z854" s="67"/>
      <c r="AA854" s="67"/>
      <c r="AB854" s="67"/>
      <c r="AC854" s="67"/>
    </row>
    <row r="855" customFormat="false" ht="15.75" hidden="true" customHeight="false" outlineLevel="0" collapsed="false">
      <c r="A855" s="54" t="n">
        <f aca="false">+'Personnel Input Worksheet'!B875</f>
        <v>0</v>
      </c>
      <c r="B855" s="54" t="n">
        <f aca="false">+'Personnel Input Worksheet'!D875</f>
        <v>0</v>
      </c>
      <c r="C855" s="54" t="n">
        <f aca="false">IF(B855&lt;&gt;0,1,0)</f>
        <v>0</v>
      </c>
      <c r="D855" s="54" t="n">
        <f aca="false">+'Personnel Input Worksheet'!G875</f>
        <v>0</v>
      </c>
      <c r="E855" s="61" t="n">
        <f aca="false">+D855*30</f>
        <v>0</v>
      </c>
      <c r="F855" s="62" t="n">
        <v>36526</v>
      </c>
      <c r="G855" s="63" t="n">
        <f aca="false">IF(A855&lt;&gt;"FTE",DATE(99,12,31),+F855+(360-E855))</f>
        <v>36525</v>
      </c>
      <c r="H855" s="63" t="n">
        <f aca="false">IF(A855&lt;&gt;"FTE",F855+E855,DATE(2001,1,1))</f>
        <v>36526</v>
      </c>
      <c r="I855" s="64" t="n">
        <f aca="false">IF(AND($G855&lt;=I$1,$H855&gt;I$1),$C855,0)</f>
        <v>0</v>
      </c>
      <c r="J855" s="64" t="n">
        <f aca="false">IF(AND($G855&lt;=J$1,$H855&gt;J$1),$C855,0)</f>
        <v>0</v>
      </c>
      <c r="K855" s="64" t="n">
        <f aca="false">IF(AND($G855&lt;=K$1,$H855&gt;K$1),$C855,0)</f>
        <v>0</v>
      </c>
      <c r="L855" s="64" t="n">
        <f aca="false">IF(AND($G855&lt;=L$1,$H855&gt;L$1),$C855,0)</f>
        <v>0</v>
      </c>
      <c r="M855" s="64" t="n">
        <f aca="false">IF(AND($G855&lt;=M$1,$H855&gt;M$1),$C855,0)</f>
        <v>0</v>
      </c>
      <c r="N855" s="64" t="n">
        <f aca="false">IF(AND($G855&lt;=N$1,$H855&gt;N$1),$C855,0)</f>
        <v>0</v>
      </c>
      <c r="O855" s="64" t="n">
        <f aca="false">IF(AND($G855&lt;=O$1,$H855&gt;O$1),$C855,0)</f>
        <v>0</v>
      </c>
      <c r="P855" s="64" t="n">
        <f aca="false">IF(AND($G855&lt;=P$1,$H855&gt;P$1),$C855,0)</f>
        <v>0</v>
      </c>
      <c r="Q855" s="64" t="n">
        <f aca="false">IF(AND($G855&lt;=Q$1,$H855&gt;Q$1),$C855,0)</f>
        <v>0</v>
      </c>
      <c r="R855" s="64" t="n">
        <f aca="false">IF(AND($G855&lt;=R$1,$H855&gt;R$1),$C855,0)</f>
        <v>0</v>
      </c>
      <c r="S855" s="64" t="n">
        <f aca="false">IF(AND($G855&lt;=S$1,$H855&gt;S$1),$C855,0)</f>
        <v>0</v>
      </c>
      <c r="T855" s="64" t="n">
        <f aca="false">IF(AND($G855&lt;=T$1,$H855&gt;T$1),$C855,0)</f>
        <v>0</v>
      </c>
      <c r="U855" s="65" t="n">
        <f aca="false">SUM(I855:T855)</f>
        <v>0</v>
      </c>
      <c r="V855" s="65"/>
      <c r="W855" s="67"/>
      <c r="X855" s="67"/>
      <c r="Y855" s="67"/>
      <c r="Z855" s="67"/>
      <c r="AA855" s="67"/>
      <c r="AB855" s="67"/>
      <c r="AC855" s="67"/>
    </row>
    <row r="856" customFormat="false" ht="15.75" hidden="true" customHeight="false" outlineLevel="0" collapsed="false">
      <c r="A856" s="54" t="n">
        <f aca="false">+'Personnel Input Worksheet'!B876</f>
        <v>0</v>
      </c>
      <c r="B856" s="54" t="n">
        <f aca="false">+'Personnel Input Worksheet'!D876</f>
        <v>0</v>
      </c>
      <c r="C856" s="54" t="n">
        <f aca="false">IF(B856&lt;&gt;0,1,0)</f>
        <v>0</v>
      </c>
      <c r="D856" s="54" t="n">
        <f aca="false">+'Personnel Input Worksheet'!G876</f>
        <v>0</v>
      </c>
      <c r="E856" s="61" t="n">
        <f aca="false">+D856*30</f>
        <v>0</v>
      </c>
      <c r="F856" s="62" t="n">
        <v>36526</v>
      </c>
      <c r="G856" s="63" t="n">
        <f aca="false">IF(A856&lt;&gt;"FTE",DATE(99,12,31),+F856+(360-E856))</f>
        <v>36525</v>
      </c>
      <c r="H856" s="63" t="n">
        <f aca="false">IF(A856&lt;&gt;"FTE",F856+E856,DATE(2001,1,1))</f>
        <v>36526</v>
      </c>
      <c r="I856" s="64" t="n">
        <f aca="false">IF(AND($G856&lt;=I$1,$H856&gt;I$1),$C856,0)</f>
        <v>0</v>
      </c>
      <c r="J856" s="64" t="n">
        <f aca="false">IF(AND($G856&lt;=J$1,$H856&gt;J$1),$C856,0)</f>
        <v>0</v>
      </c>
      <c r="K856" s="64" t="n">
        <f aca="false">IF(AND($G856&lt;=K$1,$H856&gt;K$1),$C856,0)</f>
        <v>0</v>
      </c>
      <c r="L856" s="64" t="n">
        <f aca="false">IF(AND($G856&lt;=L$1,$H856&gt;L$1),$C856,0)</f>
        <v>0</v>
      </c>
      <c r="M856" s="64" t="n">
        <f aca="false">IF(AND($G856&lt;=M$1,$H856&gt;M$1),$C856,0)</f>
        <v>0</v>
      </c>
      <c r="N856" s="64" t="n">
        <f aca="false">IF(AND($G856&lt;=N$1,$H856&gt;N$1),$C856,0)</f>
        <v>0</v>
      </c>
      <c r="O856" s="64" t="n">
        <f aca="false">IF(AND($G856&lt;=O$1,$H856&gt;O$1),$C856,0)</f>
        <v>0</v>
      </c>
      <c r="P856" s="64" t="n">
        <f aca="false">IF(AND($G856&lt;=P$1,$H856&gt;P$1),$C856,0)</f>
        <v>0</v>
      </c>
      <c r="Q856" s="64" t="n">
        <f aca="false">IF(AND($G856&lt;=Q$1,$H856&gt;Q$1),$C856,0)</f>
        <v>0</v>
      </c>
      <c r="R856" s="64" t="n">
        <f aca="false">IF(AND($G856&lt;=R$1,$H856&gt;R$1),$C856,0)</f>
        <v>0</v>
      </c>
      <c r="S856" s="64" t="n">
        <f aca="false">IF(AND($G856&lt;=S$1,$H856&gt;S$1),$C856,0)</f>
        <v>0</v>
      </c>
      <c r="T856" s="64" t="n">
        <f aca="false">IF(AND($G856&lt;=T$1,$H856&gt;T$1),$C856,0)</f>
        <v>0</v>
      </c>
      <c r="U856" s="65" t="n">
        <f aca="false">SUM(I856:T856)</f>
        <v>0</v>
      </c>
      <c r="V856" s="65"/>
      <c r="W856" s="67"/>
      <c r="X856" s="67"/>
      <c r="Y856" s="67"/>
      <c r="Z856" s="67"/>
      <c r="AA856" s="67"/>
      <c r="AB856" s="67"/>
      <c r="AC856" s="67"/>
    </row>
    <row r="857" customFormat="false" ht="15.75" hidden="true" customHeight="false" outlineLevel="0" collapsed="false">
      <c r="A857" s="54" t="n">
        <f aca="false">+'Personnel Input Worksheet'!B877</f>
        <v>0</v>
      </c>
      <c r="B857" s="54" t="n">
        <f aca="false">+'Personnel Input Worksheet'!D877</f>
        <v>0</v>
      </c>
      <c r="C857" s="54" t="n">
        <f aca="false">IF(B857&lt;&gt;0,1,0)</f>
        <v>0</v>
      </c>
      <c r="D857" s="54" t="n">
        <f aca="false">+'Personnel Input Worksheet'!G877</f>
        <v>0</v>
      </c>
      <c r="E857" s="61" t="n">
        <f aca="false">+D857*30</f>
        <v>0</v>
      </c>
      <c r="F857" s="62" t="n">
        <v>36526</v>
      </c>
      <c r="G857" s="63" t="n">
        <f aca="false">IF(A857&lt;&gt;"FTE",DATE(99,12,31),+F857+(360-E857))</f>
        <v>36525</v>
      </c>
      <c r="H857" s="63" t="n">
        <f aca="false">IF(A857&lt;&gt;"FTE",F857+E857,DATE(2001,1,1))</f>
        <v>36526</v>
      </c>
      <c r="I857" s="64" t="n">
        <f aca="false">IF(AND($G857&lt;=I$1,$H857&gt;I$1),$C857,0)</f>
        <v>0</v>
      </c>
      <c r="J857" s="64" t="n">
        <f aca="false">IF(AND($G857&lt;=J$1,$H857&gt;J$1),$C857,0)</f>
        <v>0</v>
      </c>
      <c r="K857" s="64" t="n">
        <f aca="false">IF(AND($G857&lt;=K$1,$H857&gt;K$1),$C857,0)</f>
        <v>0</v>
      </c>
      <c r="L857" s="64" t="n">
        <f aca="false">IF(AND($G857&lt;=L$1,$H857&gt;L$1),$C857,0)</f>
        <v>0</v>
      </c>
      <c r="M857" s="64" t="n">
        <f aca="false">IF(AND($G857&lt;=M$1,$H857&gt;M$1),$C857,0)</f>
        <v>0</v>
      </c>
      <c r="N857" s="64" t="n">
        <f aca="false">IF(AND($G857&lt;=N$1,$H857&gt;N$1),$C857,0)</f>
        <v>0</v>
      </c>
      <c r="O857" s="64" t="n">
        <f aca="false">IF(AND($G857&lt;=O$1,$H857&gt;O$1),$C857,0)</f>
        <v>0</v>
      </c>
      <c r="P857" s="64" t="n">
        <f aca="false">IF(AND($G857&lt;=P$1,$H857&gt;P$1),$C857,0)</f>
        <v>0</v>
      </c>
      <c r="Q857" s="64" t="n">
        <f aca="false">IF(AND($G857&lt;=Q$1,$H857&gt;Q$1),$C857,0)</f>
        <v>0</v>
      </c>
      <c r="R857" s="64" t="n">
        <f aca="false">IF(AND($G857&lt;=R$1,$H857&gt;R$1),$C857,0)</f>
        <v>0</v>
      </c>
      <c r="S857" s="64" t="n">
        <f aca="false">IF(AND($G857&lt;=S$1,$H857&gt;S$1),$C857,0)</f>
        <v>0</v>
      </c>
      <c r="T857" s="64" t="n">
        <f aca="false">IF(AND($G857&lt;=T$1,$H857&gt;T$1),$C857,0)</f>
        <v>0</v>
      </c>
      <c r="U857" s="65" t="n">
        <f aca="false">SUM(I857:T857)</f>
        <v>0</v>
      </c>
      <c r="V857" s="65"/>
      <c r="W857" s="67"/>
      <c r="X857" s="67"/>
      <c r="Y857" s="67"/>
      <c r="Z857" s="67"/>
      <c r="AA857" s="67"/>
      <c r="AB857" s="67"/>
      <c r="AC857" s="67"/>
    </row>
    <row r="858" customFormat="false" ht="15.75" hidden="true" customHeight="false" outlineLevel="0" collapsed="false">
      <c r="A858" s="54" t="n">
        <f aca="false">+'Personnel Input Worksheet'!B878</f>
        <v>0</v>
      </c>
      <c r="B858" s="54" t="n">
        <f aca="false">+'Personnel Input Worksheet'!D878</f>
        <v>0</v>
      </c>
      <c r="C858" s="54" t="n">
        <f aca="false">IF(B858&lt;&gt;0,1,0)</f>
        <v>0</v>
      </c>
      <c r="D858" s="54" t="n">
        <f aca="false">+'Personnel Input Worksheet'!G878</f>
        <v>0</v>
      </c>
      <c r="E858" s="61" t="n">
        <f aca="false">+D858*30</f>
        <v>0</v>
      </c>
      <c r="F858" s="62" t="n">
        <v>36526</v>
      </c>
      <c r="G858" s="63" t="n">
        <f aca="false">IF(A858&lt;&gt;"FTE",DATE(99,12,31),+F858+(360-E858))</f>
        <v>36525</v>
      </c>
      <c r="H858" s="63" t="n">
        <f aca="false">IF(A858&lt;&gt;"FTE",F858+E858,DATE(2001,1,1))</f>
        <v>36526</v>
      </c>
      <c r="I858" s="64" t="n">
        <f aca="false">IF(AND($G858&lt;=I$1,$H858&gt;I$1),$C858,0)</f>
        <v>0</v>
      </c>
      <c r="J858" s="64" t="n">
        <f aca="false">IF(AND($G858&lt;=J$1,$H858&gt;J$1),$C858,0)</f>
        <v>0</v>
      </c>
      <c r="K858" s="64" t="n">
        <f aca="false">IF(AND($G858&lt;=K$1,$H858&gt;K$1),$C858,0)</f>
        <v>0</v>
      </c>
      <c r="L858" s="64" t="n">
        <f aca="false">IF(AND($G858&lt;=L$1,$H858&gt;L$1),$C858,0)</f>
        <v>0</v>
      </c>
      <c r="M858" s="64" t="n">
        <f aca="false">IF(AND($G858&lt;=M$1,$H858&gt;M$1),$C858,0)</f>
        <v>0</v>
      </c>
      <c r="N858" s="64" t="n">
        <f aca="false">IF(AND($G858&lt;=N$1,$H858&gt;N$1),$C858,0)</f>
        <v>0</v>
      </c>
      <c r="O858" s="64" t="n">
        <f aca="false">IF(AND($G858&lt;=O$1,$H858&gt;O$1),$C858,0)</f>
        <v>0</v>
      </c>
      <c r="P858" s="64" t="n">
        <f aca="false">IF(AND($G858&lt;=P$1,$H858&gt;P$1),$C858,0)</f>
        <v>0</v>
      </c>
      <c r="Q858" s="64" t="n">
        <f aca="false">IF(AND($G858&lt;=Q$1,$H858&gt;Q$1),$C858,0)</f>
        <v>0</v>
      </c>
      <c r="R858" s="64" t="n">
        <f aca="false">IF(AND($G858&lt;=R$1,$H858&gt;R$1),$C858,0)</f>
        <v>0</v>
      </c>
      <c r="S858" s="64" t="n">
        <f aca="false">IF(AND($G858&lt;=S$1,$H858&gt;S$1),$C858,0)</f>
        <v>0</v>
      </c>
      <c r="T858" s="64" t="n">
        <f aca="false">IF(AND($G858&lt;=T$1,$H858&gt;T$1),$C858,0)</f>
        <v>0</v>
      </c>
      <c r="U858" s="65" t="n">
        <f aca="false">SUM(I858:T858)</f>
        <v>0</v>
      </c>
      <c r="V858" s="65"/>
      <c r="W858" s="67"/>
      <c r="X858" s="67"/>
      <c r="Y858" s="67"/>
      <c r="Z858" s="67"/>
      <c r="AA858" s="67"/>
      <c r="AB858" s="67"/>
      <c r="AC858" s="67"/>
    </row>
    <row r="859" customFormat="false" ht="15.75" hidden="true" customHeight="false" outlineLevel="0" collapsed="false">
      <c r="A859" s="54" t="n">
        <f aca="false">+'Personnel Input Worksheet'!B879</f>
        <v>0</v>
      </c>
      <c r="B859" s="54" t="n">
        <f aca="false">+'Personnel Input Worksheet'!D879</f>
        <v>0</v>
      </c>
      <c r="C859" s="54" t="n">
        <f aca="false">IF(B859&lt;&gt;0,1,0)</f>
        <v>0</v>
      </c>
      <c r="D859" s="54" t="n">
        <f aca="false">+'Personnel Input Worksheet'!G879</f>
        <v>0</v>
      </c>
      <c r="E859" s="61" t="n">
        <f aca="false">+D859*30</f>
        <v>0</v>
      </c>
      <c r="F859" s="62" t="n">
        <v>36526</v>
      </c>
      <c r="G859" s="63" t="n">
        <f aca="false">IF(A859&lt;&gt;"FTE",DATE(99,12,31),+F859+(360-E859))</f>
        <v>36525</v>
      </c>
      <c r="H859" s="63" t="n">
        <f aca="false">IF(A859&lt;&gt;"FTE",F859+E859,DATE(2001,1,1))</f>
        <v>36526</v>
      </c>
      <c r="I859" s="64" t="n">
        <f aca="false">IF(AND($G859&lt;=I$1,$H859&gt;I$1),$C859,0)</f>
        <v>0</v>
      </c>
      <c r="J859" s="64" t="n">
        <f aca="false">IF(AND($G859&lt;=J$1,$H859&gt;J$1),$C859,0)</f>
        <v>0</v>
      </c>
      <c r="K859" s="64" t="n">
        <f aca="false">IF(AND($G859&lt;=K$1,$H859&gt;K$1),$C859,0)</f>
        <v>0</v>
      </c>
      <c r="L859" s="64" t="n">
        <f aca="false">IF(AND($G859&lt;=L$1,$H859&gt;L$1),$C859,0)</f>
        <v>0</v>
      </c>
      <c r="M859" s="64" t="n">
        <f aca="false">IF(AND($G859&lt;=M$1,$H859&gt;M$1),$C859,0)</f>
        <v>0</v>
      </c>
      <c r="N859" s="64" t="n">
        <f aca="false">IF(AND($G859&lt;=N$1,$H859&gt;N$1),$C859,0)</f>
        <v>0</v>
      </c>
      <c r="O859" s="64" t="n">
        <f aca="false">IF(AND($G859&lt;=O$1,$H859&gt;O$1),$C859,0)</f>
        <v>0</v>
      </c>
      <c r="P859" s="64" t="n">
        <f aca="false">IF(AND($G859&lt;=P$1,$H859&gt;P$1),$C859,0)</f>
        <v>0</v>
      </c>
      <c r="Q859" s="64" t="n">
        <f aca="false">IF(AND($G859&lt;=Q$1,$H859&gt;Q$1),$C859,0)</f>
        <v>0</v>
      </c>
      <c r="R859" s="64" t="n">
        <f aca="false">IF(AND($G859&lt;=R$1,$H859&gt;R$1),$C859,0)</f>
        <v>0</v>
      </c>
      <c r="S859" s="64" t="n">
        <f aca="false">IF(AND($G859&lt;=S$1,$H859&gt;S$1),$C859,0)</f>
        <v>0</v>
      </c>
      <c r="T859" s="64" t="n">
        <f aca="false">IF(AND($G859&lt;=T$1,$H859&gt;T$1),$C859,0)</f>
        <v>0</v>
      </c>
      <c r="U859" s="65" t="n">
        <f aca="false">SUM(I859:T859)</f>
        <v>0</v>
      </c>
      <c r="V859" s="65"/>
      <c r="W859" s="67"/>
      <c r="X859" s="67"/>
      <c r="Y859" s="67"/>
      <c r="Z859" s="67"/>
      <c r="AA859" s="67"/>
      <c r="AB859" s="67"/>
      <c r="AC859" s="67"/>
    </row>
    <row r="860" customFormat="false" ht="15.75" hidden="true" customHeight="false" outlineLevel="0" collapsed="false">
      <c r="A860" s="54" t="n">
        <f aca="false">+'Personnel Input Worksheet'!B880</f>
        <v>0</v>
      </c>
      <c r="B860" s="54" t="n">
        <f aca="false">+'Personnel Input Worksheet'!D880</f>
        <v>0</v>
      </c>
      <c r="C860" s="54" t="n">
        <f aca="false">IF(B860&lt;&gt;0,1,0)</f>
        <v>0</v>
      </c>
      <c r="D860" s="54" t="n">
        <f aca="false">+'Personnel Input Worksheet'!G880</f>
        <v>0</v>
      </c>
      <c r="E860" s="61" t="n">
        <f aca="false">+D860*30</f>
        <v>0</v>
      </c>
      <c r="F860" s="62" t="n">
        <v>36526</v>
      </c>
      <c r="G860" s="63" t="n">
        <f aca="false">IF(A860&lt;&gt;"FTE",DATE(99,12,31),+F860+(360-E860))</f>
        <v>36525</v>
      </c>
      <c r="H860" s="63" t="n">
        <f aca="false">IF(A860&lt;&gt;"FTE",F860+E860,DATE(2001,1,1))</f>
        <v>36526</v>
      </c>
      <c r="I860" s="64" t="n">
        <f aca="false">IF(AND($G860&lt;=I$1,$H860&gt;I$1),$C860,0)</f>
        <v>0</v>
      </c>
      <c r="J860" s="64" t="n">
        <f aca="false">IF(AND($G860&lt;=J$1,$H860&gt;J$1),$C860,0)</f>
        <v>0</v>
      </c>
      <c r="K860" s="64" t="n">
        <f aca="false">IF(AND($G860&lt;=K$1,$H860&gt;K$1),$C860,0)</f>
        <v>0</v>
      </c>
      <c r="L860" s="64" t="n">
        <f aca="false">IF(AND($G860&lt;=L$1,$H860&gt;L$1),$C860,0)</f>
        <v>0</v>
      </c>
      <c r="M860" s="64" t="n">
        <f aca="false">IF(AND($G860&lt;=M$1,$H860&gt;M$1),$C860,0)</f>
        <v>0</v>
      </c>
      <c r="N860" s="64" t="n">
        <f aca="false">IF(AND($G860&lt;=N$1,$H860&gt;N$1),$C860,0)</f>
        <v>0</v>
      </c>
      <c r="O860" s="64" t="n">
        <f aca="false">IF(AND($G860&lt;=O$1,$H860&gt;O$1),$C860,0)</f>
        <v>0</v>
      </c>
      <c r="P860" s="64" t="n">
        <f aca="false">IF(AND($G860&lt;=P$1,$H860&gt;P$1),$C860,0)</f>
        <v>0</v>
      </c>
      <c r="Q860" s="64" t="n">
        <f aca="false">IF(AND($G860&lt;=Q$1,$H860&gt;Q$1),$C860,0)</f>
        <v>0</v>
      </c>
      <c r="R860" s="64" t="n">
        <f aca="false">IF(AND($G860&lt;=R$1,$H860&gt;R$1),$C860,0)</f>
        <v>0</v>
      </c>
      <c r="S860" s="64" t="n">
        <f aca="false">IF(AND($G860&lt;=S$1,$H860&gt;S$1),$C860,0)</f>
        <v>0</v>
      </c>
      <c r="T860" s="64" t="n">
        <f aca="false">IF(AND($G860&lt;=T$1,$H860&gt;T$1),$C860,0)</f>
        <v>0</v>
      </c>
      <c r="U860" s="65" t="n">
        <f aca="false">SUM(I860:T860)</f>
        <v>0</v>
      </c>
      <c r="V860" s="65"/>
      <c r="W860" s="67"/>
      <c r="X860" s="67"/>
      <c r="Y860" s="67"/>
      <c r="Z860" s="67"/>
      <c r="AA860" s="67"/>
      <c r="AB860" s="67"/>
      <c r="AC860" s="67"/>
    </row>
    <row r="861" customFormat="false" ht="15.75" hidden="true" customHeight="false" outlineLevel="0" collapsed="false">
      <c r="A861" s="54" t="n">
        <f aca="false">+'Personnel Input Worksheet'!B881</f>
        <v>0</v>
      </c>
      <c r="B861" s="54" t="n">
        <f aca="false">+'Personnel Input Worksheet'!D881</f>
        <v>0</v>
      </c>
      <c r="C861" s="54" t="n">
        <f aca="false">IF(B861&lt;&gt;0,1,0)</f>
        <v>0</v>
      </c>
      <c r="D861" s="54" t="n">
        <f aca="false">+'Personnel Input Worksheet'!G881</f>
        <v>0</v>
      </c>
      <c r="E861" s="61" t="n">
        <f aca="false">+D861*30</f>
        <v>0</v>
      </c>
      <c r="F861" s="62" t="n">
        <v>36526</v>
      </c>
      <c r="G861" s="63" t="n">
        <f aca="false">IF(A861&lt;&gt;"FTE",DATE(99,12,31),+F861+(360-E861))</f>
        <v>36525</v>
      </c>
      <c r="H861" s="63" t="n">
        <f aca="false">IF(A861&lt;&gt;"FTE",F861+E861,DATE(2001,1,1))</f>
        <v>36526</v>
      </c>
      <c r="I861" s="64" t="n">
        <f aca="false">IF(AND($G861&lt;=I$1,$H861&gt;I$1),$C861,0)</f>
        <v>0</v>
      </c>
      <c r="J861" s="64" t="n">
        <f aca="false">IF(AND($G861&lt;=J$1,$H861&gt;J$1),$C861,0)</f>
        <v>0</v>
      </c>
      <c r="K861" s="64" t="n">
        <f aca="false">IF(AND($G861&lt;=K$1,$H861&gt;K$1),$C861,0)</f>
        <v>0</v>
      </c>
      <c r="L861" s="64" t="n">
        <f aca="false">IF(AND($G861&lt;=L$1,$H861&gt;L$1),$C861,0)</f>
        <v>0</v>
      </c>
      <c r="M861" s="64" t="n">
        <f aca="false">IF(AND($G861&lt;=M$1,$H861&gt;M$1),$C861,0)</f>
        <v>0</v>
      </c>
      <c r="N861" s="64" t="n">
        <f aca="false">IF(AND($G861&lt;=N$1,$H861&gt;N$1),$C861,0)</f>
        <v>0</v>
      </c>
      <c r="O861" s="64" t="n">
        <f aca="false">IF(AND($G861&lt;=O$1,$H861&gt;O$1),$C861,0)</f>
        <v>0</v>
      </c>
      <c r="P861" s="64" t="n">
        <f aca="false">IF(AND($G861&lt;=P$1,$H861&gt;P$1),$C861,0)</f>
        <v>0</v>
      </c>
      <c r="Q861" s="64" t="n">
        <f aca="false">IF(AND($G861&lt;=Q$1,$H861&gt;Q$1),$C861,0)</f>
        <v>0</v>
      </c>
      <c r="R861" s="64" t="n">
        <f aca="false">IF(AND($G861&lt;=R$1,$H861&gt;R$1),$C861,0)</f>
        <v>0</v>
      </c>
      <c r="S861" s="64" t="n">
        <f aca="false">IF(AND($G861&lt;=S$1,$H861&gt;S$1),$C861,0)</f>
        <v>0</v>
      </c>
      <c r="T861" s="64" t="n">
        <f aca="false">IF(AND($G861&lt;=T$1,$H861&gt;T$1),$C861,0)</f>
        <v>0</v>
      </c>
      <c r="U861" s="65" t="n">
        <f aca="false">SUM(I861:T861)</f>
        <v>0</v>
      </c>
      <c r="V861" s="65"/>
      <c r="W861" s="67"/>
      <c r="X861" s="67"/>
      <c r="Y861" s="67"/>
      <c r="Z861" s="67"/>
      <c r="AA861" s="67"/>
      <c r="AB861" s="67"/>
      <c r="AC861" s="67"/>
    </row>
    <row r="862" customFormat="false" ht="15.75" hidden="true" customHeight="false" outlineLevel="0" collapsed="false">
      <c r="A862" s="54" t="n">
        <f aca="false">+'Personnel Input Worksheet'!B882</f>
        <v>0</v>
      </c>
      <c r="B862" s="54" t="n">
        <f aca="false">+'Personnel Input Worksheet'!D882</f>
        <v>0</v>
      </c>
      <c r="C862" s="54" t="n">
        <f aca="false">IF(B862&lt;&gt;0,1,0)</f>
        <v>0</v>
      </c>
      <c r="D862" s="54" t="n">
        <f aca="false">+'Personnel Input Worksheet'!G882</f>
        <v>0</v>
      </c>
      <c r="E862" s="61" t="n">
        <f aca="false">+D862*30</f>
        <v>0</v>
      </c>
      <c r="F862" s="62" t="n">
        <v>36526</v>
      </c>
      <c r="G862" s="63" t="n">
        <f aca="false">IF(A862&lt;&gt;"FTE",DATE(99,12,31),+F862+(360-E862))</f>
        <v>36525</v>
      </c>
      <c r="H862" s="63" t="n">
        <f aca="false">IF(A862&lt;&gt;"FTE",F862+E862,DATE(2001,1,1))</f>
        <v>36526</v>
      </c>
      <c r="I862" s="64" t="n">
        <f aca="false">IF(AND($G862&lt;=I$1,$H862&gt;I$1),$C862,0)</f>
        <v>0</v>
      </c>
      <c r="J862" s="64" t="n">
        <f aca="false">IF(AND($G862&lt;=J$1,$H862&gt;J$1),$C862,0)</f>
        <v>0</v>
      </c>
      <c r="K862" s="64" t="n">
        <f aca="false">IF(AND($G862&lt;=K$1,$H862&gt;K$1),$C862,0)</f>
        <v>0</v>
      </c>
      <c r="L862" s="64" t="n">
        <f aca="false">IF(AND($G862&lt;=L$1,$H862&gt;L$1),$C862,0)</f>
        <v>0</v>
      </c>
      <c r="M862" s="64" t="n">
        <f aca="false">IF(AND($G862&lt;=M$1,$H862&gt;M$1),$C862,0)</f>
        <v>0</v>
      </c>
      <c r="N862" s="64" t="n">
        <f aca="false">IF(AND($G862&lt;=N$1,$H862&gt;N$1),$C862,0)</f>
        <v>0</v>
      </c>
      <c r="O862" s="64" t="n">
        <f aca="false">IF(AND($G862&lt;=O$1,$H862&gt;O$1),$C862,0)</f>
        <v>0</v>
      </c>
      <c r="P862" s="64" t="n">
        <f aca="false">IF(AND($G862&lt;=P$1,$H862&gt;P$1),$C862,0)</f>
        <v>0</v>
      </c>
      <c r="Q862" s="64" t="n">
        <f aca="false">IF(AND($G862&lt;=Q$1,$H862&gt;Q$1),$C862,0)</f>
        <v>0</v>
      </c>
      <c r="R862" s="64" t="n">
        <f aca="false">IF(AND($G862&lt;=R$1,$H862&gt;R$1),$C862,0)</f>
        <v>0</v>
      </c>
      <c r="S862" s="64" t="n">
        <f aca="false">IF(AND($G862&lt;=S$1,$H862&gt;S$1),$C862,0)</f>
        <v>0</v>
      </c>
      <c r="T862" s="64" t="n">
        <f aca="false">IF(AND($G862&lt;=T$1,$H862&gt;T$1),$C862,0)</f>
        <v>0</v>
      </c>
      <c r="U862" s="65" t="n">
        <f aca="false">SUM(I862:T862)</f>
        <v>0</v>
      </c>
      <c r="V862" s="65"/>
      <c r="W862" s="67"/>
      <c r="X862" s="67"/>
      <c r="Y862" s="67"/>
      <c r="Z862" s="67"/>
      <c r="AA862" s="67"/>
      <c r="AB862" s="67"/>
      <c r="AC862" s="67"/>
    </row>
    <row r="863" customFormat="false" ht="15.75" hidden="true" customHeight="false" outlineLevel="0" collapsed="false">
      <c r="A863" s="54" t="n">
        <f aca="false">+'Personnel Input Worksheet'!B883</f>
        <v>0</v>
      </c>
      <c r="B863" s="54" t="n">
        <f aca="false">+'Personnel Input Worksheet'!D883</f>
        <v>0</v>
      </c>
      <c r="C863" s="54" t="n">
        <f aca="false">IF(B863&lt;&gt;0,1,0)</f>
        <v>0</v>
      </c>
      <c r="D863" s="54" t="n">
        <f aca="false">+'Personnel Input Worksheet'!G883</f>
        <v>0</v>
      </c>
      <c r="E863" s="61" t="n">
        <f aca="false">+D863*30</f>
        <v>0</v>
      </c>
      <c r="F863" s="62" t="n">
        <v>36526</v>
      </c>
      <c r="G863" s="63" t="n">
        <f aca="false">IF(A863&lt;&gt;"FTE",DATE(99,12,31),+F863+(360-E863))</f>
        <v>36525</v>
      </c>
      <c r="H863" s="63" t="n">
        <f aca="false">IF(A863&lt;&gt;"FTE",F863+E863,DATE(2001,1,1))</f>
        <v>36526</v>
      </c>
      <c r="I863" s="64" t="n">
        <f aca="false">IF(AND($G863&lt;=I$1,$H863&gt;I$1),$C863,0)</f>
        <v>0</v>
      </c>
      <c r="J863" s="64" t="n">
        <f aca="false">IF(AND($G863&lt;=J$1,$H863&gt;J$1),$C863,0)</f>
        <v>0</v>
      </c>
      <c r="K863" s="64" t="n">
        <f aca="false">IF(AND($G863&lt;=K$1,$H863&gt;K$1),$C863,0)</f>
        <v>0</v>
      </c>
      <c r="L863" s="64" t="n">
        <f aca="false">IF(AND($G863&lt;=L$1,$H863&gt;L$1),$C863,0)</f>
        <v>0</v>
      </c>
      <c r="M863" s="64" t="n">
        <f aca="false">IF(AND($G863&lt;=M$1,$H863&gt;M$1),$C863,0)</f>
        <v>0</v>
      </c>
      <c r="N863" s="64" t="n">
        <f aca="false">IF(AND($G863&lt;=N$1,$H863&gt;N$1),$C863,0)</f>
        <v>0</v>
      </c>
      <c r="O863" s="64" t="n">
        <f aca="false">IF(AND($G863&lt;=O$1,$H863&gt;O$1),$C863,0)</f>
        <v>0</v>
      </c>
      <c r="P863" s="64" t="n">
        <f aca="false">IF(AND($G863&lt;=P$1,$H863&gt;P$1),$C863,0)</f>
        <v>0</v>
      </c>
      <c r="Q863" s="64" t="n">
        <f aca="false">IF(AND($G863&lt;=Q$1,$H863&gt;Q$1),$C863,0)</f>
        <v>0</v>
      </c>
      <c r="R863" s="64" t="n">
        <f aca="false">IF(AND($G863&lt;=R$1,$H863&gt;R$1),$C863,0)</f>
        <v>0</v>
      </c>
      <c r="S863" s="64" t="n">
        <f aca="false">IF(AND($G863&lt;=S$1,$H863&gt;S$1),$C863,0)</f>
        <v>0</v>
      </c>
      <c r="T863" s="64" t="n">
        <f aca="false">IF(AND($G863&lt;=T$1,$H863&gt;T$1),$C863,0)</f>
        <v>0</v>
      </c>
      <c r="U863" s="65" t="n">
        <f aca="false">SUM(I863:T863)</f>
        <v>0</v>
      </c>
      <c r="V863" s="65"/>
      <c r="W863" s="67"/>
      <c r="X863" s="67"/>
      <c r="Y863" s="67"/>
      <c r="Z863" s="67"/>
      <c r="AA863" s="67"/>
      <c r="AB863" s="67"/>
      <c r="AC863" s="67"/>
    </row>
    <row r="864" customFormat="false" ht="15.75" hidden="true" customHeight="false" outlineLevel="0" collapsed="false">
      <c r="A864" s="54" t="n">
        <f aca="false">+'Personnel Input Worksheet'!B884</f>
        <v>0</v>
      </c>
      <c r="B864" s="54" t="n">
        <f aca="false">+'Personnel Input Worksheet'!D884</f>
        <v>0</v>
      </c>
      <c r="C864" s="54" t="n">
        <f aca="false">IF(B864&lt;&gt;0,1,0)</f>
        <v>0</v>
      </c>
      <c r="D864" s="54" t="n">
        <f aca="false">+'Personnel Input Worksheet'!G884</f>
        <v>0</v>
      </c>
      <c r="E864" s="61" t="n">
        <f aca="false">+D864*30</f>
        <v>0</v>
      </c>
      <c r="F864" s="62" t="n">
        <v>36526</v>
      </c>
      <c r="G864" s="63" t="n">
        <f aca="false">IF(A864&lt;&gt;"FTE",DATE(99,12,31),+F864+(360-E864))</f>
        <v>36525</v>
      </c>
      <c r="H864" s="63" t="n">
        <f aca="false">IF(A864&lt;&gt;"FTE",F864+E864,DATE(2001,1,1))</f>
        <v>36526</v>
      </c>
      <c r="I864" s="64" t="n">
        <f aca="false">IF(AND($G864&lt;=I$1,$H864&gt;I$1),$C864,0)</f>
        <v>0</v>
      </c>
      <c r="J864" s="64" t="n">
        <f aca="false">IF(AND($G864&lt;=J$1,$H864&gt;J$1),$C864,0)</f>
        <v>0</v>
      </c>
      <c r="K864" s="64" t="n">
        <f aca="false">IF(AND($G864&lt;=K$1,$H864&gt;K$1),$C864,0)</f>
        <v>0</v>
      </c>
      <c r="L864" s="64" t="n">
        <f aca="false">IF(AND($G864&lt;=L$1,$H864&gt;L$1),$C864,0)</f>
        <v>0</v>
      </c>
      <c r="M864" s="64" t="n">
        <f aca="false">IF(AND($G864&lt;=M$1,$H864&gt;M$1),$C864,0)</f>
        <v>0</v>
      </c>
      <c r="N864" s="64" t="n">
        <f aca="false">IF(AND($G864&lt;=N$1,$H864&gt;N$1),$C864,0)</f>
        <v>0</v>
      </c>
      <c r="O864" s="64" t="n">
        <f aca="false">IF(AND($G864&lt;=O$1,$H864&gt;O$1),$C864,0)</f>
        <v>0</v>
      </c>
      <c r="P864" s="64" t="n">
        <f aca="false">IF(AND($G864&lt;=P$1,$H864&gt;P$1),$C864,0)</f>
        <v>0</v>
      </c>
      <c r="Q864" s="64" t="n">
        <f aca="false">IF(AND($G864&lt;=Q$1,$H864&gt;Q$1),$C864,0)</f>
        <v>0</v>
      </c>
      <c r="R864" s="64" t="n">
        <f aca="false">IF(AND($G864&lt;=R$1,$H864&gt;R$1),$C864,0)</f>
        <v>0</v>
      </c>
      <c r="S864" s="64" t="n">
        <f aca="false">IF(AND($G864&lt;=S$1,$H864&gt;S$1),$C864,0)</f>
        <v>0</v>
      </c>
      <c r="T864" s="64" t="n">
        <f aca="false">IF(AND($G864&lt;=T$1,$H864&gt;T$1),$C864,0)</f>
        <v>0</v>
      </c>
      <c r="U864" s="65" t="n">
        <f aca="false">SUM(I864:T864)</f>
        <v>0</v>
      </c>
      <c r="V864" s="65"/>
      <c r="W864" s="67"/>
      <c r="X864" s="67"/>
      <c r="Y864" s="67"/>
      <c r="Z864" s="67"/>
      <c r="AA864" s="67"/>
      <c r="AB864" s="67"/>
      <c r="AC864" s="67"/>
    </row>
    <row r="865" customFormat="false" ht="15.75" hidden="true" customHeight="false" outlineLevel="0" collapsed="false">
      <c r="A865" s="54" t="n">
        <f aca="false">+'Personnel Input Worksheet'!B885</f>
        <v>0</v>
      </c>
      <c r="B865" s="54" t="n">
        <f aca="false">+'Personnel Input Worksheet'!D885</f>
        <v>0</v>
      </c>
      <c r="C865" s="54" t="n">
        <f aca="false">IF(B865&lt;&gt;0,1,0)</f>
        <v>0</v>
      </c>
      <c r="D865" s="54" t="n">
        <f aca="false">+'Personnel Input Worksheet'!G885</f>
        <v>0</v>
      </c>
      <c r="E865" s="61" t="n">
        <f aca="false">+D865*30</f>
        <v>0</v>
      </c>
      <c r="F865" s="62" t="n">
        <v>36526</v>
      </c>
      <c r="G865" s="63" t="n">
        <f aca="false">IF(A865&lt;&gt;"FTE",DATE(99,12,31),+F865+(360-E865))</f>
        <v>36525</v>
      </c>
      <c r="H865" s="63" t="n">
        <f aca="false">IF(A865&lt;&gt;"FTE",F865+E865,DATE(2001,1,1))</f>
        <v>36526</v>
      </c>
      <c r="I865" s="64" t="n">
        <f aca="false">IF(AND($G865&lt;=I$1,$H865&gt;I$1),$C865,0)</f>
        <v>0</v>
      </c>
      <c r="J865" s="64" t="n">
        <f aca="false">IF(AND($G865&lt;=J$1,$H865&gt;J$1),$C865,0)</f>
        <v>0</v>
      </c>
      <c r="K865" s="64" t="n">
        <f aca="false">IF(AND($G865&lt;=K$1,$H865&gt;K$1),$C865,0)</f>
        <v>0</v>
      </c>
      <c r="L865" s="64" t="n">
        <f aca="false">IF(AND($G865&lt;=L$1,$H865&gt;L$1),$C865,0)</f>
        <v>0</v>
      </c>
      <c r="M865" s="64" t="n">
        <f aca="false">IF(AND($G865&lt;=M$1,$H865&gt;M$1),$C865,0)</f>
        <v>0</v>
      </c>
      <c r="N865" s="64" t="n">
        <f aca="false">IF(AND($G865&lt;=N$1,$H865&gt;N$1),$C865,0)</f>
        <v>0</v>
      </c>
      <c r="O865" s="64" t="n">
        <f aca="false">IF(AND($G865&lt;=O$1,$H865&gt;O$1),$C865,0)</f>
        <v>0</v>
      </c>
      <c r="P865" s="64" t="n">
        <f aca="false">IF(AND($G865&lt;=P$1,$H865&gt;P$1),$C865,0)</f>
        <v>0</v>
      </c>
      <c r="Q865" s="64" t="n">
        <f aca="false">IF(AND($G865&lt;=Q$1,$H865&gt;Q$1),$C865,0)</f>
        <v>0</v>
      </c>
      <c r="R865" s="64" t="n">
        <f aca="false">IF(AND($G865&lt;=R$1,$H865&gt;R$1),$C865,0)</f>
        <v>0</v>
      </c>
      <c r="S865" s="64" t="n">
        <f aca="false">IF(AND($G865&lt;=S$1,$H865&gt;S$1),$C865,0)</f>
        <v>0</v>
      </c>
      <c r="T865" s="64" t="n">
        <f aca="false">IF(AND($G865&lt;=T$1,$H865&gt;T$1),$C865,0)</f>
        <v>0</v>
      </c>
      <c r="U865" s="65" t="n">
        <f aca="false">SUM(I865:T865)</f>
        <v>0</v>
      </c>
      <c r="V865" s="65"/>
      <c r="W865" s="67"/>
      <c r="X865" s="67"/>
      <c r="Y865" s="67"/>
      <c r="Z865" s="67"/>
      <c r="AA865" s="67"/>
      <c r="AB865" s="67"/>
      <c r="AC865" s="67"/>
    </row>
    <row r="866" customFormat="false" ht="15.75" hidden="true" customHeight="false" outlineLevel="0" collapsed="false">
      <c r="A866" s="54" t="n">
        <f aca="false">+'Personnel Input Worksheet'!B886</f>
        <v>0</v>
      </c>
      <c r="B866" s="54" t="n">
        <f aca="false">+'Personnel Input Worksheet'!D886</f>
        <v>0</v>
      </c>
      <c r="C866" s="54" t="n">
        <f aca="false">IF(B866&lt;&gt;0,1,0)</f>
        <v>0</v>
      </c>
      <c r="D866" s="54" t="n">
        <f aca="false">+'Personnel Input Worksheet'!G886</f>
        <v>0</v>
      </c>
      <c r="E866" s="61" t="n">
        <f aca="false">+D866*30</f>
        <v>0</v>
      </c>
      <c r="F866" s="62" t="n">
        <v>36526</v>
      </c>
      <c r="G866" s="63" t="n">
        <f aca="false">IF(A866&lt;&gt;"FTE",DATE(99,12,31),+F866+(360-E866))</f>
        <v>36525</v>
      </c>
      <c r="H866" s="63" t="n">
        <f aca="false">IF(A866&lt;&gt;"FTE",F866+E866,DATE(2001,1,1))</f>
        <v>36526</v>
      </c>
      <c r="I866" s="64" t="n">
        <f aca="false">IF(AND($G866&lt;=I$1,$H866&gt;I$1),$C866,0)</f>
        <v>0</v>
      </c>
      <c r="J866" s="64" t="n">
        <f aca="false">IF(AND($G866&lt;=J$1,$H866&gt;J$1),$C866,0)</f>
        <v>0</v>
      </c>
      <c r="K866" s="64" t="n">
        <f aca="false">IF(AND($G866&lt;=K$1,$H866&gt;K$1),$C866,0)</f>
        <v>0</v>
      </c>
      <c r="L866" s="64" t="n">
        <f aca="false">IF(AND($G866&lt;=L$1,$H866&gt;L$1),$C866,0)</f>
        <v>0</v>
      </c>
      <c r="M866" s="64" t="n">
        <f aca="false">IF(AND($G866&lt;=M$1,$H866&gt;M$1),$C866,0)</f>
        <v>0</v>
      </c>
      <c r="N866" s="64" t="n">
        <f aca="false">IF(AND($G866&lt;=N$1,$H866&gt;N$1),$C866,0)</f>
        <v>0</v>
      </c>
      <c r="O866" s="64" t="n">
        <f aca="false">IF(AND($G866&lt;=O$1,$H866&gt;O$1),$C866,0)</f>
        <v>0</v>
      </c>
      <c r="P866" s="64" t="n">
        <f aca="false">IF(AND($G866&lt;=P$1,$H866&gt;P$1),$C866,0)</f>
        <v>0</v>
      </c>
      <c r="Q866" s="64" t="n">
        <f aca="false">IF(AND($G866&lt;=Q$1,$H866&gt;Q$1),$C866,0)</f>
        <v>0</v>
      </c>
      <c r="R866" s="64" t="n">
        <f aca="false">IF(AND($G866&lt;=R$1,$H866&gt;R$1),$C866,0)</f>
        <v>0</v>
      </c>
      <c r="S866" s="64" t="n">
        <f aca="false">IF(AND($G866&lt;=S$1,$H866&gt;S$1),$C866,0)</f>
        <v>0</v>
      </c>
      <c r="T866" s="64" t="n">
        <f aca="false">IF(AND($G866&lt;=T$1,$H866&gt;T$1),$C866,0)</f>
        <v>0</v>
      </c>
      <c r="U866" s="65" t="n">
        <f aca="false">SUM(I866:T866)</f>
        <v>0</v>
      </c>
      <c r="V866" s="65"/>
      <c r="W866" s="67"/>
      <c r="X866" s="67"/>
      <c r="Y866" s="67"/>
      <c r="Z866" s="67"/>
      <c r="AA866" s="67"/>
      <c r="AB866" s="67"/>
      <c r="AC866" s="67"/>
    </row>
    <row r="867" customFormat="false" ht="15.75" hidden="true" customHeight="false" outlineLevel="0" collapsed="false">
      <c r="A867" s="54" t="n">
        <f aca="false">+'Personnel Input Worksheet'!B887</f>
        <v>0</v>
      </c>
      <c r="B867" s="54" t="n">
        <f aca="false">+'Personnel Input Worksheet'!D887</f>
        <v>0</v>
      </c>
      <c r="C867" s="54" t="n">
        <f aca="false">IF(B867&lt;&gt;0,1,0)</f>
        <v>0</v>
      </c>
      <c r="D867" s="54" t="n">
        <f aca="false">+'Personnel Input Worksheet'!G887</f>
        <v>0</v>
      </c>
      <c r="E867" s="61" t="n">
        <f aca="false">+D867*30</f>
        <v>0</v>
      </c>
      <c r="F867" s="62" t="n">
        <v>36526</v>
      </c>
      <c r="G867" s="63" t="n">
        <f aca="false">IF(A867&lt;&gt;"FTE",DATE(99,12,31),+F867+(360-E867))</f>
        <v>36525</v>
      </c>
      <c r="H867" s="63" t="n">
        <f aca="false">IF(A867&lt;&gt;"FTE",F867+E867,DATE(2001,1,1))</f>
        <v>36526</v>
      </c>
      <c r="I867" s="64" t="n">
        <f aca="false">IF(AND($G867&lt;=I$1,$H867&gt;I$1),$C867,0)</f>
        <v>0</v>
      </c>
      <c r="J867" s="64" t="n">
        <f aca="false">IF(AND($G867&lt;=J$1,$H867&gt;J$1),$C867,0)</f>
        <v>0</v>
      </c>
      <c r="K867" s="64" t="n">
        <f aca="false">IF(AND($G867&lt;=K$1,$H867&gt;K$1),$C867,0)</f>
        <v>0</v>
      </c>
      <c r="L867" s="64" t="n">
        <f aca="false">IF(AND($G867&lt;=L$1,$H867&gt;L$1),$C867,0)</f>
        <v>0</v>
      </c>
      <c r="M867" s="64" t="n">
        <f aca="false">IF(AND($G867&lt;=M$1,$H867&gt;M$1),$C867,0)</f>
        <v>0</v>
      </c>
      <c r="N867" s="64" t="n">
        <f aca="false">IF(AND($G867&lt;=N$1,$H867&gt;N$1),$C867,0)</f>
        <v>0</v>
      </c>
      <c r="O867" s="64" t="n">
        <f aca="false">IF(AND($G867&lt;=O$1,$H867&gt;O$1),$C867,0)</f>
        <v>0</v>
      </c>
      <c r="P867" s="64" t="n">
        <f aca="false">IF(AND($G867&lt;=P$1,$H867&gt;P$1),$C867,0)</f>
        <v>0</v>
      </c>
      <c r="Q867" s="64" t="n">
        <f aca="false">IF(AND($G867&lt;=Q$1,$H867&gt;Q$1),$C867,0)</f>
        <v>0</v>
      </c>
      <c r="R867" s="64" t="n">
        <f aca="false">IF(AND($G867&lt;=R$1,$H867&gt;R$1),$C867,0)</f>
        <v>0</v>
      </c>
      <c r="S867" s="64" t="n">
        <f aca="false">IF(AND($G867&lt;=S$1,$H867&gt;S$1),$C867,0)</f>
        <v>0</v>
      </c>
      <c r="T867" s="64" t="n">
        <f aca="false">IF(AND($G867&lt;=T$1,$H867&gt;T$1),$C867,0)</f>
        <v>0</v>
      </c>
      <c r="U867" s="65" t="n">
        <f aca="false">SUM(I867:T867)</f>
        <v>0</v>
      </c>
      <c r="V867" s="65"/>
      <c r="W867" s="67"/>
      <c r="X867" s="67"/>
      <c r="Y867" s="67"/>
      <c r="Z867" s="67"/>
      <c r="AA867" s="67"/>
      <c r="AB867" s="67"/>
      <c r="AC867" s="67"/>
    </row>
    <row r="868" customFormat="false" ht="15.75" hidden="true" customHeight="false" outlineLevel="0" collapsed="false">
      <c r="A868" s="54" t="n">
        <f aca="false">+'Personnel Input Worksheet'!B888</f>
        <v>0</v>
      </c>
      <c r="B868" s="54" t="n">
        <f aca="false">+'Personnel Input Worksheet'!D888</f>
        <v>0</v>
      </c>
      <c r="C868" s="54" t="n">
        <f aca="false">IF(B868&lt;&gt;0,1,0)</f>
        <v>0</v>
      </c>
      <c r="D868" s="54" t="n">
        <f aca="false">+'Personnel Input Worksheet'!G888</f>
        <v>0</v>
      </c>
      <c r="E868" s="61" t="n">
        <f aca="false">+D868*30</f>
        <v>0</v>
      </c>
      <c r="F868" s="62" t="n">
        <v>36526</v>
      </c>
      <c r="G868" s="63" t="n">
        <f aca="false">IF(A868&lt;&gt;"FTE",DATE(99,12,31),+F868+(360-E868))</f>
        <v>36525</v>
      </c>
      <c r="H868" s="63" t="n">
        <f aca="false">IF(A868&lt;&gt;"FTE",F868+E868,DATE(2001,1,1))</f>
        <v>36526</v>
      </c>
      <c r="I868" s="64" t="n">
        <f aca="false">IF(AND($G868&lt;=I$1,$H868&gt;I$1),$C868,0)</f>
        <v>0</v>
      </c>
      <c r="J868" s="64" t="n">
        <f aca="false">IF(AND($G868&lt;=J$1,$H868&gt;J$1),$C868,0)</f>
        <v>0</v>
      </c>
      <c r="K868" s="64" t="n">
        <f aca="false">IF(AND($G868&lt;=K$1,$H868&gt;K$1),$C868,0)</f>
        <v>0</v>
      </c>
      <c r="L868" s="64" t="n">
        <f aca="false">IF(AND($G868&lt;=L$1,$H868&gt;L$1),$C868,0)</f>
        <v>0</v>
      </c>
      <c r="M868" s="64" t="n">
        <f aca="false">IF(AND($G868&lt;=M$1,$H868&gt;M$1),$C868,0)</f>
        <v>0</v>
      </c>
      <c r="N868" s="64" t="n">
        <f aca="false">IF(AND($G868&lt;=N$1,$H868&gt;N$1),$C868,0)</f>
        <v>0</v>
      </c>
      <c r="O868" s="64" t="n">
        <f aca="false">IF(AND($G868&lt;=O$1,$H868&gt;O$1),$C868,0)</f>
        <v>0</v>
      </c>
      <c r="P868" s="64" t="n">
        <f aca="false">IF(AND($G868&lt;=P$1,$H868&gt;P$1),$C868,0)</f>
        <v>0</v>
      </c>
      <c r="Q868" s="64" t="n">
        <f aca="false">IF(AND($G868&lt;=Q$1,$H868&gt;Q$1),$C868,0)</f>
        <v>0</v>
      </c>
      <c r="R868" s="64" t="n">
        <f aca="false">IF(AND($G868&lt;=R$1,$H868&gt;R$1),$C868,0)</f>
        <v>0</v>
      </c>
      <c r="S868" s="64" t="n">
        <f aca="false">IF(AND($G868&lt;=S$1,$H868&gt;S$1),$C868,0)</f>
        <v>0</v>
      </c>
      <c r="T868" s="64" t="n">
        <f aca="false">IF(AND($G868&lt;=T$1,$H868&gt;T$1),$C868,0)</f>
        <v>0</v>
      </c>
      <c r="U868" s="65" t="n">
        <f aca="false">SUM(I868:T868)</f>
        <v>0</v>
      </c>
      <c r="V868" s="65"/>
      <c r="W868" s="67"/>
      <c r="X868" s="67"/>
      <c r="Y868" s="67"/>
      <c r="Z868" s="67"/>
      <c r="AA868" s="67"/>
      <c r="AB868" s="67"/>
      <c r="AC868" s="67"/>
    </row>
    <row r="869" customFormat="false" ht="15.75" hidden="true" customHeight="false" outlineLevel="0" collapsed="false">
      <c r="A869" s="54" t="n">
        <f aca="false">+'Personnel Input Worksheet'!B889</f>
        <v>0</v>
      </c>
      <c r="B869" s="54" t="n">
        <f aca="false">+'Personnel Input Worksheet'!D889</f>
        <v>0</v>
      </c>
      <c r="C869" s="54" t="n">
        <f aca="false">IF(B869&lt;&gt;0,1,0)</f>
        <v>0</v>
      </c>
      <c r="D869" s="54" t="n">
        <f aca="false">+'Personnel Input Worksheet'!G889</f>
        <v>0</v>
      </c>
      <c r="E869" s="61" t="n">
        <f aca="false">+D869*30</f>
        <v>0</v>
      </c>
      <c r="F869" s="62" t="n">
        <v>36526</v>
      </c>
      <c r="G869" s="63" t="n">
        <f aca="false">IF(A869&lt;&gt;"FTE",DATE(99,12,31),+F869+(360-E869))</f>
        <v>36525</v>
      </c>
      <c r="H869" s="63" t="n">
        <f aca="false">IF(A869&lt;&gt;"FTE",F869+E869,DATE(2001,1,1))</f>
        <v>36526</v>
      </c>
      <c r="I869" s="64" t="n">
        <f aca="false">IF(AND($G869&lt;=I$1,$H869&gt;I$1),$C869,0)</f>
        <v>0</v>
      </c>
      <c r="J869" s="64" t="n">
        <f aca="false">IF(AND($G869&lt;=J$1,$H869&gt;J$1),$C869,0)</f>
        <v>0</v>
      </c>
      <c r="K869" s="64" t="n">
        <f aca="false">IF(AND($G869&lt;=K$1,$H869&gt;K$1),$C869,0)</f>
        <v>0</v>
      </c>
      <c r="L869" s="64" t="n">
        <f aca="false">IF(AND($G869&lt;=L$1,$H869&gt;L$1),$C869,0)</f>
        <v>0</v>
      </c>
      <c r="M869" s="64" t="n">
        <f aca="false">IF(AND($G869&lt;=M$1,$H869&gt;M$1),$C869,0)</f>
        <v>0</v>
      </c>
      <c r="N869" s="64" t="n">
        <f aca="false">IF(AND($G869&lt;=N$1,$H869&gt;N$1),$C869,0)</f>
        <v>0</v>
      </c>
      <c r="O869" s="64" t="n">
        <f aca="false">IF(AND($G869&lt;=O$1,$H869&gt;O$1),$C869,0)</f>
        <v>0</v>
      </c>
      <c r="P869" s="64" t="n">
        <f aca="false">IF(AND($G869&lt;=P$1,$H869&gt;P$1),$C869,0)</f>
        <v>0</v>
      </c>
      <c r="Q869" s="64" t="n">
        <f aca="false">IF(AND($G869&lt;=Q$1,$H869&gt;Q$1),$C869,0)</f>
        <v>0</v>
      </c>
      <c r="R869" s="64" t="n">
        <f aca="false">IF(AND($G869&lt;=R$1,$H869&gt;R$1),$C869,0)</f>
        <v>0</v>
      </c>
      <c r="S869" s="64" t="n">
        <f aca="false">IF(AND($G869&lt;=S$1,$H869&gt;S$1),$C869,0)</f>
        <v>0</v>
      </c>
      <c r="T869" s="64" t="n">
        <f aca="false">IF(AND($G869&lt;=T$1,$H869&gt;T$1),$C869,0)</f>
        <v>0</v>
      </c>
      <c r="U869" s="65" t="n">
        <f aca="false">SUM(I869:T869)</f>
        <v>0</v>
      </c>
      <c r="V869" s="65"/>
      <c r="W869" s="67"/>
      <c r="X869" s="67"/>
      <c r="Y869" s="67"/>
      <c r="Z869" s="67"/>
      <c r="AA869" s="67"/>
      <c r="AB869" s="67"/>
      <c r="AC869" s="67"/>
    </row>
    <row r="870" customFormat="false" ht="15.75" hidden="true" customHeight="false" outlineLevel="0" collapsed="false">
      <c r="A870" s="54" t="n">
        <f aca="false">+'Personnel Input Worksheet'!B890</f>
        <v>0</v>
      </c>
      <c r="B870" s="54" t="n">
        <f aca="false">+'Personnel Input Worksheet'!D890</f>
        <v>0</v>
      </c>
      <c r="C870" s="54" t="n">
        <f aca="false">IF(B870&lt;&gt;0,1,0)</f>
        <v>0</v>
      </c>
      <c r="D870" s="54" t="n">
        <f aca="false">+'Personnel Input Worksheet'!G890</f>
        <v>0</v>
      </c>
      <c r="E870" s="61" t="n">
        <f aca="false">+D870*30</f>
        <v>0</v>
      </c>
      <c r="F870" s="62" t="n">
        <v>36526</v>
      </c>
      <c r="G870" s="63" t="n">
        <f aca="false">IF(A870&lt;&gt;"FTE",DATE(99,12,31),+F870+(360-E870))</f>
        <v>36525</v>
      </c>
      <c r="H870" s="63" t="n">
        <f aca="false">IF(A870&lt;&gt;"FTE",F870+E870,DATE(2001,1,1))</f>
        <v>36526</v>
      </c>
      <c r="I870" s="64" t="n">
        <f aca="false">IF(AND($G870&lt;=I$1,$H870&gt;I$1),$C870,0)</f>
        <v>0</v>
      </c>
      <c r="J870" s="64" t="n">
        <f aca="false">IF(AND($G870&lt;=J$1,$H870&gt;J$1),$C870,0)</f>
        <v>0</v>
      </c>
      <c r="K870" s="64" t="n">
        <f aca="false">IF(AND($G870&lt;=K$1,$H870&gt;K$1),$C870,0)</f>
        <v>0</v>
      </c>
      <c r="L870" s="64" t="n">
        <f aca="false">IF(AND($G870&lt;=L$1,$H870&gt;L$1),$C870,0)</f>
        <v>0</v>
      </c>
      <c r="M870" s="64" t="n">
        <f aca="false">IF(AND($G870&lt;=M$1,$H870&gt;M$1),$C870,0)</f>
        <v>0</v>
      </c>
      <c r="N870" s="64" t="n">
        <f aca="false">IF(AND($G870&lt;=N$1,$H870&gt;N$1),$C870,0)</f>
        <v>0</v>
      </c>
      <c r="O870" s="64" t="n">
        <f aca="false">IF(AND($G870&lt;=O$1,$H870&gt;O$1),$C870,0)</f>
        <v>0</v>
      </c>
      <c r="P870" s="64" t="n">
        <f aca="false">IF(AND($G870&lt;=P$1,$H870&gt;P$1),$C870,0)</f>
        <v>0</v>
      </c>
      <c r="Q870" s="64" t="n">
        <f aca="false">IF(AND($G870&lt;=Q$1,$H870&gt;Q$1),$C870,0)</f>
        <v>0</v>
      </c>
      <c r="R870" s="64" t="n">
        <f aca="false">IF(AND($G870&lt;=R$1,$H870&gt;R$1),$C870,0)</f>
        <v>0</v>
      </c>
      <c r="S870" s="64" t="n">
        <f aca="false">IF(AND($G870&lt;=S$1,$H870&gt;S$1),$C870,0)</f>
        <v>0</v>
      </c>
      <c r="T870" s="64" t="n">
        <f aca="false">IF(AND($G870&lt;=T$1,$H870&gt;T$1),$C870,0)</f>
        <v>0</v>
      </c>
      <c r="U870" s="65" t="n">
        <f aca="false">SUM(I870:T870)</f>
        <v>0</v>
      </c>
      <c r="V870" s="65"/>
      <c r="W870" s="67"/>
      <c r="X870" s="67"/>
      <c r="Y870" s="67"/>
      <c r="Z870" s="67"/>
      <c r="AA870" s="67"/>
      <c r="AB870" s="67"/>
      <c r="AC870" s="67"/>
    </row>
    <row r="871" customFormat="false" ht="15.75" hidden="true" customHeight="false" outlineLevel="0" collapsed="false">
      <c r="A871" s="54" t="n">
        <f aca="false">+'Personnel Input Worksheet'!B891</f>
        <v>0</v>
      </c>
      <c r="B871" s="54" t="n">
        <f aca="false">+'Personnel Input Worksheet'!D891</f>
        <v>0</v>
      </c>
      <c r="C871" s="54" t="n">
        <f aca="false">IF(B871&lt;&gt;0,1,0)</f>
        <v>0</v>
      </c>
      <c r="D871" s="54" t="n">
        <f aca="false">+'Personnel Input Worksheet'!G891</f>
        <v>0</v>
      </c>
      <c r="E871" s="61" t="n">
        <f aca="false">+D871*30</f>
        <v>0</v>
      </c>
      <c r="F871" s="62" t="n">
        <v>36526</v>
      </c>
      <c r="G871" s="63" t="n">
        <f aca="false">IF(A871&lt;&gt;"FTE",DATE(99,12,31),+F871+(360-E871))</f>
        <v>36525</v>
      </c>
      <c r="H871" s="63" t="n">
        <f aca="false">IF(A871&lt;&gt;"FTE",F871+E871,DATE(2001,1,1))</f>
        <v>36526</v>
      </c>
      <c r="I871" s="64" t="n">
        <f aca="false">IF(AND($G871&lt;=I$1,$H871&gt;I$1),$C871,0)</f>
        <v>0</v>
      </c>
      <c r="J871" s="64" t="n">
        <f aca="false">IF(AND($G871&lt;=J$1,$H871&gt;J$1),$C871,0)</f>
        <v>0</v>
      </c>
      <c r="K871" s="64" t="n">
        <f aca="false">IF(AND($G871&lt;=K$1,$H871&gt;K$1),$C871,0)</f>
        <v>0</v>
      </c>
      <c r="L871" s="64" t="n">
        <f aca="false">IF(AND($G871&lt;=L$1,$H871&gt;L$1),$C871,0)</f>
        <v>0</v>
      </c>
      <c r="M871" s="64" t="n">
        <f aca="false">IF(AND($G871&lt;=M$1,$H871&gt;M$1),$C871,0)</f>
        <v>0</v>
      </c>
      <c r="N871" s="64" t="n">
        <f aca="false">IF(AND($G871&lt;=N$1,$H871&gt;N$1),$C871,0)</f>
        <v>0</v>
      </c>
      <c r="O871" s="64" t="n">
        <f aca="false">IF(AND($G871&lt;=O$1,$H871&gt;O$1),$C871,0)</f>
        <v>0</v>
      </c>
      <c r="P871" s="64" t="n">
        <f aca="false">IF(AND($G871&lt;=P$1,$H871&gt;P$1),$C871,0)</f>
        <v>0</v>
      </c>
      <c r="Q871" s="64" t="n">
        <f aca="false">IF(AND($G871&lt;=Q$1,$H871&gt;Q$1),$C871,0)</f>
        <v>0</v>
      </c>
      <c r="R871" s="64" t="n">
        <f aca="false">IF(AND($G871&lt;=R$1,$H871&gt;R$1),$C871,0)</f>
        <v>0</v>
      </c>
      <c r="S871" s="64" t="n">
        <f aca="false">IF(AND($G871&lt;=S$1,$H871&gt;S$1),$C871,0)</f>
        <v>0</v>
      </c>
      <c r="T871" s="64" t="n">
        <f aca="false">IF(AND($G871&lt;=T$1,$H871&gt;T$1),$C871,0)</f>
        <v>0</v>
      </c>
      <c r="U871" s="65" t="n">
        <f aca="false">SUM(I871:T871)</f>
        <v>0</v>
      </c>
      <c r="V871" s="65"/>
      <c r="W871" s="67"/>
      <c r="X871" s="67"/>
      <c r="Y871" s="67"/>
      <c r="Z871" s="67"/>
      <c r="AA871" s="67"/>
      <c r="AB871" s="67"/>
      <c r="AC871" s="67"/>
    </row>
    <row r="872" customFormat="false" ht="15.75" hidden="true" customHeight="false" outlineLevel="0" collapsed="false">
      <c r="A872" s="54" t="n">
        <f aca="false">+'Personnel Input Worksheet'!B892</f>
        <v>0</v>
      </c>
      <c r="B872" s="54" t="n">
        <f aca="false">+'Personnel Input Worksheet'!D892</f>
        <v>0</v>
      </c>
      <c r="C872" s="54" t="n">
        <f aca="false">IF(B872&lt;&gt;0,1,0)</f>
        <v>0</v>
      </c>
      <c r="D872" s="54" t="n">
        <f aca="false">+'Personnel Input Worksheet'!G892</f>
        <v>0</v>
      </c>
      <c r="E872" s="61" t="n">
        <f aca="false">+D872*30</f>
        <v>0</v>
      </c>
      <c r="F872" s="62" t="n">
        <v>36526</v>
      </c>
      <c r="G872" s="63" t="n">
        <f aca="false">IF(A872&lt;&gt;"FTE",DATE(99,12,31),+F872+(360-E872))</f>
        <v>36525</v>
      </c>
      <c r="H872" s="63" t="n">
        <f aca="false">IF(A872&lt;&gt;"FTE",F872+E872,DATE(2001,1,1))</f>
        <v>36526</v>
      </c>
      <c r="I872" s="64" t="n">
        <f aca="false">IF(AND($G872&lt;=I$1,$H872&gt;I$1),$C872,0)</f>
        <v>0</v>
      </c>
      <c r="J872" s="64" t="n">
        <f aca="false">IF(AND($G872&lt;=J$1,$H872&gt;J$1),$C872,0)</f>
        <v>0</v>
      </c>
      <c r="K872" s="64" t="n">
        <f aca="false">IF(AND($G872&lt;=K$1,$H872&gt;K$1),$C872,0)</f>
        <v>0</v>
      </c>
      <c r="L872" s="64" t="n">
        <f aca="false">IF(AND($G872&lt;=L$1,$H872&gt;L$1),$C872,0)</f>
        <v>0</v>
      </c>
      <c r="M872" s="64" t="n">
        <f aca="false">IF(AND($G872&lt;=M$1,$H872&gt;M$1),$C872,0)</f>
        <v>0</v>
      </c>
      <c r="N872" s="64" t="n">
        <f aca="false">IF(AND($G872&lt;=N$1,$H872&gt;N$1),$C872,0)</f>
        <v>0</v>
      </c>
      <c r="O872" s="64" t="n">
        <f aca="false">IF(AND($G872&lt;=O$1,$H872&gt;O$1),$C872,0)</f>
        <v>0</v>
      </c>
      <c r="P872" s="64" t="n">
        <f aca="false">IF(AND($G872&lt;=P$1,$H872&gt;P$1),$C872,0)</f>
        <v>0</v>
      </c>
      <c r="Q872" s="64" t="n">
        <f aca="false">IF(AND($G872&lt;=Q$1,$H872&gt;Q$1),$C872,0)</f>
        <v>0</v>
      </c>
      <c r="R872" s="64" t="n">
        <f aca="false">IF(AND($G872&lt;=R$1,$H872&gt;R$1),$C872,0)</f>
        <v>0</v>
      </c>
      <c r="S872" s="64" t="n">
        <f aca="false">IF(AND($G872&lt;=S$1,$H872&gt;S$1),$C872,0)</f>
        <v>0</v>
      </c>
      <c r="T872" s="64" t="n">
        <f aca="false">IF(AND($G872&lt;=T$1,$H872&gt;T$1),$C872,0)</f>
        <v>0</v>
      </c>
      <c r="U872" s="65" t="n">
        <f aca="false">SUM(I872:T872)</f>
        <v>0</v>
      </c>
      <c r="V872" s="65"/>
      <c r="W872" s="67"/>
      <c r="X872" s="67"/>
      <c r="Y872" s="67"/>
      <c r="Z872" s="67"/>
      <c r="AA872" s="67"/>
      <c r="AB872" s="67"/>
      <c r="AC872" s="67"/>
    </row>
    <row r="873" customFormat="false" ht="15.75" hidden="true" customHeight="false" outlineLevel="0" collapsed="false">
      <c r="A873" s="54" t="n">
        <f aca="false">+'Personnel Input Worksheet'!B893</f>
        <v>0</v>
      </c>
      <c r="B873" s="54" t="n">
        <f aca="false">+'Personnel Input Worksheet'!D893</f>
        <v>0</v>
      </c>
      <c r="C873" s="54" t="n">
        <f aca="false">IF(B873&lt;&gt;0,1,0)</f>
        <v>0</v>
      </c>
      <c r="D873" s="54" t="n">
        <f aca="false">+'Personnel Input Worksheet'!G893</f>
        <v>0</v>
      </c>
      <c r="E873" s="61" t="n">
        <f aca="false">+D873*30</f>
        <v>0</v>
      </c>
      <c r="F873" s="62" t="n">
        <v>36526</v>
      </c>
      <c r="G873" s="63" t="n">
        <f aca="false">IF(A873&lt;&gt;"FTE",DATE(99,12,31),+F873+(360-E873))</f>
        <v>36525</v>
      </c>
      <c r="H873" s="63" t="n">
        <f aca="false">IF(A873&lt;&gt;"FTE",F873+E873,DATE(2001,1,1))</f>
        <v>36526</v>
      </c>
      <c r="I873" s="64" t="n">
        <f aca="false">IF(AND($G873&lt;=I$1,$H873&gt;I$1),$C873,0)</f>
        <v>0</v>
      </c>
      <c r="J873" s="64" t="n">
        <f aca="false">IF(AND($G873&lt;=J$1,$H873&gt;J$1),$C873,0)</f>
        <v>0</v>
      </c>
      <c r="K873" s="64" t="n">
        <f aca="false">IF(AND($G873&lt;=K$1,$H873&gt;K$1),$C873,0)</f>
        <v>0</v>
      </c>
      <c r="L873" s="64" t="n">
        <f aca="false">IF(AND($G873&lt;=L$1,$H873&gt;L$1),$C873,0)</f>
        <v>0</v>
      </c>
      <c r="M873" s="64" t="n">
        <f aca="false">IF(AND($G873&lt;=M$1,$H873&gt;M$1),$C873,0)</f>
        <v>0</v>
      </c>
      <c r="N873" s="64" t="n">
        <f aca="false">IF(AND($G873&lt;=N$1,$H873&gt;N$1),$C873,0)</f>
        <v>0</v>
      </c>
      <c r="O873" s="64" t="n">
        <f aca="false">IF(AND($G873&lt;=O$1,$H873&gt;O$1),$C873,0)</f>
        <v>0</v>
      </c>
      <c r="P873" s="64" t="n">
        <f aca="false">IF(AND($G873&lt;=P$1,$H873&gt;P$1),$C873,0)</f>
        <v>0</v>
      </c>
      <c r="Q873" s="64" t="n">
        <f aca="false">IF(AND($G873&lt;=Q$1,$H873&gt;Q$1),$C873,0)</f>
        <v>0</v>
      </c>
      <c r="R873" s="64" t="n">
        <f aca="false">IF(AND($G873&lt;=R$1,$H873&gt;R$1),$C873,0)</f>
        <v>0</v>
      </c>
      <c r="S873" s="64" t="n">
        <f aca="false">IF(AND($G873&lt;=S$1,$H873&gt;S$1),$C873,0)</f>
        <v>0</v>
      </c>
      <c r="T873" s="64" t="n">
        <f aca="false">IF(AND($G873&lt;=T$1,$H873&gt;T$1),$C873,0)</f>
        <v>0</v>
      </c>
      <c r="U873" s="65" t="n">
        <f aca="false">SUM(I873:T873)</f>
        <v>0</v>
      </c>
      <c r="V873" s="65"/>
      <c r="W873" s="67"/>
      <c r="X873" s="67"/>
      <c r="Y873" s="67"/>
      <c r="Z873" s="67"/>
      <c r="AA873" s="67"/>
      <c r="AB873" s="67"/>
      <c r="AC873" s="67"/>
    </row>
    <row r="874" customFormat="false" ht="15.75" hidden="true" customHeight="false" outlineLevel="0" collapsed="false">
      <c r="A874" s="54" t="n">
        <f aca="false">+'Personnel Input Worksheet'!B894</f>
        <v>0</v>
      </c>
      <c r="B874" s="54" t="n">
        <f aca="false">+'Personnel Input Worksheet'!D894</f>
        <v>0</v>
      </c>
      <c r="C874" s="54" t="n">
        <f aca="false">IF(B874&lt;&gt;0,1,0)</f>
        <v>0</v>
      </c>
      <c r="D874" s="54" t="n">
        <f aca="false">+'Personnel Input Worksheet'!G894</f>
        <v>0</v>
      </c>
      <c r="E874" s="61" t="n">
        <f aca="false">+D874*30</f>
        <v>0</v>
      </c>
      <c r="F874" s="62" t="n">
        <v>36526</v>
      </c>
      <c r="G874" s="63" t="n">
        <f aca="false">IF(A874&lt;&gt;"FTE",DATE(99,12,31),+F874+(360-E874))</f>
        <v>36525</v>
      </c>
      <c r="H874" s="63" t="n">
        <f aca="false">IF(A874&lt;&gt;"FTE",F874+E874,DATE(2001,1,1))</f>
        <v>36526</v>
      </c>
      <c r="I874" s="64" t="n">
        <f aca="false">IF(AND($G874&lt;=I$1,$H874&gt;I$1),$C874,0)</f>
        <v>0</v>
      </c>
      <c r="J874" s="64" t="n">
        <f aca="false">IF(AND($G874&lt;=J$1,$H874&gt;J$1),$C874,0)</f>
        <v>0</v>
      </c>
      <c r="K874" s="64" t="n">
        <f aca="false">IF(AND($G874&lt;=K$1,$H874&gt;K$1),$C874,0)</f>
        <v>0</v>
      </c>
      <c r="L874" s="64" t="n">
        <f aca="false">IF(AND($G874&lt;=L$1,$H874&gt;L$1),$C874,0)</f>
        <v>0</v>
      </c>
      <c r="M874" s="64" t="n">
        <f aca="false">IF(AND($G874&lt;=M$1,$H874&gt;M$1),$C874,0)</f>
        <v>0</v>
      </c>
      <c r="N874" s="64" t="n">
        <f aca="false">IF(AND($G874&lt;=N$1,$H874&gt;N$1),$C874,0)</f>
        <v>0</v>
      </c>
      <c r="O874" s="64" t="n">
        <f aca="false">IF(AND($G874&lt;=O$1,$H874&gt;O$1),$C874,0)</f>
        <v>0</v>
      </c>
      <c r="P874" s="64" t="n">
        <f aca="false">IF(AND($G874&lt;=P$1,$H874&gt;P$1),$C874,0)</f>
        <v>0</v>
      </c>
      <c r="Q874" s="64" t="n">
        <f aca="false">IF(AND($G874&lt;=Q$1,$H874&gt;Q$1),$C874,0)</f>
        <v>0</v>
      </c>
      <c r="R874" s="64" t="n">
        <f aca="false">IF(AND($G874&lt;=R$1,$H874&gt;R$1),$C874,0)</f>
        <v>0</v>
      </c>
      <c r="S874" s="64" t="n">
        <f aca="false">IF(AND($G874&lt;=S$1,$H874&gt;S$1),$C874,0)</f>
        <v>0</v>
      </c>
      <c r="T874" s="64" t="n">
        <f aca="false">IF(AND($G874&lt;=T$1,$H874&gt;T$1),$C874,0)</f>
        <v>0</v>
      </c>
      <c r="U874" s="65" t="n">
        <f aca="false">SUM(I874:T874)</f>
        <v>0</v>
      </c>
      <c r="V874" s="65"/>
      <c r="W874" s="67"/>
      <c r="X874" s="67"/>
      <c r="Y874" s="67"/>
      <c r="Z874" s="67"/>
      <c r="AA874" s="67"/>
      <c r="AB874" s="67"/>
      <c r="AC874" s="67"/>
    </row>
    <row r="875" customFormat="false" ht="15.75" hidden="true" customHeight="false" outlineLevel="0" collapsed="false">
      <c r="A875" s="54" t="n">
        <f aca="false">+'Personnel Input Worksheet'!B895</f>
        <v>0</v>
      </c>
      <c r="B875" s="54" t="n">
        <f aca="false">+'Personnel Input Worksheet'!D895</f>
        <v>0</v>
      </c>
      <c r="C875" s="54" t="n">
        <f aca="false">IF(B875&lt;&gt;0,1,0)</f>
        <v>0</v>
      </c>
      <c r="D875" s="54" t="n">
        <f aca="false">+'Personnel Input Worksheet'!G895</f>
        <v>0</v>
      </c>
      <c r="E875" s="61" t="n">
        <f aca="false">+D875*30</f>
        <v>0</v>
      </c>
      <c r="F875" s="62" t="n">
        <v>36526</v>
      </c>
      <c r="G875" s="63" t="n">
        <f aca="false">IF(A875&lt;&gt;"FTE",DATE(99,12,31),+F875+(360-E875))</f>
        <v>36525</v>
      </c>
      <c r="H875" s="63" t="n">
        <f aca="false">IF(A875&lt;&gt;"FTE",F875+E875,DATE(2001,1,1))</f>
        <v>36526</v>
      </c>
      <c r="I875" s="64" t="n">
        <f aca="false">IF(AND($G875&lt;=I$1,$H875&gt;I$1),$C875,0)</f>
        <v>0</v>
      </c>
      <c r="J875" s="64" t="n">
        <f aca="false">IF(AND($G875&lt;=J$1,$H875&gt;J$1),$C875,0)</f>
        <v>0</v>
      </c>
      <c r="K875" s="64" t="n">
        <f aca="false">IF(AND($G875&lt;=K$1,$H875&gt;K$1),$C875,0)</f>
        <v>0</v>
      </c>
      <c r="L875" s="64" t="n">
        <f aca="false">IF(AND($G875&lt;=L$1,$H875&gt;L$1),$C875,0)</f>
        <v>0</v>
      </c>
      <c r="M875" s="64" t="n">
        <f aca="false">IF(AND($G875&lt;=M$1,$H875&gt;M$1),$C875,0)</f>
        <v>0</v>
      </c>
      <c r="N875" s="64" t="n">
        <f aca="false">IF(AND($G875&lt;=N$1,$H875&gt;N$1),$C875,0)</f>
        <v>0</v>
      </c>
      <c r="O875" s="64" t="n">
        <f aca="false">IF(AND($G875&lt;=O$1,$H875&gt;O$1),$C875,0)</f>
        <v>0</v>
      </c>
      <c r="P875" s="64" t="n">
        <f aca="false">IF(AND($G875&lt;=P$1,$H875&gt;P$1),$C875,0)</f>
        <v>0</v>
      </c>
      <c r="Q875" s="64" t="n">
        <f aca="false">IF(AND($G875&lt;=Q$1,$H875&gt;Q$1),$C875,0)</f>
        <v>0</v>
      </c>
      <c r="R875" s="64" t="n">
        <f aca="false">IF(AND($G875&lt;=R$1,$H875&gt;R$1),$C875,0)</f>
        <v>0</v>
      </c>
      <c r="S875" s="64" t="n">
        <f aca="false">IF(AND($G875&lt;=S$1,$H875&gt;S$1),$C875,0)</f>
        <v>0</v>
      </c>
      <c r="T875" s="64" t="n">
        <f aca="false">IF(AND($G875&lt;=T$1,$H875&gt;T$1),$C875,0)</f>
        <v>0</v>
      </c>
      <c r="U875" s="65" t="n">
        <f aca="false">SUM(I875:T875)</f>
        <v>0</v>
      </c>
      <c r="V875" s="65"/>
      <c r="W875" s="67"/>
      <c r="X875" s="67"/>
      <c r="Y875" s="67"/>
      <c r="Z875" s="67"/>
      <c r="AA875" s="67"/>
      <c r="AB875" s="67"/>
      <c r="AC875" s="67"/>
    </row>
    <row r="876" customFormat="false" ht="15.75" hidden="true" customHeight="false" outlineLevel="0" collapsed="false">
      <c r="A876" s="54" t="n">
        <f aca="false">+'Personnel Input Worksheet'!B896</f>
        <v>0</v>
      </c>
      <c r="B876" s="54" t="n">
        <f aca="false">+'Personnel Input Worksheet'!D896</f>
        <v>0</v>
      </c>
      <c r="C876" s="54" t="n">
        <f aca="false">IF(B876&lt;&gt;0,1,0)</f>
        <v>0</v>
      </c>
      <c r="D876" s="54" t="n">
        <f aca="false">+'Personnel Input Worksheet'!G896</f>
        <v>0</v>
      </c>
      <c r="E876" s="61" t="n">
        <f aca="false">+D876*30</f>
        <v>0</v>
      </c>
      <c r="F876" s="62" t="n">
        <v>36526</v>
      </c>
      <c r="G876" s="63" t="n">
        <f aca="false">IF(A876&lt;&gt;"FTE",DATE(99,12,31),+F876+(360-E876))</f>
        <v>36525</v>
      </c>
      <c r="H876" s="63" t="n">
        <f aca="false">IF(A876&lt;&gt;"FTE",F876+E876,DATE(2001,1,1))</f>
        <v>36526</v>
      </c>
      <c r="I876" s="64" t="n">
        <f aca="false">IF(AND($G876&lt;=I$1,$H876&gt;I$1),$C876,0)</f>
        <v>0</v>
      </c>
      <c r="J876" s="64" t="n">
        <f aca="false">IF(AND($G876&lt;=J$1,$H876&gt;J$1),$C876,0)</f>
        <v>0</v>
      </c>
      <c r="K876" s="64" t="n">
        <f aca="false">IF(AND($G876&lt;=K$1,$H876&gt;K$1),$C876,0)</f>
        <v>0</v>
      </c>
      <c r="L876" s="64" t="n">
        <f aca="false">IF(AND($G876&lt;=L$1,$H876&gt;L$1),$C876,0)</f>
        <v>0</v>
      </c>
      <c r="M876" s="64" t="n">
        <f aca="false">IF(AND($G876&lt;=M$1,$H876&gt;M$1),$C876,0)</f>
        <v>0</v>
      </c>
      <c r="N876" s="64" t="n">
        <f aca="false">IF(AND($G876&lt;=N$1,$H876&gt;N$1),$C876,0)</f>
        <v>0</v>
      </c>
      <c r="O876" s="64" t="n">
        <f aca="false">IF(AND($G876&lt;=O$1,$H876&gt;O$1),$C876,0)</f>
        <v>0</v>
      </c>
      <c r="P876" s="64" t="n">
        <f aca="false">IF(AND($G876&lt;=P$1,$H876&gt;P$1),$C876,0)</f>
        <v>0</v>
      </c>
      <c r="Q876" s="64" t="n">
        <f aca="false">IF(AND($G876&lt;=Q$1,$H876&gt;Q$1),$C876,0)</f>
        <v>0</v>
      </c>
      <c r="R876" s="64" t="n">
        <f aca="false">IF(AND($G876&lt;=R$1,$H876&gt;R$1),$C876,0)</f>
        <v>0</v>
      </c>
      <c r="S876" s="64" t="n">
        <f aca="false">IF(AND($G876&lt;=S$1,$H876&gt;S$1),$C876,0)</f>
        <v>0</v>
      </c>
      <c r="T876" s="64" t="n">
        <f aca="false">IF(AND($G876&lt;=T$1,$H876&gt;T$1),$C876,0)</f>
        <v>0</v>
      </c>
      <c r="U876" s="65" t="n">
        <f aca="false">SUM(I876:T876)</f>
        <v>0</v>
      </c>
      <c r="V876" s="65"/>
      <c r="W876" s="67"/>
      <c r="X876" s="67"/>
      <c r="Y876" s="67"/>
      <c r="Z876" s="67"/>
      <c r="AA876" s="67"/>
      <c r="AB876" s="67"/>
      <c r="AC876" s="67"/>
    </row>
    <row r="877" customFormat="false" ht="15.75" hidden="true" customHeight="false" outlineLevel="0" collapsed="false">
      <c r="A877" s="54" t="n">
        <f aca="false">+'Personnel Input Worksheet'!B897</f>
        <v>0</v>
      </c>
      <c r="B877" s="54" t="n">
        <f aca="false">+'Personnel Input Worksheet'!D897</f>
        <v>0</v>
      </c>
      <c r="C877" s="54" t="n">
        <f aca="false">IF(B877&lt;&gt;0,1,0)</f>
        <v>0</v>
      </c>
      <c r="D877" s="54" t="n">
        <f aca="false">+'Personnel Input Worksheet'!G897</f>
        <v>0</v>
      </c>
      <c r="E877" s="61" t="n">
        <f aca="false">+D877*30</f>
        <v>0</v>
      </c>
      <c r="F877" s="62" t="n">
        <v>36526</v>
      </c>
      <c r="G877" s="63" t="n">
        <f aca="false">IF(A877&lt;&gt;"FTE",DATE(99,12,31),+F877+(360-E877))</f>
        <v>36525</v>
      </c>
      <c r="H877" s="63" t="n">
        <f aca="false">IF(A877&lt;&gt;"FTE",F877+E877,DATE(2001,1,1))</f>
        <v>36526</v>
      </c>
      <c r="I877" s="64" t="n">
        <f aca="false">IF(AND($G877&lt;=I$1,$H877&gt;I$1),$C877,0)</f>
        <v>0</v>
      </c>
      <c r="J877" s="64" t="n">
        <f aca="false">IF(AND($G877&lt;=J$1,$H877&gt;J$1),$C877,0)</f>
        <v>0</v>
      </c>
      <c r="K877" s="64" t="n">
        <f aca="false">IF(AND($G877&lt;=K$1,$H877&gt;K$1),$C877,0)</f>
        <v>0</v>
      </c>
      <c r="L877" s="64" t="n">
        <f aca="false">IF(AND($G877&lt;=L$1,$H877&gt;L$1),$C877,0)</f>
        <v>0</v>
      </c>
      <c r="M877" s="64" t="n">
        <f aca="false">IF(AND($G877&lt;=M$1,$H877&gt;M$1),$C877,0)</f>
        <v>0</v>
      </c>
      <c r="N877" s="64" t="n">
        <f aca="false">IF(AND($G877&lt;=N$1,$H877&gt;N$1),$C877,0)</f>
        <v>0</v>
      </c>
      <c r="O877" s="64" t="n">
        <f aca="false">IF(AND($G877&lt;=O$1,$H877&gt;O$1),$C877,0)</f>
        <v>0</v>
      </c>
      <c r="P877" s="64" t="n">
        <f aca="false">IF(AND($G877&lt;=P$1,$H877&gt;P$1),$C877,0)</f>
        <v>0</v>
      </c>
      <c r="Q877" s="64" t="n">
        <f aca="false">IF(AND($G877&lt;=Q$1,$H877&gt;Q$1),$C877,0)</f>
        <v>0</v>
      </c>
      <c r="R877" s="64" t="n">
        <f aca="false">IF(AND($G877&lt;=R$1,$H877&gt;R$1),$C877,0)</f>
        <v>0</v>
      </c>
      <c r="S877" s="64" t="n">
        <f aca="false">IF(AND($G877&lt;=S$1,$H877&gt;S$1),$C877,0)</f>
        <v>0</v>
      </c>
      <c r="T877" s="64" t="n">
        <f aca="false">IF(AND($G877&lt;=T$1,$H877&gt;T$1),$C877,0)</f>
        <v>0</v>
      </c>
      <c r="U877" s="65" t="n">
        <f aca="false">SUM(I877:T877)</f>
        <v>0</v>
      </c>
      <c r="V877" s="65"/>
      <c r="W877" s="67"/>
      <c r="X877" s="67"/>
      <c r="Y877" s="67"/>
      <c r="Z877" s="67"/>
      <c r="AA877" s="67"/>
      <c r="AB877" s="67"/>
      <c r="AC877" s="67"/>
    </row>
    <row r="878" customFormat="false" ht="15.75" hidden="true" customHeight="false" outlineLevel="0" collapsed="false">
      <c r="A878" s="54" t="n">
        <f aca="false">+'Personnel Input Worksheet'!B898</f>
        <v>0</v>
      </c>
      <c r="B878" s="54" t="n">
        <f aca="false">+'Personnel Input Worksheet'!D898</f>
        <v>0</v>
      </c>
      <c r="C878" s="54" t="n">
        <f aca="false">IF(B878&lt;&gt;0,1,0)</f>
        <v>0</v>
      </c>
      <c r="D878" s="54" t="n">
        <f aca="false">+'Personnel Input Worksheet'!G898</f>
        <v>0</v>
      </c>
      <c r="E878" s="61" t="n">
        <f aca="false">+D878*30</f>
        <v>0</v>
      </c>
      <c r="F878" s="62" t="n">
        <v>36526</v>
      </c>
      <c r="G878" s="63" t="n">
        <f aca="false">IF(A878&lt;&gt;"FTE",DATE(99,12,31),+F878+(360-E878))</f>
        <v>36525</v>
      </c>
      <c r="H878" s="63" t="n">
        <f aca="false">IF(A878&lt;&gt;"FTE",F878+E878,DATE(2001,1,1))</f>
        <v>36526</v>
      </c>
      <c r="I878" s="64" t="n">
        <f aca="false">IF(AND($G878&lt;=I$1,$H878&gt;I$1),$C878,0)</f>
        <v>0</v>
      </c>
      <c r="J878" s="64" t="n">
        <f aca="false">IF(AND($G878&lt;=J$1,$H878&gt;J$1),$C878,0)</f>
        <v>0</v>
      </c>
      <c r="K878" s="64" t="n">
        <f aca="false">IF(AND($G878&lt;=K$1,$H878&gt;K$1),$C878,0)</f>
        <v>0</v>
      </c>
      <c r="L878" s="64" t="n">
        <f aca="false">IF(AND($G878&lt;=L$1,$H878&gt;L$1),$C878,0)</f>
        <v>0</v>
      </c>
      <c r="M878" s="64" t="n">
        <f aca="false">IF(AND($G878&lt;=M$1,$H878&gt;M$1),$C878,0)</f>
        <v>0</v>
      </c>
      <c r="N878" s="64" t="n">
        <f aca="false">IF(AND($G878&lt;=N$1,$H878&gt;N$1),$C878,0)</f>
        <v>0</v>
      </c>
      <c r="O878" s="64" t="n">
        <f aca="false">IF(AND($G878&lt;=O$1,$H878&gt;O$1),$C878,0)</f>
        <v>0</v>
      </c>
      <c r="P878" s="64" t="n">
        <f aca="false">IF(AND($G878&lt;=P$1,$H878&gt;P$1),$C878,0)</f>
        <v>0</v>
      </c>
      <c r="Q878" s="64" t="n">
        <f aca="false">IF(AND($G878&lt;=Q$1,$H878&gt;Q$1),$C878,0)</f>
        <v>0</v>
      </c>
      <c r="R878" s="64" t="n">
        <f aca="false">IF(AND($G878&lt;=R$1,$H878&gt;R$1),$C878,0)</f>
        <v>0</v>
      </c>
      <c r="S878" s="64" t="n">
        <f aca="false">IF(AND($G878&lt;=S$1,$H878&gt;S$1),$C878,0)</f>
        <v>0</v>
      </c>
      <c r="T878" s="64" t="n">
        <f aca="false">IF(AND($G878&lt;=T$1,$H878&gt;T$1),$C878,0)</f>
        <v>0</v>
      </c>
      <c r="U878" s="65" t="n">
        <f aca="false">SUM(I878:T878)</f>
        <v>0</v>
      </c>
      <c r="V878" s="65"/>
      <c r="W878" s="67"/>
      <c r="X878" s="67"/>
      <c r="Y878" s="67"/>
      <c r="Z878" s="67"/>
      <c r="AA878" s="67"/>
      <c r="AB878" s="67"/>
      <c r="AC878" s="67"/>
    </row>
    <row r="879" customFormat="false" ht="15.75" hidden="true" customHeight="false" outlineLevel="0" collapsed="false">
      <c r="A879" s="54" t="n">
        <f aca="false">+'Personnel Input Worksheet'!B899</f>
        <v>0</v>
      </c>
      <c r="B879" s="54" t="n">
        <f aca="false">+'Personnel Input Worksheet'!D899</f>
        <v>0</v>
      </c>
      <c r="C879" s="54" t="n">
        <f aca="false">IF(B879&lt;&gt;0,1,0)</f>
        <v>0</v>
      </c>
      <c r="D879" s="54" t="n">
        <f aca="false">+'Personnel Input Worksheet'!G899</f>
        <v>0</v>
      </c>
      <c r="E879" s="61" t="n">
        <f aca="false">+D879*30</f>
        <v>0</v>
      </c>
      <c r="F879" s="62" t="n">
        <v>36526</v>
      </c>
      <c r="G879" s="63" t="n">
        <f aca="false">IF(A879&lt;&gt;"FTE",DATE(99,12,31),+F879+(360-E879))</f>
        <v>36525</v>
      </c>
      <c r="H879" s="63" t="n">
        <f aca="false">IF(A879&lt;&gt;"FTE",F879+E879,DATE(2001,1,1))</f>
        <v>36526</v>
      </c>
      <c r="I879" s="64" t="n">
        <f aca="false">IF(AND($G879&lt;=I$1,$H879&gt;I$1),$C879,0)</f>
        <v>0</v>
      </c>
      <c r="J879" s="64" t="n">
        <f aca="false">IF(AND($G879&lt;=J$1,$H879&gt;J$1),$C879,0)</f>
        <v>0</v>
      </c>
      <c r="K879" s="64" t="n">
        <f aca="false">IF(AND($G879&lt;=K$1,$H879&gt;K$1),$C879,0)</f>
        <v>0</v>
      </c>
      <c r="L879" s="64" t="n">
        <f aca="false">IF(AND($G879&lt;=L$1,$H879&gt;L$1),$C879,0)</f>
        <v>0</v>
      </c>
      <c r="M879" s="64" t="n">
        <f aca="false">IF(AND($G879&lt;=M$1,$H879&gt;M$1),$C879,0)</f>
        <v>0</v>
      </c>
      <c r="N879" s="64" t="n">
        <f aca="false">IF(AND($G879&lt;=N$1,$H879&gt;N$1),$C879,0)</f>
        <v>0</v>
      </c>
      <c r="O879" s="64" t="n">
        <f aca="false">IF(AND($G879&lt;=O$1,$H879&gt;O$1),$C879,0)</f>
        <v>0</v>
      </c>
      <c r="P879" s="64" t="n">
        <f aca="false">IF(AND($G879&lt;=P$1,$H879&gt;P$1),$C879,0)</f>
        <v>0</v>
      </c>
      <c r="Q879" s="64" t="n">
        <f aca="false">IF(AND($G879&lt;=Q$1,$H879&gt;Q$1),$C879,0)</f>
        <v>0</v>
      </c>
      <c r="R879" s="64" t="n">
        <f aca="false">IF(AND($G879&lt;=R$1,$H879&gt;R$1),$C879,0)</f>
        <v>0</v>
      </c>
      <c r="S879" s="64" t="n">
        <f aca="false">IF(AND($G879&lt;=S$1,$H879&gt;S$1),$C879,0)</f>
        <v>0</v>
      </c>
      <c r="T879" s="64" t="n">
        <f aca="false">IF(AND($G879&lt;=T$1,$H879&gt;T$1),$C879,0)</f>
        <v>0</v>
      </c>
      <c r="U879" s="65" t="n">
        <f aca="false">SUM(I879:T879)</f>
        <v>0</v>
      </c>
      <c r="V879" s="65"/>
      <c r="W879" s="67"/>
      <c r="X879" s="67"/>
      <c r="Y879" s="67"/>
      <c r="Z879" s="67"/>
      <c r="AA879" s="67"/>
      <c r="AB879" s="67"/>
      <c r="AC879" s="67"/>
    </row>
    <row r="880" customFormat="false" ht="15.75" hidden="true" customHeight="false" outlineLevel="0" collapsed="false">
      <c r="A880" s="54" t="n">
        <f aca="false">+'Personnel Input Worksheet'!B900</f>
        <v>0</v>
      </c>
      <c r="B880" s="54" t="n">
        <f aca="false">+'Personnel Input Worksheet'!D900</f>
        <v>0</v>
      </c>
      <c r="C880" s="54" t="n">
        <f aca="false">IF(B880&lt;&gt;0,1,0)</f>
        <v>0</v>
      </c>
      <c r="D880" s="54" t="n">
        <f aca="false">+'Personnel Input Worksheet'!G900</f>
        <v>0</v>
      </c>
      <c r="E880" s="61" t="n">
        <f aca="false">+D880*30</f>
        <v>0</v>
      </c>
      <c r="F880" s="62" t="n">
        <v>36526</v>
      </c>
      <c r="G880" s="63" t="n">
        <f aca="false">IF(A880&lt;&gt;"FTE",DATE(99,12,31),+F880+(360-E880))</f>
        <v>36525</v>
      </c>
      <c r="H880" s="63" t="n">
        <f aca="false">IF(A880&lt;&gt;"FTE",F880+E880,DATE(2001,1,1))</f>
        <v>36526</v>
      </c>
      <c r="I880" s="64" t="n">
        <f aca="false">IF(AND($G880&lt;=I$1,$H880&gt;I$1),$C880,0)</f>
        <v>0</v>
      </c>
      <c r="J880" s="64" t="n">
        <f aca="false">IF(AND($G880&lt;=J$1,$H880&gt;J$1),$C880,0)</f>
        <v>0</v>
      </c>
      <c r="K880" s="64" t="n">
        <f aca="false">IF(AND($G880&lt;=K$1,$H880&gt;K$1),$C880,0)</f>
        <v>0</v>
      </c>
      <c r="L880" s="64" t="n">
        <f aca="false">IF(AND($G880&lt;=L$1,$H880&gt;L$1),$C880,0)</f>
        <v>0</v>
      </c>
      <c r="M880" s="64" t="n">
        <f aca="false">IF(AND($G880&lt;=M$1,$H880&gt;M$1),$C880,0)</f>
        <v>0</v>
      </c>
      <c r="N880" s="64" t="n">
        <f aca="false">IF(AND($G880&lt;=N$1,$H880&gt;N$1),$C880,0)</f>
        <v>0</v>
      </c>
      <c r="O880" s="64" t="n">
        <f aca="false">IF(AND($G880&lt;=O$1,$H880&gt;O$1),$C880,0)</f>
        <v>0</v>
      </c>
      <c r="P880" s="64" t="n">
        <f aca="false">IF(AND($G880&lt;=P$1,$H880&gt;P$1),$C880,0)</f>
        <v>0</v>
      </c>
      <c r="Q880" s="64" t="n">
        <f aca="false">IF(AND($G880&lt;=Q$1,$H880&gt;Q$1),$C880,0)</f>
        <v>0</v>
      </c>
      <c r="R880" s="64" t="n">
        <f aca="false">IF(AND($G880&lt;=R$1,$H880&gt;R$1),$C880,0)</f>
        <v>0</v>
      </c>
      <c r="S880" s="64" t="n">
        <f aca="false">IF(AND($G880&lt;=S$1,$H880&gt;S$1),$C880,0)</f>
        <v>0</v>
      </c>
      <c r="T880" s="64" t="n">
        <f aca="false">IF(AND($G880&lt;=T$1,$H880&gt;T$1),$C880,0)</f>
        <v>0</v>
      </c>
      <c r="U880" s="65" t="n">
        <f aca="false">SUM(I880:T880)</f>
        <v>0</v>
      </c>
      <c r="V880" s="65"/>
      <c r="W880" s="67"/>
      <c r="X880" s="67"/>
      <c r="Y880" s="67"/>
      <c r="Z880" s="67"/>
      <c r="AA880" s="67"/>
      <c r="AB880" s="67"/>
      <c r="AC880" s="67"/>
    </row>
    <row r="881" customFormat="false" ht="15.75" hidden="true" customHeight="false" outlineLevel="0" collapsed="false">
      <c r="A881" s="54" t="n">
        <f aca="false">+'Personnel Input Worksheet'!B901</f>
        <v>0</v>
      </c>
      <c r="B881" s="54" t="n">
        <f aca="false">+'Personnel Input Worksheet'!D901</f>
        <v>0</v>
      </c>
      <c r="C881" s="54" t="n">
        <f aca="false">IF(B881&lt;&gt;0,1,0)</f>
        <v>0</v>
      </c>
      <c r="D881" s="54" t="n">
        <f aca="false">+'Personnel Input Worksheet'!G901</f>
        <v>0</v>
      </c>
      <c r="E881" s="61" t="n">
        <f aca="false">+D881*30</f>
        <v>0</v>
      </c>
      <c r="F881" s="62" t="n">
        <v>36526</v>
      </c>
      <c r="G881" s="63" t="n">
        <f aca="false">IF(A881&lt;&gt;"FTE",DATE(99,12,31),+F881+(360-E881))</f>
        <v>36525</v>
      </c>
      <c r="H881" s="63" t="n">
        <f aca="false">IF(A881&lt;&gt;"FTE",F881+E881,DATE(2001,1,1))</f>
        <v>36526</v>
      </c>
      <c r="I881" s="64" t="n">
        <f aca="false">IF(AND($G881&lt;=I$1,$H881&gt;I$1),$C881,0)</f>
        <v>0</v>
      </c>
      <c r="J881" s="64" t="n">
        <f aca="false">IF(AND($G881&lt;=J$1,$H881&gt;J$1),$C881,0)</f>
        <v>0</v>
      </c>
      <c r="K881" s="64" t="n">
        <f aca="false">IF(AND($G881&lt;=K$1,$H881&gt;K$1),$C881,0)</f>
        <v>0</v>
      </c>
      <c r="L881" s="64" t="n">
        <f aca="false">IF(AND($G881&lt;=L$1,$H881&gt;L$1),$C881,0)</f>
        <v>0</v>
      </c>
      <c r="M881" s="64" t="n">
        <f aca="false">IF(AND($G881&lt;=M$1,$H881&gt;M$1),$C881,0)</f>
        <v>0</v>
      </c>
      <c r="N881" s="64" t="n">
        <f aca="false">IF(AND($G881&lt;=N$1,$H881&gt;N$1),$C881,0)</f>
        <v>0</v>
      </c>
      <c r="O881" s="64" t="n">
        <f aca="false">IF(AND($G881&lt;=O$1,$H881&gt;O$1),$C881,0)</f>
        <v>0</v>
      </c>
      <c r="P881" s="64" t="n">
        <f aca="false">IF(AND($G881&lt;=P$1,$H881&gt;P$1),$C881,0)</f>
        <v>0</v>
      </c>
      <c r="Q881" s="64" t="n">
        <f aca="false">IF(AND($G881&lt;=Q$1,$H881&gt;Q$1),$C881,0)</f>
        <v>0</v>
      </c>
      <c r="R881" s="64" t="n">
        <f aca="false">IF(AND($G881&lt;=R$1,$H881&gt;R$1),$C881,0)</f>
        <v>0</v>
      </c>
      <c r="S881" s="64" t="n">
        <f aca="false">IF(AND($G881&lt;=S$1,$H881&gt;S$1),$C881,0)</f>
        <v>0</v>
      </c>
      <c r="T881" s="64" t="n">
        <f aca="false">IF(AND($G881&lt;=T$1,$H881&gt;T$1),$C881,0)</f>
        <v>0</v>
      </c>
      <c r="U881" s="65" t="n">
        <f aca="false">SUM(I881:T881)</f>
        <v>0</v>
      </c>
      <c r="V881" s="65"/>
      <c r="W881" s="67"/>
      <c r="X881" s="67"/>
      <c r="Y881" s="67"/>
      <c r="Z881" s="67"/>
      <c r="AA881" s="67"/>
      <c r="AB881" s="67"/>
      <c r="AC881" s="67"/>
    </row>
    <row r="882" customFormat="false" ht="15.75" hidden="true" customHeight="false" outlineLevel="0" collapsed="false">
      <c r="A882" s="54" t="n">
        <f aca="false">+'Personnel Input Worksheet'!B902</f>
        <v>0</v>
      </c>
      <c r="B882" s="54" t="n">
        <f aca="false">+'Personnel Input Worksheet'!D902</f>
        <v>0</v>
      </c>
      <c r="C882" s="54" t="n">
        <f aca="false">IF(B882&lt;&gt;0,1,0)</f>
        <v>0</v>
      </c>
      <c r="D882" s="54" t="n">
        <f aca="false">+'Personnel Input Worksheet'!G902</f>
        <v>0</v>
      </c>
      <c r="E882" s="61" t="n">
        <f aca="false">+D882*30</f>
        <v>0</v>
      </c>
      <c r="F882" s="62" t="n">
        <v>36526</v>
      </c>
      <c r="G882" s="63" t="n">
        <f aca="false">IF(A882&lt;&gt;"FTE",DATE(99,12,31),+F882+(360-E882))</f>
        <v>36525</v>
      </c>
      <c r="H882" s="63" t="n">
        <f aca="false">IF(A882&lt;&gt;"FTE",F882+E882,DATE(2001,1,1))</f>
        <v>36526</v>
      </c>
      <c r="I882" s="64" t="n">
        <f aca="false">IF(AND($G882&lt;=I$1,$H882&gt;I$1),$C882,0)</f>
        <v>0</v>
      </c>
      <c r="J882" s="64" t="n">
        <f aca="false">IF(AND($G882&lt;=J$1,$H882&gt;J$1),$C882,0)</f>
        <v>0</v>
      </c>
      <c r="K882" s="64" t="n">
        <f aca="false">IF(AND($G882&lt;=K$1,$H882&gt;K$1),$C882,0)</f>
        <v>0</v>
      </c>
      <c r="L882" s="64" t="n">
        <f aca="false">IF(AND($G882&lt;=L$1,$H882&gt;L$1),$C882,0)</f>
        <v>0</v>
      </c>
      <c r="M882" s="64" t="n">
        <f aca="false">IF(AND($G882&lt;=M$1,$H882&gt;M$1),$C882,0)</f>
        <v>0</v>
      </c>
      <c r="N882" s="64" t="n">
        <f aca="false">IF(AND($G882&lt;=N$1,$H882&gt;N$1),$C882,0)</f>
        <v>0</v>
      </c>
      <c r="O882" s="64" t="n">
        <f aca="false">IF(AND($G882&lt;=O$1,$H882&gt;O$1),$C882,0)</f>
        <v>0</v>
      </c>
      <c r="P882" s="64" t="n">
        <f aca="false">IF(AND($G882&lt;=P$1,$H882&gt;P$1),$C882,0)</f>
        <v>0</v>
      </c>
      <c r="Q882" s="64" t="n">
        <f aca="false">IF(AND($G882&lt;=Q$1,$H882&gt;Q$1),$C882,0)</f>
        <v>0</v>
      </c>
      <c r="R882" s="64" t="n">
        <f aca="false">IF(AND($G882&lt;=R$1,$H882&gt;R$1),$C882,0)</f>
        <v>0</v>
      </c>
      <c r="S882" s="64" t="n">
        <f aca="false">IF(AND($G882&lt;=S$1,$H882&gt;S$1),$C882,0)</f>
        <v>0</v>
      </c>
      <c r="T882" s="64" t="n">
        <f aca="false">IF(AND($G882&lt;=T$1,$H882&gt;T$1),$C882,0)</f>
        <v>0</v>
      </c>
      <c r="U882" s="65" t="n">
        <f aca="false">SUM(I882:T882)</f>
        <v>0</v>
      </c>
      <c r="V882" s="65"/>
      <c r="W882" s="67"/>
      <c r="X882" s="67"/>
      <c r="Y882" s="67"/>
      <c r="Z882" s="67"/>
      <c r="AA882" s="67"/>
      <c r="AB882" s="67"/>
      <c r="AC882" s="67"/>
    </row>
    <row r="883" customFormat="false" ht="15.75" hidden="true" customHeight="false" outlineLevel="0" collapsed="false">
      <c r="A883" s="54" t="n">
        <f aca="false">+'Personnel Input Worksheet'!B903</f>
        <v>0</v>
      </c>
      <c r="B883" s="54" t="n">
        <f aca="false">+'Personnel Input Worksheet'!D903</f>
        <v>0</v>
      </c>
      <c r="C883" s="54" t="n">
        <f aca="false">IF(B883&lt;&gt;0,1,0)</f>
        <v>0</v>
      </c>
      <c r="D883" s="54" t="n">
        <f aca="false">+'Personnel Input Worksheet'!G903</f>
        <v>0</v>
      </c>
      <c r="E883" s="61" t="n">
        <f aca="false">+D883*30</f>
        <v>0</v>
      </c>
      <c r="F883" s="62" t="n">
        <v>36526</v>
      </c>
      <c r="G883" s="63" t="n">
        <f aca="false">IF(A883&lt;&gt;"FTE",DATE(99,12,31),+F883+(360-E883))</f>
        <v>36525</v>
      </c>
      <c r="H883" s="63" t="n">
        <f aca="false">IF(A883&lt;&gt;"FTE",F883+E883,DATE(2001,1,1))</f>
        <v>36526</v>
      </c>
      <c r="I883" s="64" t="n">
        <f aca="false">IF(AND($G883&lt;=I$1,$H883&gt;I$1),$C883,0)</f>
        <v>0</v>
      </c>
      <c r="J883" s="64" t="n">
        <f aca="false">IF(AND($G883&lt;=J$1,$H883&gt;J$1),$C883,0)</f>
        <v>0</v>
      </c>
      <c r="K883" s="64" t="n">
        <f aca="false">IF(AND($G883&lt;=K$1,$H883&gt;K$1),$C883,0)</f>
        <v>0</v>
      </c>
      <c r="L883" s="64" t="n">
        <f aca="false">IF(AND($G883&lt;=L$1,$H883&gt;L$1),$C883,0)</f>
        <v>0</v>
      </c>
      <c r="M883" s="64" t="n">
        <f aca="false">IF(AND($G883&lt;=M$1,$H883&gt;M$1),$C883,0)</f>
        <v>0</v>
      </c>
      <c r="N883" s="64" t="n">
        <f aca="false">IF(AND($G883&lt;=N$1,$H883&gt;N$1),$C883,0)</f>
        <v>0</v>
      </c>
      <c r="O883" s="64" t="n">
        <f aca="false">IF(AND($G883&lt;=O$1,$H883&gt;O$1),$C883,0)</f>
        <v>0</v>
      </c>
      <c r="P883" s="64" t="n">
        <f aca="false">IF(AND($G883&lt;=P$1,$H883&gt;P$1),$C883,0)</f>
        <v>0</v>
      </c>
      <c r="Q883" s="64" t="n">
        <f aca="false">IF(AND($G883&lt;=Q$1,$H883&gt;Q$1),$C883,0)</f>
        <v>0</v>
      </c>
      <c r="R883" s="64" t="n">
        <f aca="false">IF(AND($G883&lt;=R$1,$H883&gt;R$1),$C883,0)</f>
        <v>0</v>
      </c>
      <c r="S883" s="64" t="n">
        <f aca="false">IF(AND($G883&lt;=S$1,$H883&gt;S$1),$C883,0)</f>
        <v>0</v>
      </c>
      <c r="T883" s="64" t="n">
        <f aca="false">IF(AND($G883&lt;=T$1,$H883&gt;T$1),$C883,0)</f>
        <v>0</v>
      </c>
      <c r="U883" s="65" t="n">
        <f aca="false">SUM(I883:T883)</f>
        <v>0</v>
      </c>
      <c r="V883" s="65"/>
      <c r="W883" s="67"/>
      <c r="X883" s="67"/>
      <c r="Y883" s="67"/>
      <c r="Z883" s="67"/>
      <c r="AA883" s="67"/>
      <c r="AB883" s="67"/>
      <c r="AC883" s="67"/>
    </row>
    <row r="884" customFormat="false" ht="15.75" hidden="true" customHeight="false" outlineLevel="0" collapsed="false">
      <c r="A884" s="54" t="n">
        <f aca="false">+'Personnel Input Worksheet'!B904</f>
        <v>0</v>
      </c>
      <c r="B884" s="54" t="n">
        <f aca="false">+'Personnel Input Worksheet'!D904</f>
        <v>0</v>
      </c>
      <c r="C884" s="54" t="n">
        <f aca="false">IF(B884&lt;&gt;0,1,0)</f>
        <v>0</v>
      </c>
      <c r="D884" s="54" t="n">
        <f aca="false">+'Personnel Input Worksheet'!G904</f>
        <v>0</v>
      </c>
      <c r="E884" s="61" t="n">
        <f aca="false">+D884*30</f>
        <v>0</v>
      </c>
      <c r="F884" s="62" t="n">
        <v>36526</v>
      </c>
      <c r="G884" s="63" t="n">
        <f aca="false">IF(A884&lt;&gt;"FTE",DATE(99,12,31),+F884+(360-E884))</f>
        <v>36525</v>
      </c>
      <c r="H884" s="63" t="n">
        <f aca="false">IF(A884&lt;&gt;"FTE",F884+E884,DATE(2001,1,1))</f>
        <v>36526</v>
      </c>
      <c r="I884" s="64" t="n">
        <f aca="false">IF(AND($G884&lt;=I$1,$H884&gt;I$1),$C884,0)</f>
        <v>0</v>
      </c>
      <c r="J884" s="64" t="n">
        <f aca="false">IF(AND($G884&lt;=J$1,$H884&gt;J$1),$C884,0)</f>
        <v>0</v>
      </c>
      <c r="K884" s="64" t="n">
        <f aca="false">IF(AND($G884&lt;=K$1,$H884&gt;K$1),$C884,0)</f>
        <v>0</v>
      </c>
      <c r="L884" s="64" t="n">
        <f aca="false">IF(AND($G884&lt;=L$1,$H884&gt;L$1),$C884,0)</f>
        <v>0</v>
      </c>
      <c r="M884" s="64" t="n">
        <f aca="false">IF(AND($G884&lt;=M$1,$H884&gt;M$1),$C884,0)</f>
        <v>0</v>
      </c>
      <c r="N884" s="64" t="n">
        <f aca="false">IF(AND($G884&lt;=N$1,$H884&gt;N$1),$C884,0)</f>
        <v>0</v>
      </c>
      <c r="O884" s="64" t="n">
        <f aca="false">IF(AND($G884&lt;=O$1,$H884&gt;O$1),$C884,0)</f>
        <v>0</v>
      </c>
      <c r="P884" s="64" t="n">
        <f aca="false">IF(AND($G884&lt;=P$1,$H884&gt;P$1),$C884,0)</f>
        <v>0</v>
      </c>
      <c r="Q884" s="64" t="n">
        <f aca="false">IF(AND($G884&lt;=Q$1,$H884&gt;Q$1),$C884,0)</f>
        <v>0</v>
      </c>
      <c r="R884" s="64" t="n">
        <f aca="false">IF(AND($G884&lt;=R$1,$H884&gt;R$1),$C884,0)</f>
        <v>0</v>
      </c>
      <c r="S884" s="64" t="n">
        <f aca="false">IF(AND($G884&lt;=S$1,$H884&gt;S$1),$C884,0)</f>
        <v>0</v>
      </c>
      <c r="T884" s="64" t="n">
        <f aca="false">IF(AND($G884&lt;=T$1,$H884&gt;T$1),$C884,0)</f>
        <v>0</v>
      </c>
      <c r="U884" s="65" t="n">
        <f aca="false">SUM(I884:T884)</f>
        <v>0</v>
      </c>
      <c r="V884" s="65"/>
      <c r="W884" s="67"/>
      <c r="X884" s="67"/>
      <c r="Y884" s="67"/>
      <c r="Z884" s="67"/>
      <c r="AA884" s="67"/>
      <c r="AB884" s="67"/>
      <c r="AC884" s="67"/>
    </row>
    <row r="885" customFormat="false" ht="15.75" hidden="true" customHeight="false" outlineLevel="0" collapsed="false">
      <c r="A885" s="54" t="n">
        <f aca="false">+'Personnel Input Worksheet'!B905</f>
        <v>0</v>
      </c>
      <c r="B885" s="54" t="n">
        <f aca="false">+'Personnel Input Worksheet'!D905</f>
        <v>0</v>
      </c>
      <c r="C885" s="54" t="n">
        <f aca="false">IF(B885&lt;&gt;0,1,0)</f>
        <v>0</v>
      </c>
      <c r="D885" s="54" t="n">
        <f aca="false">+'Personnel Input Worksheet'!G905</f>
        <v>0</v>
      </c>
      <c r="E885" s="61" t="n">
        <f aca="false">+D885*30</f>
        <v>0</v>
      </c>
      <c r="F885" s="62" t="n">
        <v>36526</v>
      </c>
      <c r="G885" s="63" t="n">
        <f aca="false">IF(A885&lt;&gt;"FTE",DATE(99,12,31),+F885+(360-E885))</f>
        <v>36525</v>
      </c>
      <c r="H885" s="63" t="n">
        <f aca="false">IF(A885&lt;&gt;"FTE",F885+E885,DATE(2001,1,1))</f>
        <v>36526</v>
      </c>
      <c r="I885" s="64" t="n">
        <f aca="false">IF(AND($G885&lt;=I$1,$H885&gt;I$1),$C885,0)</f>
        <v>0</v>
      </c>
      <c r="J885" s="64" t="n">
        <f aca="false">IF(AND($G885&lt;=J$1,$H885&gt;J$1),$C885,0)</f>
        <v>0</v>
      </c>
      <c r="K885" s="64" t="n">
        <f aca="false">IF(AND($G885&lt;=K$1,$H885&gt;K$1),$C885,0)</f>
        <v>0</v>
      </c>
      <c r="L885" s="64" t="n">
        <f aca="false">IF(AND($G885&lt;=L$1,$H885&gt;L$1),$C885,0)</f>
        <v>0</v>
      </c>
      <c r="M885" s="64" t="n">
        <f aca="false">IF(AND($G885&lt;=M$1,$H885&gt;M$1),$C885,0)</f>
        <v>0</v>
      </c>
      <c r="N885" s="64" t="n">
        <f aca="false">IF(AND($G885&lt;=N$1,$H885&gt;N$1),$C885,0)</f>
        <v>0</v>
      </c>
      <c r="O885" s="64" t="n">
        <f aca="false">IF(AND($G885&lt;=O$1,$H885&gt;O$1),$C885,0)</f>
        <v>0</v>
      </c>
      <c r="P885" s="64" t="n">
        <f aca="false">IF(AND($G885&lt;=P$1,$H885&gt;P$1),$C885,0)</f>
        <v>0</v>
      </c>
      <c r="Q885" s="64" t="n">
        <f aca="false">IF(AND($G885&lt;=Q$1,$H885&gt;Q$1),$C885,0)</f>
        <v>0</v>
      </c>
      <c r="R885" s="64" t="n">
        <f aca="false">IF(AND($G885&lt;=R$1,$H885&gt;R$1),$C885,0)</f>
        <v>0</v>
      </c>
      <c r="S885" s="64" t="n">
        <f aca="false">IF(AND($G885&lt;=S$1,$H885&gt;S$1),$C885,0)</f>
        <v>0</v>
      </c>
      <c r="T885" s="64" t="n">
        <f aca="false">IF(AND($G885&lt;=T$1,$H885&gt;T$1),$C885,0)</f>
        <v>0</v>
      </c>
      <c r="U885" s="65" t="n">
        <f aca="false">SUM(I885:T885)</f>
        <v>0</v>
      </c>
      <c r="V885" s="65"/>
      <c r="W885" s="67"/>
      <c r="X885" s="67"/>
      <c r="Y885" s="67"/>
      <c r="Z885" s="67"/>
      <c r="AA885" s="67"/>
      <c r="AB885" s="67"/>
      <c r="AC885" s="67"/>
    </row>
    <row r="886" customFormat="false" ht="15.75" hidden="true" customHeight="false" outlineLevel="0" collapsed="false">
      <c r="A886" s="54" t="n">
        <f aca="false">+'Personnel Input Worksheet'!B906</f>
        <v>0</v>
      </c>
      <c r="B886" s="54" t="n">
        <f aca="false">+'Personnel Input Worksheet'!D906</f>
        <v>0</v>
      </c>
      <c r="C886" s="54" t="n">
        <f aca="false">IF(B886&lt;&gt;0,1,0)</f>
        <v>0</v>
      </c>
      <c r="D886" s="54" t="n">
        <f aca="false">+'Personnel Input Worksheet'!G906</f>
        <v>0</v>
      </c>
      <c r="E886" s="61" t="n">
        <f aca="false">+D886*30</f>
        <v>0</v>
      </c>
      <c r="F886" s="62" t="n">
        <v>36526</v>
      </c>
      <c r="G886" s="63" t="n">
        <f aca="false">IF(A886&lt;&gt;"FTE",DATE(99,12,31),+F886+(360-E886))</f>
        <v>36525</v>
      </c>
      <c r="H886" s="63" t="n">
        <f aca="false">IF(A886&lt;&gt;"FTE",F886+E886,DATE(2001,1,1))</f>
        <v>36526</v>
      </c>
      <c r="I886" s="64" t="n">
        <f aca="false">IF(AND($G886&lt;=I$1,$H886&gt;I$1),$C886,0)</f>
        <v>0</v>
      </c>
      <c r="J886" s="64" t="n">
        <f aca="false">IF(AND($G886&lt;=J$1,$H886&gt;J$1),$C886,0)</f>
        <v>0</v>
      </c>
      <c r="K886" s="64" t="n">
        <f aca="false">IF(AND($G886&lt;=K$1,$H886&gt;K$1),$C886,0)</f>
        <v>0</v>
      </c>
      <c r="L886" s="64" t="n">
        <f aca="false">IF(AND($G886&lt;=L$1,$H886&gt;L$1),$C886,0)</f>
        <v>0</v>
      </c>
      <c r="M886" s="64" t="n">
        <f aca="false">IF(AND($G886&lt;=M$1,$H886&gt;M$1),$C886,0)</f>
        <v>0</v>
      </c>
      <c r="N886" s="64" t="n">
        <f aca="false">IF(AND($G886&lt;=N$1,$H886&gt;N$1),$C886,0)</f>
        <v>0</v>
      </c>
      <c r="O886" s="64" t="n">
        <f aca="false">IF(AND($G886&lt;=O$1,$H886&gt;O$1),$C886,0)</f>
        <v>0</v>
      </c>
      <c r="P886" s="64" t="n">
        <f aca="false">IF(AND($G886&lt;=P$1,$H886&gt;P$1),$C886,0)</f>
        <v>0</v>
      </c>
      <c r="Q886" s="64" t="n">
        <f aca="false">IF(AND($G886&lt;=Q$1,$H886&gt;Q$1),$C886,0)</f>
        <v>0</v>
      </c>
      <c r="R886" s="64" t="n">
        <f aca="false">IF(AND($G886&lt;=R$1,$H886&gt;R$1),$C886,0)</f>
        <v>0</v>
      </c>
      <c r="S886" s="64" t="n">
        <f aca="false">IF(AND($G886&lt;=S$1,$H886&gt;S$1),$C886,0)</f>
        <v>0</v>
      </c>
      <c r="T886" s="64" t="n">
        <f aca="false">IF(AND($G886&lt;=T$1,$H886&gt;T$1),$C886,0)</f>
        <v>0</v>
      </c>
      <c r="U886" s="65" t="n">
        <f aca="false">SUM(I886:T886)</f>
        <v>0</v>
      </c>
      <c r="V886" s="65"/>
      <c r="W886" s="67"/>
      <c r="X886" s="67"/>
      <c r="Y886" s="67"/>
      <c r="Z886" s="67"/>
      <c r="AA886" s="67"/>
      <c r="AB886" s="67"/>
      <c r="AC886" s="67"/>
    </row>
    <row r="887" customFormat="false" ht="15.75" hidden="true" customHeight="false" outlineLevel="0" collapsed="false">
      <c r="A887" s="54" t="n">
        <f aca="false">+'Personnel Input Worksheet'!B907</f>
        <v>0</v>
      </c>
      <c r="B887" s="54" t="n">
        <f aca="false">+'Personnel Input Worksheet'!D907</f>
        <v>0</v>
      </c>
      <c r="C887" s="54" t="n">
        <f aca="false">IF(B887&lt;&gt;0,1,0)</f>
        <v>0</v>
      </c>
      <c r="D887" s="54" t="n">
        <f aca="false">+'Personnel Input Worksheet'!G907</f>
        <v>0</v>
      </c>
      <c r="E887" s="61" t="n">
        <f aca="false">+D887*30</f>
        <v>0</v>
      </c>
      <c r="F887" s="62" t="n">
        <v>36526</v>
      </c>
      <c r="G887" s="63" t="n">
        <f aca="false">IF(A887&lt;&gt;"FTE",DATE(99,12,31),+F887+(360-E887))</f>
        <v>36525</v>
      </c>
      <c r="H887" s="63" t="n">
        <f aca="false">IF(A887&lt;&gt;"FTE",F887+E887,DATE(2001,1,1))</f>
        <v>36526</v>
      </c>
      <c r="I887" s="64" t="n">
        <f aca="false">IF(AND($G887&lt;=I$1,$H887&gt;I$1),$C887,0)</f>
        <v>0</v>
      </c>
      <c r="J887" s="64" t="n">
        <f aca="false">IF(AND($G887&lt;=J$1,$H887&gt;J$1),$C887,0)</f>
        <v>0</v>
      </c>
      <c r="K887" s="64" t="n">
        <f aca="false">IF(AND($G887&lt;=K$1,$H887&gt;K$1),$C887,0)</f>
        <v>0</v>
      </c>
      <c r="L887" s="64" t="n">
        <f aca="false">IF(AND($G887&lt;=L$1,$H887&gt;L$1),$C887,0)</f>
        <v>0</v>
      </c>
      <c r="M887" s="64" t="n">
        <f aca="false">IF(AND($G887&lt;=M$1,$H887&gt;M$1),$C887,0)</f>
        <v>0</v>
      </c>
      <c r="N887" s="64" t="n">
        <f aca="false">IF(AND($G887&lt;=N$1,$H887&gt;N$1),$C887,0)</f>
        <v>0</v>
      </c>
      <c r="O887" s="64" t="n">
        <f aca="false">IF(AND($G887&lt;=O$1,$H887&gt;O$1),$C887,0)</f>
        <v>0</v>
      </c>
      <c r="P887" s="64" t="n">
        <f aca="false">IF(AND($G887&lt;=P$1,$H887&gt;P$1),$C887,0)</f>
        <v>0</v>
      </c>
      <c r="Q887" s="64" t="n">
        <f aca="false">IF(AND($G887&lt;=Q$1,$H887&gt;Q$1),$C887,0)</f>
        <v>0</v>
      </c>
      <c r="R887" s="64" t="n">
        <f aca="false">IF(AND($G887&lt;=R$1,$H887&gt;R$1),$C887,0)</f>
        <v>0</v>
      </c>
      <c r="S887" s="64" t="n">
        <f aca="false">IF(AND($G887&lt;=S$1,$H887&gt;S$1),$C887,0)</f>
        <v>0</v>
      </c>
      <c r="T887" s="64" t="n">
        <f aca="false">IF(AND($G887&lt;=T$1,$H887&gt;T$1),$C887,0)</f>
        <v>0</v>
      </c>
      <c r="U887" s="65" t="n">
        <f aca="false">SUM(I887:T887)</f>
        <v>0</v>
      </c>
      <c r="V887" s="65"/>
      <c r="W887" s="67"/>
      <c r="X887" s="67"/>
      <c r="Y887" s="67"/>
      <c r="Z887" s="67"/>
      <c r="AA887" s="67"/>
      <c r="AB887" s="67"/>
      <c r="AC887" s="67"/>
    </row>
    <row r="888" customFormat="false" ht="15.75" hidden="true" customHeight="false" outlineLevel="0" collapsed="false">
      <c r="A888" s="54" t="n">
        <f aca="false">+'Personnel Input Worksheet'!B908</f>
        <v>0</v>
      </c>
      <c r="B888" s="54" t="n">
        <f aca="false">+'Personnel Input Worksheet'!D908</f>
        <v>0</v>
      </c>
      <c r="C888" s="54" t="n">
        <f aca="false">IF(B888&lt;&gt;0,1,0)</f>
        <v>0</v>
      </c>
      <c r="D888" s="54" t="n">
        <f aca="false">+'Personnel Input Worksheet'!G908</f>
        <v>0</v>
      </c>
      <c r="E888" s="61" t="n">
        <f aca="false">+D888*30</f>
        <v>0</v>
      </c>
      <c r="F888" s="62" t="n">
        <v>36526</v>
      </c>
      <c r="G888" s="63" t="n">
        <f aca="false">IF(A888&lt;&gt;"FTE",DATE(99,12,31),+F888+(360-E888))</f>
        <v>36525</v>
      </c>
      <c r="H888" s="63" t="n">
        <f aca="false">IF(A888&lt;&gt;"FTE",F888+E888,DATE(2001,1,1))</f>
        <v>36526</v>
      </c>
      <c r="I888" s="64" t="n">
        <f aca="false">IF(AND($G888&lt;=I$1,$H888&gt;I$1),$C888,0)</f>
        <v>0</v>
      </c>
      <c r="J888" s="64" t="n">
        <f aca="false">IF(AND($G888&lt;=J$1,$H888&gt;J$1),$C888,0)</f>
        <v>0</v>
      </c>
      <c r="K888" s="64" t="n">
        <f aca="false">IF(AND($G888&lt;=K$1,$H888&gt;K$1),$C888,0)</f>
        <v>0</v>
      </c>
      <c r="L888" s="64" t="n">
        <f aca="false">IF(AND($G888&lt;=L$1,$H888&gt;L$1),$C888,0)</f>
        <v>0</v>
      </c>
      <c r="M888" s="64" t="n">
        <f aca="false">IF(AND($G888&lt;=M$1,$H888&gt;M$1),$C888,0)</f>
        <v>0</v>
      </c>
      <c r="N888" s="64" t="n">
        <f aca="false">IF(AND($G888&lt;=N$1,$H888&gt;N$1),$C888,0)</f>
        <v>0</v>
      </c>
      <c r="O888" s="64" t="n">
        <f aca="false">IF(AND($G888&lt;=O$1,$H888&gt;O$1),$C888,0)</f>
        <v>0</v>
      </c>
      <c r="P888" s="64" t="n">
        <f aca="false">IF(AND($G888&lt;=P$1,$H888&gt;P$1),$C888,0)</f>
        <v>0</v>
      </c>
      <c r="Q888" s="64" t="n">
        <f aca="false">IF(AND($G888&lt;=Q$1,$H888&gt;Q$1),$C888,0)</f>
        <v>0</v>
      </c>
      <c r="R888" s="64" t="n">
        <f aca="false">IF(AND($G888&lt;=R$1,$H888&gt;R$1),$C888,0)</f>
        <v>0</v>
      </c>
      <c r="S888" s="64" t="n">
        <f aca="false">IF(AND($G888&lt;=S$1,$H888&gt;S$1),$C888,0)</f>
        <v>0</v>
      </c>
      <c r="T888" s="64" t="n">
        <f aca="false">IF(AND($G888&lt;=T$1,$H888&gt;T$1),$C888,0)</f>
        <v>0</v>
      </c>
      <c r="U888" s="65" t="n">
        <f aca="false">SUM(I888:T888)</f>
        <v>0</v>
      </c>
      <c r="V888" s="65"/>
      <c r="W888" s="67"/>
      <c r="X888" s="67"/>
      <c r="Y888" s="67"/>
      <c r="Z888" s="67"/>
      <c r="AA888" s="67"/>
      <c r="AB888" s="67"/>
      <c r="AC888" s="67"/>
    </row>
    <row r="889" customFormat="false" ht="15.75" hidden="true" customHeight="false" outlineLevel="0" collapsed="false">
      <c r="A889" s="54" t="n">
        <f aca="false">+'Personnel Input Worksheet'!B909</f>
        <v>0</v>
      </c>
      <c r="B889" s="54" t="n">
        <f aca="false">+'Personnel Input Worksheet'!D909</f>
        <v>0</v>
      </c>
      <c r="C889" s="54" t="n">
        <f aca="false">IF(B889&lt;&gt;0,1,0)</f>
        <v>0</v>
      </c>
      <c r="D889" s="54" t="n">
        <f aca="false">+'Personnel Input Worksheet'!G909</f>
        <v>0</v>
      </c>
      <c r="E889" s="61" t="n">
        <f aca="false">+D889*30</f>
        <v>0</v>
      </c>
      <c r="F889" s="62" t="n">
        <v>36526</v>
      </c>
      <c r="G889" s="63" t="n">
        <f aca="false">IF(A889&lt;&gt;"FTE",DATE(99,12,31),+F889+(360-E889))</f>
        <v>36525</v>
      </c>
      <c r="H889" s="63" t="n">
        <f aca="false">IF(A889&lt;&gt;"FTE",F889+E889,DATE(2001,1,1))</f>
        <v>36526</v>
      </c>
      <c r="I889" s="64" t="n">
        <f aca="false">IF(AND($G889&lt;=I$1,$H889&gt;I$1),$C889,0)</f>
        <v>0</v>
      </c>
      <c r="J889" s="64" t="n">
        <f aca="false">IF(AND($G889&lt;=J$1,$H889&gt;J$1),$C889,0)</f>
        <v>0</v>
      </c>
      <c r="K889" s="64" t="n">
        <f aca="false">IF(AND($G889&lt;=K$1,$H889&gt;K$1),$C889,0)</f>
        <v>0</v>
      </c>
      <c r="L889" s="64" t="n">
        <f aca="false">IF(AND($G889&lt;=L$1,$H889&gt;L$1),$C889,0)</f>
        <v>0</v>
      </c>
      <c r="M889" s="64" t="n">
        <f aca="false">IF(AND($G889&lt;=M$1,$H889&gt;M$1),$C889,0)</f>
        <v>0</v>
      </c>
      <c r="N889" s="64" t="n">
        <f aca="false">IF(AND($G889&lt;=N$1,$H889&gt;N$1),$C889,0)</f>
        <v>0</v>
      </c>
      <c r="O889" s="64" t="n">
        <f aca="false">IF(AND($G889&lt;=O$1,$H889&gt;O$1),$C889,0)</f>
        <v>0</v>
      </c>
      <c r="P889" s="64" t="n">
        <f aca="false">IF(AND($G889&lt;=P$1,$H889&gt;P$1),$C889,0)</f>
        <v>0</v>
      </c>
      <c r="Q889" s="64" t="n">
        <f aca="false">IF(AND($G889&lt;=Q$1,$H889&gt;Q$1),$C889,0)</f>
        <v>0</v>
      </c>
      <c r="R889" s="64" t="n">
        <f aca="false">IF(AND($G889&lt;=R$1,$H889&gt;R$1),$C889,0)</f>
        <v>0</v>
      </c>
      <c r="S889" s="64" t="n">
        <f aca="false">IF(AND($G889&lt;=S$1,$H889&gt;S$1),$C889,0)</f>
        <v>0</v>
      </c>
      <c r="T889" s="64" t="n">
        <f aca="false">IF(AND($G889&lt;=T$1,$H889&gt;T$1),$C889,0)</f>
        <v>0</v>
      </c>
      <c r="U889" s="65" t="n">
        <f aca="false">SUM(I889:T889)</f>
        <v>0</v>
      </c>
      <c r="V889" s="65"/>
      <c r="W889" s="67"/>
      <c r="X889" s="67"/>
      <c r="Y889" s="67"/>
      <c r="Z889" s="67"/>
      <c r="AA889" s="67"/>
      <c r="AB889" s="67"/>
      <c r="AC889" s="67"/>
    </row>
    <row r="890" customFormat="false" ht="15.75" hidden="true" customHeight="false" outlineLevel="0" collapsed="false">
      <c r="A890" s="54" t="n">
        <f aca="false">+'Personnel Input Worksheet'!B910</f>
        <v>0</v>
      </c>
      <c r="B890" s="54" t="n">
        <f aca="false">+'Personnel Input Worksheet'!D910</f>
        <v>0</v>
      </c>
      <c r="C890" s="54" t="n">
        <f aca="false">IF(B890&lt;&gt;0,1,0)</f>
        <v>0</v>
      </c>
      <c r="D890" s="54" t="n">
        <f aca="false">+'Personnel Input Worksheet'!G910</f>
        <v>0</v>
      </c>
      <c r="E890" s="61" t="n">
        <f aca="false">+D890*30</f>
        <v>0</v>
      </c>
      <c r="F890" s="62" t="n">
        <v>36526</v>
      </c>
      <c r="G890" s="63" t="n">
        <f aca="false">IF(A890&lt;&gt;"FTE",DATE(99,12,31),+F890+(360-E890))</f>
        <v>36525</v>
      </c>
      <c r="H890" s="63" t="n">
        <f aca="false">IF(A890&lt;&gt;"FTE",F890+E890,DATE(2001,1,1))</f>
        <v>36526</v>
      </c>
      <c r="I890" s="64" t="n">
        <f aca="false">IF(AND($G890&lt;=I$1,$H890&gt;I$1),$C890,0)</f>
        <v>0</v>
      </c>
      <c r="J890" s="64" t="n">
        <f aca="false">IF(AND($G890&lt;=J$1,$H890&gt;J$1),$C890,0)</f>
        <v>0</v>
      </c>
      <c r="K890" s="64" t="n">
        <f aca="false">IF(AND($G890&lt;=K$1,$H890&gt;K$1),$C890,0)</f>
        <v>0</v>
      </c>
      <c r="L890" s="64" t="n">
        <f aca="false">IF(AND($G890&lt;=L$1,$H890&gt;L$1),$C890,0)</f>
        <v>0</v>
      </c>
      <c r="M890" s="64" t="n">
        <f aca="false">IF(AND($G890&lt;=M$1,$H890&gt;M$1),$C890,0)</f>
        <v>0</v>
      </c>
      <c r="N890" s="64" t="n">
        <f aca="false">IF(AND($G890&lt;=N$1,$H890&gt;N$1),$C890,0)</f>
        <v>0</v>
      </c>
      <c r="O890" s="64" t="n">
        <f aca="false">IF(AND($G890&lt;=O$1,$H890&gt;O$1),$C890,0)</f>
        <v>0</v>
      </c>
      <c r="P890" s="64" t="n">
        <f aca="false">IF(AND($G890&lt;=P$1,$H890&gt;P$1),$C890,0)</f>
        <v>0</v>
      </c>
      <c r="Q890" s="64" t="n">
        <f aca="false">IF(AND($G890&lt;=Q$1,$H890&gt;Q$1),$C890,0)</f>
        <v>0</v>
      </c>
      <c r="R890" s="64" t="n">
        <f aca="false">IF(AND($G890&lt;=R$1,$H890&gt;R$1),$C890,0)</f>
        <v>0</v>
      </c>
      <c r="S890" s="64" t="n">
        <f aca="false">IF(AND($G890&lt;=S$1,$H890&gt;S$1),$C890,0)</f>
        <v>0</v>
      </c>
      <c r="T890" s="64" t="n">
        <f aca="false">IF(AND($G890&lt;=T$1,$H890&gt;T$1),$C890,0)</f>
        <v>0</v>
      </c>
      <c r="U890" s="65" t="n">
        <f aca="false">SUM(I890:T890)</f>
        <v>0</v>
      </c>
      <c r="V890" s="65"/>
      <c r="W890" s="67"/>
      <c r="X890" s="67"/>
      <c r="Y890" s="67"/>
      <c r="Z890" s="67"/>
      <c r="AA890" s="67"/>
      <c r="AB890" s="67"/>
      <c r="AC890" s="67"/>
    </row>
    <row r="891" customFormat="false" ht="15.75" hidden="true" customHeight="false" outlineLevel="0" collapsed="false">
      <c r="A891" s="54" t="n">
        <f aca="false">+'Personnel Input Worksheet'!B911</f>
        <v>0</v>
      </c>
      <c r="B891" s="54" t="n">
        <f aca="false">+'Personnel Input Worksheet'!D911</f>
        <v>0</v>
      </c>
      <c r="C891" s="54" t="n">
        <f aca="false">IF(B891&lt;&gt;0,1,0)</f>
        <v>0</v>
      </c>
      <c r="D891" s="54" t="n">
        <f aca="false">+'Personnel Input Worksheet'!G911</f>
        <v>0</v>
      </c>
      <c r="E891" s="61" t="n">
        <f aca="false">+D891*30</f>
        <v>0</v>
      </c>
      <c r="F891" s="62" t="n">
        <v>36526</v>
      </c>
      <c r="G891" s="63" t="n">
        <f aca="false">IF(A891&lt;&gt;"FTE",DATE(99,12,31),+F891+(360-E891))</f>
        <v>36525</v>
      </c>
      <c r="H891" s="63" t="n">
        <f aca="false">IF(A891&lt;&gt;"FTE",F891+E891,DATE(2001,1,1))</f>
        <v>36526</v>
      </c>
      <c r="I891" s="64" t="n">
        <f aca="false">IF(AND($G891&lt;=I$1,$H891&gt;I$1),$C891,0)</f>
        <v>0</v>
      </c>
      <c r="J891" s="64" t="n">
        <f aca="false">IF(AND($G891&lt;=J$1,$H891&gt;J$1),$C891,0)</f>
        <v>0</v>
      </c>
      <c r="K891" s="64" t="n">
        <f aca="false">IF(AND($G891&lt;=K$1,$H891&gt;K$1),$C891,0)</f>
        <v>0</v>
      </c>
      <c r="L891" s="64" t="n">
        <f aca="false">IF(AND($G891&lt;=L$1,$H891&gt;L$1),$C891,0)</f>
        <v>0</v>
      </c>
      <c r="M891" s="64" t="n">
        <f aca="false">IF(AND($G891&lt;=M$1,$H891&gt;M$1),$C891,0)</f>
        <v>0</v>
      </c>
      <c r="N891" s="64" t="n">
        <f aca="false">IF(AND($G891&lt;=N$1,$H891&gt;N$1),$C891,0)</f>
        <v>0</v>
      </c>
      <c r="O891" s="64" t="n">
        <f aca="false">IF(AND($G891&lt;=O$1,$H891&gt;O$1),$C891,0)</f>
        <v>0</v>
      </c>
      <c r="P891" s="64" t="n">
        <f aca="false">IF(AND($G891&lt;=P$1,$H891&gt;P$1),$C891,0)</f>
        <v>0</v>
      </c>
      <c r="Q891" s="64" t="n">
        <f aca="false">IF(AND($G891&lt;=Q$1,$H891&gt;Q$1),$C891,0)</f>
        <v>0</v>
      </c>
      <c r="R891" s="64" t="n">
        <f aca="false">IF(AND($G891&lt;=R$1,$H891&gt;R$1),$C891,0)</f>
        <v>0</v>
      </c>
      <c r="S891" s="64" t="n">
        <f aca="false">IF(AND($G891&lt;=S$1,$H891&gt;S$1),$C891,0)</f>
        <v>0</v>
      </c>
      <c r="T891" s="64" t="n">
        <f aca="false">IF(AND($G891&lt;=T$1,$H891&gt;T$1),$C891,0)</f>
        <v>0</v>
      </c>
      <c r="U891" s="65" t="n">
        <f aca="false">SUM(I891:T891)</f>
        <v>0</v>
      </c>
      <c r="V891" s="65"/>
      <c r="W891" s="67"/>
      <c r="X891" s="67"/>
      <c r="Y891" s="67"/>
      <c r="Z891" s="67"/>
      <c r="AA891" s="67"/>
      <c r="AB891" s="67"/>
      <c r="AC891" s="67"/>
    </row>
    <row r="892" customFormat="false" ht="15.75" hidden="true" customHeight="false" outlineLevel="0" collapsed="false">
      <c r="A892" s="54" t="n">
        <f aca="false">+'Personnel Input Worksheet'!B912</f>
        <v>0</v>
      </c>
      <c r="B892" s="54" t="n">
        <f aca="false">+'Personnel Input Worksheet'!D912</f>
        <v>0</v>
      </c>
      <c r="C892" s="54" t="n">
        <f aca="false">IF(B892&lt;&gt;0,1,0)</f>
        <v>0</v>
      </c>
      <c r="D892" s="54" t="n">
        <f aca="false">+'Personnel Input Worksheet'!G912</f>
        <v>0</v>
      </c>
      <c r="E892" s="61" t="n">
        <f aca="false">+D892*30</f>
        <v>0</v>
      </c>
      <c r="F892" s="62" t="n">
        <v>36526</v>
      </c>
      <c r="G892" s="63" t="n">
        <f aca="false">IF(A892&lt;&gt;"FTE",DATE(99,12,31),+F892+(360-E892))</f>
        <v>36525</v>
      </c>
      <c r="H892" s="63" t="n">
        <f aca="false">IF(A892&lt;&gt;"FTE",F892+E892,DATE(2001,1,1))</f>
        <v>36526</v>
      </c>
      <c r="I892" s="64" t="n">
        <f aca="false">IF(AND($G892&lt;=I$1,$H892&gt;I$1),$C892,0)</f>
        <v>0</v>
      </c>
      <c r="J892" s="64" t="n">
        <f aca="false">IF(AND($G892&lt;=J$1,$H892&gt;J$1),$C892,0)</f>
        <v>0</v>
      </c>
      <c r="K892" s="64" t="n">
        <f aca="false">IF(AND($G892&lt;=K$1,$H892&gt;K$1),$C892,0)</f>
        <v>0</v>
      </c>
      <c r="L892" s="64" t="n">
        <f aca="false">IF(AND($G892&lt;=L$1,$H892&gt;L$1),$C892,0)</f>
        <v>0</v>
      </c>
      <c r="M892" s="64" t="n">
        <f aca="false">IF(AND($G892&lt;=M$1,$H892&gt;M$1),$C892,0)</f>
        <v>0</v>
      </c>
      <c r="N892" s="64" t="n">
        <f aca="false">IF(AND($G892&lt;=N$1,$H892&gt;N$1),$C892,0)</f>
        <v>0</v>
      </c>
      <c r="O892" s="64" t="n">
        <f aca="false">IF(AND($G892&lt;=O$1,$H892&gt;O$1),$C892,0)</f>
        <v>0</v>
      </c>
      <c r="P892" s="64" t="n">
        <f aca="false">IF(AND($G892&lt;=P$1,$H892&gt;P$1),$C892,0)</f>
        <v>0</v>
      </c>
      <c r="Q892" s="64" t="n">
        <f aca="false">IF(AND($G892&lt;=Q$1,$H892&gt;Q$1),$C892,0)</f>
        <v>0</v>
      </c>
      <c r="R892" s="64" t="n">
        <f aca="false">IF(AND($G892&lt;=R$1,$H892&gt;R$1),$C892,0)</f>
        <v>0</v>
      </c>
      <c r="S892" s="64" t="n">
        <f aca="false">IF(AND($G892&lt;=S$1,$H892&gt;S$1),$C892,0)</f>
        <v>0</v>
      </c>
      <c r="T892" s="64" t="n">
        <f aca="false">IF(AND($G892&lt;=T$1,$H892&gt;T$1),$C892,0)</f>
        <v>0</v>
      </c>
      <c r="U892" s="65" t="n">
        <f aca="false">SUM(I892:T892)</f>
        <v>0</v>
      </c>
      <c r="V892" s="65"/>
      <c r="W892" s="67"/>
      <c r="X892" s="67"/>
      <c r="Y892" s="67"/>
      <c r="Z892" s="67"/>
      <c r="AA892" s="67"/>
      <c r="AB892" s="67"/>
      <c r="AC892" s="67"/>
    </row>
    <row r="893" customFormat="false" ht="15.75" hidden="true" customHeight="false" outlineLevel="0" collapsed="false">
      <c r="A893" s="54" t="n">
        <f aca="false">+'Personnel Input Worksheet'!B913</f>
        <v>0</v>
      </c>
      <c r="B893" s="54" t="n">
        <f aca="false">+'Personnel Input Worksheet'!D913</f>
        <v>0</v>
      </c>
      <c r="C893" s="54" t="n">
        <f aca="false">IF(B893&lt;&gt;0,1,0)</f>
        <v>0</v>
      </c>
      <c r="D893" s="54" t="n">
        <f aca="false">+'Personnel Input Worksheet'!G913</f>
        <v>0</v>
      </c>
      <c r="E893" s="61" t="n">
        <f aca="false">+D893*30</f>
        <v>0</v>
      </c>
      <c r="F893" s="62" t="n">
        <v>36526</v>
      </c>
      <c r="G893" s="63" t="n">
        <f aca="false">IF(A893&lt;&gt;"FTE",DATE(99,12,31),+F893+(360-E893))</f>
        <v>36525</v>
      </c>
      <c r="H893" s="63" t="n">
        <f aca="false">IF(A893&lt;&gt;"FTE",F893+E893,DATE(2001,1,1))</f>
        <v>36526</v>
      </c>
      <c r="I893" s="64" t="n">
        <f aca="false">IF(AND($G893&lt;=I$1,$H893&gt;I$1),$C893,0)</f>
        <v>0</v>
      </c>
      <c r="J893" s="64" t="n">
        <f aca="false">IF(AND($G893&lt;=J$1,$H893&gt;J$1),$C893,0)</f>
        <v>0</v>
      </c>
      <c r="K893" s="64" t="n">
        <f aca="false">IF(AND($G893&lt;=K$1,$H893&gt;K$1),$C893,0)</f>
        <v>0</v>
      </c>
      <c r="L893" s="64" t="n">
        <f aca="false">IF(AND($G893&lt;=L$1,$H893&gt;L$1),$C893,0)</f>
        <v>0</v>
      </c>
      <c r="M893" s="64" t="n">
        <f aca="false">IF(AND($G893&lt;=M$1,$H893&gt;M$1),$C893,0)</f>
        <v>0</v>
      </c>
      <c r="N893" s="64" t="n">
        <f aca="false">IF(AND($G893&lt;=N$1,$H893&gt;N$1),$C893,0)</f>
        <v>0</v>
      </c>
      <c r="O893" s="64" t="n">
        <f aca="false">IF(AND($G893&lt;=O$1,$H893&gt;O$1),$C893,0)</f>
        <v>0</v>
      </c>
      <c r="P893" s="64" t="n">
        <f aca="false">IF(AND($G893&lt;=P$1,$H893&gt;P$1),$C893,0)</f>
        <v>0</v>
      </c>
      <c r="Q893" s="64" t="n">
        <f aca="false">IF(AND($G893&lt;=Q$1,$H893&gt;Q$1),$C893,0)</f>
        <v>0</v>
      </c>
      <c r="R893" s="64" t="n">
        <f aca="false">IF(AND($G893&lt;=R$1,$H893&gt;R$1),$C893,0)</f>
        <v>0</v>
      </c>
      <c r="S893" s="64" t="n">
        <f aca="false">IF(AND($G893&lt;=S$1,$H893&gt;S$1),$C893,0)</f>
        <v>0</v>
      </c>
      <c r="T893" s="64" t="n">
        <f aca="false">IF(AND($G893&lt;=T$1,$H893&gt;T$1),$C893,0)</f>
        <v>0</v>
      </c>
      <c r="U893" s="65" t="n">
        <f aca="false">SUM(I893:T893)</f>
        <v>0</v>
      </c>
      <c r="V893" s="65"/>
      <c r="W893" s="67"/>
      <c r="X893" s="67"/>
      <c r="Y893" s="67"/>
      <c r="Z893" s="67"/>
      <c r="AA893" s="67"/>
      <c r="AB893" s="67"/>
      <c r="AC893" s="67"/>
    </row>
    <row r="894" customFormat="false" ht="15.75" hidden="true" customHeight="false" outlineLevel="0" collapsed="false">
      <c r="A894" s="54" t="n">
        <f aca="false">+'Personnel Input Worksheet'!B914</f>
        <v>0</v>
      </c>
      <c r="B894" s="54" t="n">
        <f aca="false">+'Personnel Input Worksheet'!D914</f>
        <v>0</v>
      </c>
      <c r="C894" s="54" t="n">
        <f aca="false">IF(B894&lt;&gt;0,1,0)</f>
        <v>0</v>
      </c>
      <c r="D894" s="54" t="n">
        <f aca="false">+'Personnel Input Worksheet'!G914</f>
        <v>0</v>
      </c>
      <c r="E894" s="61" t="n">
        <f aca="false">+D894*30</f>
        <v>0</v>
      </c>
      <c r="F894" s="62" t="n">
        <v>36526</v>
      </c>
      <c r="G894" s="63" t="n">
        <f aca="false">IF(A894&lt;&gt;"FTE",DATE(99,12,31),+F894+(360-E894))</f>
        <v>36525</v>
      </c>
      <c r="H894" s="63" t="n">
        <f aca="false">IF(A894&lt;&gt;"FTE",F894+E894,DATE(2001,1,1))</f>
        <v>36526</v>
      </c>
      <c r="I894" s="64" t="n">
        <f aca="false">IF(AND($G894&lt;=I$1,$H894&gt;I$1),$C894,0)</f>
        <v>0</v>
      </c>
      <c r="J894" s="64" t="n">
        <f aca="false">IF(AND($G894&lt;=J$1,$H894&gt;J$1),$C894,0)</f>
        <v>0</v>
      </c>
      <c r="K894" s="64" t="n">
        <f aca="false">IF(AND($G894&lt;=K$1,$H894&gt;K$1),$C894,0)</f>
        <v>0</v>
      </c>
      <c r="L894" s="64" t="n">
        <f aca="false">IF(AND($G894&lt;=L$1,$H894&gt;L$1),$C894,0)</f>
        <v>0</v>
      </c>
      <c r="M894" s="64" t="n">
        <f aca="false">IF(AND($G894&lt;=M$1,$H894&gt;M$1),$C894,0)</f>
        <v>0</v>
      </c>
      <c r="N894" s="64" t="n">
        <f aca="false">IF(AND($G894&lt;=N$1,$H894&gt;N$1),$C894,0)</f>
        <v>0</v>
      </c>
      <c r="O894" s="64" t="n">
        <f aca="false">IF(AND($G894&lt;=O$1,$H894&gt;O$1),$C894,0)</f>
        <v>0</v>
      </c>
      <c r="P894" s="64" t="n">
        <f aca="false">IF(AND($G894&lt;=P$1,$H894&gt;P$1),$C894,0)</f>
        <v>0</v>
      </c>
      <c r="Q894" s="64" t="n">
        <f aca="false">IF(AND($G894&lt;=Q$1,$H894&gt;Q$1),$C894,0)</f>
        <v>0</v>
      </c>
      <c r="R894" s="64" t="n">
        <f aca="false">IF(AND($G894&lt;=R$1,$H894&gt;R$1),$C894,0)</f>
        <v>0</v>
      </c>
      <c r="S894" s="64" t="n">
        <f aca="false">IF(AND($G894&lt;=S$1,$H894&gt;S$1),$C894,0)</f>
        <v>0</v>
      </c>
      <c r="T894" s="64" t="n">
        <f aca="false">IF(AND($G894&lt;=T$1,$H894&gt;T$1),$C894,0)</f>
        <v>0</v>
      </c>
      <c r="U894" s="65" t="n">
        <f aca="false">SUM(I894:T894)</f>
        <v>0</v>
      </c>
      <c r="V894" s="65"/>
      <c r="W894" s="67"/>
      <c r="X894" s="67"/>
      <c r="Y894" s="67"/>
      <c r="Z894" s="67"/>
      <c r="AA894" s="67"/>
      <c r="AB894" s="67"/>
      <c r="AC894" s="67"/>
    </row>
    <row r="895" customFormat="false" ht="15.75" hidden="true" customHeight="false" outlineLevel="0" collapsed="false">
      <c r="A895" s="54" t="n">
        <f aca="false">+'Personnel Input Worksheet'!B915</f>
        <v>0</v>
      </c>
      <c r="B895" s="54" t="n">
        <f aca="false">+'Personnel Input Worksheet'!D915</f>
        <v>0</v>
      </c>
      <c r="C895" s="54" t="n">
        <f aca="false">IF(B895&lt;&gt;0,1,0)</f>
        <v>0</v>
      </c>
      <c r="D895" s="54" t="n">
        <f aca="false">+'Personnel Input Worksheet'!G915</f>
        <v>0</v>
      </c>
      <c r="E895" s="61" t="n">
        <f aca="false">+D895*30</f>
        <v>0</v>
      </c>
      <c r="F895" s="62" t="n">
        <v>36526</v>
      </c>
      <c r="G895" s="63" t="n">
        <f aca="false">IF(A895&lt;&gt;"FTE",DATE(99,12,31),+F895+(360-E895))</f>
        <v>36525</v>
      </c>
      <c r="H895" s="63" t="n">
        <f aca="false">IF(A895&lt;&gt;"FTE",F895+E895,DATE(2001,1,1))</f>
        <v>36526</v>
      </c>
      <c r="I895" s="64" t="n">
        <f aca="false">IF(AND($G895&lt;=I$1,$H895&gt;I$1),$C895,0)</f>
        <v>0</v>
      </c>
      <c r="J895" s="64" t="n">
        <f aca="false">IF(AND($G895&lt;=J$1,$H895&gt;J$1),$C895,0)</f>
        <v>0</v>
      </c>
      <c r="K895" s="64" t="n">
        <f aca="false">IF(AND($G895&lt;=K$1,$H895&gt;K$1),$C895,0)</f>
        <v>0</v>
      </c>
      <c r="L895" s="64" t="n">
        <f aca="false">IF(AND($G895&lt;=L$1,$H895&gt;L$1),$C895,0)</f>
        <v>0</v>
      </c>
      <c r="M895" s="64" t="n">
        <f aca="false">IF(AND($G895&lt;=M$1,$H895&gt;M$1),$C895,0)</f>
        <v>0</v>
      </c>
      <c r="N895" s="64" t="n">
        <f aca="false">IF(AND($G895&lt;=N$1,$H895&gt;N$1),$C895,0)</f>
        <v>0</v>
      </c>
      <c r="O895" s="64" t="n">
        <f aca="false">IF(AND($G895&lt;=O$1,$H895&gt;O$1),$C895,0)</f>
        <v>0</v>
      </c>
      <c r="P895" s="64" t="n">
        <f aca="false">IF(AND($G895&lt;=P$1,$H895&gt;P$1),$C895,0)</f>
        <v>0</v>
      </c>
      <c r="Q895" s="64" t="n">
        <f aca="false">IF(AND($G895&lt;=Q$1,$H895&gt;Q$1),$C895,0)</f>
        <v>0</v>
      </c>
      <c r="R895" s="64" t="n">
        <f aca="false">IF(AND($G895&lt;=R$1,$H895&gt;R$1),$C895,0)</f>
        <v>0</v>
      </c>
      <c r="S895" s="64" t="n">
        <f aca="false">IF(AND($G895&lt;=S$1,$H895&gt;S$1),$C895,0)</f>
        <v>0</v>
      </c>
      <c r="T895" s="64" t="n">
        <f aca="false">IF(AND($G895&lt;=T$1,$H895&gt;T$1),$C895,0)</f>
        <v>0</v>
      </c>
      <c r="U895" s="65" t="n">
        <f aca="false">SUM(I895:T895)</f>
        <v>0</v>
      </c>
      <c r="V895" s="65"/>
      <c r="W895" s="67"/>
      <c r="X895" s="67"/>
      <c r="Y895" s="67"/>
      <c r="Z895" s="67"/>
      <c r="AA895" s="67"/>
      <c r="AB895" s="67"/>
      <c r="AC895" s="67"/>
    </row>
    <row r="896" customFormat="false" ht="15.75" hidden="true" customHeight="false" outlineLevel="0" collapsed="false">
      <c r="A896" s="54" t="n">
        <f aca="false">+'Personnel Input Worksheet'!B916</f>
        <v>0</v>
      </c>
      <c r="B896" s="54" t="n">
        <f aca="false">+'Personnel Input Worksheet'!D916</f>
        <v>0</v>
      </c>
      <c r="C896" s="54" t="n">
        <f aca="false">IF(B896&lt;&gt;0,1,0)</f>
        <v>0</v>
      </c>
      <c r="D896" s="54" t="n">
        <f aca="false">+'Personnel Input Worksheet'!G916</f>
        <v>0</v>
      </c>
      <c r="E896" s="61" t="n">
        <f aca="false">+D896*30</f>
        <v>0</v>
      </c>
      <c r="F896" s="62" t="n">
        <v>36526</v>
      </c>
      <c r="G896" s="63" t="n">
        <f aca="false">IF(A896&lt;&gt;"FTE",DATE(99,12,31),+F896+(360-E896))</f>
        <v>36525</v>
      </c>
      <c r="H896" s="63" t="n">
        <f aca="false">IF(A896&lt;&gt;"FTE",F896+E896,DATE(2001,1,1))</f>
        <v>36526</v>
      </c>
      <c r="I896" s="64" t="n">
        <f aca="false">IF(AND($G896&lt;=I$1,$H896&gt;I$1),$C896,0)</f>
        <v>0</v>
      </c>
      <c r="J896" s="64" t="n">
        <f aca="false">IF(AND($G896&lt;=J$1,$H896&gt;J$1),$C896,0)</f>
        <v>0</v>
      </c>
      <c r="K896" s="64" t="n">
        <f aca="false">IF(AND($G896&lt;=K$1,$H896&gt;K$1),$C896,0)</f>
        <v>0</v>
      </c>
      <c r="L896" s="64" t="n">
        <f aca="false">IF(AND($G896&lt;=L$1,$H896&gt;L$1),$C896,0)</f>
        <v>0</v>
      </c>
      <c r="M896" s="64" t="n">
        <f aca="false">IF(AND($G896&lt;=M$1,$H896&gt;M$1),$C896,0)</f>
        <v>0</v>
      </c>
      <c r="N896" s="64" t="n">
        <f aca="false">IF(AND($G896&lt;=N$1,$H896&gt;N$1),$C896,0)</f>
        <v>0</v>
      </c>
      <c r="O896" s="64" t="n">
        <f aca="false">IF(AND($G896&lt;=O$1,$H896&gt;O$1),$C896,0)</f>
        <v>0</v>
      </c>
      <c r="P896" s="64" t="n">
        <f aca="false">IF(AND($G896&lt;=P$1,$H896&gt;P$1),$C896,0)</f>
        <v>0</v>
      </c>
      <c r="Q896" s="64" t="n">
        <f aca="false">IF(AND($G896&lt;=Q$1,$H896&gt;Q$1),$C896,0)</f>
        <v>0</v>
      </c>
      <c r="R896" s="64" t="n">
        <f aca="false">IF(AND($G896&lt;=R$1,$H896&gt;R$1),$C896,0)</f>
        <v>0</v>
      </c>
      <c r="S896" s="64" t="n">
        <f aca="false">IF(AND($G896&lt;=S$1,$H896&gt;S$1),$C896,0)</f>
        <v>0</v>
      </c>
      <c r="T896" s="64" t="n">
        <f aca="false">IF(AND($G896&lt;=T$1,$H896&gt;T$1),$C896,0)</f>
        <v>0</v>
      </c>
      <c r="U896" s="65" t="n">
        <f aca="false">SUM(I896:T896)</f>
        <v>0</v>
      </c>
      <c r="V896" s="65"/>
      <c r="W896" s="67"/>
      <c r="X896" s="67"/>
      <c r="Y896" s="67"/>
      <c r="Z896" s="67"/>
      <c r="AA896" s="67"/>
      <c r="AB896" s="67"/>
      <c r="AC896" s="67"/>
    </row>
    <row r="897" customFormat="false" ht="15.75" hidden="true" customHeight="false" outlineLevel="0" collapsed="false">
      <c r="A897" s="54" t="n">
        <f aca="false">+'Personnel Input Worksheet'!B917</f>
        <v>0</v>
      </c>
      <c r="B897" s="54" t="n">
        <f aca="false">+'Personnel Input Worksheet'!D917</f>
        <v>0</v>
      </c>
      <c r="C897" s="54" t="n">
        <f aca="false">IF(B897&lt;&gt;0,1,0)</f>
        <v>0</v>
      </c>
      <c r="D897" s="54" t="n">
        <f aca="false">+'Personnel Input Worksheet'!G917</f>
        <v>0</v>
      </c>
      <c r="E897" s="61" t="n">
        <f aca="false">+D897*30</f>
        <v>0</v>
      </c>
      <c r="F897" s="62" t="n">
        <v>36526</v>
      </c>
      <c r="G897" s="63" t="n">
        <f aca="false">IF(A897&lt;&gt;"FTE",DATE(99,12,31),+F897+(360-E897))</f>
        <v>36525</v>
      </c>
      <c r="H897" s="63" t="n">
        <f aca="false">IF(A897&lt;&gt;"FTE",F897+E897,DATE(2001,1,1))</f>
        <v>36526</v>
      </c>
      <c r="I897" s="64" t="n">
        <f aca="false">IF(AND($G897&lt;=I$1,$H897&gt;I$1),$C897,0)</f>
        <v>0</v>
      </c>
      <c r="J897" s="64" t="n">
        <f aca="false">IF(AND($G897&lt;=J$1,$H897&gt;J$1),$C897,0)</f>
        <v>0</v>
      </c>
      <c r="K897" s="64" t="n">
        <f aca="false">IF(AND($G897&lt;=K$1,$H897&gt;K$1),$C897,0)</f>
        <v>0</v>
      </c>
      <c r="L897" s="64" t="n">
        <f aca="false">IF(AND($G897&lt;=L$1,$H897&gt;L$1),$C897,0)</f>
        <v>0</v>
      </c>
      <c r="M897" s="64" t="n">
        <f aca="false">IF(AND($G897&lt;=M$1,$H897&gt;M$1),$C897,0)</f>
        <v>0</v>
      </c>
      <c r="N897" s="64" t="n">
        <f aca="false">IF(AND($G897&lt;=N$1,$H897&gt;N$1),$C897,0)</f>
        <v>0</v>
      </c>
      <c r="O897" s="64" t="n">
        <f aca="false">IF(AND($G897&lt;=O$1,$H897&gt;O$1),$C897,0)</f>
        <v>0</v>
      </c>
      <c r="P897" s="64" t="n">
        <f aca="false">IF(AND($G897&lt;=P$1,$H897&gt;P$1),$C897,0)</f>
        <v>0</v>
      </c>
      <c r="Q897" s="64" t="n">
        <f aca="false">IF(AND($G897&lt;=Q$1,$H897&gt;Q$1),$C897,0)</f>
        <v>0</v>
      </c>
      <c r="R897" s="64" t="n">
        <f aca="false">IF(AND($G897&lt;=R$1,$H897&gt;R$1),$C897,0)</f>
        <v>0</v>
      </c>
      <c r="S897" s="64" t="n">
        <f aca="false">IF(AND($G897&lt;=S$1,$H897&gt;S$1),$C897,0)</f>
        <v>0</v>
      </c>
      <c r="T897" s="64" t="n">
        <f aca="false">IF(AND($G897&lt;=T$1,$H897&gt;T$1),$C897,0)</f>
        <v>0</v>
      </c>
      <c r="U897" s="65" t="n">
        <f aca="false">SUM(I897:T897)</f>
        <v>0</v>
      </c>
      <c r="V897" s="65"/>
      <c r="W897" s="67"/>
      <c r="X897" s="67"/>
      <c r="Y897" s="67"/>
      <c r="Z897" s="67"/>
      <c r="AA897" s="67"/>
      <c r="AB897" s="67"/>
      <c r="AC897" s="67"/>
    </row>
    <row r="898" customFormat="false" ht="15.75" hidden="true" customHeight="false" outlineLevel="0" collapsed="false">
      <c r="A898" s="54" t="n">
        <f aca="false">+'Personnel Input Worksheet'!B918</f>
        <v>0</v>
      </c>
      <c r="B898" s="54" t="n">
        <f aca="false">+'Personnel Input Worksheet'!D918</f>
        <v>0</v>
      </c>
      <c r="C898" s="54" t="n">
        <f aca="false">IF(B898&lt;&gt;0,1,0)</f>
        <v>0</v>
      </c>
      <c r="D898" s="54" t="n">
        <f aca="false">+'Personnel Input Worksheet'!G918</f>
        <v>0</v>
      </c>
      <c r="E898" s="61" t="n">
        <f aca="false">+D898*30</f>
        <v>0</v>
      </c>
      <c r="F898" s="62" t="n">
        <v>36526</v>
      </c>
      <c r="G898" s="63" t="n">
        <f aca="false">IF(A898&lt;&gt;"FTE",DATE(99,12,31),+F898+(360-E898))</f>
        <v>36525</v>
      </c>
      <c r="H898" s="63" t="n">
        <f aca="false">IF(A898&lt;&gt;"FTE",F898+E898,DATE(2001,1,1))</f>
        <v>36526</v>
      </c>
      <c r="I898" s="64" t="n">
        <f aca="false">IF(AND($G898&lt;=I$1,$H898&gt;I$1),$C898,0)</f>
        <v>0</v>
      </c>
      <c r="J898" s="64" t="n">
        <f aca="false">IF(AND($G898&lt;=J$1,$H898&gt;J$1),$C898,0)</f>
        <v>0</v>
      </c>
      <c r="K898" s="64" t="n">
        <f aca="false">IF(AND($G898&lt;=K$1,$H898&gt;K$1),$C898,0)</f>
        <v>0</v>
      </c>
      <c r="L898" s="64" t="n">
        <f aca="false">IF(AND($G898&lt;=L$1,$H898&gt;L$1),$C898,0)</f>
        <v>0</v>
      </c>
      <c r="M898" s="64" t="n">
        <f aca="false">IF(AND($G898&lt;=M$1,$H898&gt;M$1),$C898,0)</f>
        <v>0</v>
      </c>
      <c r="N898" s="64" t="n">
        <f aca="false">IF(AND($G898&lt;=N$1,$H898&gt;N$1),$C898,0)</f>
        <v>0</v>
      </c>
      <c r="O898" s="64" t="n">
        <f aca="false">IF(AND($G898&lt;=O$1,$H898&gt;O$1),$C898,0)</f>
        <v>0</v>
      </c>
      <c r="P898" s="64" t="n">
        <f aca="false">IF(AND($G898&lt;=P$1,$H898&gt;P$1),$C898,0)</f>
        <v>0</v>
      </c>
      <c r="Q898" s="64" t="n">
        <f aca="false">IF(AND($G898&lt;=Q$1,$H898&gt;Q$1),$C898,0)</f>
        <v>0</v>
      </c>
      <c r="R898" s="64" t="n">
        <f aca="false">IF(AND($G898&lt;=R$1,$H898&gt;R$1),$C898,0)</f>
        <v>0</v>
      </c>
      <c r="S898" s="64" t="n">
        <f aca="false">IF(AND($G898&lt;=S$1,$H898&gt;S$1),$C898,0)</f>
        <v>0</v>
      </c>
      <c r="T898" s="64" t="n">
        <f aca="false">IF(AND($G898&lt;=T$1,$H898&gt;T$1),$C898,0)</f>
        <v>0</v>
      </c>
      <c r="U898" s="65" t="n">
        <f aca="false">SUM(I898:T898)</f>
        <v>0</v>
      </c>
      <c r="V898" s="65"/>
      <c r="W898" s="67"/>
      <c r="X898" s="67"/>
      <c r="Y898" s="67"/>
      <c r="Z898" s="67"/>
      <c r="AA898" s="67"/>
      <c r="AB898" s="67"/>
      <c r="AC898" s="67"/>
    </row>
    <row r="899" customFormat="false" ht="15.75" hidden="true" customHeight="false" outlineLevel="0" collapsed="false">
      <c r="A899" s="54" t="n">
        <f aca="false">+'Personnel Input Worksheet'!B919</f>
        <v>0</v>
      </c>
      <c r="B899" s="54" t="n">
        <f aca="false">+'Personnel Input Worksheet'!D919</f>
        <v>0</v>
      </c>
      <c r="C899" s="54" t="n">
        <f aca="false">IF(B899&lt;&gt;0,1,0)</f>
        <v>0</v>
      </c>
      <c r="D899" s="54" t="n">
        <f aca="false">+'Personnel Input Worksheet'!G919</f>
        <v>0</v>
      </c>
      <c r="E899" s="61" t="n">
        <f aca="false">+D899*30</f>
        <v>0</v>
      </c>
      <c r="F899" s="62" t="n">
        <v>36526</v>
      </c>
      <c r="G899" s="63" t="n">
        <f aca="false">IF(A899&lt;&gt;"FTE",DATE(99,12,31),+F899+(360-E899))</f>
        <v>36525</v>
      </c>
      <c r="H899" s="63" t="n">
        <f aca="false">IF(A899&lt;&gt;"FTE",F899+E899,DATE(2001,1,1))</f>
        <v>36526</v>
      </c>
      <c r="I899" s="64" t="n">
        <f aca="false">IF(AND($G899&lt;=I$1,$H899&gt;I$1),$C899,0)</f>
        <v>0</v>
      </c>
      <c r="J899" s="64" t="n">
        <f aca="false">IF(AND($G899&lt;=J$1,$H899&gt;J$1),$C899,0)</f>
        <v>0</v>
      </c>
      <c r="K899" s="64" t="n">
        <f aca="false">IF(AND($G899&lt;=K$1,$H899&gt;K$1),$C899,0)</f>
        <v>0</v>
      </c>
      <c r="L899" s="64" t="n">
        <f aca="false">IF(AND($G899&lt;=L$1,$H899&gt;L$1),$C899,0)</f>
        <v>0</v>
      </c>
      <c r="M899" s="64" t="n">
        <f aca="false">IF(AND($G899&lt;=M$1,$H899&gt;M$1),$C899,0)</f>
        <v>0</v>
      </c>
      <c r="N899" s="64" t="n">
        <f aca="false">IF(AND($G899&lt;=N$1,$H899&gt;N$1),$C899,0)</f>
        <v>0</v>
      </c>
      <c r="O899" s="64" t="n">
        <f aca="false">IF(AND($G899&lt;=O$1,$H899&gt;O$1),$C899,0)</f>
        <v>0</v>
      </c>
      <c r="P899" s="64" t="n">
        <f aca="false">IF(AND($G899&lt;=P$1,$H899&gt;P$1),$C899,0)</f>
        <v>0</v>
      </c>
      <c r="Q899" s="64" t="n">
        <f aca="false">IF(AND($G899&lt;=Q$1,$H899&gt;Q$1),$C899,0)</f>
        <v>0</v>
      </c>
      <c r="R899" s="64" t="n">
        <f aca="false">IF(AND($G899&lt;=R$1,$H899&gt;R$1),$C899,0)</f>
        <v>0</v>
      </c>
      <c r="S899" s="64" t="n">
        <f aca="false">IF(AND($G899&lt;=S$1,$H899&gt;S$1),$C899,0)</f>
        <v>0</v>
      </c>
      <c r="T899" s="64" t="n">
        <f aca="false">IF(AND($G899&lt;=T$1,$H899&gt;T$1),$C899,0)</f>
        <v>0</v>
      </c>
      <c r="U899" s="65" t="n">
        <f aca="false">SUM(I899:T899)</f>
        <v>0</v>
      </c>
      <c r="V899" s="65"/>
      <c r="W899" s="67"/>
      <c r="X899" s="67"/>
      <c r="Y899" s="67"/>
      <c r="Z899" s="67"/>
      <c r="AA899" s="67"/>
      <c r="AB899" s="67"/>
      <c r="AC899" s="67"/>
    </row>
    <row r="900" customFormat="false" ht="15.75" hidden="true" customHeight="false" outlineLevel="0" collapsed="false">
      <c r="A900" s="54" t="n">
        <f aca="false">+'Personnel Input Worksheet'!B920</f>
        <v>0</v>
      </c>
      <c r="B900" s="54" t="n">
        <f aca="false">+'Personnel Input Worksheet'!D920</f>
        <v>0</v>
      </c>
      <c r="C900" s="54" t="n">
        <f aca="false">IF(B900&lt;&gt;0,1,0)</f>
        <v>0</v>
      </c>
      <c r="D900" s="54" t="n">
        <f aca="false">+'Personnel Input Worksheet'!G920</f>
        <v>0</v>
      </c>
      <c r="E900" s="61" t="n">
        <f aca="false">+D900*30</f>
        <v>0</v>
      </c>
      <c r="F900" s="62" t="n">
        <v>36526</v>
      </c>
      <c r="G900" s="63" t="n">
        <f aca="false">IF(A900&lt;&gt;"FTE",DATE(99,12,31),+F900+(360-E900))</f>
        <v>36525</v>
      </c>
      <c r="H900" s="63" t="n">
        <f aca="false">IF(A900&lt;&gt;"FTE",F900+E900,DATE(2001,1,1))</f>
        <v>36526</v>
      </c>
      <c r="I900" s="64" t="n">
        <f aca="false">IF(AND($G900&lt;=I$1,$H900&gt;I$1),$C900,0)</f>
        <v>0</v>
      </c>
      <c r="J900" s="64" t="n">
        <f aca="false">IF(AND($G900&lt;=J$1,$H900&gt;J$1),$C900,0)</f>
        <v>0</v>
      </c>
      <c r="K900" s="64" t="n">
        <f aca="false">IF(AND($G900&lt;=K$1,$H900&gt;K$1),$C900,0)</f>
        <v>0</v>
      </c>
      <c r="L900" s="64" t="n">
        <f aca="false">IF(AND($G900&lt;=L$1,$H900&gt;L$1),$C900,0)</f>
        <v>0</v>
      </c>
      <c r="M900" s="64" t="n">
        <f aca="false">IF(AND($G900&lt;=M$1,$H900&gt;M$1),$C900,0)</f>
        <v>0</v>
      </c>
      <c r="N900" s="64" t="n">
        <f aca="false">IF(AND($G900&lt;=N$1,$H900&gt;N$1),$C900,0)</f>
        <v>0</v>
      </c>
      <c r="O900" s="64" t="n">
        <f aca="false">IF(AND($G900&lt;=O$1,$H900&gt;O$1),$C900,0)</f>
        <v>0</v>
      </c>
      <c r="P900" s="64" t="n">
        <f aca="false">IF(AND($G900&lt;=P$1,$H900&gt;P$1),$C900,0)</f>
        <v>0</v>
      </c>
      <c r="Q900" s="64" t="n">
        <f aca="false">IF(AND($G900&lt;=Q$1,$H900&gt;Q$1),$C900,0)</f>
        <v>0</v>
      </c>
      <c r="R900" s="64" t="n">
        <f aca="false">IF(AND($G900&lt;=R$1,$H900&gt;R$1),$C900,0)</f>
        <v>0</v>
      </c>
      <c r="S900" s="64" t="n">
        <f aca="false">IF(AND($G900&lt;=S$1,$H900&gt;S$1),$C900,0)</f>
        <v>0</v>
      </c>
      <c r="T900" s="64" t="n">
        <f aca="false">IF(AND($G900&lt;=T$1,$H900&gt;T$1),$C900,0)</f>
        <v>0</v>
      </c>
      <c r="U900" s="65" t="n">
        <f aca="false">SUM(I900:T900)</f>
        <v>0</v>
      </c>
      <c r="V900" s="65"/>
      <c r="W900" s="67"/>
      <c r="X900" s="67"/>
      <c r="Y900" s="67"/>
      <c r="Z900" s="67"/>
      <c r="AA900" s="67"/>
      <c r="AB900" s="67"/>
      <c r="AC900" s="67"/>
    </row>
    <row r="901" customFormat="false" ht="15.75" hidden="true" customHeight="false" outlineLevel="0" collapsed="false">
      <c r="A901" s="54" t="n">
        <f aca="false">+'Personnel Input Worksheet'!B921</f>
        <v>0</v>
      </c>
      <c r="B901" s="54" t="n">
        <f aca="false">+'Personnel Input Worksheet'!D921</f>
        <v>0</v>
      </c>
      <c r="C901" s="54" t="n">
        <f aca="false">IF(B901&lt;&gt;0,1,0)</f>
        <v>0</v>
      </c>
      <c r="D901" s="54" t="n">
        <f aca="false">+'Personnel Input Worksheet'!G921</f>
        <v>0</v>
      </c>
      <c r="E901" s="61" t="n">
        <f aca="false">+D901*30</f>
        <v>0</v>
      </c>
      <c r="F901" s="62" t="n">
        <v>36526</v>
      </c>
      <c r="G901" s="63" t="n">
        <f aca="false">IF(A901&lt;&gt;"FTE",DATE(99,12,31),+F901+(360-E901))</f>
        <v>36525</v>
      </c>
      <c r="H901" s="63" t="n">
        <f aca="false">IF(A901&lt;&gt;"FTE",F901+E901,DATE(2001,1,1))</f>
        <v>36526</v>
      </c>
      <c r="I901" s="64" t="n">
        <f aca="false">IF(AND($G901&lt;=I$1,$H901&gt;I$1),$C901,0)</f>
        <v>0</v>
      </c>
      <c r="J901" s="64" t="n">
        <f aca="false">IF(AND($G901&lt;=J$1,$H901&gt;J$1),$C901,0)</f>
        <v>0</v>
      </c>
      <c r="K901" s="64" t="n">
        <f aca="false">IF(AND($G901&lt;=K$1,$H901&gt;K$1),$C901,0)</f>
        <v>0</v>
      </c>
      <c r="L901" s="64" t="n">
        <f aca="false">IF(AND($G901&lt;=L$1,$H901&gt;L$1),$C901,0)</f>
        <v>0</v>
      </c>
      <c r="M901" s="64" t="n">
        <f aca="false">IF(AND($G901&lt;=M$1,$H901&gt;M$1),$C901,0)</f>
        <v>0</v>
      </c>
      <c r="N901" s="64" t="n">
        <f aca="false">IF(AND($G901&lt;=N$1,$H901&gt;N$1),$C901,0)</f>
        <v>0</v>
      </c>
      <c r="O901" s="64" t="n">
        <f aca="false">IF(AND($G901&lt;=O$1,$H901&gt;O$1),$C901,0)</f>
        <v>0</v>
      </c>
      <c r="P901" s="64" t="n">
        <f aca="false">IF(AND($G901&lt;=P$1,$H901&gt;P$1),$C901,0)</f>
        <v>0</v>
      </c>
      <c r="Q901" s="64" t="n">
        <f aca="false">IF(AND($G901&lt;=Q$1,$H901&gt;Q$1),$C901,0)</f>
        <v>0</v>
      </c>
      <c r="R901" s="64" t="n">
        <f aca="false">IF(AND($G901&lt;=R$1,$H901&gt;R$1),$C901,0)</f>
        <v>0</v>
      </c>
      <c r="S901" s="64" t="n">
        <f aca="false">IF(AND($G901&lt;=S$1,$H901&gt;S$1),$C901,0)</f>
        <v>0</v>
      </c>
      <c r="T901" s="64" t="n">
        <f aca="false">IF(AND($G901&lt;=T$1,$H901&gt;T$1),$C901,0)</f>
        <v>0</v>
      </c>
      <c r="U901" s="65" t="n">
        <f aca="false">SUM(I901:T901)</f>
        <v>0</v>
      </c>
      <c r="V901" s="65"/>
      <c r="W901" s="67"/>
      <c r="X901" s="67"/>
      <c r="Y901" s="67"/>
      <c r="Z901" s="67"/>
      <c r="AA901" s="67"/>
      <c r="AB901" s="67"/>
      <c r="AC901" s="67"/>
    </row>
    <row r="902" customFormat="false" ht="15.75" hidden="true" customHeight="false" outlineLevel="0" collapsed="false">
      <c r="A902" s="54" t="n">
        <f aca="false">+'Personnel Input Worksheet'!B922</f>
        <v>0</v>
      </c>
      <c r="B902" s="54" t="n">
        <f aca="false">+'Personnel Input Worksheet'!D922</f>
        <v>0</v>
      </c>
      <c r="C902" s="54" t="n">
        <f aca="false">IF(B902&lt;&gt;0,1,0)</f>
        <v>0</v>
      </c>
      <c r="D902" s="54" t="n">
        <f aca="false">+'Personnel Input Worksheet'!G922</f>
        <v>0</v>
      </c>
      <c r="E902" s="61" t="n">
        <f aca="false">+D902*30</f>
        <v>0</v>
      </c>
      <c r="F902" s="62" t="n">
        <v>36526</v>
      </c>
      <c r="G902" s="63" t="n">
        <f aca="false">IF(A902&lt;&gt;"FTE",DATE(99,12,31),+F902+(360-E902))</f>
        <v>36525</v>
      </c>
      <c r="H902" s="63" t="n">
        <f aca="false">IF(A902&lt;&gt;"FTE",F902+E902,DATE(2001,1,1))</f>
        <v>36526</v>
      </c>
      <c r="I902" s="64" t="n">
        <f aca="false">IF(AND($G902&lt;=I$1,$H902&gt;I$1),$C902,0)</f>
        <v>0</v>
      </c>
      <c r="J902" s="64" t="n">
        <f aca="false">IF(AND($G902&lt;=J$1,$H902&gt;J$1),$C902,0)</f>
        <v>0</v>
      </c>
      <c r="K902" s="64" t="n">
        <f aca="false">IF(AND($G902&lt;=K$1,$H902&gt;K$1),$C902,0)</f>
        <v>0</v>
      </c>
      <c r="L902" s="64" t="n">
        <f aca="false">IF(AND($G902&lt;=L$1,$H902&gt;L$1),$C902,0)</f>
        <v>0</v>
      </c>
      <c r="M902" s="64" t="n">
        <f aca="false">IF(AND($G902&lt;=M$1,$H902&gt;M$1),$C902,0)</f>
        <v>0</v>
      </c>
      <c r="N902" s="64" t="n">
        <f aca="false">IF(AND($G902&lt;=N$1,$H902&gt;N$1),$C902,0)</f>
        <v>0</v>
      </c>
      <c r="O902" s="64" t="n">
        <f aca="false">IF(AND($G902&lt;=O$1,$H902&gt;O$1),$C902,0)</f>
        <v>0</v>
      </c>
      <c r="P902" s="64" t="n">
        <f aca="false">IF(AND($G902&lt;=P$1,$H902&gt;P$1),$C902,0)</f>
        <v>0</v>
      </c>
      <c r="Q902" s="64" t="n">
        <f aca="false">IF(AND($G902&lt;=Q$1,$H902&gt;Q$1),$C902,0)</f>
        <v>0</v>
      </c>
      <c r="R902" s="64" t="n">
        <f aca="false">IF(AND($G902&lt;=R$1,$H902&gt;R$1),$C902,0)</f>
        <v>0</v>
      </c>
      <c r="S902" s="64" t="n">
        <f aca="false">IF(AND($G902&lt;=S$1,$H902&gt;S$1),$C902,0)</f>
        <v>0</v>
      </c>
      <c r="T902" s="64" t="n">
        <f aca="false">IF(AND($G902&lt;=T$1,$H902&gt;T$1),$C902,0)</f>
        <v>0</v>
      </c>
      <c r="U902" s="65" t="n">
        <f aca="false">SUM(I902:T902)</f>
        <v>0</v>
      </c>
      <c r="V902" s="65"/>
      <c r="W902" s="67"/>
      <c r="X902" s="67"/>
      <c r="Y902" s="67"/>
      <c r="Z902" s="67"/>
      <c r="AA902" s="67"/>
      <c r="AB902" s="67"/>
      <c r="AC902" s="67"/>
    </row>
    <row r="903" customFormat="false" ht="15.75" hidden="true" customHeight="false" outlineLevel="0" collapsed="false">
      <c r="A903" s="54" t="n">
        <f aca="false">+'Personnel Input Worksheet'!B923</f>
        <v>0</v>
      </c>
      <c r="B903" s="54" t="n">
        <f aca="false">+'Personnel Input Worksheet'!D923</f>
        <v>0</v>
      </c>
      <c r="C903" s="54" t="n">
        <f aca="false">IF(B903&lt;&gt;0,1,0)</f>
        <v>0</v>
      </c>
      <c r="D903" s="54" t="n">
        <f aca="false">+'Personnel Input Worksheet'!G923</f>
        <v>0</v>
      </c>
      <c r="E903" s="61" t="n">
        <f aca="false">+D903*30</f>
        <v>0</v>
      </c>
      <c r="F903" s="62" t="n">
        <v>36526</v>
      </c>
      <c r="G903" s="63" t="n">
        <f aca="false">IF(A903&lt;&gt;"FTE",DATE(99,12,31),+F903+(360-E903))</f>
        <v>36525</v>
      </c>
      <c r="H903" s="63" t="n">
        <f aca="false">IF(A903&lt;&gt;"FTE",F903+E903,DATE(2001,1,1))</f>
        <v>36526</v>
      </c>
      <c r="I903" s="64" t="n">
        <f aca="false">IF(AND($G903&lt;=I$1,$H903&gt;I$1),$C903,0)</f>
        <v>0</v>
      </c>
      <c r="J903" s="64" t="n">
        <f aca="false">IF(AND($G903&lt;=J$1,$H903&gt;J$1),$C903,0)</f>
        <v>0</v>
      </c>
      <c r="K903" s="64" t="n">
        <f aca="false">IF(AND($G903&lt;=K$1,$H903&gt;K$1),$C903,0)</f>
        <v>0</v>
      </c>
      <c r="L903" s="64" t="n">
        <f aca="false">IF(AND($G903&lt;=L$1,$H903&gt;L$1),$C903,0)</f>
        <v>0</v>
      </c>
      <c r="M903" s="64" t="n">
        <f aca="false">IF(AND($G903&lt;=M$1,$H903&gt;M$1),$C903,0)</f>
        <v>0</v>
      </c>
      <c r="N903" s="64" t="n">
        <f aca="false">IF(AND($G903&lt;=N$1,$H903&gt;N$1),$C903,0)</f>
        <v>0</v>
      </c>
      <c r="O903" s="64" t="n">
        <f aca="false">IF(AND($G903&lt;=O$1,$H903&gt;O$1),$C903,0)</f>
        <v>0</v>
      </c>
      <c r="P903" s="64" t="n">
        <f aca="false">IF(AND($G903&lt;=P$1,$H903&gt;P$1),$C903,0)</f>
        <v>0</v>
      </c>
      <c r="Q903" s="64" t="n">
        <f aca="false">IF(AND($G903&lt;=Q$1,$H903&gt;Q$1),$C903,0)</f>
        <v>0</v>
      </c>
      <c r="R903" s="64" t="n">
        <f aca="false">IF(AND($G903&lt;=R$1,$H903&gt;R$1),$C903,0)</f>
        <v>0</v>
      </c>
      <c r="S903" s="64" t="n">
        <f aca="false">IF(AND($G903&lt;=S$1,$H903&gt;S$1),$C903,0)</f>
        <v>0</v>
      </c>
      <c r="T903" s="64" t="n">
        <f aca="false">IF(AND($G903&lt;=T$1,$H903&gt;T$1),$C903,0)</f>
        <v>0</v>
      </c>
      <c r="U903" s="65" t="n">
        <f aca="false">SUM(I903:T903)</f>
        <v>0</v>
      </c>
      <c r="V903" s="65"/>
      <c r="W903" s="67"/>
      <c r="X903" s="67"/>
      <c r="Y903" s="67"/>
      <c r="Z903" s="67"/>
      <c r="AA903" s="67"/>
      <c r="AB903" s="67"/>
      <c r="AC903" s="67"/>
    </row>
    <row r="904" customFormat="false" ht="15.75" hidden="true" customHeight="false" outlineLevel="0" collapsed="false">
      <c r="A904" s="54" t="n">
        <f aca="false">+'Personnel Input Worksheet'!B924</f>
        <v>0</v>
      </c>
      <c r="B904" s="54" t="n">
        <f aca="false">+'Personnel Input Worksheet'!D924</f>
        <v>0</v>
      </c>
      <c r="C904" s="54" t="n">
        <f aca="false">IF(B904&lt;&gt;0,1,0)</f>
        <v>0</v>
      </c>
      <c r="D904" s="54" t="n">
        <f aca="false">+'Personnel Input Worksheet'!G924</f>
        <v>0</v>
      </c>
      <c r="E904" s="61" t="n">
        <f aca="false">+D904*30</f>
        <v>0</v>
      </c>
      <c r="F904" s="62" t="n">
        <v>36526</v>
      </c>
      <c r="G904" s="63" t="n">
        <f aca="false">IF(A904&lt;&gt;"FTE",DATE(99,12,31),+F904+(360-E904))</f>
        <v>36525</v>
      </c>
      <c r="H904" s="63" t="n">
        <f aca="false">IF(A904&lt;&gt;"FTE",F904+E904,DATE(2001,1,1))</f>
        <v>36526</v>
      </c>
      <c r="I904" s="64" t="n">
        <f aca="false">IF(AND($G904&lt;=I$1,$H904&gt;I$1),$C904,0)</f>
        <v>0</v>
      </c>
      <c r="J904" s="64" t="n">
        <f aca="false">IF(AND($G904&lt;=J$1,$H904&gt;J$1),$C904,0)</f>
        <v>0</v>
      </c>
      <c r="K904" s="64" t="n">
        <f aca="false">IF(AND($G904&lt;=K$1,$H904&gt;K$1),$C904,0)</f>
        <v>0</v>
      </c>
      <c r="L904" s="64" t="n">
        <f aca="false">IF(AND($G904&lt;=L$1,$H904&gt;L$1),$C904,0)</f>
        <v>0</v>
      </c>
      <c r="M904" s="64" t="n">
        <f aca="false">IF(AND($G904&lt;=M$1,$H904&gt;M$1),$C904,0)</f>
        <v>0</v>
      </c>
      <c r="N904" s="64" t="n">
        <f aca="false">IF(AND($G904&lt;=N$1,$H904&gt;N$1),$C904,0)</f>
        <v>0</v>
      </c>
      <c r="O904" s="64" t="n">
        <f aca="false">IF(AND($G904&lt;=O$1,$H904&gt;O$1),$C904,0)</f>
        <v>0</v>
      </c>
      <c r="P904" s="64" t="n">
        <f aca="false">IF(AND($G904&lt;=P$1,$H904&gt;P$1),$C904,0)</f>
        <v>0</v>
      </c>
      <c r="Q904" s="64" t="n">
        <f aca="false">IF(AND($G904&lt;=Q$1,$H904&gt;Q$1),$C904,0)</f>
        <v>0</v>
      </c>
      <c r="R904" s="64" t="n">
        <f aca="false">IF(AND($G904&lt;=R$1,$H904&gt;R$1),$C904,0)</f>
        <v>0</v>
      </c>
      <c r="S904" s="64" t="n">
        <f aca="false">IF(AND($G904&lt;=S$1,$H904&gt;S$1),$C904,0)</f>
        <v>0</v>
      </c>
      <c r="T904" s="64" t="n">
        <f aca="false">IF(AND($G904&lt;=T$1,$H904&gt;T$1),$C904,0)</f>
        <v>0</v>
      </c>
      <c r="U904" s="65" t="n">
        <f aca="false">SUM(I904:T904)</f>
        <v>0</v>
      </c>
      <c r="V904" s="65"/>
      <c r="W904" s="67"/>
      <c r="X904" s="67"/>
      <c r="Y904" s="67"/>
      <c r="Z904" s="67"/>
      <c r="AA904" s="67"/>
      <c r="AB904" s="67"/>
      <c r="AC904" s="67"/>
    </row>
    <row r="905" customFormat="false" ht="15.75" hidden="true" customHeight="false" outlineLevel="0" collapsed="false">
      <c r="A905" s="54" t="n">
        <f aca="false">+'Personnel Input Worksheet'!B925</f>
        <v>0</v>
      </c>
      <c r="B905" s="54" t="n">
        <f aca="false">+'Personnel Input Worksheet'!D925</f>
        <v>0</v>
      </c>
      <c r="C905" s="54" t="n">
        <f aca="false">IF(B905&lt;&gt;0,1,0)</f>
        <v>0</v>
      </c>
      <c r="D905" s="54" t="n">
        <f aca="false">+'Personnel Input Worksheet'!G925</f>
        <v>0</v>
      </c>
      <c r="E905" s="61" t="n">
        <f aca="false">+D905*30</f>
        <v>0</v>
      </c>
      <c r="F905" s="62" t="n">
        <v>36526</v>
      </c>
      <c r="G905" s="63" t="n">
        <f aca="false">IF(A905&lt;&gt;"FTE",DATE(99,12,31),+F905+(360-E905))</f>
        <v>36525</v>
      </c>
      <c r="H905" s="63" t="n">
        <f aca="false">IF(A905&lt;&gt;"FTE",F905+E905,DATE(2001,1,1))</f>
        <v>36526</v>
      </c>
      <c r="I905" s="64" t="n">
        <f aca="false">IF(AND($G905&lt;=I$1,$H905&gt;I$1),$C905,0)</f>
        <v>0</v>
      </c>
      <c r="J905" s="64" t="n">
        <f aca="false">IF(AND($G905&lt;=J$1,$H905&gt;J$1),$C905,0)</f>
        <v>0</v>
      </c>
      <c r="K905" s="64" t="n">
        <f aca="false">IF(AND($G905&lt;=K$1,$H905&gt;K$1),$C905,0)</f>
        <v>0</v>
      </c>
      <c r="L905" s="64" t="n">
        <f aca="false">IF(AND($G905&lt;=L$1,$H905&gt;L$1),$C905,0)</f>
        <v>0</v>
      </c>
      <c r="M905" s="64" t="n">
        <f aca="false">IF(AND($G905&lt;=M$1,$H905&gt;M$1),$C905,0)</f>
        <v>0</v>
      </c>
      <c r="N905" s="64" t="n">
        <f aca="false">IF(AND($G905&lt;=N$1,$H905&gt;N$1),$C905,0)</f>
        <v>0</v>
      </c>
      <c r="O905" s="64" t="n">
        <f aca="false">IF(AND($G905&lt;=O$1,$H905&gt;O$1),$C905,0)</f>
        <v>0</v>
      </c>
      <c r="P905" s="64" t="n">
        <f aca="false">IF(AND($G905&lt;=P$1,$H905&gt;P$1),$C905,0)</f>
        <v>0</v>
      </c>
      <c r="Q905" s="64" t="n">
        <f aca="false">IF(AND($G905&lt;=Q$1,$H905&gt;Q$1),$C905,0)</f>
        <v>0</v>
      </c>
      <c r="R905" s="64" t="n">
        <f aca="false">IF(AND($G905&lt;=R$1,$H905&gt;R$1),$C905,0)</f>
        <v>0</v>
      </c>
      <c r="S905" s="64" t="n">
        <f aca="false">IF(AND($G905&lt;=S$1,$H905&gt;S$1),$C905,0)</f>
        <v>0</v>
      </c>
      <c r="T905" s="64" t="n">
        <f aca="false">IF(AND($G905&lt;=T$1,$H905&gt;T$1),$C905,0)</f>
        <v>0</v>
      </c>
      <c r="U905" s="65" t="n">
        <f aca="false">SUM(I905:T905)</f>
        <v>0</v>
      </c>
      <c r="V905" s="65"/>
      <c r="W905" s="67"/>
      <c r="X905" s="67"/>
      <c r="Y905" s="67"/>
      <c r="Z905" s="67"/>
      <c r="AA905" s="67"/>
      <c r="AB905" s="67"/>
      <c r="AC905" s="67"/>
    </row>
    <row r="906" customFormat="false" ht="15.75" hidden="true" customHeight="false" outlineLevel="0" collapsed="false">
      <c r="A906" s="54" t="n">
        <f aca="false">+'Personnel Input Worksheet'!B926</f>
        <v>0</v>
      </c>
      <c r="B906" s="54" t="n">
        <f aca="false">+'Personnel Input Worksheet'!D926</f>
        <v>0</v>
      </c>
      <c r="C906" s="54" t="n">
        <f aca="false">IF(B906&lt;&gt;0,1,0)</f>
        <v>0</v>
      </c>
      <c r="D906" s="54" t="n">
        <f aca="false">+'Personnel Input Worksheet'!G926</f>
        <v>0</v>
      </c>
      <c r="E906" s="61" t="n">
        <f aca="false">+D906*30</f>
        <v>0</v>
      </c>
      <c r="F906" s="62" t="n">
        <v>36526</v>
      </c>
      <c r="G906" s="63" t="n">
        <f aca="false">IF(A906&lt;&gt;"FTE",DATE(99,12,31),+F906+(360-E906))</f>
        <v>36525</v>
      </c>
      <c r="H906" s="63" t="n">
        <f aca="false">IF(A906&lt;&gt;"FTE",F906+E906,DATE(2001,1,1))</f>
        <v>36526</v>
      </c>
      <c r="I906" s="64" t="n">
        <f aca="false">IF(AND($G906&lt;=I$1,$H906&gt;I$1),$C906,0)</f>
        <v>0</v>
      </c>
      <c r="J906" s="64" t="n">
        <f aca="false">IF(AND($G906&lt;=J$1,$H906&gt;J$1),$C906,0)</f>
        <v>0</v>
      </c>
      <c r="K906" s="64" t="n">
        <f aca="false">IF(AND($G906&lt;=K$1,$H906&gt;K$1),$C906,0)</f>
        <v>0</v>
      </c>
      <c r="L906" s="64" t="n">
        <f aca="false">IF(AND($G906&lt;=L$1,$H906&gt;L$1),$C906,0)</f>
        <v>0</v>
      </c>
      <c r="M906" s="64" t="n">
        <f aca="false">IF(AND($G906&lt;=M$1,$H906&gt;M$1),$C906,0)</f>
        <v>0</v>
      </c>
      <c r="N906" s="64" t="n">
        <f aca="false">IF(AND($G906&lt;=N$1,$H906&gt;N$1),$C906,0)</f>
        <v>0</v>
      </c>
      <c r="O906" s="64" t="n">
        <f aca="false">IF(AND($G906&lt;=O$1,$H906&gt;O$1),$C906,0)</f>
        <v>0</v>
      </c>
      <c r="P906" s="64" t="n">
        <f aca="false">IF(AND($G906&lt;=P$1,$H906&gt;P$1),$C906,0)</f>
        <v>0</v>
      </c>
      <c r="Q906" s="64" t="n">
        <f aca="false">IF(AND($G906&lt;=Q$1,$H906&gt;Q$1),$C906,0)</f>
        <v>0</v>
      </c>
      <c r="R906" s="64" t="n">
        <f aca="false">IF(AND($G906&lt;=R$1,$H906&gt;R$1),$C906,0)</f>
        <v>0</v>
      </c>
      <c r="S906" s="64" t="n">
        <f aca="false">IF(AND($G906&lt;=S$1,$H906&gt;S$1),$C906,0)</f>
        <v>0</v>
      </c>
      <c r="T906" s="64" t="n">
        <f aca="false">IF(AND($G906&lt;=T$1,$H906&gt;T$1),$C906,0)</f>
        <v>0</v>
      </c>
      <c r="U906" s="65" t="n">
        <f aca="false">SUM(I906:T906)</f>
        <v>0</v>
      </c>
      <c r="V906" s="65"/>
      <c r="W906" s="67"/>
      <c r="X906" s="67"/>
      <c r="Y906" s="67"/>
      <c r="Z906" s="67"/>
      <c r="AA906" s="67"/>
      <c r="AB906" s="67"/>
      <c r="AC906" s="67"/>
    </row>
    <row r="907" customFormat="false" ht="15.75" hidden="true" customHeight="false" outlineLevel="0" collapsed="false">
      <c r="A907" s="54" t="n">
        <f aca="false">+'Personnel Input Worksheet'!B927</f>
        <v>0</v>
      </c>
      <c r="B907" s="54" t="n">
        <f aca="false">+'Personnel Input Worksheet'!D927</f>
        <v>0</v>
      </c>
      <c r="C907" s="54" t="n">
        <f aca="false">IF(B907&lt;&gt;0,1,0)</f>
        <v>0</v>
      </c>
      <c r="D907" s="54" t="n">
        <f aca="false">+'Personnel Input Worksheet'!G927</f>
        <v>0</v>
      </c>
      <c r="E907" s="61" t="n">
        <f aca="false">+D907*30</f>
        <v>0</v>
      </c>
      <c r="F907" s="62" t="n">
        <v>36526</v>
      </c>
      <c r="G907" s="63" t="n">
        <f aca="false">IF(A907&lt;&gt;"FTE",DATE(99,12,31),+F907+(360-E907))</f>
        <v>36525</v>
      </c>
      <c r="H907" s="63" t="n">
        <f aca="false">IF(A907&lt;&gt;"FTE",F907+E907,DATE(2001,1,1))</f>
        <v>36526</v>
      </c>
      <c r="I907" s="64" t="n">
        <f aca="false">IF(AND($G907&lt;=I$1,$H907&gt;I$1),$C907,0)</f>
        <v>0</v>
      </c>
      <c r="J907" s="64" t="n">
        <f aca="false">IF(AND($G907&lt;=J$1,$H907&gt;J$1),$C907,0)</f>
        <v>0</v>
      </c>
      <c r="K907" s="64" t="n">
        <f aca="false">IF(AND($G907&lt;=K$1,$H907&gt;K$1),$C907,0)</f>
        <v>0</v>
      </c>
      <c r="L907" s="64" t="n">
        <f aca="false">IF(AND($G907&lt;=L$1,$H907&gt;L$1),$C907,0)</f>
        <v>0</v>
      </c>
      <c r="M907" s="64" t="n">
        <f aca="false">IF(AND($G907&lt;=M$1,$H907&gt;M$1),$C907,0)</f>
        <v>0</v>
      </c>
      <c r="N907" s="64" t="n">
        <f aca="false">IF(AND($G907&lt;=N$1,$H907&gt;N$1),$C907,0)</f>
        <v>0</v>
      </c>
      <c r="O907" s="64" t="n">
        <f aca="false">IF(AND($G907&lt;=O$1,$H907&gt;O$1),$C907,0)</f>
        <v>0</v>
      </c>
      <c r="P907" s="64" t="n">
        <f aca="false">IF(AND($G907&lt;=P$1,$H907&gt;P$1),$C907,0)</f>
        <v>0</v>
      </c>
      <c r="Q907" s="64" t="n">
        <f aca="false">IF(AND($G907&lt;=Q$1,$H907&gt;Q$1),$C907,0)</f>
        <v>0</v>
      </c>
      <c r="R907" s="64" t="n">
        <f aca="false">IF(AND($G907&lt;=R$1,$H907&gt;R$1),$C907,0)</f>
        <v>0</v>
      </c>
      <c r="S907" s="64" t="n">
        <f aca="false">IF(AND($G907&lt;=S$1,$H907&gt;S$1),$C907,0)</f>
        <v>0</v>
      </c>
      <c r="T907" s="64" t="n">
        <f aca="false">IF(AND($G907&lt;=T$1,$H907&gt;T$1),$C907,0)</f>
        <v>0</v>
      </c>
      <c r="U907" s="65" t="n">
        <f aca="false">SUM(I907:T907)</f>
        <v>0</v>
      </c>
      <c r="V907" s="65"/>
      <c r="W907" s="67"/>
      <c r="X907" s="67"/>
      <c r="Y907" s="67"/>
      <c r="Z907" s="67"/>
      <c r="AA907" s="67"/>
      <c r="AB907" s="67"/>
      <c r="AC907" s="67"/>
    </row>
    <row r="908" customFormat="false" ht="15.75" hidden="true" customHeight="false" outlineLevel="0" collapsed="false">
      <c r="A908" s="54" t="n">
        <f aca="false">+'Personnel Input Worksheet'!B928</f>
        <v>0</v>
      </c>
      <c r="B908" s="54" t="n">
        <f aca="false">+'Personnel Input Worksheet'!D928</f>
        <v>0</v>
      </c>
      <c r="C908" s="54" t="n">
        <f aca="false">IF(B908&lt;&gt;0,1,0)</f>
        <v>0</v>
      </c>
      <c r="D908" s="54" t="n">
        <f aca="false">+'Personnel Input Worksheet'!G928</f>
        <v>0</v>
      </c>
      <c r="E908" s="61" t="n">
        <f aca="false">+D908*30</f>
        <v>0</v>
      </c>
      <c r="F908" s="62" t="n">
        <v>36526</v>
      </c>
      <c r="G908" s="63" t="n">
        <f aca="false">IF(A908&lt;&gt;"FTE",DATE(99,12,31),+F908+(360-E908))</f>
        <v>36525</v>
      </c>
      <c r="H908" s="63" t="n">
        <f aca="false">IF(A908&lt;&gt;"FTE",F908+E908,DATE(2001,1,1))</f>
        <v>36526</v>
      </c>
      <c r="I908" s="64" t="n">
        <f aca="false">IF(AND($G908&lt;=I$1,$H908&gt;I$1),$C908,0)</f>
        <v>0</v>
      </c>
      <c r="J908" s="64" t="n">
        <f aca="false">IF(AND($G908&lt;=J$1,$H908&gt;J$1),$C908,0)</f>
        <v>0</v>
      </c>
      <c r="K908" s="64" t="n">
        <f aca="false">IF(AND($G908&lt;=K$1,$H908&gt;K$1),$C908,0)</f>
        <v>0</v>
      </c>
      <c r="L908" s="64" t="n">
        <f aca="false">IF(AND($G908&lt;=L$1,$H908&gt;L$1),$C908,0)</f>
        <v>0</v>
      </c>
      <c r="M908" s="64" t="n">
        <f aca="false">IF(AND($G908&lt;=M$1,$H908&gt;M$1),$C908,0)</f>
        <v>0</v>
      </c>
      <c r="N908" s="64" t="n">
        <f aca="false">IF(AND($G908&lt;=N$1,$H908&gt;N$1),$C908,0)</f>
        <v>0</v>
      </c>
      <c r="O908" s="64" t="n">
        <f aca="false">IF(AND($G908&lt;=O$1,$H908&gt;O$1),$C908,0)</f>
        <v>0</v>
      </c>
      <c r="P908" s="64" t="n">
        <f aca="false">IF(AND($G908&lt;=P$1,$H908&gt;P$1),$C908,0)</f>
        <v>0</v>
      </c>
      <c r="Q908" s="64" t="n">
        <f aca="false">IF(AND($G908&lt;=Q$1,$H908&gt;Q$1),$C908,0)</f>
        <v>0</v>
      </c>
      <c r="R908" s="64" t="n">
        <f aca="false">IF(AND($G908&lt;=R$1,$H908&gt;R$1),$C908,0)</f>
        <v>0</v>
      </c>
      <c r="S908" s="64" t="n">
        <f aca="false">IF(AND($G908&lt;=S$1,$H908&gt;S$1),$C908,0)</f>
        <v>0</v>
      </c>
      <c r="T908" s="64" t="n">
        <f aca="false">IF(AND($G908&lt;=T$1,$H908&gt;T$1),$C908,0)</f>
        <v>0</v>
      </c>
      <c r="U908" s="65" t="n">
        <f aca="false">SUM(I908:T908)</f>
        <v>0</v>
      </c>
      <c r="V908" s="65"/>
      <c r="W908" s="67"/>
      <c r="X908" s="67"/>
      <c r="Y908" s="67"/>
      <c r="Z908" s="67"/>
      <c r="AA908" s="67"/>
      <c r="AB908" s="67"/>
      <c r="AC908" s="67"/>
    </row>
    <row r="909" customFormat="false" ht="15.75" hidden="true" customHeight="false" outlineLevel="0" collapsed="false">
      <c r="A909" s="54" t="n">
        <f aca="false">+'Personnel Input Worksheet'!B929</f>
        <v>0</v>
      </c>
      <c r="B909" s="54" t="n">
        <f aca="false">+'Personnel Input Worksheet'!D929</f>
        <v>0</v>
      </c>
      <c r="C909" s="54" t="n">
        <f aca="false">IF(B909&lt;&gt;0,1,0)</f>
        <v>0</v>
      </c>
      <c r="D909" s="54" t="n">
        <f aca="false">+'Personnel Input Worksheet'!G929</f>
        <v>0</v>
      </c>
      <c r="E909" s="61" t="n">
        <f aca="false">+D909*30</f>
        <v>0</v>
      </c>
      <c r="F909" s="62" t="n">
        <v>36526</v>
      </c>
      <c r="G909" s="63" t="n">
        <f aca="false">IF(A909&lt;&gt;"FTE",DATE(99,12,31),+F909+(360-E909))</f>
        <v>36525</v>
      </c>
      <c r="H909" s="63" t="n">
        <f aca="false">IF(A909&lt;&gt;"FTE",F909+E909,DATE(2001,1,1))</f>
        <v>36526</v>
      </c>
      <c r="I909" s="64" t="n">
        <f aca="false">IF(AND($G909&lt;=I$1,$H909&gt;I$1),$C909,0)</f>
        <v>0</v>
      </c>
      <c r="J909" s="64" t="n">
        <f aca="false">IF(AND($G909&lt;=J$1,$H909&gt;J$1),$C909,0)</f>
        <v>0</v>
      </c>
      <c r="K909" s="64" t="n">
        <f aca="false">IF(AND($G909&lt;=K$1,$H909&gt;K$1),$C909,0)</f>
        <v>0</v>
      </c>
      <c r="L909" s="64" t="n">
        <f aca="false">IF(AND($G909&lt;=L$1,$H909&gt;L$1),$C909,0)</f>
        <v>0</v>
      </c>
      <c r="M909" s="64" t="n">
        <f aca="false">IF(AND($G909&lt;=M$1,$H909&gt;M$1),$C909,0)</f>
        <v>0</v>
      </c>
      <c r="N909" s="64" t="n">
        <f aca="false">IF(AND($G909&lt;=N$1,$H909&gt;N$1),$C909,0)</f>
        <v>0</v>
      </c>
      <c r="O909" s="64" t="n">
        <f aca="false">IF(AND($G909&lt;=O$1,$H909&gt;O$1),$C909,0)</f>
        <v>0</v>
      </c>
      <c r="P909" s="64" t="n">
        <f aca="false">IF(AND($G909&lt;=P$1,$H909&gt;P$1),$C909,0)</f>
        <v>0</v>
      </c>
      <c r="Q909" s="64" t="n">
        <f aca="false">IF(AND($G909&lt;=Q$1,$H909&gt;Q$1),$C909,0)</f>
        <v>0</v>
      </c>
      <c r="R909" s="64" t="n">
        <f aca="false">IF(AND($G909&lt;=R$1,$H909&gt;R$1),$C909,0)</f>
        <v>0</v>
      </c>
      <c r="S909" s="64" t="n">
        <f aca="false">IF(AND($G909&lt;=S$1,$H909&gt;S$1),$C909,0)</f>
        <v>0</v>
      </c>
      <c r="T909" s="64" t="n">
        <f aca="false">IF(AND($G909&lt;=T$1,$H909&gt;T$1),$C909,0)</f>
        <v>0</v>
      </c>
      <c r="U909" s="65" t="n">
        <f aca="false">SUM(I909:T909)</f>
        <v>0</v>
      </c>
      <c r="V909" s="65"/>
      <c r="W909" s="67"/>
      <c r="X909" s="67"/>
      <c r="Y909" s="67"/>
      <c r="Z909" s="67"/>
      <c r="AA909" s="67"/>
      <c r="AB909" s="67"/>
      <c r="AC909" s="67"/>
    </row>
    <row r="910" customFormat="false" ht="15.75" hidden="true" customHeight="false" outlineLevel="0" collapsed="false">
      <c r="A910" s="54" t="n">
        <f aca="false">+'Personnel Input Worksheet'!B930</f>
        <v>0</v>
      </c>
      <c r="B910" s="54" t="n">
        <f aca="false">+'Personnel Input Worksheet'!D930</f>
        <v>0</v>
      </c>
      <c r="C910" s="54" t="n">
        <f aca="false">IF(B910&lt;&gt;0,1,0)</f>
        <v>0</v>
      </c>
      <c r="D910" s="54" t="n">
        <f aca="false">+'Personnel Input Worksheet'!G930</f>
        <v>0</v>
      </c>
      <c r="E910" s="61" t="n">
        <f aca="false">+D910*30</f>
        <v>0</v>
      </c>
      <c r="F910" s="62" t="n">
        <v>36526</v>
      </c>
      <c r="G910" s="63" t="n">
        <f aca="false">IF(A910&lt;&gt;"FTE",DATE(99,12,31),+F910+(360-E910))</f>
        <v>36525</v>
      </c>
      <c r="H910" s="63" t="n">
        <f aca="false">IF(A910&lt;&gt;"FTE",F910+E910,DATE(2001,1,1))</f>
        <v>36526</v>
      </c>
      <c r="I910" s="64" t="n">
        <f aca="false">IF(AND($G910&lt;=I$1,$H910&gt;I$1),$C910,0)</f>
        <v>0</v>
      </c>
      <c r="J910" s="64" t="n">
        <f aca="false">IF(AND($G910&lt;=J$1,$H910&gt;J$1),$C910,0)</f>
        <v>0</v>
      </c>
      <c r="K910" s="64" t="n">
        <f aca="false">IF(AND($G910&lt;=K$1,$H910&gt;K$1),$C910,0)</f>
        <v>0</v>
      </c>
      <c r="L910" s="64" t="n">
        <f aca="false">IF(AND($G910&lt;=L$1,$H910&gt;L$1),$C910,0)</f>
        <v>0</v>
      </c>
      <c r="M910" s="64" t="n">
        <f aca="false">IF(AND($G910&lt;=M$1,$H910&gt;M$1),$C910,0)</f>
        <v>0</v>
      </c>
      <c r="N910" s="64" t="n">
        <f aca="false">IF(AND($G910&lt;=N$1,$H910&gt;N$1),$C910,0)</f>
        <v>0</v>
      </c>
      <c r="O910" s="64" t="n">
        <f aca="false">IF(AND($G910&lt;=O$1,$H910&gt;O$1),$C910,0)</f>
        <v>0</v>
      </c>
      <c r="P910" s="64" t="n">
        <f aca="false">IF(AND($G910&lt;=P$1,$H910&gt;P$1),$C910,0)</f>
        <v>0</v>
      </c>
      <c r="Q910" s="64" t="n">
        <f aca="false">IF(AND($G910&lt;=Q$1,$H910&gt;Q$1),$C910,0)</f>
        <v>0</v>
      </c>
      <c r="R910" s="64" t="n">
        <f aca="false">IF(AND($G910&lt;=R$1,$H910&gt;R$1),$C910,0)</f>
        <v>0</v>
      </c>
      <c r="S910" s="64" t="n">
        <f aca="false">IF(AND($G910&lt;=S$1,$H910&gt;S$1),$C910,0)</f>
        <v>0</v>
      </c>
      <c r="T910" s="64" t="n">
        <f aca="false">IF(AND($G910&lt;=T$1,$H910&gt;T$1),$C910,0)</f>
        <v>0</v>
      </c>
      <c r="U910" s="65" t="n">
        <f aca="false">SUM(I910:T910)</f>
        <v>0</v>
      </c>
      <c r="V910" s="65"/>
      <c r="W910" s="67"/>
      <c r="X910" s="67"/>
      <c r="Y910" s="67"/>
      <c r="Z910" s="67"/>
      <c r="AA910" s="67"/>
      <c r="AB910" s="67"/>
      <c r="AC910" s="67"/>
    </row>
    <row r="911" customFormat="false" ht="15.75" hidden="true" customHeight="false" outlineLevel="0" collapsed="false">
      <c r="A911" s="54" t="n">
        <f aca="false">+'Personnel Input Worksheet'!B931</f>
        <v>0</v>
      </c>
      <c r="B911" s="54" t="n">
        <f aca="false">+'Personnel Input Worksheet'!D931</f>
        <v>0</v>
      </c>
      <c r="C911" s="54" t="n">
        <f aca="false">IF(B911&lt;&gt;0,1,0)</f>
        <v>0</v>
      </c>
      <c r="D911" s="54" t="n">
        <f aca="false">+'Personnel Input Worksheet'!G931</f>
        <v>0</v>
      </c>
      <c r="E911" s="61" t="n">
        <f aca="false">+D911*30</f>
        <v>0</v>
      </c>
      <c r="F911" s="62" t="n">
        <v>36526</v>
      </c>
      <c r="G911" s="63" t="n">
        <f aca="false">IF(A911&lt;&gt;"FTE",DATE(99,12,31),+F911+(360-E911))</f>
        <v>36525</v>
      </c>
      <c r="H911" s="63" t="n">
        <f aca="false">IF(A911&lt;&gt;"FTE",F911+E911,DATE(2001,1,1))</f>
        <v>36526</v>
      </c>
      <c r="I911" s="64" t="n">
        <f aca="false">IF(AND($G911&lt;=I$1,$H911&gt;I$1),$C911,0)</f>
        <v>0</v>
      </c>
      <c r="J911" s="64" t="n">
        <f aca="false">IF(AND($G911&lt;=J$1,$H911&gt;J$1),$C911,0)</f>
        <v>0</v>
      </c>
      <c r="K911" s="64" t="n">
        <f aca="false">IF(AND($G911&lt;=K$1,$H911&gt;K$1),$C911,0)</f>
        <v>0</v>
      </c>
      <c r="L911" s="64" t="n">
        <f aca="false">IF(AND($G911&lt;=L$1,$H911&gt;L$1),$C911,0)</f>
        <v>0</v>
      </c>
      <c r="M911" s="64" t="n">
        <f aca="false">IF(AND($G911&lt;=M$1,$H911&gt;M$1),$C911,0)</f>
        <v>0</v>
      </c>
      <c r="N911" s="64" t="n">
        <f aca="false">IF(AND($G911&lt;=N$1,$H911&gt;N$1),$C911,0)</f>
        <v>0</v>
      </c>
      <c r="O911" s="64" t="n">
        <f aca="false">IF(AND($G911&lt;=O$1,$H911&gt;O$1),$C911,0)</f>
        <v>0</v>
      </c>
      <c r="P911" s="64" t="n">
        <f aca="false">IF(AND($G911&lt;=P$1,$H911&gt;P$1),$C911,0)</f>
        <v>0</v>
      </c>
      <c r="Q911" s="64" t="n">
        <f aca="false">IF(AND($G911&lt;=Q$1,$H911&gt;Q$1),$C911,0)</f>
        <v>0</v>
      </c>
      <c r="R911" s="64" t="n">
        <f aca="false">IF(AND($G911&lt;=R$1,$H911&gt;R$1),$C911,0)</f>
        <v>0</v>
      </c>
      <c r="S911" s="64" t="n">
        <f aca="false">IF(AND($G911&lt;=S$1,$H911&gt;S$1),$C911,0)</f>
        <v>0</v>
      </c>
      <c r="T911" s="64" t="n">
        <f aca="false">IF(AND($G911&lt;=T$1,$H911&gt;T$1),$C911,0)</f>
        <v>0</v>
      </c>
      <c r="U911" s="65" t="n">
        <f aca="false">SUM(I911:T911)</f>
        <v>0</v>
      </c>
      <c r="V911" s="65"/>
      <c r="W911" s="67"/>
      <c r="X911" s="67"/>
      <c r="Y911" s="67"/>
      <c r="Z911" s="67"/>
      <c r="AA911" s="67"/>
      <c r="AB911" s="67"/>
      <c r="AC911" s="67"/>
    </row>
    <row r="912" customFormat="false" ht="15.75" hidden="true" customHeight="false" outlineLevel="0" collapsed="false">
      <c r="A912" s="54" t="n">
        <f aca="false">+'Personnel Input Worksheet'!B932</f>
        <v>0</v>
      </c>
      <c r="B912" s="54" t="n">
        <f aca="false">+'Personnel Input Worksheet'!D932</f>
        <v>0</v>
      </c>
      <c r="C912" s="54" t="n">
        <f aca="false">IF(B912&lt;&gt;0,1,0)</f>
        <v>0</v>
      </c>
      <c r="D912" s="54" t="n">
        <f aca="false">+'Personnel Input Worksheet'!G932</f>
        <v>0</v>
      </c>
      <c r="E912" s="61" t="n">
        <f aca="false">+D912*30</f>
        <v>0</v>
      </c>
      <c r="F912" s="62" t="n">
        <v>36526</v>
      </c>
      <c r="G912" s="63" t="n">
        <f aca="false">IF(A912&lt;&gt;"FTE",DATE(99,12,31),+F912+(360-E912))</f>
        <v>36525</v>
      </c>
      <c r="H912" s="63" t="n">
        <f aca="false">IF(A912&lt;&gt;"FTE",F912+E912,DATE(2001,1,1))</f>
        <v>36526</v>
      </c>
      <c r="I912" s="64" t="n">
        <f aca="false">IF(AND($G912&lt;=I$1,$H912&gt;I$1),$C912,0)</f>
        <v>0</v>
      </c>
      <c r="J912" s="64" t="n">
        <f aca="false">IF(AND($G912&lt;=J$1,$H912&gt;J$1),$C912,0)</f>
        <v>0</v>
      </c>
      <c r="K912" s="64" t="n">
        <f aca="false">IF(AND($G912&lt;=K$1,$H912&gt;K$1),$C912,0)</f>
        <v>0</v>
      </c>
      <c r="L912" s="64" t="n">
        <f aca="false">IF(AND($G912&lt;=L$1,$H912&gt;L$1),$C912,0)</f>
        <v>0</v>
      </c>
      <c r="M912" s="64" t="n">
        <f aca="false">IF(AND($G912&lt;=M$1,$H912&gt;M$1),$C912,0)</f>
        <v>0</v>
      </c>
      <c r="N912" s="64" t="n">
        <f aca="false">IF(AND($G912&lt;=N$1,$H912&gt;N$1),$C912,0)</f>
        <v>0</v>
      </c>
      <c r="O912" s="64" t="n">
        <f aca="false">IF(AND($G912&lt;=O$1,$H912&gt;O$1),$C912,0)</f>
        <v>0</v>
      </c>
      <c r="P912" s="64" t="n">
        <f aca="false">IF(AND($G912&lt;=P$1,$H912&gt;P$1),$C912,0)</f>
        <v>0</v>
      </c>
      <c r="Q912" s="64" t="n">
        <f aca="false">IF(AND($G912&lt;=Q$1,$H912&gt;Q$1),$C912,0)</f>
        <v>0</v>
      </c>
      <c r="R912" s="64" t="n">
        <f aca="false">IF(AND($G912&lt;=R$1,$H912&gt;R$1),$C912,0)</f>
        <v>0</v>
      </c>
      <c r="S912" s="64" t="n">
        <f aca="false">IF(AND($G912&lt;=S$1,$H912&gt;S$1),$C912,0)</f>
        <v>0</v>
      </c>
      <c r="T912" s="64" t="n">
        <f aca="false">IF(AND($G912&lt;=T$1,$H912&gt;T$1),$C912,0)</f>
        <v>0</v>
      </c>
      <c r="U912" s="65" t="n">
        <f aca="false">SUM(I912:T912)</f>
        <v>0</v>
      </c>
      <c r="V912" s="65"/>
      <c r="W912" s="67"/>
      <c r="X912" s="67"/>
      <c r="Y912" s="67"/>
      <c r="Z912" s="67"/>
      <c r="AA912" s="67"/>
      <c r="AB912" s="67"/>
      <c r="AC912" s="67"/>
    </row>
    <row r="913" customFormat="false" ht="15.75" hidden="true" customHeight="false" outlineLevel="0" collapsed="false">
      <c r="A913" s="54" t="n">
        <f aca="false">+'Personnel Input Worksheet'!B933</f>
        <v>0</v>
      </c>
      <c r="B913" s="54" t="n">
        <f aca="false">+'Personnel Input Worksheet'!D933</f>
        <v>0</v>
      </c>
      <c r="C913" s="54" t="n">
        <f aca="false">IF(B913&lt;&gt;0,1,0)</f>
        <v>0</v>
      </c>
      <c r="D913" s="54" t="n">
        <f aca="false">+'Personnel Input Worksheet'!G933</f>
        <v>0</v>
      </c>
      <c r="E913" s="61" t="n">
        <f aca="false">+D913*30</f>
        <v>0</v>
      </c>
      <c r="F913" s="62" t="n">
        <v>36526</v>
      </c>
      <c r="G913" s="63" t="n">
        <f aca="false">IF(A913&lt;&gt;"FTE",DATE(99,12,31),+F913+(360-E913))</f>
        <v>36525</v>
      </c>
      <c r="H913" s="63" t="n">
        <f aca="false">IF(A913&lt;&gt;"FTE",F913+E913,DATE(2001,1,1))</f>
        <v>36526</v>
      </c>
      <c r="I913" s="64" t="n">
        <f aca="false">IF(AND($G913&lt;=I$1,$H913&gt;I$1),$C913,0)</f>
        <v>0</v>
      </c>
      <c r="J913" s="64" t="n">
        <f aca="false">IF(AND($G913&lt;=J$1,$H913&gt;J$1),$C913,0)</f>
        <v>0</v>
      </c>
      <c r="K913" s="64" t="n">
        <f aca="false">IF(AND($G913&lt;=K$1,$H913&gt;K$1),$C913,0)</f>
        <v>0</v>
      </c>
      <c r="L913" s="64" t="n">
        <f aca="false">IF(AND($G913&lt;=L$1,$H913&gt;L$1),$C913,0)</f>
        <v>0</v>
      </c>
      <c r="M913" s="64" t="n">
        <f aca="false">IF(AND($G913&lt;=M$1,$H913&gt;M$1),$C913,0)</f>
        <v>0</v>
      </c>
      <c r="N913" s="64" t="n">
        <f aca="false">IF(AND($G913&lt;=N$1,$H913&gt;N$1),$C913,0)</f>
        <v>0</v>
      </c>
      <c r="O913" s="64" t="n">
        <f aca="false">IF(AND($G913&lt;=O$1,$H913&gt;O$1),$C913,0)</f>
        <v>0</v>
      </c>
      <c r="P913" s="64" t="n">
        <f aca="false">IF(AND($G913&lt;=P$1,$H913&gt;P$1),$C913,0)</f>
        <v>0</v>
      </c>
      <c r="Q913" s="64" t="n">
        <f aca="false">IF(AND($G913&lt;=Q$1,$H913&gt;Q$1),$C913,0)</f>
        <v>0</v>
      </c>
      <c r="R913" s="64" t="n">
        <f aca="false">IF(AND($G913&lt;=R$1,$H913&gt;R$1),$C913,0)</f>
        <v>0</v>
      </c>
      <c r="S913" s="64" t="n">
        <f aca="false">IF(AND($G913&lt;=S$1,$H913&gt;S$1),$C913,0)</f>
        <v>0</v>
      </c>
      <c r="T913" s="64" t="n">
        <f aca="false">IF(AND($G913&lt;=T$1,$H913&gt;T$1),$C913,0)</f>
        <v>0</v>
      </c>
      <c r="U913" s="65" t="n">
        <f aca="false">SUM(I913:T913)</f>
        <v>0</v>
      </c>
      <c r="V913" s="65"/>
      <c r="W913" s="67"/>
      <c r="X913" s="67"/>
      <c r="Y913" s="67"/>
      <c r="Z913" s="67"/>
      <c r="AA913" s="67"/>
      <c r="AB913" s="67"/>
      <c r="AC913" s="67"/>
    </row>
    <row r="914" customFormat="false" ht="15.75" hidden="true" customHeight="false" outlineLevel="0" collapsed="false">
      <c r="A914" s="54" t="n">
        <f aca="false">+'Personnel Input Worksheet'!B934</f>
        <v>0</v>
      </c>
      <c r="B914" s="54" t="n">
        <f aca="false">+'Personnel Input Worksheet'!D934</f>
        <v>0</v>
      </c>
      <c r="C914" s="54" t="n">
        <f aca="false">IF(B914&lt;&gt;0,1,0)</f>
        <v>0</v>
      </c>
      <c r="D914" s="54" t="n">
        <f aca="false">+'Personnel Input Worksheet'!G934</f>
        <v>0</v>
      </c>
      <c r="E914" s="61" t="n">
        <f aca="false">+D914*30</f>
        <v>0</v>
      </c>
      <c r="F914" s="62" t="n">
        <v>36526</v>
      </c>
      <c r="G914" s="63" t="n">
        <f aca="false">IF(A914&lt;&gt;"FTE",DATE(99,12,31),+F914+(360-E914))</f>
        <v>36525</v>
      </c>
      <c r="H914" s="63" t="n">
        <f aca="false">IF(A914&lt;&gt;"FTE",F914+E914,DATE(2001,1,1))</f>
        <v>36526</v>
      </c>
      <c r="I914" s="64" t="n">
        <f aca="false">IF(AND($G914&lt;=I$1,$H914&gt;I$1),$C914,0)</f>
        <v>0</v>
      </c>
      <c r="J914" s="64" t="n">
        <f aca="false">IF(AND($G914&lt;=J$1,$H914&gt;J$1),$C914,0)</f>
        <v>0</v>
      </c>
      <c r="K914" s="64" t="n">
        <f aca="false">IF(AND($G914&lt;=K$1,$H914&gt;K$1),$C914,0)</f>
        <v>0</v>
      </c>
      <c r="L914" s="64" t="n">
        <f aca="false">IF(AND($G914&lt;=L$1,$H914&gt;L$1),$C914,0)</f>
        <v>0</v>
      </c>
      <c r="M914" s="64" t="n">
        <f aca="false">IF(AND($G914&lt;=M$1,$H914&gt;M$1),$C914,0)</f>
        <v>0</v>
      </c>
      <c r="N914" s="64" t="n">
        <f aca="false">IF(AND($G914&lt;=N$1,$H914&gt;N$1),$C914,0)</f>
        <v>0</v>
      </c>
      <c r="O914" s="64" t="n">
        <f aca="false">IF(AND($G914&lt;=O$1,$H914&gt;O$1),$C914,0)</f>
        <v>0</v>
      </c>
      <c r="P914" s="64" t="n">
        <f aca="false">IF(AND($G914&lt;=P$1,$H914&gt;P$1),$C914,0)</f>
        <v>0</v>
      </c>
      <c r="Q914" s="64" t="n">
        <f aca="false">IF(AND($G914&lt;=Q$1,$H914&gt;Q$1),$C914,0)</f>
        <v>0</v>
      </c>
      <c r="R914" s="64" t="n">
        <f aca="false">IF(AND($G914&lt;=R$1,$H914&gt;R$1),$C914,0)</f>
        <v>0</v>
      </c>
      <c r="S914" s="64" t="n">
        <f aca="false">IF(AND($G914&lt;=S$1,$H914&gt;S$1),$C914,0)</f>
        <v>0</v>
      </c>
      <c r="T914" s="64" t="n">
        <f aca="false">IF(AND($G914&lt;=T$1,$H914&gt;T$1),$C914,0)</f>
        <v>0</v>
      </c>
      <c r="U914" s="65" t="n">
        <f aca="false">SUM(I914:T914)</f>
        <v>0</v>
      </c>
      <c r="V914" s="65"/>
      <c r="W914" s="67"/>
      <c r="X914" s="67"/>
      <c r="Y914" s="67"/>
      <c r="Z914" s="67"/>
      <c r="AA914" s="67"/>
      <c r="AB914" s="67"/>
      <c r="AC914" s="67"/>
    </row>
    <row r="915" customFormat="false" ht="15.75" hidden="true" customHeight="false" outlineLevel="0" collapsed="false">
      <c r="A915" s="54" t="n">
        <f aca="false">+'Personnel Input Worksheet'!B935</f>
        <v>0</v>
      </c>
      <c r="B915" s="54" t="n">
        <f aca="false">+'Personnel Input Worksheet'!D935</f>
        <v>0</v>
      </c>
      <c r="C915" s="54" t="n">
        <f aca="false">IF(B915&lt;&gt;0,1,0)</f>
        <v>0</v>
      </c>
      <c r="D915" s="54" t="n">
        <f aca="false">+'Personnel Input Worksheet'!G935</f>
        <v>0</v>
      </c>
      <c r="E915" s="61" t="n">
        <f aca="false">+D915*30</f>
        <v>0</v>
      </c>
      <c r="F915" s="62" t="n">
        <v>36526</v>
      </c>
      <c r="G915" s="63" t="n">
        <f aca="false">IF(A915&lt;&gt;"FTE",DATE(99,12,31),+F915+(360-E915))</f>
        <v>36525</v>
      </c>
      <c r="H915" s="63" t="n">
        <f aca="false">IF(A915&lt;&gt;"FTE",F915+E915,DATE(2001,1,1))</f>
        <v>36526</v>
      </c>
      <c r="I915" s="64" t="n">
        <f aca="false">IF(AND($G915&lt;=I$1,$H915&gt;I$1),$C915,0)</f>
        <v>0</v>
      </c>
      <c r="J915" s="64" t="n">
        <f aca="false">IF(AND($G915&lt;=J$1,$H915&gt;J$1),$C915,0)</f>
        <v>0</v>
      </c>
      <c r="K915" s="64" t="n">
        <f aca="false">IF(AND($G915&lt;=K$1,$H915&gt;K$1),$C915,0)</f>
        <v>0</v>
      </c>
      <c r="L915" s="64" t="n">
        <f aca="false">IF(AND($G915&lt;=L$1,$H915&gt;L$1),$C915,0)</f>
        <v>0</v>
      </c>
      <c r="M915" s="64" t="n">
        <f aca="false">IF(AND($G915&lt;=M$1,$H915&gt;M$1),$C915,0)</f>
        <v>0</v>
      </c>
      <c r="N915" s="64" t="n">
        <f aca="false">IF(AND($G915&lt;=N$1,$H915&gt;N$1),$C915,0)</f>
        <v>0</v>
      </c>
      <c r="O915" s="64" t="n">
        <f aca="false">IF(AND($G915&lt;=O$1,$H915&gt;O$1),$C915,0)</f>
        <v>0</v>
      </c>
      <c r="P915" s="64" t="n">
        <f aca="false">IF(AND($G915&lt;=P$1,$H915&gt;P$1),$C915,0)</f>
        <v>0</v>
      </c>
      <c r="Q915" s="64" t="n">
        <f aca="false">IF(AND($G915&lt;=Q$1,$H915&gt;Q$1),$C915,0)</f>
        <v>0</v>
      </c>
      <c r="R915" s="64" t="n">
        <f aca="false">IF(AND($G915&lt;=R$1,$H915&gt;R$1),$C915,0)</f>
        <v>0</v>
      </c>
      <c r="S915" s="64" t="n">
        <f aca="false">IF(AND($G915&lt;=S$1,$H915&gt;S$1),$C915,0)</f>
        <v>0</v>
      </c>
      <c r="T915" s="64" t="n">
        <f aca="false">IF(AND($G915&lt;=T$1,$H915&gt;T$1),$C915,0)</f>
        <v>0</v>
      </c>
      <c r="U915" s="65" t="n">
        <f aca="false">SUM(I915:T915)</f>
        <v>0</v>
      </c>
      <c r="V915" s="65"/>
      <c r="W915" s="67"/>
      <c r="X915" s="67"/>
      <c r="Y915" s="67"/>
      <c r="Z915" s="67"/>
      <c r="AA915" s="67"/>
      <c r="AB915" s="67"/>
      <c r="AC915" s="67"/>
    </row>
    <row r="916" customFormat="false" ht="15.75" hidden="true" customHeight="false" outlineLevel="0" collapsed="false">
      <c r="A916" s="54" t="n">
        <f aca="false">+'Personnel Input Worksheet'!B936</f>
        <v>0</v>
      </c>
      <c r="B916" s="54" t="n">
        <f aca="false">+'Personnel Input Worksheet'!D936</f>
        <v>0</v>
      </c>
      <c r="C916" s="54" t="n">
        <f aca="false">IF(B916&lt;&gt;0,1,0)</f>
        <v>0</v>
      </c>
      <c r="D916" s="54" t="n">
        <f aca="false">+'Personnel Input Worksheet'!G936</f>
        <v>0</v>
      </c>
      <c r="E916" s="61" t="n">
        <f aca="false">+D916*30</f>
        <v>0</v>
      </c>
      <c r="F916" s="62" t="n">
        <v>36526</v>
      </c>
      <c r="G916" s="63" t="n">
        <f aca="false">IF(A916&lt;&gt;"FTE",DATE(99,12,31),+F916+(360-E916))</f>
        <v>36525</v>
      </c>
      <c r="H916" s="63" t="n">
        <f aca="false">IF(A916&lt;&gt;"FTE",F916+E916,DATE(2001,1,1))</f>
        <v>36526</v>
      </c>
      <c r="I916" s="64" t="n">
        <f aca="false">IF(AND($G916&lt;=I$1,$H916&gt;I$1),$C916,0)</f>
        <v>0</v>
      </c>
      <c r="J916" s="64" t="n">
        <f aca="false">IF(AND($G916&lt;=J$1,$H916&gt;J$1),$C916,0)</f>
        <v>0</v>
      </c>
      <c r="K916" s="64" t="n">
        <f aca="false">IF(AND($G916&lt;=K$1,$H916&gt;K$1),$C916,0)</f>
        <v>0</v>
      </c>
      <c r="L916" s="64" t="n">
        <f aca="false">IF(AND($G916&lt;=L$1,$H916&gt;L$1),$C916,0)</f>
        <v>0</v>
      </c>
      <c r="M916" s="64" t="n">
        <f aca="false">IF(AND($G916&lt;=M$1,$H916&gt;M$1),$C916,0)</f>
        <v>0</v>
      </c>
      <c r="N916" s="64" t="n">
        <f aca="false">IF(AND($G916&lt;=N$1,$H916&gt;N$1),$C916,0)</f>
        <v>0</v>
      </c>
      <c r="O916" s="64" t="n">
        <f aca="false">IF(AND($G916&lt;=O$1,$H916&gt;O$1),$C916,0)</f>
        <v>0</v>
      </c>
      <c r="P916" s="64" t="n">
        <f aca="false">IF(AND($G916&lt;=P$1,$H916&gt;P$1),$C916,0)</f>
        <v>0</v>
      </c>
      <c r="Q916" s="64" t="n">
        <f aca="false">IF(AND($G916&lt;=Q$1,$H916&gt;Q$1),$C916,0)</f>
        <v>0</v>
      </c>
      <c r="R916" s="64" t="n">
        <f aca="false">IF(AND($G916&lt;=R$1,$H916&gt;R$1),$C916,0)</f>
        <v>0</v>
      </c>
      <c r="S916" s="64" t="n">
        <f aca="false">IF(AND($G916&lt;=S$1,$H916&gt;S$1),$C916,0)</f>
        <v>0</v>
      </c>
      <c r="T916" s="64" t="n">
        <f aca="false">IF(AND($G916&lt;=T$1,$H916&gt;T$1),$C916,0)</f>
        <v>0</v>
      </c>
      <c r="U916" s="65" t="n">
        <f aca="false">SUM(I916:T916)</f>
        <v>0</v>
      </c>
      <c r="V916" s="65"/>
      <c r="W916" s="67"/>
      <c r="X916" s="67"/>
      <c r="Y916" s="67"/>
      <c r="Z916" s="67"/>
      <c r="AA916" s="67"/>
      <c r="AB916" s="67"/>
      <c r="AC916" s="67"/>
    </row>
    <row r="917" customFormat="false" ht="15.75" hidden="true" customHeight="false" outlineLevel="0" collapsed="false">
      <c r="A917" s="54" t="n">
        <f aca="false">+'Personnel Input Worksheet'!B937</f>
        <v>0</v>
      </c>
      <c r="B917" s="54" t="n">
        <f aca="false">+'Personnel Input Worksheet'!D937</f>
        <v>0</v>
      </c>
      <c r="C917" s="54" t="n">
        <f aca="false">IF(B917&lt;&gt;0,1,0)</f>
        <v>0</v>
      </c>
      <c r="D917" s="54" t="n">
        <f aca="false">+'Personnel Input Worksheet'!G937</f>
        <v>0</v>
      </c>
      <c r="E917" s="61" t="n">
        <f aca="false">+D917*30</f>
        <v>0</v>
      </c>
      <c r="F917" s="62" t="n">
        <v>36526</v>
      </c>
      <c r="G917" s="63" t="n">
        <f aca="false">IF(A917&lt;&gt;"FTE",DATE(99,12,31),+F917+(360-E917))</f>
        <v>36525</v>
      </c>
      <c r="H917" s="63" t="n">
        <f aca="false">IF(A917&lt;&gt;"FTE",F917+E917,DATE(2001,1,1))</f>
        <v>36526</v>
      </c>
      <c r="I917" s="64" t="n">
        <f aca="false">IF(AND($G917&lt;=I$1,$H917&gt;I$1),$C917,0)</f>
        <v>0</v>
      </c>
      <c r="J917" s="64" t="n">
        <f aca="false">IF(AND($G917&lt;=J$1,$H917&gt;J$1),$C917,0)</f>
        <v>0</v>
      </c>
      <c r="K917" s="64" t="n">
        <f aca="false">IF(AND($G917&lt;=K$1,$H917&gt;K$1),$C917,0)</f>
        <v>0</v>
      </c>
      <c r="L917" s="64" t="n">
        <f aca="false">IF(AND($G917&lt;=L$1,$H917&gt;L$1),$C917,0)</f>
        <v>0</v>
      </c>
      <c r="M917" s="64" t="n">
        <f aca="false">IF(AND($G917&lt;=M$1,$H917&gt;M$1),$C917,0)</f>
        <v>0</v>
      </c>
      <c r="N917" s="64" t="n">
        <f aca="false">IF(AND($G917&lt;=N$1,$H917&gt;N$1),$C917,0)</f>
        <v>0</v>
      </c>
      <c r="O917" s="64" t="n">
        <f aca="false">IF(AND($G917&lt;=O$1,$H917&gt;O$1),$C917,0)</f>
        <v>0</v>
      </c>
      <c r="P917" s="64" t="n">
        <f aca="false">IF(AND($G917&lt;=P$1,$H917&gt;P$1),$C917,0)</f>
        <v>0</v>
      </c>
      <c r="Q917" s="64" t="n">
        <f aca="false">IF(AND($G917&lt;=Q$1,$H917&gt;Q$1),$C917,0)</f>
        <v>0</v>
      </c>
      <c r="R917" s="64" t="n">
        <f aca="false">IF(AND($G917&lt;=R$1,$H917&gt;R$1),$C917,0)</f>
        <v>0</v>
      </c>
      <c r="S917" s="64" t="n">
        <f aca="false">IF(AND($G917&lt;=S$1,$H917&gt;S$1),$C917,0)</f>
        <v>0</v>
      </c>
      <c r="T917" s="64" t="n">
        <f aca="false">IF(AND($G917&lt;=T$1,$H917&gt;T$1),$C917,0)</f>
        <v>0</v>
      </c>
      <c r="U917" s="65" t="n">
        <f aca="false">SUM(I917:T917)</f>
        <v>0</v>
      </c>
      <c r="V917" s="65"/>
      <c r="W917" s="67"/>
      <c r="X917" s="67"/>
      <c r="Y917" s="67"/>
      <c r="Z917" s="67"/>
      <c r="AA917" s="67"/>
      <c r="AB917" s="67"/>
      <c r="AC917" s="67"/>
    </row>
    <row r="918" customFormat="false" ht="15.75" hidden="true" customHeight="false" outlineLevel="0" collapsed="false">
      <c r="A918" s="54" t="n">
        <f aca="false">+'Personnel Input Worksheet'!B938</f>
        <v>0</v>
      </c>
      <c r="B918" s="54" t="n">
        <f aca="false">+'Personnel Input Worksheet'!D938</f>
        <v>0</v>
      </c>
      <c r="C918" s="54" t="n">
        <f aca="false">IF(B918&lt;&gt;0,1,0)</f>
        <v>0</v>
      </c>
      <c r="D918" s="54" t="n">
        <f aca="false">+'Personnel Input Worksheet'!G938</f>
        <v>0</v>
      </c>
      <c r="E918" s="61" t="n">
        <f aca="false">+D918*30</f>
        <v>0</v>
      </c>
      <c r="F918" s="62" t="n">
        <v>36526</v>
      </c>
      <c r="G918" s="63" t="n">
        <f aca="false">IF(A918&lt;&gt;"FTE",DATE(99,12,31),+F918+(360-E918))</f>
        <v>36525</v>
      </c>
      <c r="H918" s="63" t="n">
        <f aca="false">IF(A918&lt;&gt;"FTE",F918+E918,DATE(2001,1,1))</f>
        <v>36526</v>
      </c>
      <c r="I918" s="64" t="n">
        <f aca="false">IF(AND($G918&lt;=I$1,$H918&gt;I$1),$C918,0)</f>
        <v>0</v>
      </c>
      <c r="J918" s="64" t="n">
        <f aca="false">IF(AND($G918&lt;=J$1,$H918&gt;J$1),$C918,0)</f>
        <v>0</v>
      </c>
      <c r="K918" s="64" t="n">
        <f aca="false">IF(AND($G918&lt;=K$1,$H918&gt;K$1),$C918,0)</f>
        <v>0</v>
      </c>
      <c r="L918" s="64" t="n">
        <f aca="false">IF(AND($G918&lt;=L$1,$H918&gt;L$1),$C918,0)</f>
        <v>0</v>
      </c>
      <c r="M918" s="64" t="n">
        <f aca="false">IF(AND($G918&lt;=M$1,$H918&gt;M$1),$C918,0)</f>
        <v>0</v>
      </c>
      <c r="N918" s="64" t="n">
        <f aca="false">IF(AND($G918&lt;=N$1,$H918&gt;N$1),$C918,0)</f>
        <v>0</v>
      </c>
      <c r="O918" s="64" t="n">
        <f aca="false">IF(AND($G918&lt;=O$1,$H918&gt;O$1),$C918,0)</f>
        <v>0</v>
      </c>
      <c r="P918" s="64" t="n">
        <f aca="false">IF(AND($G918&lt;=P$1,$H918&gt;P$1),$C918,0)</f>
        <v>0</v>
      </c>
      <c r="Q918" s="64" t="n">
        <f aca="false">IF(AND($G918&lt;=Q$1,$H918&gt;Q$1),$C918,0)</f>
        <v>0</v>
      </c>
      <c r="R918" s="64" t="n">
        <f aca="false">IF(AND($G918&lt;=R$1,$H918&gt;R$1),$C918,0)</f>
        <v>0</v>
      </c>
      <c r="S918" s="64" t="n">
        <f aca="false">IF(AND($G918&lt;=S$1,$H918&gt;S$1),$C918,0)</f>
        <v>0</v>
      </c>
      <c r="T918" s="64" t="n">
        <f aca="false">IF(AND($G918&lt;=T$1,$H918&gt;T$1),$C918,0)</f>
        <v>0</v>
      </c>
      <c r="U918" s="65" t="n">
        <f aca="false">SUM(I918:T918)</f>
        <v>0</v>
      </c>
      <c r="V918" s="65"/>
      <c r="W918" s="67"/>
      <c r="X918" s="67"/>
      <c r="Y918" s="67"/>
      <c r="Z918" s="67"/>
      <c r="AA918" s="67"/>
      <c r="AB918" s="67"/>
      <c r="AC918" s="67"/>
    </row>
    <row r="919" customFormat="false" ht="15.75" hidden="true" customHeight="false" outlineLevel="0" collapsed="false">
      <c r="A919" s="54" t="n">
        <f aca="false">+'Personnel Input Worksheet'!B939</f>
        <v>0</v>
      </c>
      <c r="B919" s="54" t="n">
        <f aca="false">+'Personnel Input Worksheet'!D939</f>
        <v>0</v>
      </c>
      <c r="C919" s="54" t="n">
        <f aca="false">IF(B919&lt;&gt;0,1,0)</f>
        <v>0</v>
      </c>
      <c r="D919" s="54" t="n">
        <f aca="false">+'Personnel Input Worksheet'!G939</f>
        <v>0</v>
      </c>
      <c r="E919" s="61" t="n">
        <f aca="false">+D919*30</f>
        <v>0</v>
      </c>
      <c r="F919" s="62" t="n">
        <v>36526</v>
      </c>
      <c r="G919" s="63" t="n">
        <f aca="false">IF(A919&lt;&gt;"FTE",DATE(99,12,31),+F919+(360-E919))</f>
        <v>36525</v>
      </c>
      <c r="H919" s="63" t="n">
        <f aca="false">IF(A919&lt;&gt;"FTE",F919+E919,DATE(2001,1,1))</f>
        <v>36526</v>
      </c>
      <c r="I919" s="64" t="n">
        <f aca="false">IF(AND($G919&lt;=I$1,$H919&gt;I$1),$C919,0)</f>
        <v>0</v>
      </c>
      <c r="J919" s="64" t="n">
        <f aca="false">IF(AND($G919&lt;=J$1,$H919&gt;J$1),$C919,0)</f>
        <v>0</v>
      </c>
      <c r="K919" s="64" t="n">
        <f aca="false">IF(AND($G919&lt;=K$1,$H919&gt;K$1),$C919,0)</f>
        <v>0</v>
      </c>
      <c r="L919" s="64" t="n">
        <f aca="false">IF(AND($G919&lt;=L$1,$H919&gt;L$1),$C919,0)</f>
        <v>0</v>
      </c>
      <c r="M919" s="64" t="n">
        <f aca="false">IF(AND($G919&lt;=M$1,$H919&gt;M$1),$C919,0)</f>
        <v>0</v>
      </c>
      <c r="N919" s="64" t="n">
        <f aca="false">IF(AND($G919&lt;=N$1,$H919&gt;N$1),$C919,0)</f>
        <v>0</v>
      </c>
      <c r="O919" s="64" t="n">
        <f aca="false">IF(AND($G919&lt;=O$1,$H919&gt;O$1),$C919,0)</f>
        <v>0</v>
      </c>
      <c r="P919" s="64" t="n">
        <f aca="false">IF(AND($G919&lt;=P$1,$H919&gt;P$1),$C919,0)</f>
        <v>0</v>
      </c>
      <c r="Q919" s="64" t="n">
        <f aca="false">IF(AND($G919&lt;=Q$1,$H919&gt;Q$1),$C919,0)</f>
        <v>0</v>
      </c>
      <c r="R919" s="64" t="n">
        <f aca="false">IF(AND($G919&lt;=R$1,$H919&gt;R$1),$C919,0)</f>
        <v>0</v>
      </c>
      <c r="S919" s="64" t="n">
        <f aca="false">IF(AND($G919&lt;=S$1,$H919&gt;S$1),$C919,0)</f>
        <v>0</v>
      </c>
      <c r="T919" s="64" t="n">
        <f aca="false">IF(AND($G919&lt;=T$1,$H919&gt;T$1),$C919,0)</f>
        <v>0</v>
      </c>
      <c r="U919" s="65" t="n">
        <f aca="false">SUM(I919:T919)</f>
        <v>0</v>
      </c>
      <c r="V919" s="65"/>
      <c r="W919" s="67"/>
      <c r="X919" s="67"/>
      <c r="Y919" s="67"/>
      <c r="Z919" s="67"/>
      <c r="AA919" s="67"/>
      <c r="AB919" s="67"/>
      <c r="AC919" s="67"/>
    </row>
    <row r="920" customFormat="false" ht="15.75" hidden="true" customHeight="false" outlineLevel="0" collapsed="false">
      <c r="A920" s="54" t="n">
        <f aca="false">+'Personnel Input Worksheet'!B940</f>
        <v>0</v>
      </c>
      <c r="B920" s="54" t="n">
        <f aca="false">+'Personnel Input Worksheet'!D940</f>
        <v>0</v>
      </c>
      <c r="C920" s="54" t="n">
        <f aca="false">IF(B920&lt;&gt;0,1,0)</f>
        <v>0</v>
      </c>
      <c r="D920" s="54" t="n">
        <f aca="false">+'Personnel Input Worksheet'!G940</f>
        <v>0</v>
      </c>
      <c r="E920" s="61" t="n">
        <f aca="false">+D920*30</f>
        <v>0</v>
      </c>
      <c r="F920" s="62" t="n">
        <v>36526</v>
      </c>
      <c r="G920" s="63" t="n">
        <f aca="false">IF(A920&lt;&gt;"FTE",DATE(99,12,31),+F920+(360-E920))</f>
        <v>36525</v>
      </c>
      <c r="H920" s="63" t="n">
        <f aca="false">IF(A920&lt;&gt;"FTE",F920+E920,DATE(2001,1,1))</f>
        <v>36526</v>
      </c>
      <c r="I920" s="64" t="n">
        <f aca="false">IF(AND($G920&lt;=I$1,$H920&gt;I$1),$C920,0)</f>
        <v>0</v>
      </c>
      <c r="J920" s="64" t="n">
        <f aca="false">IF(AND($G920&lt;=J$1,$H920&gt;J$1),$C920,0)</f>
        <v>0</v>
      </c>
      <c r="K920" s="64" t="n">
        <f aca="false">IF(AND($G920&lt;=K$1,$H920&gt;K$1),$C920,0)</f>
        <v>0</v>
      </c>
      <c r="L920" s="64" t="n">
        <f aca="false">IF(AND($G920&lt;=L$1,$H920&gt;L$1),$C920,0)</f>
        <v>0</v>
      </c>
      <c r="M920" s="64" t="n">
        <f aca="false">IF(AND($G920&lt;=M$1,$H920&gt;M$1),$C920,0)</f>
        <v>0</v>
      </c>
      <c r="N920" s="64" t="n">
        <f aca="false">IF(AND($G920&lt;=N$1,$H920&gt;N$1),$C920,0)</f>
        <v>0</v>
      </c>
      <c r="O920" s="64" t="n">
        <f aca="false">IF(AND($G920&lt;=O$1,$H920&gt;O$1),$C920,0)</f>
        <v>0</v>
      </c>
      <c r="P920" s="64" t="n">
        <f aca="false">IF(AND($G920&lt;=P$1,$H920&gt;P$1),$C920,0)</f>
        <v>0</v>
      </c>
      <c r="Q920" s="64" t="n">
        <f aca="false">IF(AND($G920&lt;=Q$1,$H920&gt;Q$1),$C920,0)</f>
        <v>0</v>
      </c>
      <c r="R920" s="64" t="n">
        <f aca="false">IF(AND($G920&lt;=R$1,$H920&gt;R$1),$C920,0)</f>
        <v>0</v>
      </c>
      <c r="S920" s="64" t="n">
        <f aca="false">IF(AND($G920&lt;=S$1,$H920&gt;S$1),$C920,0)</f>
        <v>0</v>
      </c>
      <c r="T920" s="64" t="n">
        <f aca="false">IF(AND($G920&lt;=T$1,$H920&gt;T$1),$C920,0)</f>
        <v>0</v>
      </c>
      <c r="U920" s="65" t="n">
        <f aca="false">SUM(I920:T920)</f>
        <v>0</v>
      </c>
      <c r="V920" s="65"/>
      <c r="W920" s="67"/>
      <c r="X920" s="67"/>
      <c r="Y920" s="67"/>
      <c r="Z920" s="67"/>
      <c r="AA920" s="67"/>
      <c r="AB920" s="67"/>
      <c r="AC920" s="67"/>
    </row>
    <row r="921" customFormat="false" ht="15.75" hidden="true" customHeight="false" outlineLevel="0" collapsed="false">
      <c r="A921" s="54" t="n">
        <f aca="false">+'Personnel Input Worksheet'!B941</f>
        <v>0</v>
      </c>
      <c r="B921" s="54" t="n">
        <f aca="false">+'Personnel Input Worksheet'!D941</f>
        <v>0</v>
      </c>
      <c r="C921" s="54" t="n">
        <f aca="false">IF(B921&lt;&gt;0,1,0)</f>
        <v>0</v>
      </c>
      <c r="D921" s="54" t="n">
        <f aca="false">+'Personnel Input Worksheet'!G941</f>
        <v>0</v>
      </c>
      <c r="E921" s="61" t="n">
        <f aca="false">+D921*30</f>
        <v>0</v>
      </c>
      <c r="F921" s="62" t="n">
        <v>36526</v>
      </c>
      <c r="G921" s="63" t="n">
        <f aca="false">IF(A921&lt;&gt;"FTE",DATE(99,12,31),+F921+(360-E921))</f>
        <v>36525</v>
      </c>
      <c r="H921" s="63" t="n">
        <f aca="false">IF(A921&lt;&gt;"FTE",F921+E921,DATE(2001,1,1))</f>
        <v>36526</v>
      </c>
      <c r="I921" s="64" t="n">
        <f aca="false">IF(AND($G921&lt;=I$1,$H921&gt;I$1),$C921,0)</f>
        <v>0</v>
      </c>
      <c r="J921" s="64" t="n">
        <f aca="false">IF(AND($G921&lt;=J$1,$H921&gt;J$1),$C921,0)</f>
        <v>0</v>
      </c>
      <c r="K921" s="64" t="n">
        <f aca="false">IF(AND($G921&lt;=K$1,$H921&gt;K$1),$C921,0)</f>
        <v>0</v>
      </c>
      <c r="L921" s="64" t="n">
        <f aca="false">IF(AND($G921&lt;=L$1,$H921&gt;L$1),$C921,0)</f>
        <v>0</v>
      </c>
      <c r="M921" s="64" t="n">
        <f aca="false">IF(AND($G921&lt;=M$1,$H921&gt;M$1),$C921,0)</f>
        <v>0</v>
      </c>
      <c r="N921" s="64" t="n">
        <f aca="false">IF(AND($G921&lt;=N$1,$H921&gt;N$1),$C921,0)</f>
        <v>0</v>
      </c>
      <c r="O921" s="64" t="n">
        <f aca="false">IF(AND($G921&lt;=O$1,$H921&gt;O$1),$C921,0)</f>
        <v>0</v>
      </c>
      <c r="P921" s="64" t="n">
        <f aca="false">IF(AND($G921&lt;=P$1,$H921&gt;P$1),$C921,0)</f>
        <v>0</v>
      </c>
      <c r="Q921" s="64" t="n">
        <f aca="false">IF(AND($G921&lt;=Q$1,$H921&gt;Q$1),$C921,0)</f>
        <v>0</v>
      </c>
      <c r="R921" s="64" t="n">
        <f aca="false">IF(AND($G921&lt;=R$1,$H921&gt;R$1),$C921,0)</f>
        <v>0</v>
      </c>
      <c r="S921" s="64" t="n">
        <f aca="false">IF(AND($G921&lt;=S$1,$H921&gt;S$1),$C921,0)</f>
        <v>0</v>
      </c>
      <c r="T921" s="64" t="n">
        <f aca="false">IF(AND($G921&lt;=T$1,$H921&gt;T$1),$C921,0)</f>
        <v>0</v>
      </c>
      <c r="U921" s="65" t="n">
        <f aca="false">SUM(I921:T921)</f>
        <v>0</v>
      </c>
      <c r="V921" s="65"/>
      <c r="W921" s="67"/>
      <c r="X921" s="67"/>
      <c r="Y921" s="67"/>
      <c r="Z921" s="67"/>
      <c r="AA921" s="67"/>
      <c r="AB921" s="67"/>
      <c r="AC921" s="67"/>
    </row>
    <row r="922" customFormat="false" ht="15.75" hidden="true" customHeight="false" outlineLevel="0" collapsed="false">
      <c r="A922" s="54" t="n">
        <f aca="false">+'Personnel Input Worksheet'!B942</f>
        <v>0</v>
      </c>
      <c r="B922" s="54" t="n">
        <f aca="false">+'Personnel Input Worksheet'!D942</f>
        <v>0</v>
      </c>
      <c r="C922" s="54" t="n">
        <f aca="false">IF(B922&lt;&gt;0,1,0)</f>
        <v>0</v>
      </c>
      <c r="D922" s="54" t="n">
        <f aca="false">+'Personnel Input Worksheet'!G942</f>
        <v>0</v>
      </c>
      <c r="E922" s="61" t="n">
        <f aca="false">+D922*30</f>
        <v>0</v>
      </c>
      <c r="F922" s="62" t="n">
        <v>36526</v>
      </c>
      <c r="G922" s="63" t="n">
        <f aca="false">IF(A922&lt;&gt;"FTE",DATE(99,12,31),+F922+(360-E922))</f>
        <v>36525</v>
      </c>
      <c r="H922" s="63" t="n">
        <f aca="false">IF(A922&lt;&gt;"FTE",F922+E922,DATE(2001,1,1))</f>
        <v>36526</v>
      </c>
      <c r="I922" s="64" t="n">
        <f aca="false">IF(AND($G922&lt;=I$1,$H922&gt;I$1),$C922,0)</f>
        <v>0</v>
      </c>
      <c r="J922" s="64" t="n">
        <f aca="false">IF(AND($G922&lt;=J$1,$H922&gt;J$1),$C922,0)</f>
        <v>0</v>
      </c>
      <c r="K922" s="64" t="n">
        <f aca="false">IF(AND($G922&lt;=K$1,$H922&gt;K$1),$C922,0)</f>
        <v>0</v>
      </c>
      <c r="L922" s="64" t="n">
        <f aca="false">IF(AND($G922&lt;=L$1,$H922&gt;L$1),$C922,0)</f>
        <v>0</v>
      </c>
      <c r="M922" s="64" t="n">
        <f aca="false">IF(AND($G922&lt;=M$1,$H922&gt;M$1),$C922,0)</f>
        <v>0</v>
      </c>
      <c r="N922" s="64" t="n">
        <f aca="false">IF(AND($G922&lt;=N$1,$H922&gt;N$1),$C922,0)</f>
        <v>0</v>
      </c>
      <c r="O922" s="64" t="n">
        <f aca="false">IF(AND($G922&lt;=O$1,$H922&gt;O$1),$C922,0)</f>
        <v>0</v>
      </c>
      <c r="P922" s="64" t="n">
        <f aca="false">IF(AND($G922&lt;=P$1,$H922&gt;P$1),$C922,0)</f>
        <v>0</v>
      </c>
      <c r="Q922" s="64" t="n">
        <f aca="false">IF(AND($G922&lt;=Q$1,$H922&gt;Q$1),$C922,0)</f>
        <v>0</v>
      </c>
      <c r="R922" s="64" t="n">
        <f aca="false">IF(AND($G922&lt;=R$1,$H922&gt;R$1),$C922,0)</f>
        <v>0</v>
      </c>
      <c r="S922" s="64" t="n">
        <f aca="false">IF(AND($G922&lt;=S$1,$H922&gt;S$1),$C922,0)</f>
        <v>0</v>
      </c>
      <c r="T922" s="64" t="n">
        <f aca="false">IF(AND($G922&lt;=T$1,$H922&gt;T$1),$C922,0)</f>
        <v>0</v>
      </c>
      <c r="U922" s="65" t="n">
        <f aca="false">SUM(I922:T922)</f>
        <v>0</v>
      </c>
      <c r="V922" s="65"/>
      <c r="W922" s="67"/>
      <c r="X922" s="67"/>
      <c r="Y922" s="67"/>
      <c r="Z922" s="67"/>
      <c r="AA922" s="67"/>
      <c r="AB922" s="67"/>
      <c r="AC922" s="67"/>
    </row>
    <row r="923" customFormat="false" ht="15.75" hidden="true" customHeight="false" outlineLevel="0" collapsed="false">
      <c r="A923" s="54" t="n">
        <f aca="false">+'Personnel Input Worksheet'!B943</f>
        <v>0</v>
      </c>
      <c r="B923" s="54" t="n">
        <f aca="false">+'Personnel Input Worksheet'!D943</f>
        <v>0</v>
      </c>
      <c r="C923" s="54" t="n">
        <f aca="false">IF(B923&lt;&gt;0,1,0)</f>
        <v>0</v>
      </c>
      <c r="D923" s="54" t="n">
        <f aca="false">+'Personnel Input Worksheet'!G943</f>
        <v>0</v>
      </c>
      <c r="E923" s="61" t="n">
        <f aca="false">+D923*30</f>
        <v>0</v>
      </c>
      <c r="F923" s="62" t="n">
        <v>36526</v>
      </c>
      <c r="G923" s="63" t="n">
        <f aca="false">IF(A923&lt;&gt;"FTE",DATE(99,12,31),+F923+(360-E923))</f>
        <v>36525</v>
      </c>
      <c r="H923" s="63" t="n">
        <f aca="false">IF(A923&lt;&gt;"FTE",F923+E923,DATE(2001,1,1))</f>
        <v>36526</v>
      </c>
      <c r="I923" s="64" t="n">
        <f aca="false">IF(AND($G923&lt;=I$1,$H923&gt;I$1),$C923,0)</f>
        <v>0</v>
      </c>
      <c r="J923" s="64" t="n">
        <f aca="false">IF(AND($G923&lt;=J$1,$H923&gt;J$1),$C923,0)</f>
        <v>0</v>
      </c>
      <c r="K923" s="64" t="n">
        <f aca="false">IF(AND($G923&lt;=K$1,$H923&gt;K$1),$C923,0)</f>
        <v>0</v>
      </c>
      <c r="L923" s="64" t="n">
        <f aca="false">IF(AND($G923&lt;=L$1,$H923&gt;L$1),$C923,0)</f>
        <v>0</v>
      </c>
      <c r="M923" s="64" t="n">
        <f aca="false">IF(AND($G923&lt;=M$1,$H923&gt;M$1),$C923,0)</f>
        <v>0</v>
      </c>
      <c r="N923" s="64" t="n">
        <f aca="false">IF(AND($G923&lt;=N$1,$H923&gt;N$1),$C923,0)</f>
        <v>0</v>
      </c>
      <c r="O923" s="64" t="n">
        <f aca="false">IF(AND($G923&lt;=O$1,$H923&gt;O$1),$C923,0)</f>
        <v>0</v>
      </c>
      <c r="P923" s="64" t="n">
        <f aca="false">IF(AND($G923&lt;=P$1,$H923&gt;P$1),$C923,0)</f>
        <v>0</v>
      </c>
      <c r="Q923" s="64" t="n">
        <f aca="false">IF(AND($G923&lt;=Q$1,$H923&gt;Q$1),$C923,0)</f>
        <v>0</v>
      </c>
      <c r="R923" s="64" t="n">
        <f aca="false">IF(AND($G923&lt;=R$1,$H923&gt;R$1),$C923,0)</f>
        <v>0</v>
      </c>
      <c r="S923" s="64" t="n">
        <f aca="false">IF(AND($G923&lt;=S$1,$H923&gt;S$1),$C923,0)</f>
        <v>0</v>
      </c>
      <c r="T923" s="64" t="n">
        <f aca="false">IF(AND($G923&lt;=T$1,$H923&gt;T$1),$C923,0)</f>
        <v>0</v>
      </c>
      <c r="U923" s="65" t="n">
        <f aca="false">SUM(I923:T923)</f>
        <v>0</v>
      </c>
      <c r="V923" s="65"/>
      <c r="W923" s="67"/>
      <c r="X923" s="67"/>
      <c r="Y923" s="67"/>
      <c r="Z923" s="67"/>
      <c r="AA923" s="67"/>
      <c r="AB923" s="67"/>
      <c r="AC923" s="67"/>
    </row>
    <row r="924" customFormat="false" ht="15.75" hidden="true" customHeight="false" outlineLevel="0" collapsed="false">
      <c r="A924" s="54" t="n">
        <f aca="false">+'Personnel Input Worksheet'!B944</f>
        <v>0</v>
      </c>
      <c r="B924" s="54" t="n">
        <f aca="false">+'Personnel Input Worksheet'!D944</f>
        <v>0</v>
      </c>
      <c r="C924" s="54" t="n">
        <f aca="false">IF(B924&lt;&gt;0,1,0)</f>
        <v>0</v>
      </c>
      <c r="D924" s="54" t="n">
        <f aca="false">+'Personnel Input Worksheet'!G944</f>
        <v>0</v>
      </c>
      <c r="E924" s="61" t="n">
        <f aca="false">+D924*30</f>
        <v>0</v>
      </c>
      <c r="F924" s="62" t="n">
        <v>36526</v>
      </c>
      <c r="G924" s="63" t="n">
        <f aca="false">IF(A924&lt;&gt;"FTE",DATE(99,12,31),+F924+(360-E924))</f>
        <v>36525</v>
      </c>
      <c r="H924" s="63" t="n">
        <f aca="false">IF(A924&lt;&gt;"FTE",F924+E924,DATE(2001,1,1))</f>
        <v>36526</v>
      </c>
      <c r="I924" s="64" t="n">
        <f aca="false">IF(AND($G924&lt;=I$1,$H924&gt;I$1),$C924,0)</f>
        <v>0</v>
      </c>
      <c r="J924" s="64" t="n">
        <f aca="false">IF(AND($G924&lt;=J$1,$H924&gt;J$1),$C924,0)</f>
        <v>0</v>
      </c>
      <c r="K924" s="64" t="n">
        <f aca="false">IF(AND($G924&lt;=K$1,$H924&gt;K$1),$C924,0)</f>
        <v>0</v>
      </c>
      <c r="L924" s="64" t="n">
        <f aca="false">IF(AND($G924&lt;=L$1,$H924&gt;L$1),$C924,0)</f>
        <v>0</v>
      </c>
      <c r="M924" s="64" t="n">
        <f aca="false">IF(AND($G924&lt;=M$1,$H924&gt;M$1),$C924,0)</f>
        <v>0</v>
      </c>
      <c r="N924" s="64" t="n">
        <f aca="false">IF(AND($G924&lt;=N$1,$H924&gt;N$1),$C924,0)</f>
        <v>0</v>
      </c>
      <c r="O924" s="64" t="n">
        <f aca="false">IF(AND($G924&lt;=O$1,$H924&gt;O$1),$C924,0)</f>
        <v>0</v>
      </c>
      <c r="P924" s="64" t="n">
        <f aca="false">IF(AND($G924&lt;=P$1,$H924&gt;P$1),$C924,0)</f>
        <v>0</v>
      </c>
      <c r="Q924" s="64" t="n">
        <f aca="false">IF(AND($G924&lt;=Q$1,$H924&gt;Q$1),$C924,0)</f>
        <v>0</v>
      </c>
      <c r="R924" s="64" t="n">
        <f aca="false">IF(AND($G924&lt;=R$1,$H924&gt;R$1),$C924,0)</f>
        <v>0</v>
      </c>
      <c r="S924" s="64" t="n">
        <f aca="false">IF(AND($G924&lt;=S$1,$H924&gt;S$1),$C924,0)</f>
        <v>0</v>
      </c>
      <c r="T924" s="64" t="n">
        <f aca="false">IF(AND($G924&lt;=T$1,$H924&gt;T$1),$C924,0)</f>
        <v>0</v>
      </c>
      <c r="U924" s="65" t="n">
        <f aca="false">SUM(I924:T924)</f>
        <v>0</v>
      </c>
      <c r="V924" s="65"/>
      <c r="W924" s="67"/>
      <c r="X924" s="67"/>
      <c r="Y924" s="67"/>
      <c r="Z924" s="67"/>
      <c r="AA924" s="67"/>
      <c r="AB924" s="67"/>
      <c r="AC924" s="67"/>
    </row>
    <row r="925" customFormat="false" ht="15.75" hidden="true" customHeight="false" outlineLevel="0" collapsed="false">
      <c r="A925" s="54" t="n">
        <f aca="false">+'Personnel Input Worksheet'!B945</f>
        <v>0</v>
      </c>
      <c r="B925" s="54" t="n">
        <f aca="false">+'Personnel Input Worksheet'!D945</f>
        <v>0</v>
      </c>
      <c r="C925" s="54" t="n">
        <f aca="false">IF(B925&lt;&gt;0,1,0)</f>
        <v>0</v>
      </c>
      <c r="D925" s="54" t="n">
        <f aca="false">+'Personnel Input Worksheet'!G945</f>
        <v>0</v>
      </c>
      <c r="E925" s="61" t="n">
        <f aca="false">+D925*30</f>
        <v>0</v>
      </c>
      <c r="F925" s="62" t="n">
        <v>36526</v>
      </c>
      <c r="G925" s="63" t="n">
        <f aca="false">IF(A925&lt;&gt;"FTE",DATE(99,12,31),+F925+(360-E925))</f>
        <v>36525</v>
      </c>
      <c r="H925" s="63" t="n">
        <f aca="false">IF(A925&lt;&gt;"FTE",F925+E925,DATE(2001,1,1))</f>
        <v>36526</v>
      </c>
      <c r="I925" s="64" t="n">
        <f aca="false">IF(AND($G925&lt;=I$1,$H925&gt;I$1),$C925,0)</f>
        <v>0</v>
      </c>
      <c r="J925" s="64" t="n">
        <f aca="false">IF(AND($G925&lt;=J$1,$H925&gt;J$1),$C925,0)</f>
        <v>0</v>
      </c>
      <c r="K925" s="64" t="n">
        <f aca="false">IF(AND($G925&lt;=K$1,$H925&gt;K$1),$C925,0)</f>
        <v>0</v>
      </c>
      <c r="L925" s="64" t="n">
        <f aca="false">IF(AND($G925&lt;=L$1,$H925&gt;L$1),$C925,0)</f>
        <v>0</v>
      </c>
      <c r="M925" s="64" t="n">
        <f aca="false">IF(AND($G925&lt;=M$1,$H925&gt;M$1),$C925,0)</f>
        <v>0</v>
      </c>
      <c r="N925" s="64" t="n">
        <f aca="false">IF(AND($G925&lt;=N$1,$H925&gt;N$1),$C925,0)</f>
        <v>0</v>
      </c>
      <c r="O925" s="64" t="n">
        <f aca="false">IF(AND($G925&lt;=O$1,$H925&gt;O$1),$C925,0)</f>
        <v>0</v>
      </c>
      <c r="P925" s="64" t="n">
        <f aca="false">IF(AND($G925&lt;=P$1,$H925&gt;P$1),$C925,0)</f>
        <v>0</v>
      </c>
      <c r="Q925" s="64" t="n">
        <f aca="false">IF(AND($G925&lt;=Q$1,$H925&gt;Q$1),$C925,0)</f>
        <v>0</v>
      </c>
      <c r="R925" s="64" t="n">
        <f aca="false">IF(AND($G925&lt;=R$1,$H925&gt;R$1),$C925,0)</f>
        <v>0</v>
      </c>
      <c r="S925" s="64" t="n">
        <f aca="false">IF(AND($G925&lt;=S$1,$H925&gt;S$1),$C925,0)</f>
        <v>0</v>
      </c>
      <c r="T925" s="64" t="n">
        <f aca="false">IF(AND($G925&lt;=T$1,$H925&gt;T$1),$C925,0)</f>
        <v>0</v>
      </c>
      <c r="U925" s="65" t="n">
        <f aca="false">SUM(I925:T925)</f>
        <v>0</v>
      </c>
      <c r="V925" s="65"/>
      <c r="W925" s="67"/>
      <c r="X925" s="67"/>
      <c r="Y925" s="67"/>
      <c r="Z925" s="67"/>
      <c r="AA925" s="67"/>
      <c r="AB925" s="67"/>
      <c r="AC925" s="67"/>
    </row>
    <row r="926" customFormat="false" ht="15.75" hidden="true" customHeight="false" outlineLevel="0" collapsed="false">
      <c r="A926" s="54" t="n">
        <f aca="false">+'Personnel Input Worksheet'!B946</f>
        <v>0</v>
      </c>
      <c r="B926" s="54" t="n">
        <f aca="false">+'Personnel Input Worksheet'!D946</f>
        <v>0</v>
      </c>
      <c r="C926" s="54" t="n">
        <f aca="false">IF(B926&lt;&gt;0,1,0)</f>
        <v>0</v>
      </c>
      <c r="D926" s="54" t="n">
        <f aca="false">+'Personnel Input Worksheet'!G946</f>
        <v>0</v>
      </c>
      <c r="E926" s="61" t="n">
        <f aca="false">+D926*30</f>
        <v>0</v>
      </c>
      <c r="F926" s="62" t="n">
        <v>36526</v>
      </c>
      <c r="G926" s="63" t="n">
        <f aca="false">IF(A926&lt;&gt;"FTE",DATE(99,12,31),+F926+(360-E926))</f>
        <v>36525</v>
      </c>
      <c r="H926" s="63" t="n">
        <f aca="false">IF(A926&lt;&gt;"FTE",F926+E926,DATE(2001,1,1))</f>
        <v>36526</v>
      </c>
      <c r="I926" s="64" t="n">
        <f aca="false">IF(AND($G926&lt;=I$1,$H926&gt;I$1),$C926,0)</f>
        <v>0</v>
      </c>
      <c r="J926" s="64" t="n">
        <f aca="false">IF(AND($G926&lt;=J$1,$H926&gt;J$1),$C926,0)</f>
        <v>0</v>
      </c>
      <c r="K926" s="64" t="n">
        <f aca="false">IF(AND($G926&lt;=K$1,$H926&gt;K$1),$C926,0)</f>
        <v>0</v>
      </c>
      <c r="L926" s="64" t="n">
        <f aca="false">IF(AND($G926&lt;=L$1,$H926&gt;L$1),$C926,0)</f>
        <v>0</v>
      </c>
      <c r="M926" s="64" t="n">
        <f aca="false">IF(AND($G926&lt;=M$1,$H926&gt;M$1),$C926,0)</f>
        <v>0</v>
      </c>
      <c r="N926" s="64" t="n">
        <f aca="false">IF(AND($G926&lt;=N$1,$H926&gt;N$1),$C926,0)</f>
        <v>0</v>
      </c>
      <c r="O926" s="64" t="n">
        <f aca="false">IF(AND($G926&lt;=O$1,$H926&gt;O$1),$C926,0)</f>
        <v>0</v>
      </c>
      <c r="P926" s="64" t="n">
        <f aca="false">IF(AND($G926&lt;=P$1,$H926&gt;P$1),$C926,0)</f>
        <v>0</v>
      </c>
      <c r="Q926" s="64" t="n">
        <f aca="false">IF(AND($G926&lt;=Q$1,$H926&gt;Q$1),$C926,0)</f>
        <v>0</v>
      </c>
      <c r="R926" s="64" t="n">
        <f aca="false">IF(AND($G926&lt;=R$1,$H926&gt;R$1),$C926,0)</f>
        <v>0</v>
      </c>
      <c r="S926" s="64" t="n">
        <f aca="false">IF(AND($G926&lt;=S$1,$H926&gt;S$1),$C926,0)</f>
        <v>0</v>
      </c>
      <c r="T926" s="64" t="n">
        <f aca="false">IF(AND($G926&lt;=T$1,$H926&gt;T$1),$C926,0)</f>
        <v>0</v>
      </c>
      <c r="U926" s="65" t="n">
        <f aca="false">SUM(I926:T926)</f>
        <v>0</v>
      </c>
      <c r="V926" s="65"/>
      <c r="W926" s="67"/>
      <c r="X926" s="67"/>
      <c r="Y926" s="67"/>
      <c r="Z926" s="67"/>
      <c r="AA926" s="67"/>
      <c r="AB926" s="67"/>
      <c r="AC926" s="67"/>
    </row>
    <row r="927" customFormat="false" ht="15.75" hidden="true" customHeight="false" outlineLevel="0" collapsed="false">
      <c r="A927" s="54" t="n">
        <f aca="false">+'Personnel Input Worksheet'!B947</f>
        <v>0</v>
      </c>
      <c r="B927" s="54" t="n">
        <f aca="false">+'Personnel Input Worksheet'!D947</f>
        <v>0</v>
      </c>
      <c r="C927" s="54" t="n">
        <f aca="false">IF(B927&lt;&gt;0,1,0)</f>
        <v>0</v>
      </c>
      <c r="D927" s="54" t="n">
        <f aca="false">+'Personnel Input Worksheet'!G947</f>
        <v>0</v>
      </c>
      <c r="E927" s="61" t="n">
        <f aca="false">+D927*30</f>
        <v>0</v>
      </c>
      <c r="F927" s="62" t="n">
        <v>36526</v>
      </c>
      <c r="G927" s="63" t="n">
        <f aca="false">IF(A927&lt;&gt;"FTE",DATE(99,12,31),+F927+(360-E927))</f>
        <v>36525</v>
      </c>
      <c r="H927" s="63" t="n">
        <f aca="false">IF(A927&lt;&gt;"FTE",F927+E927,DATE(2001,1,1))</f>
        <v>36526</v>
      </c>
      <c r="I927" s="64" t="n">
        <f aca="false">IF(AND($G927&lt;=I$1,$H927&gt;I$1),$C927,0)</f>
        <v>0</v>
      </c>
      <c r="J927" s="64" t="n">
        <f aca="false">IF(AND($G927&lt;=J$1,$H927&gt;J$1),$C927,0)</f>
        <v>0</v>
      </c>
      <c r="K927" s="64" t="n">
        <f aca="false">IF(AND($G927&lt;=K$1,$H927&gt;K$1),$C927,0)</f>
        <v>0</v>
      </c>
      <c r="L927" s="64" t="n">
        <f aca="false">IF(AND($G927&lt;=L$1,$H927&gt;L$1),$C927,0)</f>
        <v>0</v>
      </c>
      <c r="M927" s="64" t="n">
        <f aca="false">IF(AND($G927&lt;=M$1,$H927&gt;M$1),$C927,0)</f>
        <v>0</v>
      </c>
      <c r="N927" s="64" t="n">
        <f aca="false">IF(AND($G927&lt;=N$1,$H927&gt;N$1),$C927,0)</f>
        <v>0</v>
      </c>
      <c r="O927" s="64" t="n">
        <f aca="false">IF(AND($G927&lt;=O$1,$H927&gt;O$1),$C927,0)</f>
        <v>0</v>
      </c>
      <c r="P927" s="64" t="n">
        <f aca="false">IF(AND($G927&lt;=P$1,$H927&gt;P$1),$C927,0)</f>
        <v>0</v>
      </c>
      <c r="Q927" s="64" t="n">
        <f aca="false">IF(AND($G927&lt;=Q$1,$H927&gt;Q$1),$C927,0)</f>
        <v>0</v>
      </c>
      <c r="R927" s="64" t="n">
        <f aca="false">IF(AND($G927&lt;=R$1,$H927&gt;R$1),$C927,0)</f>
        <v>0</v>
      </c>
      <c r="S927" s="64" t="n">
        <f aca="false">IF(AND($G927&lt;=S$1,$H927&gt;S$1),$C927,0)</f>
        <v>0</v>
      </c>
      <c r="T927" s="64" t="n">
        <f aca="false">IF(AND($G927&lt;=T$1,$H927&gt;T$1),$C927,0)</f>
        <v>0</v>
      </c>
      <c r="U927" s="65" t="n">
        <f aca="false">SUM(I927:T927)</f>
        <v>0</v>
      </c>
      <c r="V927" s="65"/>
      <c r="W927" s="67"/>
      <c r="X927" s="67"/>
      <c r="Y927" s="67"/>
      <c r="Z927" s="67"/>
      <c r="AA927" s="67"/>
      <c r="AB927" s="67"/>
      <c r="AC927" s="67"/>
    </row>
    <row r="928" customFormat="false" ht="15.75" hidden="true" customHeight="false" outlineLevel="0" collapsed="false">
      <c r="A928" s="54" t="n">
        <f aca="false">+'Personnel Input Worksheet'!B948</f>
        <v>0</v>
      </c>
      <c r="B928" s="54" t="n">
        <f aca="false">+'Personnel Input Worksheet'!D948</f>
        <v>0</v>
      </c>
      <c r="C928" s="54" t="n">
        <f aca="false">IF(B928&lt;&gt;0,1,0)</f>
        <v>0</v>
      </c>
      <c r="D928" s="54" t="n">
        <f aca="false">+'Personnel Input Worksheet'!G948</f>
        <v>0</v>
      </c>
      <c r="E928" s="61" t="n">
        <f aca="false">+D928*30</f>
        <v>0</v>
      </c>
      <c r="F928" s="62" t="n">
        <v>36526</v>
      </c>
      <c r="G928" s="63" t="n">
        <f aca="false">IF(A928&lt;&gt;"FTE",DATE(99,12,31),+F928+(360-E928))</f>
        <v>36525</v>
      </c>
      <c r="H928" s="63" t="n">
        <f aca="false">IF(A928&lt;&gt;"FTE",F928+E928,DATE(2001,1,1))</f>
        <v>36526</v>
      </c>
      <c r="I928" s="64" t="n">
        <f aca="false">IF(AND($G928&lt;=I$1,$H928&gt;I$1),$C928,0)</f>
        <v>0</v>
      </c>
      <c r="J928" s="64" t="n">
        <f aca="false">IF(AND($G928&lt;=J$1,$H928&gt;J$1),$C928,0)</f>
        <v>0</v>
      </c>
      <c r="K928" s="64" t="n">
        <f aca="false">IF(AND($G928&lt;=K$1,$H928&gt;K$1),$C928,0)</f>
        <v>0</v>
      </c>
      <c r="L928" s="64" t="n">
        <f aca="false">IF(AND($G928&lt;=L$1,$H928&gt;L$1),$C928,0)</f>
        <v>0</v>
      </c>
      <c r="M928" s="64" t="n">
        <f aca="false">IF(AND($G928&lt;=M$1,$H928&gt;M$1),$C928,0)</f>
        <v>0</v>
      </c>
      <c r="N928" s="64" t="n">
        <f aca="false">IF(AND($G928&lt;=N$1,$H928&gt;N$1),$C928,0)</f>
        <v>0</v>
      </c>
      <c r="O928" s="64" t="n">
        <f aca="false">IF(AND($G928&lt;=O$1,$H928&gt;O$1),$C928,0)</f>
        <v>0</v>
      </c>
      <c r="P928" s="64" t="n">
        <f aca="false">IF(AND($G928&lt;=P$1,$H928&gt;P$1),$C928,0)</f>
        <v>0</v>
      </c>
      <c r="Q928" s="64" t="n">
        <f aca="false">IF(AND($G928&lt;=Q$1,$H928&gt;Q$1),$C928,0)</f>
        <v>0</v>
      </c>
      <c r="R928" s="64" t="n">
        <f aca="false">IF(AND($G928&lt;=R$1,$H928&gt;R$1),$C928,0)</f>
        <v>0</v>
      </c>
      <c r="S928" s="64" t="n">
        <f aca="false">IF(AND($G928&lt;=S$1,$H928&gt;S$1),$C928,0)</f>
        <v>0</v>
      </c>
      <c r="T928" s="64" t="n">
        <f aca="false">IF(AND($G928&lt;=T$1,$H928&gt;T$1),$C928,0)</f>
        <v>0</v>
      </c>
      <c r="U928" s="65" t="n">
        <f aca="false">SUM(I928:T928)</f>
        <v>0</v>
      </c>
      <c r="V928" s="65"/>
      <c r="W928" s="67"/>
      <c r="X928" s="67"/>
      <c r="Y928" s="67"/>
      <c r="Z928" s="67"/>
      <c r="AA928" s="67"/>
      <c r="AB928" s="67"/>
      <c r="AC928" s="67"/>
    </row>
    <row r="929" customFormat="false" ht="15.75" hidden="true" customHeight="false" outlineLevel="0" collapsed="false">
      <c r="A929" s="54" t="n">
        <f aca="false">+'Personnel Input Worksheet'!B949</f>
        <v>0</v>
      </c>
      <c r="B929" s="54" t="n">
        <f aca="false">+'Personnel Input Worksheet'!D949</f>
        <v>0</v>
      </c>
      <c r="C929" s="54" t="n">
        <f aca="false">IF(B929&lt;&gt;0,1,0)</f>
        <v>0</v>
      </c>
      <c r="D929" s="54" t="n">
        <f aca="false">+'Personnel Input Worksheet'!G949</f>
        <v>0</v>
      </c>
      <c r="E929" s="61" t="n">
        <f aca="false">+D929*30</f>
        <v>0</v>
      </c>
      <c r="F929" s="62" t="n">
        <v>36526</v>
      </c>
      <c r="G929" s="63" t="n">
        <f aca="false">IF(A929&lt;&gt;"FTE",DATE(99,12,31),+F929+(360-E929))</f>
        <v>36525</v>
      </c>
      <c r="H929" s="63" t="n">
        <f aca="false">IF(A929&lt;&gt;"FTE",F929+E929,DATE(2001,1,1))</f>
        <v>36526</v>
      </c>
      <c r="I929" s="64" t="n">
        <f aca="false">IF(AND($G929&lt;=I$1,$H929&gt;I$1),$C929,0)</f>
        <v>0</v>
      </c>
      <c r="J929" s="64" t="n">
        <f aca="false">IF(AND($G929&lt;=J$1,$H929&gt;J$1),$C929,0)</f>
        <v>0</v>
      </c>
      <c r="K929" s="64" t="n">
        <f aca="false">IF(AND($G929&lt;=K$1,$H929&gt;K$1),$C929,0)</f>
        <v>0</v>
      </c>
      <c r="L929" s="64" t="n">
        <f aca="false">IF(AND($G929&lt;=L$1,$H929&gt;L$1),$C929,0)</f>
        <v>0</v>
      </c>
      <c r="M929" s="64" t="n">
        <f aca="false">IF(AND($G929&lt;=M$1,$H929&gt;M$1),$C929,0)</f>
        <v>0</v>
      </c>
      <c r="N929" s="64" t="n">
        <f aca="false">IF(AND($G929&lt;=N$1,$H929&gt;N$1),$C929,0)</f>
        <v>0</v>
      </c>
      <c r="O929" s="64" t="n">
        <f aca="false">IF(AND($G929&lt;=O$1,$H929&gt;O$1),$C929,0)</f>
        <v>0</v>
      </c>
      <c r="P929" s="64" t="n">
        <f aca="false">IF(AND($G929&lt;=P$1,$H929&gt;P$1),$C929,0)</f>
        <v>0</v>
      </c>
      <c r="Q929" s="64" t="n">
        <f aca="false">IF(AND($G929&lt;=Q$1,$H929&gt;Q$1),$C929,0)</f>
        <v>0</v>
      </c>
      <c r="R929" s="64" t="n">
        <f aca="false">IF(AND($G929&lt;=R$1,$H929&gt;R$1),$C929,0)</f>
        <v>0</v>
      </c>
      <c r="S929" s="64" t="n">
        <f aca="false">IF(AND($G929&lt;=S$1,$H929&gt;S$1),$C929,0)</f>
        <v>0</v>
      </c>
      <c r="T929" s="64" t="n">
        <f aca="false">IF(AND($G929&lt;=T$1,$H929&gt;T$1),$C929,0)</f>
        <v>0</v>
      </c>
      <c r="U929" s="65" t="n">
        <f aca="false">SUM(I929:T929)</f>
        <v>0</v>
      </c>
      <c r="V929" s="65"/>
      <c r="W929" s="67"/>
      <c r="X929" s="67"/>
      <c r="Y929" s="67"/>
      <c r="Z929" s="67"/>
      <c r="AA929" s="67"/>
      <c r="AB929" s="67"/>
      <c r="AC929" s="67"/>
    </row>
    <row r="930" customFormat="false" ht="15.75" hidden="true" customHeight="false" outlineLevel="0" collapsed="false">
      <c r="A930" s="54" t="n">
        <f aca="false">+'Personnel Input Worksheet'!B950</f>
        <v>0</v>
      </c>
      <c r="B930" s="54" t="n">
        <f aca="false">+'Personnel Input Worksheet'!D950</f>
        <v>0</v>
      </c>
      <c r="C930" s="54" t="n">
        <f aca="false">IF(B930&lt;&gt;0,1,0)</f>
        <v>0</v>
      </c>
      <c r="D930" s="54" t="n">
        <f aca="false">+'Personnel Input Worksheet'!G950</f>
        <v>0</v>
      </c>
      <c r="E930" s="61" t="n">
        <f aca="false">+D930*30</f>
        <v>0</v>
      </c>
      <c r="F930" s="62" t="n">
        <v>36526</v>
      </c>
      <c r="G930" s="63" t="n">
        <f aca="false">IF(A930&lt;&gt;"FTE",DATE(99,12,31),+F930+(360-E930))</f>
        <v>36525</v>
      </c>
      <c r="H930" s="63" t="n">
        <f aca="false">IF(A930&lt;&gt;"FTE",F930+E930,DATE(2001,1,1))</f>
        <v>36526</v>
      </c>
      <c r="I930" s="64" t="n">
        <f aca="false">IF(AND($G930&lt;=I$1,$H930&gt;I$1),$C930,0)</f>
        <v>0</v>
      </c>
      <c r="J930" s="64" t="n">
        <f aca="false">IF(AND($G930&lt;=J$1,$H930&gt;J$1),$C930,0)</f>
        <v>0</v>
      </c>
      <c r="K930" s="64" t="n">
        <f aca="false">IF(AND($G930&lt;=K$1,$H930&gt;K$1),$C930,0)</f>
        <v>0</v>
      </c>
      <c r="L930" s="64" t="n">
        <f aca="false">IF(AND($G930&lt;=L$1,$H930&gt;L$1),$C930,0)</f>
        <v>0</v>
      </c>
      <c r="M930" s="64" t="n">
        <f aca="false">IF(AND($G930&lt;=M$1,$H930&gt;M$1),$C930,0)</f>
        <v>0</v>
      </c>
      <c r="N930" s="64" t="n">
        <f aca="false">IF(AND($G930&lt;=N$1,$H930&gt;N$1),$C930,0)</f>
        <v>0</v>
      </c>
      <c r="O930" s="64" t="n">
        <f aca="false">IF(AND($G930&lt;=O$1,$H930&gt;O$1),$C930,0)</f>
        <v>0</v>
      </c>
      <c r="P930" s="64" t="n">
        <f aca="false">IF(AND($G930&lt;=P$1,$H930&gt;P$1),$C930,0)</f>
        <v>0</v>
      </c>
      <c r="Q930" s="64" t="n">
        <f aca="false">IF(AND($G930&lt;=Q$1,$H930&gt;Q$1),$C930,0)</f>
        <v>0</v>
      </c>
      <c r="R930" s="64" t="n">
        <f aca="false">IF(AND($G930&lt;=R$1,$H930&gt;R$1),$C930,0)</f>
        <v>0</v>
      </c>
      <c r="S930" s="64" t="n">
        <f aca="false">IF(AND($G930&lt;=S$1,$H930&gt;S$1),$C930,0)</f>
        <v>0</v>
      </c>
      <c r="T930" s="64" t="n">
        <f aca="false">IF(AND($G930&lt;=T$1,$H930&gt;T$1),$C930,0)</f>
        <v>0</v>
      </c>
      <c r="U930" s="65" t="n">
        <f aca="false">SUM(I930:T930)</f>
        <v>0</v>
      </c>
      <c r="V930" s="65"/>
      <c r="W930" s="67"/>
      <c r="X930" s="67"/>
      <c r="Y930" s="67"/>
      <c r="Z930" s="67"/>
      <c r="AA930" s="67"/>
      <c r="AB930" s="67"/>
      <c r="AC930" s="67"/>
    </row>
    <row r="931" customFormat="false" ht="15.75" hidden="true" customHeight="false" outlineLevel="0" collapsed="false">
      <c r="A931" s="54" t="n">
        <f aca="false">+'Personnel Input Worksheet'!B951</f>
        <v>0</v>
      </c>
      <c r="B931" s="54" t="n">
        <f aca="false">+'Personnel Input Worksheet'!D951</f>
        <v>0</v>
      </c>
      <c r="C931" s="54" t="n">
        <f aca="false">IF(B931&lt;&gt;0,1,0)</f>
        <v>0</v>
      </c>
      <c r="D931" s="54" t="n">
        <f aca="false">+'Personnel Input Worksheet'!G951</f>
        <v>0</v>
      </c>
      <c r="E931" s="61" t="n">
        <f aca="false">+D931*30</f>
        <v>0</v>
      </c>
      <c r="F931" s="62" t="n">
        <v>36526</v>
      </c>
      <c r="G931" s="63" t="n">
        <f aca="false">IF(A931&lt;&gt;"FTE",DATE(99,12,31),+F931+(360-E931))</f>
        <v>36525</v>
      </c>
      <c r="H931" s="63" t="n">
        <f aca="false">IF(A931&lt;&gt;"FTE",F931+E931,DATE(2001,1,1))</f>
        <v>36526</v>
      </c>
      <c r="I931" s="64" t="n">
        <f aca="false">IF(AND($G931&lt;=I$1,$H931&gt;I$1),$C931,0)</f>
        <v>0</v>
      </c>
      <c r="J931" s="64" t="n">
        <f aca="false">IF(AND($G931&lt;=J$1,$H931&gt;J$1),$C931,0)</f>
        <v>0</v>
      </c>
      <c r="K931" s="64" t="n">
        <f aca="false">IF(AND($G931&lt;=K$1,$H931&gt;K$1),$C931,0)</f>
        <v>0</v>
      </c>
      <c r="L931" s="64" t="n">
        <f aca="false">IF(AND($G931&lt;=L$1,$H931&gt;L$1),$C931,0)</f>
        <v>0</v>
      </c>
      <c r="M931" s="64" t="n">
        <f aca="false">IF(AND($G931&lt;=M$1,$H931&gt;M$1),$C931,0)</f>
        <v>0</v>
      </c>
      <c r="N931" s="64" t="n">
        <f aca="false">IF(AND($G931&lt;=N$1,$H931&gt;N$1),$C931,0)</f>
        <v>0</v>
      </c>
      <c r="O931" s="64" t="n">
        <f aca="false">IF(AND($G931&lt;=O$1,$H931&gt;O$1),$C931,0)</f>
        <v>0</v>
      </c>
      <c r="P931" s="64" t="n">
        <f aca="false">IF(AND($G931&lt;=P$1,$H931&gt;P$1),$C931,0)</f>
        <v>0</v>
      </c>
      <c r="Q931" s="64" t="n">
        <f aca="false">IF(AND($G931&lt;=Q$1,$H931&gt;Q$1),$C931,0)</f>
        <v>0</v>
      </c>
      <c r="R931" s="64" t="n">
        <f aca="false">IF(AND($G931&lt;=R$1,$H931&gt;R$1),$C931,0)</f>
        <v>0</v>
      </c>
      <c r="S931" s="64" t="n">
        <f aca="false">IF(AND($G931&lt;=S$1,$H931&gt;S$1),$C931,0)</f>
        <v>0</v>
      </c>
      <c r="T931" s="64" t="n">
        <f aca="false">IF(AND($G931&lt;=T$1,$H931&gt;T$1),$C931,0)</f>
        <v>0</v>
      </c>
      <c r="U931" s="65" t="n">
        <f aca="false">SUM(I931:T931)</f>
        <v>0</v>
      </c>
      <c r="V931" s="65"/>
      <c r="W931" s="67"/>
      <c r="X931" s="67"/>
      <c r="Y931" s="67"/>
      <c r="Z931" s="67"/>
      <c r="AA931" s="67"/>
      <c r="AB931" s="67"/>
      <c r="AC931" s="67"/>
    </row>
    <row r="932" customFormat="false" ht="15.75" hidden="true" customHeight="false" outlineLevel="0" collapsed="false">
      <c r="A932" s="54" t="n">
        <f aca="false">+'Personnel Input Worksheet'!B952</f>
        <v>0</v>
      </c>
      <c r="B932" s="54" t="n">
        <f aca="false">+'Personnel Input Worksheet'!D952</f>
        <v>0</v>
      </c>
      <c r="C932" s="54" t="n">
        <f aca="false">IF(B932&lt;&gt;0,1,0)</f>
        <v>0</v>
      </c>
      <c r="D932" s="54" t="n">
        <f aca="false">+'Personnel Input Worksheet'!G952</f>
        <v>0</v>
      </c>
      <c r="E932" s="61" t="n">
        <f aca="false">+D932*30</f>
        <v>0</v>
      </c>
      <c r="F932" s="62" t="n">
        <v>36526</v>
      </c>
      <c r="G932" s="63" t="n">
        <f aca="false">IF(A932&lt;&gt;"FTE",DATE(99,12,31),+F932+(360-E932))</f>
        <v>36525</v>
      </c>
      <c r="H932" s="63" t="n">
        <f aca="false">IF(A932&lt;&gt;"FTE",F932+E932,DATE(2001,1,1))</f>
        <v>36526</v>
      </c>
      <c r="I932" s="64" t="n">
        <f aca="false">IF(AND($G932&lt;=I$1,$H932&gt;I$1),$C932,0)</f>
        <v>0</v>
      </c>
      <c r="J932" s="64" t="n">
        <f aca="false">IF(AND($G932&lt;=J$1,$H932&gt;J$1),$C932,0)</f>
        <v>0</v>
      </c>
      <c r="K932" s="64" t="n">
        <f aca="false">IF(AND($G932&lt;=K$1,$H932&gt;K$1),$C932,0)</f>
        <v>0</v>
      </c>
      <c r="L932" s="64" t="n">
        <f aca="false">IF(AND($G932&lt;=L$1,$H932&gt;L$1),$C932,0)</f>
        <v>0</v>
      </c>
      <c r="M932" s="64" t="n">
        <f aca="false">IF(AND($G932&lt;=M$1,$H932&gt;M$1),$C932,0)</f>
        <v>0</v>
      </c>
      <c r="N932" s="64" t="n">
        <f aca="false">IF(AND($G932&lt;=N$1,$H932&gt;N$1),$C932,0)</f>
        <v>0</v>
      </c>
      <c r="O932" s="64" t="n">
        <f aca="false">IF(AND($G932&lt;=O$1,$H932&gt;O$1),$C932,0)</f>
        <v>0</v>
      </c>
      <c r="P932" s="64" t="n">
        <f aca="false">IF(AND($G932&lt;=P$1,$H932&gt;P$1),$C932,0)</f>
        <v>0</v>
      </c>
      <c r="Q932" s="64" t="n">
        <f aca="false">IF(AND($G932&lt;=Q$1,$H932&gt;Q$1),$C932,0)</f>
        <v>0</v>
      </c>
      <c r="R932" s="64" t="n">
        <f aca="false">IF(AND($G932&lt;=R$1,$H932&gt;R$1),$C932,0)</f>
        <v>0</v>
      </c>
      <c r="S932" s="64" t="n">
        <f aca="false">IF(AND($G932&lt;=S$1,$H932&gt;S$1),$C932,0)</f>
        <v>0</v>
      </c>
      <c r="T932" s="64" t="n">
        <f aca="false">IF(AND($G932&lt;=T$1,$H932&gt;T$1),$C932,0)</f>
        <v>0</v>
      </c>
      <c r="U932" s="65" t="n">
        <f aca="false">SUM(I932:T932)</f>
        <v>0</v>
      </c>
      <c r="V932" s="65"/>
      <c r="W932" s="67"/>
      <c r="X932" s="67"/>
      <c r="Y932" s="67"/>
      <c r="Z932" s="67"/>
      <c r="AA932" s="67"/>
      <c r="AB932" s="67"/>
      <c r="AC932" s="67"/>
    </row>
    <row r="933" customFormat="false" ht="15.75" hidden="true" customHeight="false" outlineLevel="0" collapsed="false">
      <c r="A933" s="54" t="n">
        <f aca="false">+'Personnel Input Worksheet'!B953</f>
        <v>0</v>
      </c>
      <c r="B933" s="54" t="n">
        <f aca="false">+'Personnel Input Worksheet'!D953</f>
        <v>0</v>
      </c>
      <c r="C933" s="54" t="n">
        <f aca="false">IF(B933&lt;&gt;0,1,0)</f>
        <v>0</v>
      </c>
      <c r="D933" s="54" t="n">
        <f aca="false">+'Personnel Input Worksheet'!G953</f>
        <v>0</v>
      </c>
      <c r="E933" s="61" t="n">
        <f aca="false">+D933*30</f>
        <v>0</v>
      </c>
      <c r="F933" s="62" t="n">
        <v>36526</v>
      </c>
      <c r="G933" s="63" t="n">
        <f aca="false">IF(A933&lt;&gt;"FTE",DATE(99,12,31),+F933+(360-E933))</f>
        <v>36525</v>
      </c>
      <c r="H933" s="63" t="n">
        <f aca="false">IF(A933&lt;&gt;"FTE",F933+E933,DATE(2001,1,1))</f>
        <v>36526</v>
      </c>
      <c r="I933" s="64" t="n">
        <f aca="false">IF(AND($G933&lt;=I$1,$H933&gt;I$1),$C933,0)</f>
        <v>0</v>
      </c>
      <c r="J933" s="64" t="n">
        <f aca="false">IF(AND($G933&lt;=J$1,$H933&gt;J$1),$C933,0)</f>
        <v>0</v>
      </c>
      <c r="K933" s="64" t="n">
        <f aca="false">IF(AND($G933&lt;=K$1,$H933&gt;K$1),$C933,0)</f>
        <v>0</v>
      </c>
      <c r="L933" s="64" t="n">
        <f aca="false">IF(AND($G933&lt;=L$1,$H933&gt;L$1),$C933,0)</f>
        <v>0</v>
      </c>
      <c r="M933" s="64" t="n">
        <f aca="false">IF(AND($G933&lt;=M$1,$H933&gt;M$1),$C933,0)</f>
        <v>0</v>
      </c>
      <c r="N933" s="64" t="n">
        <f aca="false">IF(AND($G933&lt;=N$1,$H933&gt;N$1),$C933,0)</f>
        <v>0</v>
      </c>
      <c r="O933" s="64" t="n">
        <f aca="false">IF(AND($G933&lt;=O$1,$H933&gt;O$1),$C933,0)</f>
        <v>0</v>
      </c>
      <c r="P933" s="64" t="n">
        <f aca="false">IF(AND($G933&lt;=P$1,$H933&gt;P$1),$C933,0)</f>
        <v>0</v>
      </c>
      <c r="Q933" s="64" t="n">
        <f aca="false">IF(AND($G933&lt;=Q$1,$H933&gt;Q$1),$C933,0)</f>
        <v>0</v>
      </c>
      <c r="R933" s="64" t="n">
        <f aca="false">IF(AND($G933&lt;=R$1,$H933&gt;R$1),$C933,0)</f>
        <v>0</v>
      </c>
      <c r="S933" s="64" t="n">
        <f aca="false">IF(AND($G933&lt;=S$1,$H933&gt;S$1),$C933,0)</f>
        <v>0</v>
      </c>
      <c r="T933" s="64" t="n">
        <f aca="false">IF(AND($G933&lt;=T$1,$H933&gt;T$1),$C933,0)</f>
        <v>0</v>
      </c>
      <c r="U933" s="65" t="n">
        <f aca="false">SUM(I933:T933)</f>
        <v>0</v>
      </c>
      <c r="V933" s="65"/>
      <c r="W933" s="67"/>
      <c r="X933" s="67"/>
      <c r="Y933" s="67"/>
      <c r="Z933" s="67"/>
      <c r="AA933" s="67"/>
      <c r="AB933" s="67"/>
      <c r="AC933" s="67"/>
    </row>
    <row r="934" customFormat="false" ht="15.75" hidden="true" customHeight="false" outlineLevel="0" collapsed="false">
      <c r="A934" s="54" t="n">
        <f aca="false">+'Personnel Input Worksheet'!B954</f>
        <v>0</v>
      </c>
      <c r="B934" s="54" t="n">
        <f aca="false">+'Personnel Input Worksheet'!D954</f>
        <v>0</v>
      </c>
      <c r="C934" s="54" t="n">
        <f aca="false">IF(B934&lt;&gt;0,1,0)</f>
        <v>0</v>
      </c>
      <c r="D934" s="54" t="n">
        <f aca="false">+'Personnel Input Worksheet'!G954</f>
        <v>0</v>
      </c>
      <c r="E934" s="61" t="n">
        <f aca="false">+D934*30</f>
        <v>0</v>
      </c>
      <c r="F934" s="62" t="n">
        <v>36526</v>
      </c>
      <c r="G934" s="63" t="n">
        <f aca="false">IF(A934&lt;&gt;"FTE",DATE(99,12,31),+F934+(360-E934))</f>
        <v>36525</v>
      </c>
      <c r="H934" s="63" t="n">
        <f aca="false">IF(A934&lt;&gt;"FTE",F934+E934,DATE(2001,1,1))</f>
        <v>36526</v>
      </c>
      <c r="I934" s="64" t="n">
        <f aca="false">IF(AND($G934&lt;=I$1,$H934&gt;I$1),$C934,0)</f>
        <v>0</v>
      </c>
      <c r="J934" s="64" t="n">
        <f aca="false">IF(AND($G934&lt;=J$1,$H934&gt;J$1),$C934,0)</f>
        <v>0</v>
      </c>
      <c r="K934" s="64" t="n">
        <f aca="false">IF(AND($G934&lt;=K$1,$H934&gt;K$1),$C934,0)</f>
        <v>0</v>
      </c>
      <c r="L934" s="64" t="n">
        <f aca="false">IF(AND($G934&lt;=L$1,$H934&gt;L$1),$C934,0)</f>
        <v>0</v>
      </c>
      <c r="M934" s="64" t="n">
        <f aca="false">IF(AND($G934&lt;=M$1,$H934&gt;M$1),$C934,0)</f>
        <v>0</v>
      </c>
      <c r="N934" s="64" t="n">
        <f aca="false">IF(AND($G934&lt;=N$1,$H934&gt;N$1),$C934,0)</f>
        <v>0</v>
      </c>
      <c r="O934" s="64" t="n">
        <f aca="false">IF(AND($G934&lt;=O$1,$H934&gt;O$1),$C934,0)</f>
        <v>0</v>
      </c>
      <c r="P934" s="64" t="n">
        <f aca="false">IF(AND($G934&lt;=P$1,$H934&gt;P$1),$C934,0)</f>
        <v>0</v>
      </c>
      <c r="Q934" s="64" t="n">
        <f aca="false">IF(AND($G934&lt;=Q$1,$H934&gt;Q$1),$C934,0)</f>
        <v>0</v>
      </c>
      <c r="R934" s="64" t="n">
        <f aca="false">IF(AND($G934&lt;=R$1,$H934&gt;R$1),$C934,0)</f>
        <v>0</v>
      </c>
      <c r="S934" s="64" t="n">
        <f aca="false">IF(AND($G934&lt;=S$1,$H934&gt;S$1),$C934,0)</f>
        <v>0</v>
      </c>
      <c r="T934" s="64" t="n">
        <f aca="false">IF(AND($G934&lt;=T$1,$H934&gt;T$1),$C934,0)</f>
        <v>0</v>
      </c>
      <c r="U934" s="65" t="n">
        <f aca="false">SUM(I934:T934)</f>
        <v>0</v>
      </c>
      <c r="V934" s="65"/>
      <c r="W934" s="67"/>
      <c r="X934" s="67"/>
      <c r="Y934" s="67"/>
      <c r="Z934" s="67"/>
      <c r="AA934" s="67"/>
      <c r="AB934" s="67"/>
      <c r="AC934" s="67"/>
    </row>
    <row r="935" customFormat="false" ht="15.75" hidden="true" customHeight="false" outlineLevel="0" collapsed="false">
      <c r="A935" s="54" t="n">
        <f aca="false">+'Personnel Input Worksheet'!B955</f>
        <v>0</v>
      </c>
      <c r="B935" s="54" t="n">
        <f aca="false">+'Personnel Input Worksheet'!D955</f>
        <v>0</v>
      </c>
      <c r="C935" s="54" t="n">
        <f aca="false">IF(B935&lt;&gt;0,1,0)</f>
        <v>0</v>
      </c>
      <c r="D935" s="54" t="n">
        <f aca="false">+'Personnel Input Worksheet'!G955</f>
        <v>0</v>
      </c>
      <c r="E935" s="61" t="n">
        <f aca="false">+D935*30</f>
        <v>0</v>
      </c>
      <c r="F935" s="62" t="n">
        <v>36526</v>
      </c>
      <c r="G935" s="63" t="n">
        <f aca="false">IF(A935&lt;&gt;"FTE",DATE(99,12,31),+F935+(360-E935))</f>
        <v>36525</v>
      </c>
      <c r="H935" s="63" t="n">
        <f aca="false">IF(A935&lt;&gt;"FTE",F935+E935,DATE(2001,1,1))</f>
        <v>36526</v>
      </c>
      <c r="I935" s="64" t="n">
        <f aca="false">IF(AND($G935&lt;=I$1,$H935&gt;I$1),$C935,0)</f>
        <v>0</v>
      </c>
      <c r="J935" s="64" t="n">
        <f aca="false">IF(AND($G935&lt;=J$1,$H935&gt;J$1),$C935,0)</f>
        <v>0</v>
      </c>
      <c r="K935" s="64" t="n">
        <f aca="false">IF(AND($G935&lt;=K$1,$H935&gt;K$1),$C935,0)</f>
        <v>0</v>
      </c>
      <c r="L935" s="64" t="n">
        <f aca="false">IF(AND($G935&lt;=L$1,$H935&gt;L$1),$C935,0)</f>
        <v>0</v>
      </c>
      <c r="M935" s="64" t="n">
        <f aca="false">IF(AND($G935&lt;=M$1,$H935&gt;M$1),$C935,0)</f>
        <v>0</v>
      </c>
      <c r="N935" s="64" t="n">
        <f aca="false">IF(AND($G935&lt;=N$1,$H935&gt;N$1),$C935,0)</f>
        <v>0</v>
      </c>
      <c r="O935" s="64" t="n">
        <f aca="false">IF(AND($G935&lt;=O$1,$H935&gt;O$1),$C935,0)</f>
        <v>0</v>
      </c>
      <c r="P935" s="64" t="n">
        <f aca="false">IF(AND($G935&lt;=P$1,$H935&gt;P$1),$C935,0)</f>
        <v>0</v>
      </c>
      <c r="Q935" s="64" t="n">
        <f aca="false">IF(AND($G935&lt;=Q$1,$H935&gt;Q$1),$C935,0)</f>
        <v>0</v>
      </c>
      <c r="R935" s="64" t="n">
        <f aca="false">IF(AND($G935&lt;=R$1,$H935&gt;R$1),$C935,0)</f>
        <v>0</v>
      </c>
      <c r="S935" s="64" t="n">
        <f aca="false">IF(AND($G935&lt;=S$1,$H935&gt;S$1),$C935,0)</f>
        <v>0</v>
      </c>
      <c r="T935" s="64" t="n">
        <f aca="false">IF(AND($G935&lt;=T$1,$H935&gt;T$1),$C935,0)</f>
        <v>0</v>
      </c>
      <c r="U935" s="65" t="n">
        <f aca="false">SUM(I935:T935)</f>
        <v>0</v>
      </c>
      <c r="V935" s="65"/>
      <c r="W935" s="67"/>
      <c r="X935" s="67"/>
      <c r="Y935" s="67"/>
      <c r="Z935" s="67"/>
      <c r="AA935" s="67"/>
      <c r="AB935" s="67"/>
      <c r="AC935" s="67"/>
    </row>
    <row r="936" customFormat="false" ht="15.75" hidden="true" customHeight="false" outlineLevel="0" collapsed="false">
      <c r="A936" s="54" t="n">
        <f aca="false">+'Personnel Input Worksheet'!B956</f>
        <v>0</v>
      </c>
      <c r="B936" s="54" t="n">
        <f aca="false">+'Personnel Input Worksheet'!D956</f>
        <v>0</v>
      </c>
      <c r="C936" s="54" t="n">
        <f aca="false">IF(B936&lt;&gt;0,1,0)</f>
        <v>0</v>
      </c>
      <c r="D936" s="54" t="n">
        <f aca="false">+'Personnel Input Worksheet'!G956</f>
        <v>0</v>
      </c>
      <c r="E936" s="61" t="n">
        <f aca="false">+D936*30</f>
        <v>0</v>
      </c>
      <c r="F936" s="62" t="n">
        <v>36526</v>
      </c>
      <c r="G936" s="63" t="n">
        <f aca="false">IF(A936&lt;&gt;"FTE",DATE(99,12,31),+F936+(360-E936))</f>
        <v>36525</v>
      </c>
      <c r="H936" s="63" t="n">
        <f aca="false">IF(A936&lt;&gt;"FTE",F936+E936,DATE(2001,1,1))</f>
        <v>36526</v>
      </c>
      <c r="I936" s="64" t="n">
        <f aca="false">IF(AND($G936&lt;=I$1,$H936&gt;I$1),$C936,0)</f>
        <v>0</v>
      </c>
      <c r="J936" s="64" t="n">
        <f aca="false">IF(AND($G936&lt;=J$1,$H936&gt;J$1),$C936,0)</f>
        <v>0</v>
      </c>
      <c r="K936" s="64" t="n">
        <f aca="false">IF(AND($G936&lt;=K$1,$H936&gt;K$1),$C936,0)</f>
        <v>0</v>
      </c>
      <c r="L936" s="64" t="n">
        <f aca="false">IF(AND($G936&lt;=L$1,$H936&gt;L$1),$C936,0)</f>
        <v>0</v>
      </c>
      <c r="M936" s="64" t="n">
        <f aca="false">IF(AND($G936&lt;=M$1,$H936&gt;M$1),$C936,0)</f>
        <v>0</v>
      </c>
      <c r="N936" s="64" t="n">
        <f aca="false">IF(AND($G936&lt;=N$1,$H936&gt;N$1),$C936,0)</f>
        <v>0</v>
      </c>
      <c r="O936" s="64" t="n">
        <f aca="false">IF(AND($G936&lt;=O$1,$H936&gt;O$1),$C936,0)</f>
        <v>0</v>
      </c>
      <c r="P936" s="64" t="n">
        <f aca="false">IF(AND($G936&lt;=P$1,$H936&gt;P$1),$C936,0)</f>
        <v>0</v>
      </c>
      <c r="Q936" s="64" t="n">
        <f aca="false">IF(AND($G936&lt;=Q$1,$H936&gt;Q$1),$C936,0)</f>
        <v>0</v>
      </c>
      <c r="R936" s="64" t="n">
        <f aca="false">IF(AND($G936&lt;=R$1,$H936&gt;R$1),$C936,0)</f>
        <v>0</v>
      </c>
      <c r="S936" s="64" t="n">
        <f aca="false">IF(AND($G936&lt;=S$1,$H936&gt;S$1),$C936,0)</f>
        <v>0</v>
      </c>
      <c r="T936" s="64" t="n">
        <f aca="false">IF(AND($G936&lt;=T$1,$H936&gt;T$1),$C936,0)</f>
        <v>0</v>
      </c>
      <c r="U936" s="65" t="n">
        <f aca="false">SUM(I936:T936)</f>
        <v>0</v>
      </c>
      <c r="V936" s="65"/>
      <c r="W936" s="67"/>
      <c r="X936" s="67"/>
      <c r="Y936" s="67"/>
      <c r="Z936" s="67"/>
      <c r="AA936" s="67"/>
      <c r="AB936" s="67"/>
      <c r="AC936" s="67"/>
    </row>
    <row r="937" customFormat="false" ht="15.75" hidden="true" customHeight="false" outlineLevel="0" collapsed="false">
      <c r="A937" s="54" t="n">
        <f aca="false">+'Personnel Input Worksheet'!B957</f>
        <v>0</v>
      </c>
      <c r="B937" s="54" t="n">
        <f aca="false">+'Personnel Input Worksheet'!D957</f>
        <v>0</v>
      </c>
      <c r="C937" s="54" t="n">
        <f aca="false">IF(B937&lt;&gt;0,1,0)</f>
        <v>0</v>
      </c>
      <c r="D937" s="54" t="n">
        <f aca="false">+'Personnel Input Worksheet'!G957</f>
        <v>0</v>
      </c>
      <c r="E937" s="61" t="n">
        <f aca="false">+D937*30</f>
        <v>0</v>
      </c>
      <c r="F937" s="62" t="n">
        <v>36526</v>
      </c>
      <c r="G937" s="63" t="n">
        <f aca="false">IF(A937&lt;&gt;"FTE",DATE(99,12,31),+F937+(360-E937))</f>
        <v>36525</v>
      </c>
      <c r="H937" s="63" t="n">
        <f aca="false">IF(A937&lt;&gt;"FTE",F937+E937,DATE(2001,1,1))</f>
        <v>36526</v>
      </c>
      <c r="I937" s="64" t="n">
        <f aca="false">IF(AND($G937&lt;=I$1,$H937&gt;I$1),$C937,0)</f>
        <v>0</v>
      </c>
      <c r="J937" s="64" t="n">
        <f aca="false">IF(AND($G937&lt;=J$1,$H937&gt;J$1),$C937,0)</f>
        <v>0</v>
      </c>
      <c r="K937" s="64" t="n">
        <f aca="false">IF(AND($G937&lt;=K$1,$H937&gt;K$1),$C937,0)</f>
        <v>0</v>
      </c>
      <c r="L937" s="64" t="n">
        <f aca="false">IF(AND($G937&lt;=L$1,$H937&gt;L$1),$C937,0)</f>
        <v>0</v>
      </c>
      <c r="M937" s="64" t="n">
        <f aca="false">IF(AND($G937&lt;=M$1,$H937&gt;M$1),$C937,0)</f>
        <v>0</v>
      </c>
      <c r="N937" s="64" t="n">
        <f aca="false">IF(AND($G937&lt;=N$1,$H937&gt;N$1),$C937,0)</f>
        <v>0</v>
      </c>
      <c r="O937" s="64" t="n">
        <f aca="false">IF(AND($G937&lt;=O$1,$H937&gt;O$1),$C937,0)</f>
        <v>0</v>
      </c>
      <c r="P937" s="64" t="n">
        <f aca="false">IF(AND($G937&lt;=P$1,$H937&gt;P$1),$C937,0)</f>
        <v>0</v>
      </c>
      <c r="Q937" s="64" t="n">
        <f aca="false">IF(AND($G937&lt;=Q$1,$H937&gt;Q$1),$C937,0)</f>
        <v>0</v>
      </c>
      <c r="R937" s="64" t="n">
        <f aca="false">IF(AND($G937&lt;=R$1,$H937&gt;R$1),$C937,0)</f>
        <v>0</v>
      </c>
      <c r="S937" s="64" t="n">
        <f aca="false">IF(AND($G937&lt;=S$1,$H937&gt;S$1),$C937,0)</f>
        <v>0</v>
      </c>
      <c r="T937" s="64" t="n">
        <f aca="false">IF(AND($G937&lt;=T$1,$H937&gt;T$1),$C937,0)</f>
        <v>0</v>
      </c>
      <c r="U937" s="65" t="n">
        <f aca="false">SUM(I937:T937)</f>
        <v>0</v>
      </c>
      <c r="V937" s="65"/>
      <c r="W937" s="67"/>
      <c r="X937" s="67"/>
      <c r="Y937" s="67"/>
      <c r="Z937" s="67"/>
      <c r="AA937" s="67"/>
      <c r="AB937" s="67"/>
      <c r="AC937" s="67"/>
    </row>
    <row r="938" customFormat="false" ht="15.75" hidden="true" customHeight="false" outlineLevel="0" collapsed="false">
      <c r="A938" s="54" t="n">
        <f aca="false">+'Personnel Input Worksheet'!B958</f>
        <v>0</v>
      </c>
      <c r="B938" s="54" t="n">
        <f aca="false">+'Personnel Input Worksheet'!D958</f>
        <v>0</v>
      </c>
      <c r="C938" s="54" t="n">
        <f aca="false">IF(B938&lt;&gt;0,1,0)</f>
        <v>0</v>
      </c>
      <c r="D938" s="54" t="n">
        <f aca="false">+'Personnel Input Worksheet'!G958</f>
        <v>0</v>
      </c>
      <c r="E938" s="61" t="n">
        <f aca="false">+D938*30</f>
        <v>0</v>
      </c>
      <c r="F938" s="62" t="n">
        <v>36526</v>
      </c>
      <c r="G938" s="63" t="n">
        <f aca="false">IF(A938&lt;&gt;"FTE",DATE(99,12,31),+F938+(360-E938))</f>
        <v>36525</v>
      </c>
      <c r="H938" s="63" t="n">
        <f aca="false">IF(A938&lt;&gt;"FTE",F938+E938,DATE(2001,1,1))</f>
        <v>36526</v>
      </c>
      <c r="I938" s="64" t="n">
        <f aca="false">IF(AND($G938&lt;=I$1,$H938&gt;I$1),$C938,0)</f>
        <v>0</v>
      </c>
      <c r="J938" s="64" t="n">
        <f aca="false">IF(AND($G938&lt;=J$1,$H938&gt;J$1),$C938,0)</f>
        <v>0</v>
      </c>
      <c r="K938" s="64" t="n">
        <f aca="false">IF(AND($G938&lt;=K$1,$H938&gt;K$1),$C938,0)</f>
        <v>0</v>
      </c>
      <c r="L938" s="64" t="n">
        <f aca="false">IF(AND($G938&lt;=L$1,$H938&gt;L$1),$C938,0)</f>
        <v>0</v>
      </c>
      <c r="M938" s="64" t="n">
        <f aca="false">IF(AND($G938&lt;=M$1,$H938&gt;M$1),$C938,0)</f>
        <v>0</v>
      </c>
      <c r="N938" s="64" t="n">
        <f aca="false">IF(AND($G938&lt;=N$1,$H938&gt;N$1),$C938,0)</f>
        <v>0</v>
      </c>
      <c r="O938" s="64" t="n">
        <f aca="false">IF(AND($G938&lt;=O$1,$H938&gt;O$1),$C938,0)</f>
        <v>0</v>
      </c>
      <c r="P938" s="64" t="n">
        <f aca="false">IF(AND($G938&lt;=P$1,$H938&gt;P$1),$C938,0)</f>
        <v>0</v>
      </c>
      <c r="Q938" s="64" t="n">
        <f aca="false">IF(AND($G938&lt;=Q$1,$H938&gt;Q$1),$C938,0)</f>
        <v>0</v>
      </c>
      <c r="R938" s="64" t="n">
        <f aca="false">IF(AND($G938&lt;=R$1,$H938&gt;R$1),$C938,0)</f>
        <v>0</v>
      </c>
      <c r="S938" s="64" t="n">
        <f aca="false">IF(AND($G938&lt;=S$1,$H938&gt;S$1),$C938,0)</f>
        <v>0</v>
      </c>
      <c r="T938" s="64" t="n">
        <f aca="false">IF(AND($G938&lt;=T$1,$H938&gt;T$1),$C938,0)</f>
        <v>0</v>
      </c>
      <c r="U938" s="65" t="n">
        <f aca="false">SUM(I938:T938)</f>
        <v>0</v>
      </c>
      <c r="V938" s="65"/>
      <c r="W938" s="67"/>
      <c r="X938" s="67"/>
      <c r="Y938" s="67"/>
      <c r="Z938" s="67"/>
      <c r="AA938" s="67"/>
      <c r="AB938" s="67"/>
      <c r="AC938" s="67"/>
    </row>
    <row r="939" customFormat="false" ht="15.75" hidden="true" customHeight="false" outlineLevel="0" collapsed="false">
      <c r="A939" s="54" t="n">
        <f aca="false">+'Personnel Input Worksheet'!B959</f>
        <v>0</v>
      </c>
      <c r="B939" s="54" t="n">
        <f aca="false">+'Personnel Input Worksheet'!D959</f>
        <v>0</v>
      </c>
      <c r="C939" s="54" t="n">
        <f aca="false">IF(B939&lt;&gt;0,1,0)</f>
        <v>0</v>
      </c>
      <c r="D939" s="54" t="n">
        <f aca="false">+'Personnel Input Worksheet'!G959</f>
        <v>0</v>
      </c>
      <c r="E939" s="61" t="n">
        <f aca="false">+D939*30</f>
        <v>0</v>
      </c>
      <c r="F939" s="62" t="n">
        <v>36526</v>
      </c>
      <c r="G939" s="63" t="n">
        <f aca="false">IF(A939&lt;&gt;"FTE",DATE(99,12,31),+F939+(360-E939))</f>
        <v>36525</v>
      </c>
      <c r="H939" s="63" t="n">
        <f aca="false">IF(A939&lt;&gt;"FTE",F939+E939,DATE(2001,1,1))</f>
        <v>36526</v>
      </c>
      <c r="I939" s="64" t="n">
        <f aca="false">IF(AND($G939&lt;=I$1,$H939&gt;I$1),$C939,0)</f>
        <v>0</v>
      </c>
      <c r="J939" s="64" t="n">
        <f aca="false">IF(AND($G939&lt;=J$1,$H939&gt;J$1),$C939,0)</f>
        <v>0</v>
      </c>
      <c r="K939" s="64" t="n">
        <f aca="false">IF(AND($G939&lt;=K$1,$H939&gt;K$1),$C939,0)</f>
        <v>0</v>
      </c>
      <c r="L939" s="64" t="n">
        <f aca="false">IF(AND($G939&lt;=L$1,$H939&gt;L$1),$C939,0)</f>
        <v>0</v>
      </c>
      <c r="M939" s="64" t="n">
        <f aca="false">IF(AND($G939&lt;=M$1,$H939&gt;M$1),$C939,0)</f>
        <v>0</v>
      </c>
      <c r="N939" s="64" t="n">
        <f aca="false">IF(AND($G939&lt;=N$1,$H939&gt;N$1),$C939,0)</f>
        <v>0</v>
      </c>
      <c r="O939" s="64" t="n">
        <f aca="false">IF(AND($G939&lt;=O$1,$H939&gt;O$1),$C939,0)</f>
        <v>0</v>
      </c>
      <c r="P939" s="64" t="n">
        <f aca="false">IF(AND($G939&lt;=P$1,$H939&gt;P$1),$C939,0)</f>
        <v>0</v>
      </c>
      <c r="Q939" s="64" t="n">
        <f aca="false">IF(AND($G939&lt;=Q$1,$H939&gt;Q$1),$C939,0)</f>
        <v>0</v>
      </c>
      <c r="R939" s="64" t="n">
        <f aca="false">IF(AND($G939&lt;=R$1,$H939&gt;R$1),$C939,0)</f>
        <v>0</v>
      </c>
      <c r="S939" s="64" t="n">
        <f aca="false">IF(AND($G939&lt;=S$1,$H939&gt;S$1),$C939,0)</f>
        <v>0</v>
      </c>
      <c r="T939" s="64" t="n">
        <f aca="false">IF(AND($G939&lt;=T$1,$H939&gt;T$1),$C939,0)</f>
        <v>0</v>
      </c>
      <c r="U939" s="65" t="n">
        <f aca="false">SUM(I939:T939)</f>
        <v>0</v>
      </c>
      <c r="V939" s="65"/>
      <c r="W939" s="67"/>
      <c r="X939" s="67"/>
      <c r="Y939" s="67"/>
      <c r="Z939" s="67"/>
      <c r="AA939" s="67"/>
      <c r="AB939" s="67"/>
      <c r="AC939" s="67"/>
    </row>
    <row r="940" customFormat="false" ht="15.75" hidden="true" customHeight="false" outlineLevel="0" collapsed="false">
      <c r="A940" s="54" t="n">
        <f aca="false">+'Personnel Input Worksheet'!B960</f>
        <v>0</v>
      </c>
      <c r="B940" s="54" t="n">
        <f aca="false">+'Personnel Input Worksheet'!D960</f>
        <v>0</v>
      </c>
      <c r="C940" s="54" t="n">
        <f aca="false">IF(B940&lt;&gt;0,1,0)</f>
        <v>0</v>
      </c>
      <c r="D940" s="54" t="n">
        <f aca="false">+'Personnel Input Worksheet'!G960</f>
        <v>0</v>
      </c>
      <c r="E940" s="61" t="n">
        <f aca="false">+D940*30</f>
        <v>0</v>
      </c>
      <c r="F940" s="62" t="n">
        <v>36526</v>
      </c>
      <c r="G940" s="63" t="n">
        <f aca="false">IF(A940&lt;&gt;"FTE",DATE(99,12,31),+F940+(360-E940))</f>
        <v>36525</v>
      </c>
      <c r="H940" s="63" t="n">
        <f aca="false">IF(A940&lt;&gt;"FTE",F940+E940,DATE(2001,1,1))</f>
        <v>36526</v>
      </c>
      <c r="I940" s="64" t="n">
        <f aca="false">IF(AND($G940&lt;=I$1,$H940&gt;I$1),$C940,0)</f>
        <v>0</v>
      </c>
      <c r="J940" s="64" t="n">
        <f aca="false">IF(AND($G940&lt;=J$1,$H940&gt;J$1),$C940,0)</f>
        <v>0</v>
      </c>
      <c r="K940" s="64" t="n">
        <f aca="false">IF(AND($G940&lt;=K$1,$H940&gt;K$1),$C940,0)</f>
        <v>0</v>
      </c>
      <c r="L940" s="64" t="n">
        <f aca="false">IF(AND($G940&lt;=L$1,$H940&gt;L$1),$C940,0)</f>
        <v>0</v>
      </c>
      <c r="M940" s="64" t="n">
        <f aca="false">IF(AND($G940&lt;=M$1,$H940&gt;M$1),$C940,0)</f>
        <v>0</v>
      </c>
      <c r="N940" s="64" t="n">
        <f aca="false">IF(AND($G940&lt;=N$1,$H940&gt;N$1),$C940,0)</f>
        <v>0</v>
      </c>
      <c r="O940" s="64" t="n">
        <f aca="false">IF(AND($G940&lt;=O$1,$H940&gt;O$1),$C940,0)</f>
        <v>0</v>
      </c>
      <c r="P940" s="64" t="n">
        <f aca="false">IF(AND($G940&lt;=P$1,$H940&gt;P$1),$C940,0)</f>
        <v>0</v>
      </c>
      <c r="Q940" s="64" t="n">
        <f aca="false">IF(AND($G940&lt;=Q$1,$H940&gt;Q$1),$C940,0)</f>
        <v>0</v>
      </c>
      <c r="R940" s="64" t="n">
        <f aca="false">IF(AND($G940&lt;=R$1,$H940&gt;R$1),$C940,0)</f>
        <v>0</v>
      </c>
      <c r="S940" s="64" t="n">
        <f aca="false">IF(AND($G940&lt;=S$1,$H940&gt;S$1),$C940,0)</f>
        <v>0</v>
      </c>
      <c r="T940" s="64" t="n">
        <f aca="false">IF(AND($G940&lt;=T$1,$H940&gt;T$1),$C940,0)</f>
        <v>0</v>
      </c>
      <c r="U940" s="65" t="n">
        <f aca="false">SUM(I940:T940)</f>
        <v>0</v>
      </c>
      <c r="V940" s="65"/>
      <c r="W940" s="67"/>
      <c r="X940" s="67"/>
      <c r="Y940" s="67"/>
      <c r="Z940" s="67"/>
      <c r="AA940" s="67"/>
      <c r="AB940" s="67"/>
      <c r="AC940" s="67"/>
    </row>
    <row r="941" customFormat="false" ht="15.75" hidden="true" customHeight="false" outlineLevel="0" collapsed="false">
      <c r="A941" s="54" t="n">
        <f aca="false">+'Personnel Input Worksheet'!B961</f>
        <v>0</v>
      </c>
      <c r="B941" s="54" t="n">
        <f aca="false">+'Personnel Input Worksheet'!D961</f>
        <v>0</v>
      </c>
      <c r="C941" s="54" t="n">
        <f aca="false">IF(B941&lt;&gt;0,1,0)</f>
        <v>0</v>
      </c>
      <c r="D941" s="54" t="n">
        <f aca="false">+'Personnel Input Worksheet'!G961</f>
        <v>0</v>
      </c>
      <c r="E941" s="61" t="n">
        <f aca="false">+D941*30</f>
        <v>0</v>
      </c>
      <c r="F941" s="62" t="n">
        <v>36526</v>
      </c>
      <c r="G941" s="63" t="n">
        <f aca="false">IF(A941&lt;&gt;"FTE",DATE(99,12,31),+F941+(360-E941))</f>
        <v>36525</v>
      </c>
      <c r="H941" s="63" t="n">
        <f aca="false">IF(A941&lt;&gt;"FTE",F941+E941,DATE(2001,1,1))</f>
        <v>36526</v>
      </c>
      <c r="I941" s="64" t="n">
        <f aca="false">IF(AND($G941&lt;=I$1,$H941&gt;I$1),$C941,0)</f>
        <v>0</v>
      </c>
      <c r="J941" s="64" t="n">
        <f aca="false">IF(AND($G941&lt;=J$1,$H941&gt;J$1),$C941,0)</f>
        <v>0</v>
      </c>
      <c r="K941" s="64" t="n">
        <f aca="false">IF(AND($G941&lt;=K$1,$H941&gt;K$1),$C941,0)</f>
        <v>0</v>
      </c>
      <c r="L941" s="64" t="n">
        <f aca="false">IF(AND($G941&lt;=L$1,$H941&gt;L$1),$C941,0)</f>
        <v>0</v>
      </c>
      <c r="M941" s="64" t="n">
        <f aca="false">IF(AND($G941&lt;=M$1,$H941&gt;M$1),$C941,0)</f>
        <v>0</v>
      </c>
      <c r="N941" s="64" t="n">
        <f aca="false">IF(AND($G941&lt;=N$1,$H941&gt;N$1),$C941,0)</f>
        <v>0</v>
      </c>
      <c r="O941" s="64" t="n">
        <f aca="false">IF(AND($G941&lt;=O$1,$H941&gt;O$1),$C941,0)</f>
        <v>0</v>
      </c>
      <c r="P941" s="64" t="n">
        <f aca="false">IF(AND($G941&lt;=P$1,$H941&gt;P$1),$C941,0)</f>
        <v>0</v>
      </c>
      <c r="Q941" s="64" t="n">
        <f aca="false">IF(AND($G941&lt;=Q$1,$H941&gt;Q$1),$C941,0)</f>
        <v>0</v>
      </c>
      <c r="R941" s="64" t="n">
        <f aca="false">IF(AND($G941&lt;=R$1,$H941&gt;R$1),$C941,0)</f>
        <v>0</v>
      </c>
      <c r="S941" s="64" t="n">
        <f aca="false">IF(AND($G941&lt;=S$1,$H941&gt;S$1),$C941,0)</f>
        <v>0</v>
      </c>
      <c r="T941" s="64" t="n">
        <f aca="false">IF(AND($G941&lt;=T$1,$H941&gt;T$1),$C941,0)</f>
        <v>0</v>
      </c>
      <c r="U941" s="65" t="n">
        <f aca="false">SUM(I941:T941)</f>
        <v>0</v>
      </c>
      <c r="V941" s="65"/>
      <c r="W941" s="67"/>
      <c r="X941" s="67"/>
      <c r="Y941" s="67"/>
      <c r="Z941" s="67"/>
      <c r="AA941" s="67"/>
      <c r="AB941" s="67"/>
      <c r="AC941" s="67"/>
    </row>
    <row r="942" customFormat="false" ht="15.75" hidden="true" customHeight="false" outlineLevel="0" collapsed="false">
      <c r="A942" s="54" t="n">
        <f aca="false">+'Personnel Input Worksheet'!B962</f>
        <v>0</v>
      </c>
      <c r="B942" s="54" t="n">
        <f aca="false">+'Personnel Input Worksheet'!D962</f>
        <v>0</v>
      </c>
      <c r="C942" s="54" t="n">
        <f aca="false">IF(B942&lt;&gt;0,1,0)</f>
        <v>0</v>
      </c>
      <c r="D942" s="54" t="n">
        <f aca="false">+'Personnel Input Worksheet'!G962</f>
        <v>0</v>
      </c>
      <c r="E942" s="61" t="n">
        <f aca="false">+D942*30</f>
        <v>0</v>
      </c>
      <c r="F942" s="62" t="n">
        <v>36526</v>
      </c>
      <c r="G942" s="63" t="n">
        <f aca="false">IF(A942&lt;&gt;"FTE",DATE(99,12,31),+F942+(360-E942))</f>
        <v>36525</v>
      </c>
      <c r="H942" s="63" t="n">
        <f aca="false">IF(A942&lt;&gt;"FTE",F942+E942,DATE(2001,1,1))</f>
        <v>36526</v>
      </c>
      <c r="I942" s="64" t="n">
        <f aca="false">IF(AND($G942&lt;=I$1,$H942&gt;I$1),$C942,0)</f>
        <v>0</v>
      </c>
      <c r="J942" s="64" t="n">
        <f aca="false">IF(AND($G942&lt;=J$1,$H942&gt;J$1),$C942,0)</f>
        <v>0</v>
      </c>
      <c r="K942" s="64" t="n">
        <f aca="false">IF(AND($G942&lt;=K$1,$H942&gt;K$1),$C942,0)</f>
        <v>0</v>
      </c>
      <c r="L942" s="64" t="n">
        <f aca="false">IF(AND($G942&lt;=L$1,$H942&gt;L$1),$C942,0)</f>
        <v>0</v>
      </c>
      <c r="M942" s="64" t="n">
        <f aca="false">IF(AND($G942&lt;=M$1,$H942&gt;M$1),$C942,0)</f>
        <v>0</v>
      </c>
      <c r="N942" s="64" t="n">
        <f aca="false">IF(AND($G942&lt;=N$1,$H942&gt;N$1),$C942,0)</f>
        <v>0</v>
      </c>
      <c r="O942" s="64" t="n">
        <f aca="false">IF(AND($G942&lt;=O$1,$H942&gt;O$1),$C942,0)</f>
        <v>0</v>
      </c>
      <c r="P942" s="64" t="n">
        <f aca="false">IF(AND($G942&lt;=P$1,$H942&gt;P$1),$C942,0)</f>
        <v>0</v>
      </c>
      <c r="Q942" s="64" t="n">
        <f aca="false">IF(AND($G942&lt;=Q$1,$H942&gt;Q$1),$C942,0)</f>
        <v>0</v>
      </c>
      <c r="R942" s="64" t="n">
        <f aca="false">IF(AND($G942&lt;=R$1,$H942&gt;R$1),$C942,0)</f>
        <v>0</v>
      </c>
      <c r="S942" s="64" t="n">
        <f aca="false">IF(AND($G942&lt;=S$1,$H942&gt;S$1),$C942,0)</f>
        <v>0</v>
      </c>
      <c r="T942" s="64" t="n">
        <f aca="false">IF(AND($G942&lt;=T$1,$H942&gt;T$1),$C942,0)</f>
        <v>0</v>
      </c>
      <c r="U942" s="65" t="n">
        <f aca="false">SUM(I942:T942)</f>
        <v>0</v>
      </c>
      <c r="V942" s="65"/>
      <c r="W942" s="67"/>
      <c r="X942" s="67"/>
      <c r="Y942" s="67"/>
      <c r="Z942" s="67"/>
      <c r="AA942" s="67"/>
      <c r="AB942" s="67"/>
      <c r="AC942" s="67"/>
    </row>
    <row r="943" customFormat="false" ht="15.75" hidden="true" customHeight="false" outlineLevel="0" collapsed="false">
      <c r="A943" s="54" t="n">
        <f aca="false">+'Personnel Input Worksheet'!B963</f>
        <v>0</v>
      </c>
      <c r="B943" s="54" t="n">
        <f aca="false">+'Personnel Input Worksheet'!D963</f>
        <v>0</v>
      </c>
      <c r="C943" s="54" t="n">
        <f aca="false">IF(B943&lt;&gt;0,1,0)</f>
        <v>0</v>
      </c>
      <c r="D943" s="54" t="n">
        <f aca="false">+'Personnel Input Worksheet'!G963</f>
        <v>0</v>
      </c>
      <c r="E943" s="61" t="n">
        <f aca="false">+D943*30</f>
        <v>0</v>
      </c>
      <c r="F943" s="62" t="n">
        <v>36526</v>
      </c>
      <c r="G943" s="63" t="n">
        <f aca="false">IF(A943&lt;&gt;"FTE",DATE(99,12,31),+F943+(360-E943))</f>
        <v>36525</v>
      </c>
      <c r="H943" s="63" t="n">
        <f aca="false">IF(A943&lt;&gt;"FTE",F943+E943,DATE(2001,1,1))</f>
        <v>36526</v>
      </c>
      <c r="I943" s="64" t="n">
        <f aca="false">IF(AND($G943&lt;=I$1,$H943&gt;I$1),$C943,0)</f>
        <v>0</v>
      </c>
      <c r="J943" s="64" t="n">
        <f aca="false">IF(AND($G943&lt;=J$1,$H943&gt;J$1),$C943,0)</f>
        <v>0</v>
      </c>
      <c r="K943" s="64" t="n">
        <f aca="false">IF(AND($G943&lt;=K$1,$H943&gt;K$1),$C943,0)</f>
        <v>0</v>
      </c>
      <c r="L943" s="64" t="n">
        <f aca="false">IF(AND($G943&lt;=L$1,$H943&gt;L$1),$C943,0)</f>
        <v>0</v>
      </c>
      <c r="M943" s="64" t="n">
        <f aca="false">IF(AND($G943&lt;=M$1,$H943&gt;M$1),$C943,0)</f>
        <v>0</v>
      </c>
      <c r="N943" s="64" t="n">
        <f aca="false">IF(AND($G943&lt;=N$1,$H943&gt;N$1),$C943,0)</f>
        <v>0</v>
      </c>
      <c r="O943" s="64" t="n">
        <f aca="false">IF(AND($G943&lt;=O$1,$H943&gt;O$1),$C943,0)</f>
        <v>0</v>
      </c>
      <c r="P943" s="64" t="n">
        <f aca="false">IF(AND($G943&lt;=P$1,$H943&gt;P$1),$C943,0)</f>
        <v>0</v>
      </c>
      <c r="Q943" s="64" t="n">
        <f aca="false">IF(AND($G943&lt;=Q$1,$H943&gt;Q$1),$C943,0)</f>
        <v>0</v>
      </c>
      <c r="R943" s="64" t="n">
        <f aca="false">IF(AND($G943&lt;=R$1,$H943&gt;R$1),$C943,0)</f>
        <v>0</v>
      </c>
      <c r="S943" s="64" t="n">
        <f aca="false">IF(AND($G943&lt;=S$1,$H943&gt;S$1),$C943,0)</f>
        <v>0</v>
      </c>
      <c r="T943" s="64" t="n">
        <f aca="false">IF(AND($G943&lt;=T$1,$H943&gt;T$1),$C943,0)</f>
        <v>0</v>
      </c>
      <c r="U943" s="65" t="n">
        <f aca="false">SUM(I943:T943)</f>
        <v>0</v>
      </c>
      <c r="V943" s="65"/>
      <c r="W943" s="67"/>
      <c r="X943" s="67"/>
      <c r="Y943" s="67"/>
      <c r="Z943" s="67"/>
      <c r="AA943" s="67"/>
      <c r="AB943" s="67"/>
      <c r="AC943" s="67"/>
    </row>
    <row r="944" customFormat="false" ht="15.75" hidden="true" customHeight="false" outlineLevel="0" collapsed="false">
      <c r="A944" s="54" t="n">
        <f aca="false">+'Personnel Input Worksheet'!B964</f>
        <v>0</v>
      </c>
      <c r="B944" s="54" t="n">
        <f aca="false">+'Personnel Input Worksheet'!D964</f>
        <v>0</v>
      </c>
      <c r="C944" s="54" t="n">
        <f aca="false">IF(B944&lt;&gt;0,1,0)</f>
        <v>0</v>
      </c>
      <c r="D944" s="54" t="n">
        <f aca="false">+'Personnel Input Worksheet'!G964</f>
        <v>0</v>
      </c>
      <c r="E944" s="61" t="n">
        <f aca="false">+D944*30</f>
        <v>0</v>
      </c>
      <c r="F944" s="62" t="n">
        <v>36526</v>
      </c>
      <c r="G944" s="63" t="n">
        <f aca="false">IF(A944&lt;&gt;"FTE",DATE(99,12,31),+F944+(360-E944))</f>
        <v>36525</v>
      </c>
      <c r="H944" s="63" t="n">
        <f aca="false">IF(A944&lt;&gt;"FTE",F944+E944,DATE(2001,1,1))</f>
        <v>36526</v>
      </c>
      <c r="I944" s="64" t="n">
        <f aca="false">IF(AND($G944&lt;=I$1,$H944&gt;I$1),$C944,0)</f>
        <v>0</v>
      </c>
      <c r="J944" s="64" t="n">
        <f aca="false">IF(AND($G944&lt;=J$1,$H944&gt;J$1),$C944,0)</f>
        <v>0</v>
      </c>
      <c r="K944" s="64" t="n">
        <f aca="false">IF(AND($G944&lt;=K$1,$H944&gt;K$1),$C944,0)</f>
        <v>0</v>
      </c>
      <c r="L944" s="64" t="n">
        <f aca="false">IF(AND($G944&lt;=L$1,$H944&gt;L$1),$C944,0)</f>
        <v>0</v>
      </c>
      <c r="M944" s="64" t="n">
        <f aca="false">IF(AND($G944&lt;=M$1,$H944&gt;M$1),$C944,0)</f>
        <v>0</v>
      </c>
      <c r="N944" s="64" t="n">
        <f aca="false">IF(AND($G944&lt;=N$1,$H944&gt;N$1),$C944,0)</f>
        <v>0</v>
      </c>
      <c r="O944" s="64" t="n">
        <f aca="false">IF(AND($G944&lt;=O$1,$H944&gt;O$1),$C944,0)</f>
        <v>0</v>
      </c>
      <c r="P944" s="64" t="n">
        <f aca="false">IF(AND($G944&lt;=P$1,$H944&gt;P$1),$C944,0)</f>
        <v>0</v>
      </c>
      <c r="Q944" s="64" t="n">
        <f aca="false">IF(AND($G944&lt;=Q$1,$H944&gt;Q$1),$C944,0)</f>
        <v>0</v>
      </c>
      <c r="R944" s="64" t="n">
        <f aca="false">IF(AND($G944&lt;=R$1,$H944&gt;R$1),$C944,0)</f>
        <v>0</v>
      </c>
      <c r="S944" s="64" t="n">
        <f aca="false">IF(AND($G944&lt;=S$1,$H944&gt;S$1),$C944,0)</f>
        <v>0</v>
      </c>
      <c r="T944" s="64" t="n">
        <f aca="false">IF(AND($G944&lt;=T$1,$H944&gt;T$1),$C944,0)</f>
        <v>0</v>
      </c>
      <c r="U944" s="65" t="n">
        <f aca="false">SUM(I944:T944)</f>
        <v>0</v>
      </c>
    </row>
    <row r="945" customFormat="false" ht="15.75" hidden="true" customHeight="false" outlineLevel="0" collapsed="false">
      <c r="A945" s="54" t="n">
        <f aca="false">+'Personnel Input Worksheet'!B965</f>
        <v>0</v>
      </c>
      <c r="B945" s="54" t="n">
        <f aca="false">+'Personnel Input Worksheet'!D965</f>
        <v>0</v>
      </c>
      <c r="C945" s="54" t="n">
        <f aca="false">IF(B945&lt;&gt;0,1,0)</f>
        <v>0</v>
      </c>
      <c r="D945" s="54" t="n">
        <f aca="false">+'Personnel Input Worksheet'!G965</f>
        <v>0</v>
      </c>
      <c r="E945" s="61" t="n">
        <f aca="false">+D945*30</f>
        <v>0</v>
      </c>
      <c r="F945" s="62" t="n">
        <v>36526</v>
      </c>
      <c r="G945" s="63" t="n">
        <f aca="false">IF(A945&lt;&gt;"FTE",DATE(99,12,31),+F945+(360-E945))</f>
        <v>36525</v>
      </c>
      <c r="H945" s="63" t="n">
        <f aca="false">IF(A945&lt;&gt;"FTE",F945+E945,DATE(2001,1,1))</f>
        <v>36526</v>
      </c>
      <c r="I945" s="64" t="n">
        <f aca="false">IF(AND($G945&lt;=I$1,$H945&gt;I$1),$C945,0)</f>
        <v>0</v>
      </c>
      <c r="J945" s="64" t="n">
        <f aca="false">IF(AND($G945&lt;=J$1,$H945&gt;J$1),$C945,0)</f>
        <v>0</v>
      </c>
      <c r="K945" s="64" t="n">
        <f aca="false">IF(AND($G945&lt;=K$1,$H945&gt;K$1),$C945,0)</f>
        <v>0</v>
      </c>
      <c r="L945" s="64" t="n">
        <f aca="false">IF(AND($G945&lt;=L$1,$H945&gt;L$1),$C945,0)</f>
        <v>0</v>
      </c>
      <c r="M945" s="64" t="n">
        <f aca="false">IF(AND($G945&lt;=M$1,$H945&gt;M$1),$C945,0)</f>
        <v>0</v>
      </c>
      <c r="N945" s="64" t="n">
        <f aca="false">IF(AND($G945&lt;=N$1,$H945&gt;N$1),$C945,0)</f>
        <v>0</v>
      </c>
      <c r="O945" s="64" t="n">
        <f aca="false">IF(AND($G945&lt;=O$1,$H945&gt;O$1),$C945,0)</f>
        <v>0</v>
      </c>
      <c r="P945" s="64" t="n">
        <f aca="false">IF(AND($G945&lt;=P$1,$H945&gt;P$1),$C945,0)</f>
        <v>0</v>
      </c>
      <c r="Q945" s="64" t="n">
        <f aca="false">IF(AND($G945&lt;=Q$1,$H945&gt;Q$1),$C945,0)</f>
        <v>0</v>
      </c>
      <c r="R945" s="64" t="n">
        <f aca="false">IF(AND($G945&lt;=R$1,$H945&gt;R$1),$C945,0)</f>
        <v>0</v>
      </c>
      <c r="S945" s="64" t="n">
        <f aca="false">IF(AND($G945&lt;=S$1,$H945&gt;S$1),$C945,0)</f>
        <v>0</v>
      </c>
      <c r="T945" s="64" t="n">
        <f aca="false">IF(AND($G945&lt;=T$1,$H945&gt;T$1),$C945,0)</f>
        <v>0</v>
      </c>
      <c r="U945" s="65" t="n">
        <f aca="false">SUM(I945:T945)</f>
        <v>0</v>
      </c>
    </row>
    <row r="946" customFormat="false" ht="15.75" hidden="true" customHeight="false" outlineLevel="0" collapsed="false">
      <c r="A946" s="54" t="n">
        <f aca="false">+'Personnel Input Worksheet'!B966</f>
        <v>0</v>
      </c>
      <c r="B946" s="54" t="n">
        <f aca="false">+'Personnel Input Worksheet'!D966</f>
        <v>0</v>
      </c>
      <c r="C946" s="54" t="n">
        <f aca="false">IF(B946&lt;&gt;0,1,0)</f>
        <v>0</v>
      </c>
      <c r="D946" s="54" t="n">
        <f aca="false">+'Personnel Input Worksheet'!G966</f>
        <v>0</v>
      </c>
      <c r="E946" s="61" t="n">
        <f aca="false">+D946*30</f>
        <v>0</v>
      </c>
      <c r="F946" s="62" t="n">
        <v>36526</v>
      </c>
      <c r="G946" s="63" t="n">
        <f aca="false">IF(A946&lt;&gt;"FTE",DATE(99,12,31),+F946+(360-E946))</f>
        <v>36525</v>
      </c>
      <c r="H946" s="63" t="n">
        <f aca="false">IF(A946&lt;&gt;"FTE",F946+E946,DATE(2001,1,1))</f>
        <v>36526</v>
      </c>
      <c r="I946" s="64" t="n">
        <f aca="false">IF(AND($G946&lt;=I$1,$H946&gt;I$1),$C946,0)</f>
        <v>0</v>
      </c>
      <c r="J946" s="64" t="n">
        <f aca="false">IF(AND($G946&lt;=J$1,$H946&gt;J$1),$C946,0)</f>
        <v>0</v>
      </c>
      <c r="K946" s="64" t="n">
        <f aca="false">IF(AND($G946&lt;=K$1,$H946&gt;K$1),$C946,0)</f>
        <v>0</v>
      </c>
      <c r="L946" s="64" t="n">
        <f aca="false">IF(AND($G946&lt;=L$1,$H946&gt;L$1),$C946,0)</f>
        <v>0</v>
      </c>
      <c r="M946" s="64" t="n">
        <f aca="false">IF(AND($G946&lt;=M$1,$H946&gt;M$1),$C946,0)</f>
        <v>0</v>
      </c>
      <c r="N946" s="64" t="n">
        <f aca="false">IF(AND($G946&lt;=N$1,$H946&gt;N$1),$C946,0)</f>
        <v>0</v>
      </c>
      <c r="O946" s="64" t="n">
        <f aca="false">IF(AND($G946&lt;=O$1,$H946&gt;O$1),$C946,0)</f>
        <v>0</v>
      </c>
      <c r="P946" s="64" t="n">
        <f aca="false">IF(AND($G946&lt;=P$1,$H946&gt;P$1),$C946,0)</f>
        <v>0</v>
      </c>
      <c r="Q946" s="64" t="n">
        <f aca="false">IF(AND($G946&lt;=Q$1,$H946&gt;Q$1),$C946,0)</f>
        <v>0</v>
      </c>
      <c r="R946" s="64" t="n">
        <f aca="false">IF(AND($G946&lt;=R$1,$H946&gt;R$1),$C946,0)</f>
        <v>0</v>
      </c>
      <c r="S946" s="64" t="n">
        <f aca="false">IF(AND($G946&lt;=S$1,$H946&gt;S$1),$C946,0)</f>
        <v>0</v>
      </c>
      <c r="T946" s="64" t="n">
        <f aca="false">IF(AND($G946&lt;=T$1,$H946&gt;T$1),$C946,0)</f>
        <v>0</v>
      </c>
      <c r="U946" s="65" t="n">
        <f aca="false">SUM(I946:T946)</f>
        <v>0</v>
      </c>
    </row>
    <row r="947" customFormat="false" ht="15.75" hidden="true" customHeight="false" outlineLevel="0" collapsed="false">
      <c r="A947" s="54" t="n">
        <f aca="false">+'Personnel Input Worksheet'!B967</f>
        <v>0</v>
      </c>
      <c r="B947" s="54" t="n">
        <f aca="false">+'Personnel Input Worksheet'!D967</f>
        <v>0</v>
      </c>
      <c r="C947" s="54" t="n">
        <f aca="false">IF(B947&lt;&gt;0,1,0)</f>
        <v>0</v>
      </c>
      <c r="D947" s="54" t="n">
        <f aca="false">+'Personnel Input Worksheet'!G967</f>
        <v>0</v>
      </c>
      <c r="E947" s="61" t="n">
        <f aca="false">+D947*30</f>
        <v>0</v>
      </c>
      <c r="F947" s="62" t="n">
        <v>36526</v>
      </c>
      <c r="G947" s="63" t="n">
        <f aca="false">IF(A947&lt;&gt;"FTE",DATE(99,12,31),+F947+(360-E947))</f>
        <v>36525</v>
      </c>
      <c r="H947" s="63" t="n">
        <f aca="false">IF(A947&lt;&gt;"FTE",F947+E947,DATE(2001,1,1))</f>
        <v>36526</v>
      </c>
      <c r="I947" s="64" t="n">
        <f aca="false">IF(AND($G947&lt;=I$1,$H947&gt;I$1),$C947,0)</f>
        <v>0</v>
      </c>
      <c r="J947" s="64" t="n">
        <f aca="false">IF(AND($G947&lt;=J$1,$H947&gt;J$1),$C947,0)</f>
        <v>0</v>
      </c>
      <c r="K947" s="64" t="n">
        <f aca="false">IF(AND($G947&lt;=K$1,$H947&gt;K$1),$C947,0)</f>
        <v>0</v>
      </c>
      <c r="L947" s="64" t="n">
        <f aca="false">IF(AND($G947&lt;=L$1,$H947&gt;L$1),$C947,0)</f>
        <v>0</v>
      </c>
      <c r="M947" s="64" t="n">
        <f aca="false">IF(AND($G947&lt;=M$1,$H947&gt;M$1),$C947,0)</f>
        <v>0</v>
      </c>
      <c r="N947" s="64" t="n">
        <f aca="false">IF(AND($G947&lt;=N$1,$H947&gt;N$1),$C947,0)</f>
        <v>0</v>
      </c>
      <c r="O947" s="64" t="n">
        <f aca="false">IF(AND($G947&lt;=O$1,$H947&gt;O$1),$C947,0)</f>
        <v>0</v>
      </c>
      <c r="P947" s="64" t="n">
        <f aca="false">IF(AND($G947&lt;=P$1,$H947&gt;P$1),$C947,0)</f>
        <v>0</v>
      </c>
      <c r="Q947" s="64" t="n">
        <f aca="false">IF(AND($G947&lt;=Q$1,$H947&gt;Q$1),$C947,0)</f>
        <v>0</v>
      </c>
      <c r="R947" s="64" t="n">
        <f aca="false">IF(AND($G947&lt;=R$1,$H947&gt;R$1),$C947,0)</f>
        <v>0</v>
      </c>
      <c r="S947" s="64" t="n">
        <f aca="false">IF(AND($G947&lt;=S$1,$H947&gt;S$1),$C947,0)</f>
        <v>0</v>
      </c>
      <c r="T947" s="64" t="n">
        <f aca="false">IF(AND($G947&lt;=T$1,$H947&gt;T$1),$C947,0)</f>
        <v>0</v>
      </c>
      <c r="U947" s="65" t="n">
        <f aca="false">SUM(I947:T947)</f>
        <v>0</v>
      </c>
    </row>
    <row r="948" customFormat="false" ht="15.75" hidden="true" customHeight="false" outlineLevel="0" collapsed="false">
      <c r="A948" s="54" t="n">
        <f aca="false">+'Personnel Input Worksheet'!B968</f>
        <v>0</v>
      </c>
      <c r="B948" s="54" t="n">
        <f aca="false">+'Personnel Input Worksheet'!D968</f>
        <v>0</v>
      </c>
      <c r="C948" s="54" t="n">
        <f aca="false">IF(B948&lt;&gt;0,1,0)</f>
        <v>0</v>
      </c>
      <c r="D948" s="54" t="n">
        <f aca="false">+'Personnel Input Worksheet'!G968</f>
        <v>0</v>
      </c>
      <c r="E948" s="61" t="n">
        <f aca="false">+D948*30</f>
        <v>0</v>
      </c>
      <c r="F948" s="62" t="n">
        <v>36526</v>
      </c>
      <c r="G948" s="63" t="n">
        <f aca="false">IF(A948&lt;&gt;"FTE",DATE(99,12,31),+F948+(360-E948))</f>
        <v>36525</v>
      </c>
      <c r="H948" s="63" t="n">
        <f aca="false">IF(A948&lt;&gt;"FTE",F948+E948,DATE(2001,1,1))</f>
        <v>36526</v>
      </c>
      <c r="I948" s="64" t="n">
        <f aca="false">IF(AND($G948&lt;=I$1,$H948&gt;I$1),$C948,0)</f>
        <v>0</v>
      </c>
      <c r="J948" s="64" t="n">
        <f aca="false">IF(AND($G948&lt;=J$1,$H948&gt;J$1),$C948,0)</f>
        <v>0</v>
      </c>
      <c r="K948" s="64" t="n">
        <f aca="false">IF(AND($G948&lt;=K$1,$H948&gt;K$1),$C948,0)</f>
        <v>0</v>
      </c>
      <c r="L948" s="64" t="n">
        <f aca="false">IF(AND($G948&lt;=L$1,$H948&gt;L$1),$C948,0)</f>
        <v>0</v>
      </c>
      <c r="M948" s="64" t="n">
        <f aca="false">IF(AND($G948&lt;=M$1,$H948&gt;M$1),$C948,0)</f>
        <v>0</v>
      </c>
      <c r="N948" s="64" t="n">
        <f aca="false">IF(AND($G948&lt;=N$1,$H948&gt;N$1),$C948,0)</f>
        <v>0</v>
      </c>
      <c r="O948" s="64" t="n">
        <f aca="false">IF(AND($G948&lt;=O$1,$H948&gt;O$1),$C948,0)</f>
        <v>0</v>
      </c>
      <c r="P948" s="64" t="n">
        <f aca="false">IF(AND($G948&lt;=P$1,$H948&gt;P$1),$C948,0)</f>
        <v>0</v>
      </c>
      <c r="Q948" s="64" t="n">
        <f aca="false">IF(AND($G948&lt;=Q$1,$H948&gt;Q$1),$C948,0)</f>
        <v>0</v>
      </c>
      <c r="R948" s="64" t="n">
        <f aca="false">IF(AND($G948&lt;=R$1,$H948&gt;R$1),$C948,0)</f>
        <v>0</v>
      </c>
      <c r="S948" s="64" t="n">
        <f aca="false">IF(AND($G948&lt;=S$1,$H948&gt;S$1),$C948,0)</f>
        <v>0</v>
      </c>
      <c r="T948" s="64" t="n">
        <f aca="false">IF(AND($G948&lt;=T$1,$H948&gt;T$1),$C948,0)</f>
        <v>0</v>
      </c>
      <c r="U948" s="65" t="n">
        <f aca="false">SUM(I948:T948)</f>
        <v>0</v>
      </c>
    </row>
    <row r="949" customFormat="false" ht="15.75" hidden="true" customHeight="false" outlineLevel="0" collapsed="false">
      <c r="A949" s="54" t="n">
        <f aca="false">+'Personnel Input Worksheet'!B969</f>
        <v>0</v>
      </c>
      <c r="B949" s="54" t="n">
        <f aca="false">+'Personnel Input Worksheet'!D969</f>
        <v>0</v>
      </c>
      <c r="C949" s="54" t="n">
        <f aca="false">IF(B949&lt;&gt;0,1,0)</f>
        <v>0</v>
      </c>
      <c r="D949" s="54" t="n">
        <f aca="false">+'Personnel Input Worksheet'!G969</f>
        <v>0</v>
      </c>
      <c r="E949" s="61" t="n">
        <f aca="false">+D949*30</f>
        <v>0</v>
      </c>
      <c r="F949" s="62" t="n">
        <v>36526</v>
      </c>
      <c r="G949" s="63" t="n">
        <f aca="false">IF(A949&lt;&gt;"FTE",DATE(99,12,31),+F949+(360-E949))</f>
        <v>36525</v>
      </c>
      <c r="H949" s="63" t="n">
        <f aca="false">IF(A949&lt;&gt;"FTE",F949+E949,DATE(2001,1,1))</f>
        <v>36526</v>
      </c>
      <c r="I949" s="64" t="n">
        <f aca="false">IF(AND($G949&lt;=I$1,$H949&gt;I$1),$C949,0)</f>
        <v>0</v>
      </c>
      <c r="J949" s="64" t="n">
        <f aca="false">IF(AND($G949&lt;=J$1,$H949&gt;J$1),$C949,0)</f>
        <v>0</v>
      </c>
      <c r="K949" s="64" t="n">
        <f aca="false">IF(AND($G949&lt;=K$1,$H949&gt;K$1),$C949,0)</f>
        <v>0</v>
      </c>
      <c r="L949" s="64" t="n">
        <f aca="false">IF(AND($G949&lt;=L$1,$H949&gt;L$1),$C949,0)</f>
        <v>0</v>
      </c>
      <c r="M949" s="64" t="n">
        <f aca="false">IF(AND($G949&lt;=M$1,$H949&gt;M$1),$C949,0)</f>
        <v>0</v>
      </c>
      <c r="N949" s="64" t="n">
        <f aca="false">IF(AND($G949&lt;=N$1,$H949&gt;N$1),$C949,0)</f>
        <v>0</v>
      </c>
      <c r="O949" s="64" t="n">
        <f aca="false">IF(AND($G949&lt;=O$1,$H949&gt;O$1),$C949,0)</f>
        <v>0</v>
      </c>
      <c r="P949" s="64" t="n">
        <f aca="false">IF(AND($G949&lt;=P$1,$H949&gt;P$1),$C949,0)</f>
        <v>0</v>
      </c>
      <c r="Q949" s="64" t="n">
        <f aca="false">IF(AND($G949&lt;=Q$1,$H949&gt;Q$1),$C949,0)</f>
        <v>0</v>
      </c>
      <c r="R949" s="64" t="n">
        <f aca="false">IF(AND($G949&lt;=R$1,$H949&gt;R$1),$C949,0)</f>
        <v>0</v>
      </c>
      <c r="S949" s="64" t="n">
        <f aca="false">IF(AND($G949&lt;=S$1,$H949&gt;S$1),$C949,0)</f>
        <v>0</v>
      </c>
      <c r="T949" s="64" t="n">
        <f aca="false">IF(AND($G949&lt;=T$1,$H949&gt;T$1),$C949,0)</f>
        <v>0</v>
      </c>
      <c r="U949" s="65" t="n">
        <f aca="false">SUM(I949:T949)</f>
        <v>0</v>
      </c>
    </row>
    <row r="950" customFormat="false" ht="15.75" hidden="true" customHeight="false" outlineLevel="0" collapsed="false">
      <c r="A950" s="54" t="n">
        <f aca="false">+'Personnel Input Worksheet'!B970</f>
        <v>0</v>
      </c>
      <c r="B950" s="54" t="n">
        <f aca="false">+'Personnel Input Worksheet'!D970</f>
        <v>0</v>
      </c>
      <c r="C950" s="54" t="n">
        <f aca="false">IF(B950&lt;&gt;0,1,0)</f>
        <v>0</v>
      </c>
      <c r="D950" s="54" t="n">
        <f aca="false">+'Personnel Input Worksheet'!G970</f>
        <v>0</v>
      </c>
      <c r="E950" s="61" t="n">
        <f aca="false">+D950*30</f>
        <v>0</v>
      </c>
      <c r="F950" s="62" t="n">
        <v>36526</v>
      </c>
      <c r="G950" s="63" t="n">
        <f aca="false">IF(A950&lt;&gt;"FTE",DATE(99,12,31),+F950+(360-E950))</f>
        <v>36525</v>
      </c>
      <c r="H950" s="63" t="n">
        <f aca="false">IF(A950&lt;&gt;"FTE",F950+E950,DATE(2001,1,1))</f>
        <v>36526</v>
      </c>
      <c r="I950" s="64" t="n">
        <f aca="false">IF(AND($G950&lt;=I$1,$H950&gt;I$1),$C950,0)</f>
        <v>0</v>
      </c>
      <c r="J950" s="64" t="n">
        <f aca="false">IF(AND($G950&lt;=J$1,$H950&gt;J$1),$C950,0)</f>
        <v>0</v>
      </c>
      <c r="K950" s="64" t="n">
        <f aca="false">IF(AND($G950&lt;=K$1,$H950&gt;K$1),$C950,0)</f>
        <v>0</v>
      </c>
      <c r="L950" s="64" t="n">
        <f aca="false">IF(AND($G950&lt;=L$1,$H950&gt;L$1),$C950,0)</f>
        <v>0</v>
      </c>
      <c r="M950" s="64" t="n">
        <f aca="false">IF(AND($G950&lt;=M$1,$H950&gt;M$1),$C950,0)</f>
        <v>0</v>
      </c>
      <c r="N950" s="64" t="n">
        <f aca="false">IF(AND($G950&lt;=N$1,$H950&gt;N$1),$C950,0)</f>
        <v>0</v>
      </c>
      <c r="O950" s="64" t="n">
        <f aca="false">IF(AND($G950&lt;=O$1,$H950&gt;O$1),$C950,0)</f>
        <v>0</v>
      </c>
      <c r="P950" s="64" t="n">
        <f aca="false">IF(AND($G950&lt;=P$1,$H950&gt;P$1),$C950,0)</f>
        <v>0</v>
      </c>
      <c r="Q950" s="64" t="n">
        <f aca="false">IF(AND($G950&lt;=Q$1,$H950&gt;Q$1),$C950,0)</f>
        <v>0</v>
      </c>
      <c r="R950" s="64" t="n">
        <f aca="false">IF(AND($G950&lt;=R$1,$H950&gt;R$1),$C950,0)</f>
        <v>0</v>
      </c>
      <c r="S950" s="64" t="n">
        <f aca="false">IF(AND($G950&lt;=S$1,$H950&gt;S$1),$C950,0)</f>
        <v>0</v>
      </c>
      <c r="T950" s="64" t="n">
        <f aca="false">IF(AND($G950&lt;=T$1,$H950&gt;T$1),$C950,0)</f>
        <v>0</v>
      </c>
      <c r="U950" s="65" t="n">
        <f aca="false">SUM(I950:T950)</f>
        <v>0</v>
      </c>
    </row>
    <row r="951" customFormat="false" ht="15.75" hidden="true" customHeight="false" outlineLevel="0" collapsed="false">
      <c r="A951" s="54" t="n">
        <f aca="false">+'Personnel Input Worksheet'!B971</f>
        <v>0</v>
      </c>
      <c r="B951" s="54" t="n">
        <f aca="false">+'Personnel Input Worksheet'!D971</f>
        <v>0</v>
      </c>
      <c r="C951" s="54" t="n">
        <f aca="false">IF(B951&lt;&gt;0,1,0)</f>
        <v>0</v>
      </c>
      <c r="D951" s="54" t="n">
        <f aca="false">+'Personnel Input Worksheet'!G971</f>
        <v>0</v>
      </c>
      <c r="E951" s="61" t="n">
        <f aca="false">+D951*30</f>
        <v>0</v>
      </c>
      <c r="F951" s="62" t="n">
        <v>36526</v>
      </c>
      <c r="G951" s="63" t="n">
        <f aca="false">IF(A951&lt;&gt;"FTE",DATE(99,12,31),+F951+(360-E951))</f>
        <v>36525</v>
      </c>
      <c r="H951" s="63" t="n">
        <f aca="false">IF(A951&lt;&gt;"FTE",F951+E951,DATE(2001,1,1))</f>
        <v>36526</v>
      </c>
      <c r="I951" s="64" t="n">
        <f aca="false">IF(AND($G951&lt;=I$1,$H951&gt;I$1),$C951,0)</f>
        <v>0</v>
      </c>
      <c r="J951" s="64" t="n">
        <f aca="false">IF(AND($G951&lt;=J$1,$H951&gt;J$1),$C951,0)</f>
        <v>0</v>
      </c>
      <c r="K951" s="64" t="n">
        <f aca="false">IF(AND($G951&lt;=K$1,$H951&gt;K$1),$C951,0)</f>
        <v>0</v>
      </c>
      <c r="L951" s="64" t="n">
        <f aca="false">IF(AND($G951&lt;=L$1,$H951&gt;L$1),$C951,0)</f>
        <v>0</v>
      </c>
      <c r="M951" s="64" t="n">
        <f aca="false">IF(AND($G951&lt;=M$1,$H951&gt;M$1),$C951,0)</f>
        <v>0</v>
      </c>
      <c r="N951" s="64" t="n">
        <f aca="false">IF(AND($G951&lt;=N$1,$H951&gt;N$1),$C951,0)</f>
        <v>0</v>
      </c>
      <c r="O951" s="64" t="n">
        <f aca="false">IF(AND($G951&lt;=O$1,$H951&gt;O$1),$C951,0)</f>
        <v>0</v>
      </c>
      <c r="P951" s="64" t="n">
        <f aca="false">IF(AND($G951&lt;=P$1,$H951&gt;P$1),$C951,0)</f>
        <v>0</v>
      </c>
      <c r="Q951" s="64" t="n">
        <f aca="false">IF(AND($G951&lt;=Q$1,$H951&gt;Q$1),$C951,0)</f>
        <v>0</v>
      </c>
      <c r="R951" s="64" t="n">
        <f aca="false">IF(AND($G951&lt;=R$1,$H951&gt;R$1),$C951,0)</f>
        <v>0</v>
      </c>
      <c r="S951" s="64" t="n">
        <f aca="false">IF(AND($G951&lt;=S$1,$H951&gt;S$1),$C951,0)</f>
        <v>0</v>
      </c>
      <c r="T951" s="64" t="n">
        <f aca="false">IF(AND($G951&lt;=T$1,$H951&gt;T$1),$C951,0)</f>
        <v>0</v>
      </c>
      <c r="U951" s="65" t="n">
        <f aca="false">SUM(I951:T951)</f>
        <v>0</v>
      </c>
    </row>
    <row r="952" customFormat="false" ht="15.75" hidden="true" customHeight="false" outlineLevel="0" collapsed="false">
      <c r="A952" s="54" t="n">
        <f aca="false">+'Personnel Input Worksheet'!B972</f>
        <v>0</v>
      </c>
      <c r="B952" s="54" t="n">
        <f aca="false">+'Personnel Input Worksheet'!D972</f>
        <v>0</v>
      </c>
      <c r="C952" s="54" t="n">
        <f aca="false">IF(B952&lt;&gt;0,1,0)</f>
        <v>0</v>
      </c>
      <c r="D952" s="54" t="n">
        <f aca="false">+'Personnel Input Worksheet'!G972</f>
        <v>0</v>
      </c>
      <c r="E952" s="61" t="n">
        <f aca="false">+D952*30</f>
        <v>0</v>
      </c>
      <c r="F952" s="62" t="n">
        <v>36526</v>
      </c>
      <c r="G952" s="63" t="n">
        <f aca="false">IF(A952&lt;&gt;"FTE",DATE(99,12,31),+F952+(360-E952))</f>
        <v>36525</v>
      </c>
      <c r="H952" s="63" t="n">
        <f aca="false">IF(A952&lt;&gt;"FTE",F952+E952,DATE(2001,1,1))</f>
        <v>36526</v>
      </c>
      <c r="I952" s="64" t="n">
        <f aca="false">IF(AND($G952&lt;=I$1,$H952&gt;I$1),$C952,0)</f>
        <v>0</v>
      </c>
      <c r="J952" s="64" t="n">
        <f aca="false">IF(AND($G952&lt;=J$1,$H952&gt;J$1),$C952,0)</f>
        <v>0</v>
      </c>
      <c r="K952" s="64" t="n">
        <f aca="false">IF(AND($G952&lt;=K$1,$H952&gt;K$1),$C952,0)</f>
        <v>0</v>
      </c>
      <c r="L952" s="64" t="n">
        <f aca="false">IF(AND($G952&lt;=L$1,$H952&gt;L$1),$C952,0)</f>
        <v>0</v>
      </c>
      <c r="M952" s="64" t="n">
        <f aca="false">IF(AND($G952&lt;=M$1,$H952&gt;M$1),$C952,0)</f>
        <v>0</v>
      </c>
      <c r="N952" s="64" t="n">
        <f aca="false">IF(AND($G952&lt;=N$1,$H952&gt;N$1),$C952,0)</f>
        <v>0</v>
      </c>
      <c r="O952" s="64" t="n">
        <f aca="false">IF(AND($G952&lt;=O$1,$H952&gt;O$1),$C952,0)</f>
        <v>0</v>
      </c>
      <c r="P952" s="64" t="n">
        <f aca="false">IF(AND($G952&lt;=P$1,$H952&gt;P$1),$C952,0)</f>
        <v>0</v>
      </c>
      <c r="Q952" s="64" t="n">
        <f aca="false">IF(AND($G952&lt;=Q$1,$H952&gt;Q$1),$C952,0)</f>
        <v>0</v>
      </c>
      <c r="R952" s="64" t="n">
        <f aca="false">IF(AND($G952&lt;=R$1,$H952&gt;R$1),$C952,0)</f>
        <v>0</v>
      </c>
      <c r="S952" s="64" t="n">
        <f aca="false">IF(AND($G952&lt;=S$1,$H952&gt;S$1),$C952,0)</f>
        <v>0</v>
      </c>
      <c r="T952" s="64" t="n">
        <f aca="false">IF(AND($G952&lt;=T$1,$H952&gt;T$1),$C952,0)</f>
        <v>0</v>
      </c>
      <c r="U952" s="65" t="n">
        <f aca="false">SUM(I952:T952)</f>
        <v>0</v>
      </c>
    </row>
    <row r="953" customFormat="false" ht="15.75" hidden="true" customHeight="false" outlineLevel="0" collapsed="false">
      <c r="A953" s="54" t="n">
        <f aca="false">+'Personnel Input Worksheet'!B973</f>
        <v>0</v>
      </c>
      <c r="B953" s="54" t="n">
        <f aca="false">+'Personnel Input Worksheet'!D973</f>
        <v>0</v>
      </c>
      <c r="C953" s="54" t="n">
        <f aca="false">IF(B953&lt;&gt;0,1,0)</f>
        <v>0</v>
      </c>
      <c r="D953" s="54" t="n">
        <f aca="false">+'Personnel Input Worksheet'!G973</f>
        <v>0</v>
      </c>
      <c r="E953" s="61" t="n">
        <f aca="false">+D953*30</f>
        <v>0</v>
      </c>
      <c r="F953" s="62" t="n">
        <v>36526</v>
      </c>
      <c r="G953" s="63" t="n">
        <f aca="false">IF(A953&lt;&gt;"FTE",DATE(99,12,31),+F953+(360-E953))</f>
        <v>36525</v>
      </c>
      <c r="H953" s="63" t="n">
        <f aca="false">IF(A953&lt;&gt;"FTE",F953+E953,DATE(2001,1,1))</f>
        <v>36526</v>
      </c>
      <c r="I953" s="64" t="n">
        <f aca="false">IF(AND($G953&lt;=I$1,$H953&gt;I$1),$C953,0)</f>
        <v>0</v>
      </c>
      <c r="J953" s="64" t="n">
        <f aca="false">IF(AND($G953&lt;=J$1,$H953&gt;J$1),$C953,0)</f>
        <v>0</v>
      </c>
      <c r="K953" s="64" t="n">
        <f aca="false">IF(AND($G953&lt;=K$1,$H953&gt;K$1),$C953,0)</f>
        <v>0</v>
      </c>
      <c r="L953" s="64" t="n">
        <f aca="false">IF(AND($G953&lt;=L$1,$H953&gt;L$1),$C953,0)</f>
        <v>0</v>
      </c>
      <c r="M953" s="64" t="n">
        <f aca="false">IF(AND($G953&lt;=M$1,$H953&gt;M$1),$C953,0)</f>
        <v>0</v>
      </c>
      <c r="N953" s="64" t="n">
        <f aca="false">IF(AND($G953&lt;=N$1,$H953&gt;N$1),$C953,0)</f>
        <v>0</v>
      </c>
      <c r="O953" s="64" t="n">
        <f aca="false">IF(AND($G953&lt;=O$1,$H953&gt;O$1),$C953,0)</f>
        <v>0</v>
      </c>
      <c r="P953" s="64" t="n">
        <f aca="false">IF(AND($G953&lt;=P$1,$H953&gt;P$1),$C953,0)</f>
        <v>0</v>
      </c>
      <c r="Q953" s="64" t="n">
        <f aca="false">IF(AND($G953&lt;=Q$1,$H953&gt;Q$1),$C953,0)</f>
        <v>0</v>
      </c>
      <c r="R953" s="64" t="n">
        <f aca="false">IF(AND($G953&lt;=R$1,$H953&gt;R$1),$C953,0)</f>
        <v>0</v>
      </c>
      <c r="S953" s="64" t="n">
        <f aca="false">IF(AND($G953&lt;=S$1,$H953&gt;S$1),$C953,0)</f>
        <v>0</v>
      </c>
      <c r="T953" s="64" t="n">
        <f aca="false">IF(AND($G953&lt;=T$1,$H953&gt;T$1),$C953,0)</f>
        <v>0</v>
      </c>
      <c r="U953" s="65" t="n">
        <f aca="false">SUM(I953:T953)</f>
        <v>0</v>
      </c>
    </row>
    <row r="954" customFormat="false" ht="15.75" hidden="true" customHeight="false" outlineLevel="0" collapsed="false">
      <c r="A954" s="54" t="n">
        <f aca="false">+'Personnel Input Worksheet'!B974</f>
        <v>0</v>
      </c>
      <c r="B954" s="54" t="n">
        <f aca="false">+'Personnel Input Worksheet'!D974</f>
        <v>0</v>
      </c>
      <c r="C954" s="54" t="n">
        <f aca="false">IF(B954&lt;&gt;0,1,0)</f>
        <v>0</v>
      </c>
      <c r="D954" s="54" t="n">
        <f aca="false">+'Personnel Input Worksheet'!G974</f>
        <v>0</v>
      </c>
      <c r="E954" s="61" t="n">
        <f aca="false">+D954*30</f>
        <v>0</v>
      </c>
      <c r="F954" s="62" t="n">
        <v>36526</v>
      </c>
      <c r="G954" s="63" t="n">
        <f aca="false">IF(A954&lt;&gt;"FTE",DATE(99,12,31),+F954+(360-E954))</f>
        <v>36525</v>
      </c>
      <c r="H954" s="63" t="n">
        <f aca="false">IF(A954&lt;&gt;"FTE",F954+E954,DATE(2001,1,1))</f>
        <v>36526</v>
      </c>
      <c r="I954" s="64" t="n">
        <f aca="false">IF(AND($G954&lt;=I$1,$H954&gt;I$1),$C954,0)</f>
        <v>0</v>
      </c>
      <c r="J954" s="64" t="n">
        <f aca="false">IF(AND($G954&lt;=J$1,$H954&gt;J$1),$C954,0)</f>
        <v>0</v>
      </c>
      <c r="K954" s="64" t="n">
        <f aca="false">IF(AND($G954&lt;=K$1,$H954&gt;K$1),$C954,0)</f>
        <v>0</v>
      </c>
      <c r="L954" s="64" t="n">
        <f aca="false">IF(AND($G954&lt;=L$1,$H954&gt;L$1),$C954,0)</f>
        <v>0</v>
      </c>
      <c r="M954" s="64" t="n">
        <f aca="false">IF(AND($G954&lt;=M$1,$H954&gt;M$1),$C954,0)</f>
        <v>0</v>
      </c>
      <c r="N954" s="64" t="n">
        <f aca="false">IF(AND($G954&lt;=N$1,$H954&gt;N$1),$C954,0)</f>
        <v>0</v>
      </c>
      <c r="O954" s="64" t="n">
        <f aca="false">IF(AND($G954&lt;=O$1,$H954&gt;O$1),$C954,0)</f>
        <v>0</v>
      </c>
      <c r="P954" s="64" t="n">
        <f aca="false">IF(AND($G954&lt;=P$1,$H954&gt;P$1),$C954,0)</f>
        <v>0</v>
      </c>
      <c r="Q954" s="64" t="n">
        <f aca="false">IF(AND($G954&lt;=Q$1,$H954&gt;Q$1),$C954,0)</f>
        <v>0</v>
      </c>
      <c r="R954" s="64" t="n">
        <f aca="false">IF(AND($G954&lt;=R$1,$H954&gt;R$1),$C954,0)</f>
        <v>0</v>
      </c>
      <c r="S954" s="64" t="n">
        <f aca="false">IF(AND($G954&lt;=S$1,$H954&gt;S$1),$C954,0)</f>
        <v>0</v>
      </c>
      <c r="T954" s="64" t="n">
        <f aca="false">IF(AND($G954&lt;=T$1,$H954&gt;T$1),$C954,0)</f>
        <v>0</v>
      </c>
      <c r="U954" s="65" t="n">
        <f aca="false">SUM(I954:T954)</f>
        <v>0</v>
      </c>
    </row>
    <row r="955" customFormat="false" ht="15.75" hidden="true" customHeight="false" outlineLevel="0" collapsed="false">
      <c r="A955" s="54" t="n">
        <f aca="false">+'Personnel Input Worksheet'!B975</f>
        <v>0</v>
      </c>
      <c r="B955" s="54" t="n">
        <f aca="false">+'Personnel Input Worksheet'!D975</f>
        <v>0</v>
      </c>
      <c r="C955" s="54" t="n">
        <f aca="false">IF(B955&lt;&gt;0,1,0)</f>
        <v>0</v>
      </c>
      <c r="D955" s="54" t="n">
        <f aca="false">+'Personnel Input Worksheet'!G975</f>
        <v>0</v>
      </c>
      <c r="E955" s="61" t="n">
        <f aca="false">+D955*30</f>
        <v>0</v>
      </c>
      <c r="F955" s="62" t="n">
        <v>36526</v>
      </c>
      <c r="G955" s="63" t="n">
        <f aca="false">IF(A955&lt;&gt;"FTE",DATE(99,12,31),+F955+(360-E955))</f>
        <v>36525</v>
      </c>
      <c r="H955" s="63" t="n">
        <f aca="false">IF(A955&lt;&gt;"FTE",F955+E955,DATE(2001,1,1))</f>
        <v>36526</v>
      </c>
      <c r="I955" s="64" t="n">
        <f aca="false">IF(AND($G955&lt;=I$1,$H955&gt;I$1),$C955,0)</f>
        <v>0</v>
      </c>
      <c r="J955" s="64" t="n">
        <f aca="false">IF(AND($G955&lt;=J$1,$H955&gt;J$1),$C955,0)</f>
        <v>0</v>
      </c>
      <c r="K955" s="64" t="n">
        <f aca="false">IF(AND($G955&lt;=K$1,$H955&gt;K$1),$C955,0)</f>
        <v>0</v>
      </c>
      <c r="L955" s="64" t="n">
        <f aca="false">IF(AND($G955&lt;=L$1,$H955&gt;L$1),$C955,0)</f>
        <v>0</v>
      </c>
      <c r="M955" s="64" t="n">
        <f aca="false">IF(AND($G955&lt;=M$1,$H955&gt;M$1),$C955,0)</f>
        <v>0</v>
      </c>
      <c r="N955" s="64" t="n">
        <f aca="false">IF(AND($G955&lt;=N$1,$H955&gt;N$1),$C955,0)</f>
        <v>0</v>
      </c>
      <c r="O955" s="64" t="n">
        <f aca="false">IF(AND($G955&lt;=O$1,$H955&gt;O$1),$C955,0)</f>
        <v>0</v>
      </c>
      <c r="P955" s="64" t="n">
        <f aca="false">IF(AND($G955&lt;=P$1,$H955&gt;P$1),$C955,0)</f>
        <v>0</v>
      </c>
      <c r="Q955" s="64" t="n">
        <f aca="false">IF(AND($G955&lt;=Q$1,$H955&gt;Q$1),$C955,0)</f>
        <v>0</v>
      </c>
      <c r="R955" s="64" t="n">
        <f aca="false">IF(AND($G955&lt;=R$1,$H955&gt;R$1),$C955,0)</f>
        <v>0</v>
      </c>
      <c r="S955" s="64" t="n">
        <f aca="false">IF(AND($G955&lt;=S$1,$H955&gt;S$1),$C955,0)</f>
        <v>0</v>
      </c>
      <c r="T955" s="64" t="n">
        <f aca="false">IF(AND($G955&lt;=T$1,$H955&gt;T$1),$C955,0)</f>
        <v>0</v>
      </c>
      <c r="U955" s="65" t="n">
        <f aca="false">SUM(I955:T955)</f>
        <v>0</v>
      </c>
    </row>
    <row r="956" customFormat="false" ht="15.75" hidden="true" customHeight="false" outlineLevel="0" collapsed="false">
      <c r="A956" s="54" t="n">
        <f aca="false">+'Personnel Input Worksheet'!B976</f>
        <v>0</v>
      </c>
      <c r="B956" s="54" t="n">
        <f aca="false">+'Personnel Input Worksheet'!D976</f>
        <v>0</v>
      </c>
      <c r="C956" s="54" t="n">
        <f aca="false">IF(B956&lt;&gt;0,1,0)</f>
        <v>0</v>
      </c>
      <c r="D956" s="54" t="n">
        <f aca="false">+'Personnel Input Worksheet'!G976</f>
        <v>0</v>
      </c>
      <c r="E956" s="61" t="n">
        <f aca="false">+D956*30</f>
        <v>0</v>
      </c>
      <c r="F956" s="62" t="n">
        <v>36526</v>
      </c>
      <c r="G956" s="63" t="n">
        <f aca="false">IF(A956&lt;&gt;"FTE",DATE(99,12,31),+F956+(360-E956))</f>
        <v>36525</v>
      </c>
      <c r="H956" s="63" t="n">
        <f aca="false">IF(A956&lt;&gt;"FTE",F956+E956,DATE(2001,1,1))</f>
        <v>36526</v>
      </c>
      <c r="I956" s="64" t="n">
        <f aca="false">IF(AND($G956&lt;=I$1,$H956&gt;I$1),$C956,0)</f>
        <v>0</v>
      </c>
      <c r="J956" s="64" t="n">
        <f aca="false">IF(AND($G956&lt;=J$1,$H956&gt;J$1),$C956,0)</f>
        <v>0</v>
      </c>
      <c r="K956" s="64" t="n">
        <f aca="false">IF(AND($G956&lt;=K$1,$H956&gt;K$1),$C956,0)</f>
        <v>0</v>
      </c>
      <c r="L956" s="64" t="n">
        <f aca="false">IF(AND($G956&lt;=L$1,$H956&gt;L$1),$C956,0)</f>
        <v>0</v>
      </c>
      <c r="M956" s="64" t="n">
        <f aca="false">IF(AND($G956&lt;=M$1,$H956&gt;M$1),$C956,0)</f>
        <v>0</v>
      </c>
      <c r="N956" s="64" t="n">
        <f aca="false">IF(AND($G956&lt;=N$1,$H956&gt;N$1),$C956,0)</f>
        <v>0</v>
      </c>
      <c r="O956" s="64" t="n">
        <f aca="false">IF(AND($G956&lt;=O$1,$H956&gt;O$1),$C956,0)</f>
        <v>0</v>
      </c>
      <c r="P956" s="64" t="n">
        <f aca="false">IF(AND($G956&lt;=P$1,$H956&gt;P$1),$C956,0)</f>
        <v>0</v>
      </c>
      <c r="Q956" s="64" t="n">
        <f aca="false">IF(AND($G956&lt;=Q$1,$H956&gt;Q$1),$C956,0)</f>
        <v>0</v>
      </c>
      <c r="R956" s="64" t="n">
        <f aca="false">IF(AND($G956&lt;=R$1,$H956&gt;R$1),$C956,0)</f>
        <v>0</v>
      </c>
      <c r="S956" s="64" t="n">
        <f aca="false">IF(AND($G956&lt;=S$1,$H956&gt;S$1),$C956,0)</f>
        <v>0</v>
      </c>
      <c r="T956" s="64" t="n">
        <f aca="false">IF(AND($G956&lt;=T$1,$H956&gt;T$1),$C956,0)</f>
        <v>0</v>
      </c>
      <c r="U956" s="65" t="n">
        <f aca="false">SUM(I956:T956)</f>
        <v>0</v>
      </c>
    </row>
    <row r="957" customFormat="false" ht="15.75" hidden="true" customHeight="false" outlineLevel="0" collapsed="false">
      <c r="A957" s="54" t="n">
        <f aca="false">+'Personnel Input Worksheet'!B977</f>
        <v>0</v>
      </c>
      <c r="B957" s="54" t="n">
        <f aca="false">+'Personnel Input Worksheet'!D977</f>
        <v>0</v>
      </c>
      <c r="C957" s="54" t="n">
        <f aca="false">IF(B957&lt;&gt;0,1,0)</f>
        <v>0</v>
      </c>
      <c r="D957" s="54" t="n">
        <f aca="false">+'Personnel Input Worksheet'!G977</f>
        <v>0</v>
      </c>
      <c r="E957" s="61" t="n">
        <f aca="false">+D957*30</f>
        <v>0</v>
      </c>
      <c r="F957" s="62" t="n">
        <v>36526</v>
      </c>
      <c r="G957" s="63" t="n">
        <f aca="false">IF(A957&lt;&gt;"FTE",DATE(99,12,31),+F957+(360-E957))</f>
        <v>36525</v>
      </c>
      <c r="H957" s="63" t="n">
        <f aca="false">IF(A957&lt;&gt;"FTE",F957+E957,DATE(2001,1,1))</f>
        <v>36526</v>
      </c>
      <c r="I957" s="64" t="n">
        <f aca="false">IF(AND($G957&lt;=I$1,$H957&gt;I$1),$C957,0)</f>
        <v>0</v>
      </c>
      <c r="J957" s="64" t="n">
        <f aca="false">IF(AND($G957&lt;=J$1,$H957&gt;J$1),$C957,0)</f>
        <v>0</v>
      </c>
      <c r="K957" s="64" t="n">
        <f aca="false">IF(AND($G957&lt;=K$1,$H957&gt;K$1),$C957,0)</f>
        <v>0</v>
      </c>
      <c r="L957" s="64" t="n">
        <f aca="false">IF(AND($G957&lt;=L$1,$H957&gt;L$1),$C957,0)</f>
        <v>0</v>
      </c>
      <c r="M957" s="64" t="n">
        <f aca="false">IF(AND($G957&lt;=M$1,$H957&gt;M$1),$C957,0)</f>
        <v>0</v>
      </c>
      <c r="N957" s="64" t="n">
        <f aca="false">IF(AND($G957&lt;=N$1,$H957&gt;N$1),$C957,0)</f>
        <v>0</v>
      </c>
      <c r="O957" s="64" t="n">
        <f aca="false">IF(AND($G957&lt;=O$1,$H957&gt;O$1),$C957,0)</f>
        <v>0</v>
      </c>
      <c r="P957" s="64" t="n">
        <f aca="false">IF(AND($G957&lt;=P$1,$H957&gt;P$1),$C957,0)</f>
        <v>0</v>
      </c>
      <c r="Q957" s="64" t="n">
        <f aca="false">IF(AND($G957&lt;=Q$1,$H957&gt;Q$1),$C957,0)</f>
        <v>0</v>
      </c>
      <c r="R957" s="64" t="n">
        <f aca="false">IF(AND($G957&lt;=R$1,$H957&gt;R$1),$C957,0)</f>
        <v>0</v>
      </c>
      <c r="S957" s="64" t="n">
        <f aca="false">IF(AND($G957&lt;=S$1,$H957&gt;S$1),$C957,0)</f>
        <v>0</v>
      </c>
      <c r="T957" s="64" t="n">
        <f aca="false">IF(AND($G957&lt;=T$1,$H957&gt;T$1),$C957,0)</f>
        <v>0</v>
      </c>
      <c r="U957" s="65" t="n">
        <f aca="false">SUM(I957:T957)</f>
        <v>0</v>
      </c>
    </row>
    <row r="958" customFormat="false" ht="15.75" hidden="true" customHeight="false" outlineLevel="0" collapsed="false">
      <c r="A958" s="54" t="n">
        <f aca="false">+'Personnel Input Worksheet'!B978</f>
        <v>0</v>
      </c>
      <c r="B958" s="54" t="n">
        <f aca="false">+'Personnel Input Worksheet'!D978</f>
        <v>0</v>
      </c>
      <c r="C958" s="54" t="n">
        <f aca="false">IF(B958&lt;&gt;0,1,0)</f>
        <v>0</v>
      </c>
      <c r="D958" s="54" t="n">
        <f aca="false">+'Personnel Input Worksheet'!G978</f>
        <v>0</v>
      </c>
      <c r="E958" s="61" t="n">
        <f aca="false">+D958*30</f>
        <v>0</v>
      </c>
      <c r="F958" s="62" t="n">
        <v>36526</v>
      </c>
      <c r="G958" s="63" t="n">
        <f aca="false">IF(A958&lt;&gt;"FTE",DATE(99,12,31),+F958+(360-E958))</f>
        <v>36525</v>
      </c>
      <c r="H958" s="63" t="n">
        <f aca="false">IF(A958&lt;&gt;"FTE",F958+E958,DATE(2001,1,1))</f>
        <v>36526</v>
      </c>
      <c r="I958" s="64" t="n">
        <f aca="false">IF(AND($G958&lt;=I$1,$H958&gt;I$1),$C958,0)</f>
        <v>0</v>
      </c>
      <c r="J958" s="64" t="n">
        <f aca="false">IF(AND($G958&lt;=J$1,$H958&gt;J$1),$C958,0)</f>
        <v>0</v>
      </c>
      <c r="K958" s="64" t="n">
        <f aca="false">IF(AND($G958&lt;=K$1,$H958&gt;K$1),$C958,0)</f>
        <v>0</v>
      </c>
      <c r="L958" s="64" t="n">
        <f aca="false">IF(AND($G958&lt;=L$1,$H958&gt;L$1),$C958,0)</f>
        <v>0</v>
      </c>
      <c r="M958" s="64" t="n">
        <f aca="false">IF(AND($G958&lt;=M$1,$H958&gt;M$1),$C958,0)</f>
        <v>0</v>
      </c>
      <c r="N958" s="64" t="n">
        <f aca="false">IF(AND($G958&lt;=N$1,$H958&gt;N$1),$C958,0)</f>
        <v>0</v>
      </c>
      <c r="O958" s="64" t="n">
        <f aca="false">IF(AND($G958&lt;=O$1,$H958&gt;O$1),$C958,0)</f>
        <v>0</v>
      </c>
      <c r="P958" s="64" t="n">
        <f aca="false">IF(AND($G958&lt;=P$1,$H958&gt;P$1),$C958,0)</f>
        <v>0</v>
      </c>
      <c r="Q958" s="64" t="n">
        <f aca="false">IF(AND($G958&lt;=Q$1,$H958&gt;Q$1),$C958,0)</f>
        <v>0</v>
      </c>
      <c r="R958" s="64" t="n">
        <f aca="false">IF(AND($G958&lt;=R$1,$H958&gt;R$1),$C958,0)</f>
        <v>0</v>
      </c>
      <c r="S958" s="64" t="n">
        <f aca="false">IF(AND($G958&lt;=S$1,$H958&gt;S$1),$C958,0)</f>
        <v>0</v>
      </c>
      <c r="T958" s="64" t="n">
        <f aca="false">IF(AND($G958&lt;=T$1,$H958&gt;T$1),$C958,0)</f>
        <v>0</v>
      </c>
      <c r="U958" s="65" t="n">
        <f aca="false">SUM(I958:T958)</f>
        <v>0</v>
      </c>
    </row>
    <row r="959" customFormat="false" ht="15.75" hidden="true" customHeight="false" outlineLevel="0" collapsed="false">
      <c r="A959" s="54" t="n">
        <f aca="false">+'Personnel Input Worksheet'!B979</f>
        <v>0</v>
      </c>
      <c r="B959" s="54" t="n">
        <f aca="false">+'Personnel Input Worksheet'!D979</f>
        <v>0</v>
      </c>
      <c r="C959" s="54" t="n">
        <f aca="false">IF(B959&lt;&gt;0,1,0)</f>
        <v>0</v>
      </c>
      <c r="D959" s="54" t="n">
        <f aca="false">+'Personnel Input Worksheet'!G979</f>
        <v>0</v>
      </c>
      <c r="E959" s="61" t="n">
        <f aca="false">+D959*30</f>
        <v>0</v>
      </c>
      <c r="F959" s="62" t="n">
        <v>36526</v>
      </c>
      <c r="G959" s="63" t="n">
        <f aca="false">IF(A959&lt;&gt;"FTE",DATE(99,12,31),+F959+(360-E959))</f>
        <v>36525</v>
      </c>
      <c r="H959" s="63" t="n">
        <f aca="false">IF(A959&lt;&gt;"FTE",F959+E959,DATE(2001,1,1))</f>
        <v>36526</v>
      </c>
      <c r="I959" s="64" t="n">
        <f aca="false">IF(AND($G959&lt;=I$1,$H959&gt;I$1),$C959,0)</f>
        <v>0</v>
      </c>
      <c r="J959" s="64" t="n">
        <f aca="false">IF(AND($G959&lt;=J$1,$H959&gt;J$1),$C959,0)</f>
        <v>0</v>
      </c>
      <c r="K959" s="64" t="n">
        <f aca="false">IF(AND($G959&lt;=K$1,$H959&gt;K$1),$C959,0)</f>
        <v>0</v>
      </c>
      <c r="L959" s="64" t="n">
        <f aca="false">IF(AND($G959&lt;=L$1,$H959&gt;L$1),$C959,0)</f>
        <v>0</v>
      </c>
      <c r="M959" s="64" t="n">
        <f aca="false">IF(AND($G959&lt;=M$1,$H959&gt;M$1),$C959,0)</f>
        <v>0</v>
      </c>
      <c r="N959" s="64" t="n">
        <f aca="false">IF(AND($G959&lt;=N$1,$H959&gt;N$1),$C959,0)</f>
        <v>0</v>
      </c>
      <c r="O959" s="64" t="n">
        <f aca="false">IF(AND($G959&lt;=O$1,$H959&gt;O$1),$C959,0)</f>
        <v>0</v>
      </c>
      <c r="P959" s="64" t="n">
        <f aca="false">IF(AND($G959&lt;=P$1,$H959&gt;P$1),$C959,0)</f>
        <v>0</v>
      </c>
      <c r="Q959" s="64" t="n">
        <f aca="false">IF(AND($G959&lt;=Q$1,$H959&gt;Q$1),$C959,0)</f>
        <v>0</v>
      </c>
      <c r="R959" s="64" t="n">
        <f aca="false">IF(AND($G959&lt;=R$1,$H959&gt;R$1),$C959,0)</f>
        <v>0</v>
      </c>
      <c r="S959" s="64" t="n">
        <f aca="false">IF(AND($G959&lt;=S$1,$H959&gt;S$1),$C959,0)</f>
        <v>0</v>
      </c>
      <c r="T959" s="64" t="n">
        <f aca="false">IF(AND($G959&lt;=T$1,$H959&gt;T$1),$C959,0)</f>
        <v>0</v>
      </c>
      <c r="U959" s="65" t="n">
        <f aca="false">SUM(I959:T959)</f>
        <v>0</v>
      </c>
    </row>
    <row r="960" customFormat="false" ht="15.75" hidden="true" customHeight="false" outlineLevel="0" collapsed="false">
      <c r="A960" s="54" t="n">
        <f aca="false">+'Personnel Input Worksheet'!B980</f>
        <v>0</v>
      </c>
      <c r="B960" s="54" t="n">
        <f aca="false">+'Personnel Input Worksheet'!D980</f>
        <v>0</v>
      </c>
      <c r="C960" s="54" t="n">
        <f aca="false">IF(B960&lt;&gt;0,1,0)</f>
        <v>0</v>
      </c>
      <c r="D960" s="54" t="n">
        <f aca="false">+'Personnel Input Worksheet'!G980</f>
        <v>0</v>
      </c>
      <c r="E960" s="61" t="n">
        <f aca="false">+D960*30</f>
        <v>0</v>
      </c>
      <c r="F960" s="62" t="n">
        <v>36526</v>
      </c>
      <c r="G960" s="63" t="n">
        <f aca="false">IF(A960&lt;&gt;"FTE",DATE(99,12,31),+F960+(360-E960))</f>
        <v>36525</v>
      </c>
      <c r="H960" s="63" t="n">
        <f aca="false">IF(A960&lt;&gt;"FTE",F960+E960,DATE(2001,1,1))</f>
        <v>36526</v>
      </c>
      <c r="I960" s="64" t="n">
        <f aca="false">IF(AND($G960&lt;=I$1,$H960&gt;I$1),$C960,0)</f>
        <v>0</v>
      </c>
      <c r="J960" s="64" t="n">
        <f aca="false">IF(AND($G960&lt;=J$1,$H960&gt;J$1),$C960,0)</f>
        <v>0</v>
      </c>
      <c r="K960" s="64" t="n">
        <f aca="false">IF(AND($G960&lt;=K$1,$H960&gt;K$1),$C960,0)</f>
        <v>0</v>
      </c>
      <c r="L960" s="64" t="n">
        <f aca="false">IF(AND($G960&lt;=L$1,$H960&gt;L$1),$C960,0)</f>
        <v>0</v>
      </c>
      <c r="M960" s="64" t="n">
        <f aca="false">IF(AND($G960&lt;=M$1,$H960&gt;M$1),$C960,0)</f>
        <v>0</v>
      </c>
      <c r="N960" s="64" t="n">
        <f aca="false">IF(AND($G960&lt;=N$1,$H960&gt;N$1),$C960,0)</f>
        <v>0</v>
      </c>
      <c r="O960" s="64" t="n">
        <f aca="false">IF(AND($G960&lt;=O$1,$H960&gt;O$1),$C960,0)</f>
        <v>0</v>
      </c>
      <c r="P960" s="64" t="n">
        <f aca="false">IF(AND($G960&lt;=P$1,$H960&gt;P$1),$C960,0)</f>
        <v>0</v>
      </c>
      <c r="Q960" s="64" t="n">
        <f aca="false">IF(AND($G960&lt;=Q$1,$H960&gt;Q$1),$C960,0)</f>
        <v>0</v>
      </c>
      <c r="R960" s="64" t="n">
        <f aca="false">IF(AND($G960&lt;=R$1,$H960&gt;R$1),$C960,0)</f>
        <v>0</v>
      </c>
      <c r="S960" s="64" t="n">
        <f aca="false">IF(AND($G960&lt;=S$1,$H960&gt;S$1),$C960,0)</f>
        <v>0</v>
      </c>
      <c r="T960" s="64" t="n">
        <f aca="false">IF(AND($G960&lt;=T$1,$H960&gt;T$1),$C960,0)</f>
        <v>0</v>
      </c>
      <c r="U960" s="65" t="n">
        <f aca="false">SUM(I960:T960)</f>
        <v>0</v>
      </c>
    </row>
    <row r="961" customFormat="false" ht="15.75" hidden="true" customHeight="false" outlineLevel="0" collapsed="false">
      <c r="A961" s="54" t="n">
        <f aca="false">+'Personnel Input Worksheet'!B981</f>
        <v>0</v>
      </c>
      <c r="B961" s="54" t="n">
        <f aca="false">+'Personnel Input Worksheet'!D981</f>
        <v>0</v>
      </c>
      <c r="C961" s="54" t="n">
        <f aca="false">IF(B961&lt;&gt;0,1,0)</f>
        <v>0</v>
      </c>
      <c r="D961" s="54" t="n">
        <f aca="false">+'Personnel Input Worksheet'!G981</f>
        <v>0</v>
      </c>
      <c r="E961" s="61" t="n">
        <f aca="false">+D961*30</f>
        <v>0</v>
      </c>
      <c r="F961" s="62" t="n">
        <v>36526</v>
      </c>
      <c r="G961" s="63" t="n">
        <f aca="false">IF(A961&lt;&gt;"FTE",DATE(99,12,31),+F961+(360-E961))</f>
        <v>36525</v>
      </c>
      <c r="H961" s="63" t="n">
        <f aca="false">IF(A961&lt;&gt;"FTE",F961+E961,DATE(2001,1,1))</f>
        <v>36526</v>
      </c>
      <c r="I961" s="64" t="n">
        <f aca="false">IF(AND($G961&lt;=I$1,$H961&gt;I$1),$C961,0)</f>
        <v>0</v>
      </c>
      <c r="J961" s="64" t="n">
        <f aca="false">IF(AND($G961&lt;=J$1,$H961&gt;J$1),$C961,0)</f>
        <v>0</v>
      </c>
      <c r="K961" s="64" t="n">
        <f aca="false">IF(AND($G961&lt;=K$1,$H961&gt;K$1),$C961,0)</f>
        <v>0</v>
      </c>
      <c r="L961" s="64" t="n">
        <f aca="false">IF(AND($G961&lt;=L$1,$H961&gt;L$1),$C961,0)</f>
        <v>0</v>
      </c>
      <c r="M961" s="64" t="n">
        <f aca="false">IF(AND($G961&lt;=M$1,$H961&gt;M$1),$C961,0)</f>
        <v>0</v>
      </c>
      <c r="N961" s="64" t="n">
        <f aca="false">IF(AND($G961&lt;=N$1,$H961&gt;N$1),$C961,0)</f>
        <v>0</v>
      </c>
      <c r="O961" s="64" t="n">
        <f aca="false">IF(AND($G961&lt;=O$1,$H961&gt;O$1),$C961,0)</f>
        <v>0</v>
      </c>
      <c r="P961" s="64" t="n">
        <f aca="false">IF(AND($G961&lt;=P$1,$H961&gt;P$1),$C961,0)</f>
        <v>0</v>
      </c>
      <c r="Q961" s="64" t="n">
        <f aca="false">IF(AND($G961&lt;=Q$1,$H961&gt;Q$1),$C961,0)</f>
        <v>0</v>
      </c>
      <c r="R961" s="64" t="n">
        <f aca="false">IF(AND($G961&lt;=R$1,$H961&gt;R$1),$C961,0)</f>
        <v>0</v>
      </c>
      <c r="S961" s="64" t="n">
        <f aca="false">IF(AND($G961&lt;=S$1,$H961&gt;S$1),$C961,0)</f>
        <v>0</v>
      </c>
      <c r="T961" s="64" t="n">
        <f aca="false">IF(AND($G961&lt;=T$1,$H961&gt;T$1),$C961,0)</f>
        <v>0</v>
      </c>
      <c r="U961" s="65" t="n">
        <f aca="false">SUM(I961:T961)</f>
        <v>0</v>
      </c>
    </row>
    <row r="962" customFormat="false" ht="15.75" hidden="true" customHeight="false" outlineLevel="0" collapsed="false">
      <c r="A962" s="54" t="n">
        <f aca="false">+'Personnel Input Worksheet'!B982</f>
        <v>0</v>
      </c>
      <c r="B962" s="54" t="n">
        <f aca="false">+'Personnel Input Worksheet'!D982</f>
        <v>0</v>
      </c>
      <c r="C962" s="54" t="n">
        <f aca="false">IF(B962&lt;&gt;0,1,0)</f>
        <v>0</v>
      </c>
      <c r="D962" s="54" t="n">
        <f aca="false">+'Personnel Input Worksheet'!G982</f>
        <v>0</v>
      </c>
      <c r="E962" s="61" t="n">
        <f aca="false">+D962*30</f>
        <v>0</v>
      </c>
      <c r="F962" s="62" t="n">
        <v>36526</v>
      </c>
      <c r="G962" s="63" t="n">
        <f aca="false">IF(A962&lt;&gt;"FTE",DATE(99,12,31),+F962+(360-E962))</f>
        <v>36525</v>
      </c>
      <c r="H962" s="63" t="n">
        <f aca="false">IF(A962&lt;&gt;"FTE",F962+E962,DATE(2001,1,1))</f>
        <v>36526</v>
      </c>
      <c r="I962" s="64" t="n">
        <f aca="false">IF(AND($G962&lt;=I$1,$H962&gt;I$1),$C962,0)</f>
        <v>0</v>
      </c>
      <c r="J962" s="64" t="n">
        <f aca="false">IF(AND($G962&lt;=J$1,$H962&gt;J$1),$C962,0)</f>
        <v>0</v>
      </c>
      <c r="K962" s="64" t="n">
        <f aca="false">IF(AND($G962&lt;=K$1,$H962&gt;K$1),$C962,0)</f>
        <v>0</v>
      </c>
      <c r="L962" s="64" t="n">
        <f aca="false">IF(AND($G962&lt;=L$1,$H962&gt;L$1),$C962,0)</f>
        <v>0</v>
      </c>
      <c r="M962" s="64" t="n">
        <f aca="false">IF(AND($G962&lt;=M$1,$H962&gt;M$1),$C962,0)</f>
        <v>0</v>
      </c>
      <c r="N962" s="64" t="n">
        <f aca="false">IF(AND($G962&lt;=N$1,$H962&gt;N$1),$C962,0)</f>
        <v>0</v>
      </c>
      <c r="O962" s="64" t="n">
        <f aca="false">IF(AND($G962&lt;=O$1,$H962&gt;O$1),$C962,0)</f>
        <v>0</v>
      </c>
      <c r="P962" s="64" t="n">
        <f aca="false">IF(AND($G962&lt;=P$1,$H962&gt;P$1),$C962,0)</f>
        <v>0</v>
      </c>
      <c r="Q962" s="64" t="n">
        <f aca="false">IF(AND($G962&lt;=Q$1,$H962&gt;Q$1),$C962,0)</f>
        <v>0</v>
      </c>
      <c r="R962" s="64" t="n">
        <f aca="false">IF(AND($G962&lt;=R$1,$H962&gt;R$1),$C962,0)</f>
        <v>0</v>
      </c>
      <c r="S962" s="64" t="n">
        <f aca="false">IF(AND($G962&lt;=S$1,$H962&gt;S$1),$C962,0)</f>
        <v>0</v>
      </c>
      <c r="T962" s="64" t="n">
        <f aca="false">IF(AND($G962&lt;=T$1,$H962&gt;T$1),$C962,0)</f>
        <v>0</v>
      </c>
      <c r="U962" s="65" t="n">
        <f aca="false">SUM(I962:T962)</f>
        <v>0</v>
      </c>
    </row>
    <row r="963" customFormat="false" ht="15.75" hidden="true" customHeight="false" outlineLevel="0" collapsed="false"/>
    <row r="964" customFormat="false" ht="16.5" hidden="true" customHeight="false" outlineLevel="0" collapsed="false"/>
    <row r="965" customFormat="false" ht="21" hidden="false" customHeight="false" outlineLevel="0" collapsed="false">
      <c r="B965" s="68" t="s">
        <v>57</v>
      </c>
      <c r="C965" s="68"/>
      <c r="D965" s="68"/>
      <c r="E965" s="68"/>
      <c r="F965" s="68"/>
      <c r="G965" s="68"/>
      <c r="H965" s="68"/>
      <c r="I965" s="68"/>
      <c r="J965" s="68"/>
      <c r="K965" s="68"/>
      <c r="L965" s="68"/>
      <c r="M965" s="68"/>
      <c r="N965" s="68"/>
    </row>
    <row r="966" customFormat="false" ht="15.75" hidden="false" customHeight="false" outlineLevel="0" collapsed="false">
      <c r="B966" s="69" t="s">
        <v>58</v>
      </c>
      <c r="C966" s="69"/>
      <c r="D966" s="69"/>
      <c r="E966" s="69"/>
      <c r="F966" s="69"/>
      <c r="G966" s="69"/>
      <c r="H966" s="69"/>
      <c r="I966" s="69"/>
      <c r="J966" s="69"/>
      <c r="K966" s="69"/>
      <c r="L966" s="69"/>
      <c r="M966" s="69"/>
      <c r="N966" s="69"/>
    </row>
    <row r="967" customFormat="false" ht="15.75" hidden="false" customHeight="false" outlineLevel="0" collapsed="false">
      <c r="B967" s="69" t="s">
        <v>59</v>
      </c>
      <c r="C967" s="69"/>
      <c r="D967" s="69"/>
      <c r="E967" s="69"/>
      <c r="F967" s="69"/>
      <c r="G967" s="69"/>
      <c r="H967" s="69"/>
      <c r="I967" s="69"/>
      <c r="J967" s="69"/>
      <c r="K967" s="69"/>
      <c r="L967" s="69"/>
      <c r="M967" s="69"/>
      <c r="N967" s="69"/>
    </row>
    <row r="968" customFormat="false" ht="15.75" hidden="false" customHeight="false" outlineLevel="0" collapsed="false">
      <c r="B968" s="70"/>
      <c r="C968" s="71"/>
      <c r="D968" s="71"/>
      <c r="E968" s="71"/>
      <c r="F968" s="71"/>
      <c r="G968" s="71"/>
      <c r="H968" s="71"/>
      <c r="I968" s="71"/>
      <c r="J968" s="71"/>
      <c r="K968" s="71"/>
      <c r="L968" s="71"/>
      <c r="M968" s="71"/>
      <c r="N968" s="72"/>
    </row>
    <row r="969" customFormat="false" ht="15.75" hidden="false" customHeight="false" outlineLevel="0" collapsed="false">
      <c r="A969" s="73"/>
      <c r="B969" s="74"/>
      <c r="C969" s="75" t="s">
        <v>60</v>
      </c>
      <c r="D969" s="75" t="s">
        <v>61</v>
      </c>
      <c r="E969" s="75" t="s">
        <v>62</v>
      </c>
      <c r="F969" s="75" t="s">
        <v>63</v>
      </c>
      <c r="G969" s="75" t="s">
        <v>64</v>
      </c>
      <c r="H969" s="75" t="s">
        <v>65</v>
      </c>
      <c r="I969" s="75" t="s">
        <v>66</v>
      </c>
      <c r="J969" s="75" t="s">
        <v>67</v>
      </c>
      <c r="K969" s="75" t="s">
        <v>68</v>
      </c>
      <c r="L969" s="75" t="s">
        <v>69</v>
      </c>
      <c r="M969" s="75" t="s">
        <v>70</v>
      </c>
      <c r="N969" s="76" t="s">
        <v>71</v>
      </c>
      <c r="O969" s="73"/>
      <c r="P969" s="73"/>
      <c r="Q969" s="73"/>
      <c r="R969" s="73"/>
      <c r="S969" s="73"/>
      <c r="T969" s="73"/>
      <c r="U969" s="73"/>
      <c r="V969" s="73"/>
      <c r="W969" s="73"/>
      <c r="X969" s="73"/>
      <c r="Y969" s="73"/>
      <c r="Z969" s="73"/>
      <c r="AA969" s="73"/>
      <c r="AB969" s="73"/>
      <c r="AC969" s="73"/>
      <c r="AD969" s="73"/>
      <c r="AE969" s="73"/>
      <c r="AF969" s="73"/>
      <c r="AG969" s="73"/>
      <c r="AH969" s="73"/>
      <c r="AI969" s="73"/>
      <c r="AJ969" s="73"/>
      <c r="AK969" s="73"/>
      <c r="AL969" s="73"/>
      <c r="AM969" s="73"/>
      <c r="AN969" s="73"/>
      <c r="AO969" s="73"/>
      <c r="AP969" s="73"/>
      <c r="AQ969" s="73"/>
      <c r="AR969" s="73"/>
      <c r="AS969" s="73"/>
      <c r="AT969" s="73"/>
      <c r="AU969" s="73"/>
      <c r="AV969" s="73"/>
      <c r="AW969" s="73"/>
      <c r="AX969" s="73"/>
      <c r="AY969" s="73"/>
      <c r="AZ969" s="73"/>
      <c r="BA969" s="73"/>
      <c r="BB969" s="73"/>
      <c r="BC969" s="73"/>
      <c r="BD969" s="73"/>
      <c r="BE969" s="73"/>
      <c r="BF969" s="73"/>
      <c r="BG969" s="73"/>
      <c r="BH969" s="73"/>
      <c r="BI969" s="73"/>
      <c r="BJ969" s="73"/>
      <c r="BK969" s="73"/>
      <c r="BL969" s="73"/>
      <c r="BM969" s="73"/>
      <c r="BN969" s="73"/>
      <c r="BO969" s="73"/>
      <c r="BP969" s="73"/>
      <c r="BQ969" s="73"/>
      <c r="BR969" s="73"/>
      <c r="BS969" s="73"/>
      <c r="BT969" s="73"/>
      <c r="BU969" s="73"/>
      <c r="BV969" s="73"/>
      <c r="BW969" s="73"/>
      <c r="BX969" s="73"/>
      <c r="BY969" s="73"/>
      <c r="BZ969" s="73"/>
      <c r="CA969" s="73"/>
      <c r="CB969" s="73"/>
      <c r="CC969" s="73"/>
      <c r="CD969" s="73"/>
      <c r="CE969" s="73"/>
      <c r="CF969" s="73"/>
      <c r="CG969" s="73"/>
      <c r="CH969" s="73"/>
      <c r="CI969" s="73"/>
      <c r="CJ969" s="73"/>
      <c r="CK969" s="73"/>
      <c r="CL969" s="73"/>
      <c r="CM969" s="73"/>
      <c r="CN969" s="73"/>
      <c r="CO969" s="73"/>
      <c r="CP969" s="73"/>
      <c r="CQ969" s="73"/>
      <c r="CR969" s="73"/>
      <c r="CS969" s="73"/>
      <c r="CT969" s="73"/>
      <c r="CU969" s="73"/>
      <c r="CV969" s="73"/>
      <c r="CW969" s="73"/>
      <c r="CX969" s="73"/>
      <c r="CY969" s="73"/>
      <c r="CZ969" s="73"/>
      <c r="DA969" s="73"/>
      <c r="DB969" s="73"/>
      <c r="DC969" s="73"/>
      <c r="DD969" s="73"/>
      <c r="DE969" s="73"/>
      <c r="DF969" s="73"/>
      <c r="DG969" s="73"/>
      <c r="DH969" s="73"/>
      <c r="DI969" s="73"/>
      <c r="DJ969" s="73"/>
      <c r="DK969" s="73"/>
      <c r="DL969" s="73"/>
      <c r="DM969" s="73"/>
      <c r="DN969" s="73"/>
      <c r="DO969" s="73"/>
      <c r="DP969" s="73"/>
      <c r="DQ969" s="73"/>
      <c r="DR969" s="73"/>
      <c r="DS969" s="73"/>
      <c r="DT969" s="73"/>
      <c r="DU969" s="73"/>
      <c r="DV969" s="73"/>
      <c r="DW969" s="73"/>
      <c r="DX969" s="73"/>
      <c r="DY969" s="73"/>
      <c r="DZ969" s="73"/>
      <c r="EA969" s="73"/>
      <c r="EB969" s="73"/>
      <c r="EC969" s="73"/>
      <c r="ED969" s="73"/>
      <c r="EE969" s="73"/>
      <c r="EF969" s="73"/>
      <c r="EG969" s="73"/>
      <c r="EH969" s="73"/>
      <c r="EI969" s="73"/>
      <c r="EJ969" s="73"/>
      <c r="EK969" s="73"/>
      <c r="EL969" s="73"/>
      <c r="EM969" s="73"/>
      <c r="EN969" s="73"/>
      <c r="EO969" s="73"/>
      <c r="EP969" s="73"/>
      <c r="EQ969" s="73"/>
      <c r="ER969" s="73"/>
      <c r="ES969" s="73"/>
      <c r="ET969" s="73"/>
      <c r="EU969" s="73"/>
      <c r="EV969" s="73"/>
      <c r="EW969" s="73"/>
      <c r="EX969" s="73"/>
      <c r="EY969" s="73"/>
      <c r="EZ969" s="73"/>
      <c r="FA969" s="73"/>
      <c r="FB969" s="73"/>
      <c r="FC969" s="73"/>
      <c r="FD969" s="73"/>
      <c r="FE969" s="73"/>
      <c r="FF969" s="73"/>
      <c r="FG969" s="73"/>
      <c r="FH969" s="73"/>
      <c r="FI969" s="73"/>
      <c r="FJ969" s="73"/>
      <c r="FK969" s="73"/>
      <c r="FL969" s="73"/>
      <c r="FM969" s="73"/>
      <c r="FN969" s="73"/>
      <c r="FO969" s="73"/>
      <c r="FP969" s="73"/>
      <c r="FQ969" s="73"/>
      <c r="FR969" s="73"/>
      <c r="FS969" s="73"/>
      <c r="FT969" s="73"/>
      <c r="FU969" s="73"/>
      <c r="FV969" s="73"/>
      <c r="FW969" s="73"/>
      <c r="FX969" s="73"/>
      <c r="FY969" s="73"/>
      <c r="FZ969" s="73"/>
      <c r="GA969" s="73"/>
      <c r="GB969" s="73"/>
      <c r="GC969" s="73"/>
      <c r="GD969" s="73"/>
      <c r="GE969" s="73"/>
      <c r="GF969" s="73"/>
      <c r="GG969" s="73"/>
      <c r="GH969" s="73"/>
      <c r="GI969" s="73"/>
      <c r="GJ969" s="73"/>
      <c r="GK969" s="73"/>
      <c r="GL969" s="73"/>
      <c r="GM969" s="73"/>
      <c r="GN969" s="73"/>
      <c r="GO969" s="73"/>
      <c r="GP969" s="73"/>
      <c r="GQ969" s="73"/>
      <c r="GR969" s="73"/>
      <c r="GS969" s="73"/>
      <c r="GT969" s="73"/>
      <c r="GU969" s="73"/>
      <c r="GV969" s="73"/>
      <c r="GW969" s="73"/>
      <c r="GX969" s="73"/>
      <c r="GY969" s="73"/>
      <c r="GZ969" s="73"/>
      <c r="HA969" s="73"/>
      <c r="HB969" s="73"/>
      <c r="HC969" s="73"/>
      <c r="HD969" s="73"/>
      <c r="HE969" s="73"/>
      <c r="HF969" s="73"/>
      <c r="HG969" s="73"/>
      <c r="HH969" s="73"/>
      <c r="HI969" s="73"/>
      <c r="HJ969" s="73"/>
      <c r="HK969" s="73"/>
      <c r="HL969" s="73"/>
      <c r="HM969" s="73"/>
      <c r="HN969" s="73"/>
      <c r="HO969" s="73"/>
      <c r="HP969" s="73"/>
      <c r="HQ969" s="73"/>
      <c r="HR969" s="73"/>
      <c r="HS969" s="73"/>
      <c r="HT969" s="73"/>
      <c r="HU969" s="73"/>
      <c r="HV969" s="73"/>
      <c r="HW969" s="73"/>
      <c r="HX969" s="73"/>
      <c r="HY969" s="73"/>
      <c r="HZ969" s="73"/>
      <c r="IA969" s="73"/>
      <c r="IB969" s="73"/>
      <c r="IC969" s="73"/>
      <c r="ID969" s="73"/>
      <c r="IE969" s="73"/>
      <c r="IF969" s="73"/>
      <c r="IG969" s="73"/>
      <c r="IH969" s="73"/>
      <c r="II969" s="73"/>
      <c r="IJ969" s="73"/>
      <c r="IK969" s="73"/>
      <c r="IL969" s="73"/>
      <c r="IM969" s="73"/>
      <c r="IN969" s="73"/>
      <c r="IO969" s="73"/>
      <c r="IP969" s="73"/>
      <c r="IQ969" s="73"/>
      <c r="IR969" s="73"/>
      <c r="IS969" s="73"/>
      <c r="IT969" s="73"/>
      <c r="IU969" s="73"/>
      <c r="IV969" s="73"/>
      <c r="IW969" s="73"/>
    </row>
    <row r="970" customFormat="false" ht="15.75" hidden="false" customHeight="false" outlineLevel="0" collapsed="false">
      <c r="A970" s="77"/>
      <c r="B970" s="78" t="s">
        <v>38</v>
      </c>
      <c r="C970" s="79" t="n">
        <f aca="false">SUMIF($B$2:$B$962,$B970,I$2:I$962)</f>
        <v>1</v>
      </c>
      <c r="D970" s="79" t="n">
        <f aca="false">SUMIF($B$2:$B$962,$B970,J$2:J$962)</f>
        <v>1</v>
      </c>
      <c r="E970" s="79" t="n">
        <f aca="false">SUMIF($B$2:$B$962,$B970,K$2:K$962)</f>
        <v>1</v>
      </c>
      <c r="F970" s="79" t="n">
        <f aca="false">SUMIF($B$2:$B$962,$B970,L$2:L$962)</f>
        <v>1</v>
      </c>
      <c r="G970" s="79" t="n">
        <f aca="false">SUMIF($B$2:$B$962,$B970,M$2:M$962)</f>
        <v>1</v>
      </c>
      <c r="H970" s="79" t="n">
        <f aca="false">SUMIF($B$2:$B$962,$B970,N$2:N$962)</f>
        <v>1</v>
      </c>
      <c r="I970" s="79" t="n">
        <f aca="false">SUMIF($B$2:$B$962,$B970,O$2:O$962)</f>
        <v>1</v>
      </c>
      <c r="J970" s="79" t="n">
        <f aca="false">SUMIF($B$2:$B$962,$B970,P$2:P$962)</f>
        <v>1</v>
      </c>
      <c r="K970" s="79" t="n">
        <f aca="false">SUMIF($B$2:$B$962,$B970,Q$2:Q$962)</f>
        <v>1</v>
      </c>
      <c r="L970" s="79" t="n">
        <f aca="false">SUMIF($B$2:$B$962,$B970,R$2:R$962)</f>
        <v>1</v>
      </c>
      <c r="M970" s="79" t="n">
        <f aca="false">SUMIF($B$2:$B$962,$B970,S$2:S$962)</f>
        <v>1</v>
      </c>
      <c r="N970" s="80" t="n">
        <f aca="false">SUMIF($B$2:$B$962,$B970,T$2:T$962)</f>
        <v>1</v>
      </c>
      <c r="O970" s="81"/>
      <c r="P970" s="81"/>
      <c r="Q970" s="81"/>
      <c r="R970" s="81"/>
      <c r="S970" s="81"/>
      <c r="T970" s="81"/>
      <c r="U970" s="81"/>
      <c r="V970" s="81"/>
      <c r="W970" s="81"/>
      <c r="X970" s="81"/>
      <c r="Y970" s="81"/>
      <c r="Z970" s="81"/>
      <c r="AA970" s="81"/>
      <c r="AB970" s="81"/>
      <c r="AC970" s="81"/>
      <c r="AD970" s="81"/>
      <c r="AE970" s="81"/>
      <c r="AF970" s="81"/>
      <c r="AG970" s="81"/>
      <c r="AH970" s="81"/>
      <c r="AI970" s="81"/>
      <c r="AJ970" s="81"/>
      <c r="AK970" s="81"/>
      <c r="AL970" s="81"/>
      <c r="AM970" s="81"/>
      <c r="AN970" s="81"/>
      <c r="AO970" s="81"/>
      <c r="AP970" s="81"/>
      <c r="AQ970" s="81"/>
      <c r="AR970" s="81"/>
      <c r="AS970" s="81"/>
      <c r="AT970" s="81"/>
      <c r="AU970" s="81"/>
      <c r="AV970" s="81"/>
      <c r="AW970" s="81"/>
      <c r="AX970" s="81"/>
      <c r="AY970" s="81"/>
      <c r="AZ970" s="81"/>
      <c r="BA970" s="81"/>
      <c r="BB970" s="81"/>
      <c r="BC970" s="81"/>
      <c r="BD970" s="81"/>
      <c r="BE970" s="81"/>
      <c r="BF970" s="81"/>
      <c r="BG970" s="81"/>
      <c r="BH970" s="81"/>
      <c r="BI970" s="81"/>
      <c r="BJ970" s="81"/>
      <c r="BK970" s="81"/>
      <c r="BL970" s="81"/>
      <c r="BM970" s="81"/>
      <c r="BN970" s="81"/>
      <c r="BO970" s="81"/>
      <c r="BP970" s="81"/>
      <c r="BQ970" s="81"/>
      <c r="BR970" s="81"/>
      <c r="BS970" s="81"/>
      <c r="BT970" s="81"/>
      <c r="BU970" s="81"/>
      <c r="BV970" s="81"/>
      <c r="BW970" s="81"/>
      <c r="BX970" s="81"/>
      <c r="BY970" s="81"/>
      <c r="BZ970" s="81"/>
      <c r="CA970" s="81"/>
      <c r="CB970" s="81"/>
      <c r="CC970" s="81"/>
      <c r="CD970" s="81"/>
      <c r="CE970" s="81"/>
      <c r="CF970" s="81"/>
      <c r="CG970" s="81"/>
      <c r="CH970" s="81"/>
      <c r="CI970" s="81"/>
      <c r="CJ970" s="81"/>
      <c r="CK970" s="81"/>
      <c r="CL970" s="81"/>
      <c r="CM970" s="81"/>
      <c r="CN970" s="81"/>
      <c r="CO970" s="81"/>
      <c r="CP970" s="81"/>
      <c r="CQ970" s="81"/>
      <c r="CR970" s="81"/>
      <c r="CS970" s="81"/>
      <c r="CT970" s="81"/>
      <c r="CU970" s="81"/>
      <c r="CV970" s="81"/>
      <c r="CW970" s="81"/>
      <c r="CX970" s="81"/>
      <c r="CY970" s="81"/>
      <c r="CZ970" s="81"/>
      <c r="DA970" s="81"/>
      <c r="DB970" s="81"/>
      <c r="DC970" s="81"/>
      <c r="DD970" s="81"/>
      <c r="DE970" s="81"/>
      <c r="DF970" s="81"/>
      <c r="DG970" s="81"/>
      <c r="DH970" s="81"/>
      <c r="DI970" s="81"/>
      <c r="DJ970" s="81"/>
      <c r="DK970" s="81"/>
      <c r="DL970" s="81"/>
      <c r="DM970" s="81"/>
      <c r="DN970" s="81"/>
      <c r="DO970" s="81"/>
      <c r="DP970" s="81"/>
      <c r="DQ970" s="81"/>
      <c r="DR970" s="81"/>
      <c r="DS970" s="81"/>
      <c r="DT970" s="81"/>
      <c r="DU970" s="81"/>
      <c r="DV970" s="81"/>
      <c r="DW970" s="81"/>
      <c r="DX970" s="81"/>
      <c r="DY970" s="81"/>
      <c r="DZ970" s="81"/>
      <c r="EA970" s="81"/>
      <c r="EB970" s="81"/>
      <c r="EC970" s="81"/>
      <c r="ED970" s="81"/>
      <c r="EE970" s="81"/>
      <c r="EF970" s="81"/>
      <c r="EG970" s="81"/>
      <c r="EH970" s="81"/>
      <c r="EI970" s="81"/>
      <c r="EJ970" s="81"/>
      <c r="EK970" s="81"/>
      <c r="EL970" s="81"/>
      <c r="EM970" s="81"/>
      <c r="EN970" s="81"/>
      <c r="EO970" s="81"/>
      <c r="EP970" s="81"/>
      <c r="EQ970" s="81"/>
      <c r="ER970" s="81"/>
      <c r="ES970" s="81"/>
      <c r="ET970" s="81"/>
      <c r="EU970" s="81"/>
      <c r="EV970" s="81"/>
      <c r="EW970" s="81"/>
      <c r="EX970" s="81"/>
      <c r="EY970" s="81"/>
      <c r="EZ970" s="81"/>
      <c r="FA970" s="81"/>
      <c r="FB970" s="81"/>
      <c r="FC970" s="81"/>
      <c r="FD970" s="81"/>
      <c r="FE970" s="81"/>
      <c r="FF970" s="81"/>
      <c r="FG970" s="81"/>
      <c r="FH970" s="81"/>
      <c r="FI970" s="81"/>
      <c r="FJ970" s="81"/>
      <c r="FK970" s="81"/>
      <c r="FL970" s="81"/>
      <c r="FM970" s="81"/>
      <c r="FN970" s="81"/>
      <c r="FO970" s="81"/>
      <c r="FP970" s="81"/>
      <c r="FQ970" s="81"/>
      <c r="FR970" s="81"/>
      <c r="FS970" s="81"/>
      <c r="FT970" s="81"/>
      <c r="FU970" s="81"/>
      <c r="FV970" s="81"/>
      <c r="FW970" s="81"/>
      <c r="FX970" s="81"/>
      <c r="FY970" s="81"/>
      <c r="FZ970" s="81"/>
      <c r="GA970" s="81"/>
      <c r="GB970" s="81"/>
      <c r="GC970" s="81"/>
      <c r="GD970" s="81"/>
      <c r="GE970" s="81"/>
      <c r="GF970" s="81"/>
      <c r="GG970" s="81"/>
      <c r="GH970" s="81"/>
      <c r="GI970" s="81"/>
      <c r="GJ970" s="81"/>
      <c r="GK970" s="81"/>
      <c r="GL970" s="81"/>
      <c r="GM970" s="81"/>
      <c r="GN970" s="81"/>
      <c r="GO970" s="81"/>
      <c r="GP970" s="81"/>
      <c r="GQ970" s="81"/>
      <c r="GR970" s="81"/>
      <c r="GS970" s="81"/>
      <c r="GT970" s="81"/>
      <c r="GU970" s="81"/>
      <c r="GV970" s="81"/>
      <c r="GW970" s="81"/>
      <c r="GX970" s="81"/>
      <c r="GY970" s="81"/>
      <c r="GZ970" s="81"/>
      <c r="HA970" s="81"/>
      <c r="HB970" s="81"/>
      <c r="HC970" s="81"/>
      <c r="HD970" s="81"/>
      <c r="HE970" s="81"/>
      <c r="HF970" s="81"/>
      <c r="HG970" s="81"/>
      <c r="HH970" s="81"/>
      <c r="HI970" s="81"/>
      <c r="HJ970" s="81"/>
      <c r="HK970" s="81"/>
      <c r="HL970" s="81"/>
      <c r="HM970" s="81"/>
      <c r="HN970" s="81"/>
      <c r="HO970" s="81"/>
      <c r="HP970" s="81"/>
      <c r="HQ970" s="81"/>
      <c r="HR970" s="81"/>
      <c r="HS970" s="81"/>
      <c r="HT970" s="81"/>
      <c r="HU970" s="81"/>
      <c r="HV970" s="81"/>
      <c r="HW970" s="81"/>
      <c r="HX970" s="81"/>
      <c r="HY970" s="81"/>
      <c r="HZ970" s="81"/>
      <c r="IA970" s="81"/>
      <c r="IB970" s="81"/>
      <c r="IC970" s="81"/>
      <c r="ID970" s="81"/>
      <c r="IE970" s="81"/>
      <c r="IF970" s="81"/>
      <c r="IG970" s="81"/>
      <c r="IH970" s="81"/>
      <c r="II970" s="81"/>
      <c r="IJ970" s="81"/>
      <c r="IK970" s="81"/>
      <c r="IL970" s="81"/>
      <c r="IM970" s="81"/>
      <c r="IN970" s="81"/>
      <c r="IO970" s="81"/>
      <c r="IP970" s="81"/>
      <c r="IQ970" s="81"/>
      <c r="IR970" s="81"/>
      <c r="IS970" s="81"/>
      <c r="IT970" s="81"/>
      <c r="IU970" s="81"/>
      <c r="IV970" s="81"/>
      <c r="IW970" s="81"/>
    </row>
    <row r="971" customFormat="false" ht="15.75" hidden="false" customHeight="false" outlineLevel="0" collapsed="false">
      <c r="A971" s="77"/>
      <c r="B971" s="78" t="s">
        <v>42</v>
      </c>
      <c r="C971" s="79" t="n">
        <f aca="false">SUMIF($B$2:$B$962,$B971,I$2:I$962)</f>
        <v>1</v>
      </c>
      <c r="D971" s="79" t="n">
        <f aca="false">SUMIF($B$2:$B$962,$B971,J$2:J$962)</f>
        <v>1</v>
      </c>
      <c r="E971" s="79" t="n">
        <f aca="false">SUMIF($B$2:$B$962,$B971,K$2:K$962)</f>
        <v>1</v>
      </c>
      <c r="F971" s="79" t="n">
        <f aca="false">SUMIF($B$2:$B$962,$B971,L$2:L$962)</f>
        <v>1</v>
      </c>
      <c r="G971" s="79" t="n">
        <f aca="false">SUMIF($B$2:$B$962,$B971,M$2:M$962)</f>
        <v>1</v>
      </c>
      <c r="H971" s="79" t="n">
        <f aca="false">SUMIF($B$2:$B$962,$B971,N$2:N$962)</f>
        <v>1</v>
      </c>
      <c r="I971" s="79" t="n">
        <f aca="false">SUMIF($B$2:$B$962,$B971,O$2:O$962)</f>
        <v>1</v>
      </c>
      <c r="J971" s="79" t="n">
        <f aca="false">SUMIF($B$2:$B$962,$B971,P$2:P$962)</f>
        <v>1</v>
      </c>
      <c r="K971" s="79" t="n">
        <f aca="false">SUMIF($B$2:$B$962,$B971,Q$2:Q$962)</f>
        <v>1</v>
      </c>
      <c r="L971" s="79" t="n">
        <f aca="false">SUMIF($B$2:$B$962,$B971,R$2:R$962)</f>
        <v>1</v>
      </c>
      <c r="M971" s="79" t="n">
        <f aca="false">SUMIF($B$2:$B$962,$B971,S$2:S$962)</f>
        <v>1</v>
      </c>
      <c r="N971" s="80" t="n">
        <f aca="false">SUMIF($B$2:$B$962,$B971,T$2:T$962)</f>
        <v>1</v>
      </c>
      <c r="O971" s="81"/>
      <c r="P971" s="81"/>
      <c r="Q971" s="81"/>
      <c r="R971" s="81"/>
      <c r="S971" s="81"/>
      <c r="T971" s="81"/>
      <c r="U971" s="81"/>
      <c r="V971" s="81"/>
      <c r="W971" s="81"/>
      <c r="X971" s="81"/>
      <c r="Y971" s="81"/>
      <c r="Z971" s="81"/>
      <c r="AA971" s="81"/>
      <c r="AB971" s="81"/>
      <c r="AC971" s="81"/>
      <c r="AD971" s="81"/>
      <c r="AE971" s="81"/>
      <c r="AF971" s="81"/>
      <c r="AG971" s="81"/>
      <c r="AH971" s="81"/>
      <c r="AI971" s="81"/>
      <c r="AJ971" s="81"/>
      <c r="AK971" s="81"/>
      <c r="AL971" s="81"/>
      <c r="AM971" s="81"/>
      <c r="AN971" s="81"/>
      <c r="AO971" s="81"/>
      <c r="AP971" s="81"/>
      <c r="AQ971" s="81"/>
      <c r="AR971" s="81"/>
      <c r="AS971" s="81"/>
      <c r="AT971" s="81"/>
      <c r="AU971" s="81"/>
      <c r="AV971" s="81"/>
      <c r="AW971" s="81"/>
      <c r="AX971" s="81"/>
      <c r="AY971" s="81"/>
      <c r="AZ971" s="81"/>
      <c r="BA971" s="81"/>
      <c r="BB971" s="81"/>
      <c r="BC971" s="81"/>
      <c r="BD971" s="81"/>
      <c r="BE971" s="81"/>
      <c r="BF971" s="81"/>
      <c r="BG971" s="81"/>
      <c r="BH971" s="81"/>
      <c r="BI971" s="81"/>
      <c r="BJ971" s="81"/>
      <c r="BK971" s="81"/>
      <c r="BL971" s="81"/>
      <c r="BM971" s="81"/>
      <c r="BN971" s="81"/>
      <c r="BO971" s="81"/>
      <c r="BP971" s="81"/>
      <c r="BQ971" s="81"/>
      <c r="BR971" s="81"/>
      <c r="BS971" s="81"/>
      <c r="BT971" s="81"/>
      <c r="BU971" s="81"/>
      <c r="BV971" s="81"/>
      <c r="BW971" s="81"/>
      <c r="BX971" s="81"/>
      <c r="BY971" s="81"/>
      <c r="BZ971" s="81"/>
      <c r="CA971" s="81"/>
      <c r="CB971" s="81"/>
      <c r="CC971" s="81"/>
      <c r="CD971" s="81"/>
      <c r="CE971" s="81"/>
      <c r="CF971" s="81"/>
      <c r="CG971" s="81"/>
      <c r="CH971" s="81"/>
      <c r="CI971" s="81"/>
      <c r="CJ971" s="81"/>
      <c r="CK971" s="81"/>
      <c r="CL971" s="81"/>
      <c r="CM971" s="81"/>
      <c r="CN971" s="81"/>
      <c r="CO971" s="81"/>
      <c r="CP971" s="81"/>
      <c r="CQ971" s="81"/>
      <c r="CR971" s="81"/>
      <c r="CS971" s="81"/>
      <c r="CT971" s="81"/>
      <c r="CU971" s="81"/>
      <c r="CV971" s="81"/>
      <c r="CW971" s="81"/>
      <c r="CX971" s="81"/>
      <c r="CY971" s="81"/>
      <c r="CZ971" s="81"/>
      <c r="DA971" s="81"/>
      <c r="DB971" s="81"/>
      <c r="DC971" s="81"/>
      <c r="DD971" s="81"/>
      <c r="DE971" s="81"/>
      <c r="DF971" s="81"/>
      <c r="DG971" s="81"/>
      <c r="DH971" s="81"/>
      <c r="DI971" s="81"/>
      <c r="DJ971" s="81"/>
      <c r="DK971" s="81"/>
      <c r="DL971" s="81"/>
      <c r="DM971" s="81"/>
      <c r="DN971" s="81"/>
      <c r="DO971" s="81"/>
      <c r="DP971" s="81"/>
      <c r="DQ971" s="81"/>
      <c r="DR971" s="81"/>
      <c r="DS971" s="81"/>
      <c r="DT971" s="81"/>
      <c r="DU971" s="81"/>
      <c r="DV971" s="81"/>
      <c r="DW971" s="81"/>
      <c r="DX971" s="81"/>
      <c r="DY971" s="81"/>
      <c r="DZ971" s="81"/>
      <c r="EA971" s="81"/>
      <c r="EB971" s="81"/>
      <c r="EC971" s="81"/>
      <c r="ED971" s="81"/>
      <c r="EE971" s="81"/>
      <c r="EF971" s="81"/>
      <c r="EG971" s="81"/>
      <c r="EH971" s="81"/>
      <c r="EI971" s="81"/>
      <c r="EJ971" s="81"/>
      <c r="EK971" s="81"/>
      <c r="EL971" s="81"/>
      <c r="EM971" s="81"/>
      <c r="EN971" s="81"/>
      <c r="EO971" s="81"/>
      <c r="EP971" s="81"/>
      <c r="EQ971" s="81"/>
      <c r="ER971" s="81"/>
      <c r="ES971" s="81"/>
      <c r="ET971" s="81"/>
      <c r="EU971" s="81"/>
      <c r="EV971" s="81"/>
      <c r="EW971" s="81"/>
      <c r="EX971" s="81"/>
      <c r="EY971" s="81"/>
      <c r="EZ971" s="81"/>
      <c r="FA971" s="81"/>
      <c r="FB971" s="81"/>
      <c r="FC971" s="81"/>
      <c r="FD971" s="81"/>
      <c r="FE971" s="81"/>
      <c r="FF971" s="81"/>
      <c r="FG971" s="81"/>
      <c r="FH971" s="81"/>
      <c r="FI971" s="81"/>
      <c r="FJ971" s="81"/>
      <c r="FK971" s="81"/>
      <c r="FL971" s="81"/>
      <c r="FM971" s="81"/>
      <c r="FN971" s="81"/>
      <c r="FO971" s="81"/>
      <c r="FP971" s="81"/>
      <c r="FQ971" s="81"/>
      <c r="FR971" s="81"/>
      <c r="FS971" s="81"/>
      <c r="FT971" s="81"/>
      <c r="FU971" s="81"/>
      <c r="FV971" s="81"/>
      <c r="FW971" s="81"/>
      <c r="FX971" s="81"/>
      <c r="FY971" s="81"/>
      <c r="FZ971" s="81"/>
      <c r="GA971" s="81"/>
      <c r="GB971" s="81"/>
      <c r="GC971" s="81"/>
      <c r="GD971" s="81"/>
      <c r="GE971" s="81"/>
      <c r="GF971" s="81"/>
      <c r="GG971" s="81"/>
      <c r="GH971" s="81"/>
      <c r="GI971" s="81"/>
      <c r="GJ971" s="81"/>
      <c r="GK971" s="81"/>
      <c r="GL971" s="81"/>
      <c r="GM971" s="81"/>
      <c r="GN971" s="81"/>
      <c r="GO971" s="81"/>
      <c r="GP971" s="81"/>
      <c r="GQ971" s="81"/>
      <c r="GR971" s="81"/>
      <c r="GS971" s="81"/>
      <c r="GT971" s="81"/>
      <c r="GU971" s="81"/>
      <c r="GV971" s="81"/>
      <c r="GW971" s="81"/>
      <c r="GX971" s="81"/>
      <c r="GY971" s="81"/>
      <c r="GZ971" s="81"/>
      <c r="HA971" s="81"/>
      <c r="HB971" s="81"/>
      <c r="HC971" s="81"/>
      <c r="HD971" s="81"/>
      <c r="HE971" s="81"/>
      <c r="HF971" s="81"/>
      <c r="HG971" s="81"/>
      <c r="HH971" s="81"/>
      <c r="HI971" s="81"/>
      <c r="HJ971" s="81"/>
      <c r="HK971" s="81"/>
      <c r="HL971" s="81"/>
      <c r="HM971" s="81"/>
      <c r="HN971" s="81"/>
      <c r="HO971" s="81"/>
      <c r="HP971" s="81"/>
      <c r="HQ971" s="81"/>
      <c r="HR971" s="81"/>
      <c r="HS971" s="81"/>
      <c r="HT971" s="81"/>
      <c r="HU971" s="81"/>
      <c r="HV971" s="81"/>
      <c r="HW971" s="81"/>
      <c r="HX971" s="81"/>
      <c r="HY971" s="81"/>
      <c r="HZ971" s="81"/>
      <c r="IA971" s="81"/>
      <c r="IB971" s="81"/>
      <c r="IC971" s="81"/>
      <c r="ID971" s="81"/>
      <c r="IE971" s="81"/>
      <c r="IF971" s="81"/>
      <c r="IG971" s="81"/>
      <c r="IH971" s="81"/>
      <c r="II971" s="81"/>
      <c r="IJ971" s="81"/>
      <c r="IK971" s="81"/>
      <c r="IL971" s="81"/>
      <c r="IM971" s="81"/>
      <c r="IN971" s="81"/>
      <c r="IO971" s="81"/>
      <c r="IP971" s="81"/>
      <c r="IQ971" s="81"/>
      <c r="IR971" s="81"/>
      <c r="IS971" s="81"/>
      <c r="IT971" s="81"/>
      <c r="IU971" s="81"/>
      <c r="IV971" s="81"/>
      <c r="IW971" s="81"/>
    </row>
    <row r="972" customFormat="false" ht="15.75" hidden="false" customHeight="false" outlineLevel="0" collapsed="false">
      <c r="B972" s="82" t="s">
        <v>72</v>
      </c>
      <c r="C972" s="79" t="n">
        <f aca="false">SUMIF($B$2:$B$962,$B972,I$2:I$962)</f>
        <v>0</v>
      </c>
      <c r="D972" s="79" t="n">
        <f aca="false">SUMIF($B$2:$B$962,$B972,J$2:J$962)</f>
        <v>0</v>
      </c>
      <c r="E972" s="79" t="n">
        <f aca="false">SUMIF($B$2:$B$962,$B972,K$2:K$962)</f>
        <v>0</v>
      </c>
      <c r="F972" s="79" t="n">
        <f aca="false">SUMIF($B$2:$B$962,$B972,L$2:L$962)</f>
        <v>0</v>
      </c>
      <c r="G972" s="79" t="n">
        <f aca="false">SUMIF($B$2:$B$962,$B972,M$2:M$962)</f>
        <v>0</v>
      </c>
      <c r="H972" s="79" t="n">
        <f aca="false">SUMIF($B$2:$B$962,$B972,N$2:N$962)</f>
        <v>0</v>
      </c>
      <c r="I972" s="79" t="n">
        <f aca="false">SUMIF($B$2:$B$962,$B972,O$2:O$962)</f>
        <v>0</v>
      </c>
      <c r="J972" s="79" t="n">
        <f aca="false">SUMIF($B$2:$B$962,$B972,P$2:P$962)</f>
        <v>0</v>
      </c>
      <c r="K972" s="79" t="n">
        <f aca="false">SUMIF($B$2:$B$962,$B972,Q$2:Q$962)</f>
        <v>0</v>
      </c>
      <c r="L972" s="79" t="n">
        <f aca="false">SUMIF($B$2:$B$962,$B972,R$2:R$962)</f>
        <v>0</v>
      </c>
      <c r="M972" s="79" t="n">
        <f aca="false">SUMIF($B$2:$B$962,$B972,S$2:S$962)</f>
        <v>0</v>
      </c>
      <c r="N972" s="80" t="n">
        <f aca="false">SUMIF($B$2:$B$962,$B972,T$2:T$962)</f>
        <v>0</v>
      </c>
    </row>
    <row r="973" customFormat="false" ht="15.75" hidden="false" customHeight="false" outlineLevel="0" collapsed="false">
      <c r="B973" s="82" t="s">
        <v>73</v>
      </c>
      <c r="C973" s="79" t="n">
        <f aca="false">SUMIF($B$2:$B$962,$B973,I$2:I$962)</f>
        <v>0</v>
      </c>
      <c r="D973" s="79" t="n">
        <f aca="false">SUMIF($B$2:$B$962,$B973,J$2:J$962)</f>
        <v>0</v>
      </c>
      <c r="E973" s="79" t="n">
        <f aca="false">SUMIF($B$2:$B$962,$B973,K$2:K$962)</f>
        <v>0</v>
      </c>
      <c r="F973" s="79" t="n">
        <f aca="false">SUMIF($B$2:$B$962,$B973,L$2:L$962)</f>
        <v>0</v>
      </c>
      <c r="G973" s="79" t="n">
        <f aca="false">SUMIF($B$2:$B$962,$B973,M$2:M$962)</f>
        <v>0</v>
      </c>
      <c r="H973" s="79" t="n">
        <f aca="false">SUMIF($B$2:$B$962,$B973,N$2:N$962)</f>
        <v>0</v>
      </c>
      <c r="I973" s="79" t="n">
        <f aca="false">SUMIF($B$2:$B$962,$B973,O$2:O$962)</f>
        <v>0</v>
      </c>
      <c r="J973" s="79" t="n">
        <f aca="false">SUMIF($B$2:$B$962,$B973,P$2:P$962)</f>
        <v>0</v>
      </c>
      <c r="K973" s="79" t="n">
        <f aca="false">SUMIF($B$2:$B$962,$B973,Q$2:Q$962)</f>
        <v>0</v>
      </c>
      <c r="L973" s="79" t="n">
        <f aca="false">SUMIF($B$2:$B$962,$B973,R$2:R$962)</f>
        <v>0</v>
      </c>
      <c r="M973" s="79" t="n">
        <f aca="false">SUMIF($B$2:$B$962,$B973,S$2:S$962)</f>
        <v>0</v>
      </c>
      <c r="N973" s="80" t="n">
        <f aca="false">SUMIF($B$2:$B$962,$B973,T$2:T$962)</f>
        <v>0</v>
      </c>
    </row>
    <row r="974" customFormat="false" ht="15.75" hidden="false" customHeight="false" outlineLevel="0" collapsed="false">
      <c r="B974" s="82" t="s">
        <v>74</v>
      </c>
      <c r="C974" s="79" t="n">
        <f aca="false">SUMIF($B$2:$B$962,$B974,I$2:I$962)</f>
        <v>0</v>
      </c>
      <c r="D974" s="79" t="n">
        <f aca="false">SUMIF($B$2:$B$962,$B974,J$2:J$962)</f>
        <v>0</v>
      </c>
      <c r="E974" s="79" t="n">
        <f aca="false">SUMIF($B$2:$B$962,$B974,K$2:K$962)</f>
        <v>0</v>
      </c>
      <c r="F974" s="79" t="n">
        <f aca="false">SUMIF($B$2:$B$962,$B974,L$2:L$962)</f>
        <v>0</v>
      </c>
      <c r="G974" s="79" t="n">
        <f aca="false">SUMIF($B$2:$B$962,$B974,M$2:M$962)</f>
        <v>0</v>
      </c>
      <c r="H974" s="79" t="n">
        <f aca="false">SUMIF($B$2:$B$962,$B974,N$2:N$962)</f>
        <v>0</v>
      </c>
      <c r="I974" s="79" t="n">
        <f aca="false">SUMIF($B$2:$B$962,$B974,O$2:O$962)</f>
        <v>0</v>
      </c>
      <c r="J974" s="79" t="n">
        <f aca="false">SUMIF($B$2:$B$962,$B974,P$2:P$962)</f>
        <v>0</v>
      </c>
      <c r="K974" s="79" t="n">
        <f aca="false">SUMIF($B$2:$B$962,$B974,Q$2:Q$962)</f>
        <v>0</v>
      </c>
      <c r="L974" s="79" t="n">
        <f aca="false">SUMIF($B$2:$B$962,$B974,R$2:R$962)</f>
        <v>0</v>
      </c>
      <c r="M974" s="79" t="n">
        <f aca="false">SUMIF($B$2:$B$962,$B974,S$2:S$962)</f>
        <v>0</v>
      </c>
      <c r="N974" s="80" t="n">
        <f aca="false">SUMIF($B$2:$B$962,$B974,T$2:T$962)</f>
        <v>0</v>
      </c>
    </row>
    <row r="975" customFormat="false" ht="15.75" hidden="false" customHeight="false" outlineLevel="0" collapsed="false">
      <c r="B975" s="82" t="s">
        <v>75</v>
      </c>
      <c r="C975" s="79" t="n">
        <f aca="false">SUMIF($B$2:$B$962,$B975,I$2:I$962)</f>
        <v>0</v>
      </c>
      <c r="D975" s="79" t="n">
        <f aca="false">SUMIF($B$2:$B$962,$B975,J$2:J$962)</f>
        <v>0</v>
      </c>
      <c r="E975" s="79" t="n">
        <f aca="false">SUMIF($B$2:$B$962,$B975,K$2:K$962)</f>
        <v>0</v>
      </c>
      <c r="F975" s="79" t="n">
        <f aca="false">SUMIF($B$2:$B$962,$B975,L$2:L$962)</f>
        <v>0</v>
      </c>
      <c r="G975" s="79" t="n">
        <f aca="false">SUMIF($B$2:$B$962,$B975,M$2:M$962)</f>
        <v>0</v>
      </c>
      <c r="H975" s="79" t="n">
        <f aca="false">SUMIF($B$2:$B$962,$B975,N$2:N$962)</f>
        <v>0</v>
      </c>
      <c r="I975" s="79" t="n">
        <f aca="false">SUMIF($B$2:$B$962,$B975,O$2:O$962)</f>
        <v>0</v>
      </c>
      <c r="J975" s="79" t="n">
        <f aca="false">SUMIF($B$2:$B$962,$B975,P$2:P$962)</f>
        <v>0</v>
      </c>
      <c r="K975" s="79" t="n">
        <f aca="false">SUMIF($B$2:$B$962,$B975,Q$2:Q$962)</f>
        <v>0</v>
      </c>
      <c r="L975" s="79" t="n">
        <f aca="false">SUMIF($B$2:$B$962,$B975,R$2:R$962)</f>
        <v>0</v>
      </c>
      <c r="M975" s="79" t="n">
        <f aca="false">SUMIF($B$2:$B$962,$B975,S$2:S$962)</f>
        <v>0</v>
      </c>
      <c r="N975" s="80" t="n">
        <f aca="false">SUMIF($B$2:$B$962,$B975,T$2:T$962)</f>
        <v>0</v>
      </c>
    </row>
    <row r="976" customFormat="false" ht="15.75" hidden="false" customHeight="false" outlineLevel="0" collapsed="false">
      <c r="B976" s="82" t="s">
        <v>40</v>
      </c>
      <c r="C976" s="79" t="n">
        <f aca="false">SUMIF($B$2:$B$962,$B976,I$2:I$962)</f>
        <v>2</v>
      </c>
      <c r="D976" s="79" t="n">
        <f aca="false">SUMIF($B$2:$B$962,$B976,J$2:J$962)</f>
        <v>2</v>
      </c>
      <c r="E976" s="79" t="n">
        <f aca="false">SUMIF($B$2:$B$962,$B976,K$2:K$962)</f>
        <v>2</v>
      </c>
      <c r="F976" s="79" t="n">
        <f aca="false">SUMIF($B$2:$B$962,$B976,L$2:L$962)</f>
        <v>2</v>
      </c>
      <c r="G976" s="79" t="n">
        <f aca="false">SUMIF($B$2:$B$962,$B976,M$2:M$962)</f>
        <v>2</v>
      </c>
      <c r="H976" s="79" t="n">
        <f aca="false">SUMIF($B$2:$B$962,$B976,N$2:N$962)</f>
        <v>2</v>
      </c>
      <c r="I976" s="79" t="n">
        <f aca="false">SUMIF($B$2:$B$962,$B976,O$2:O$962)</f>
        <v>2</v>
      </c>
      <c r="J976" s="79" t="n">
        <f aca="false">SUMIF($B$2:$B$962,$B976,P$2:P$962)</f>
        <v>2</v>
      </c>
      <c r="K976" s="79" t="n">
        <f aca="false">SUMIF($B$2:$B$962,$B976,Q$2:Q$962)</f>
        <v>2</v>
      </c>
      <c r="L976" s="79" t="n">
        <f aca="false">SUMIF($B$2:$B$962,$B976,R$2:R$962)</f>
        <v>2</v>
      </c>
      <c r="M976" s="79" t="n">
        <f aca="false">SUMIF($B$2:$B$962,$B976,S$2:S$962)</f>
        <v>2</v>
      </c>
      <c r="N976" s="80" t="n">
        <f aca="false">SUMIF($B$2:$B$962,$B976,T$2:T$962)</f>
        <v>2</v>
      </c>
    </row>
    <row r="977" customFormat="false" ht="15.75" hidden="false" customHeight="false" outlineLevel="0" collapsed="false">
      <c r="B977" s="83" t="s">
        <v>44</v>
      </c>
      <c r="C977" s="84" t="n">
        <f aca="false">SUM(C970:C976)</f>
        <v>4</v>
      </c>
      <c r="D977" s="84" t="n">
        <f aca="false">SUM(D970:D976)</f>
        <v>4</v>
      </c>
      <c r="E977" s="84" t="n">
        <f aca="false">SUM(E970:E976)</f>
        <v>4</v>
      </c>
      <c r="F977" s="84" t="n">
        <f aca="false">SUM(F970:F976)</f>
        <v>4</v>
      </c>
      <c r="G977" s="84" t="n">
        <f aca="false">SUM(G970:G976)</f>
        <v>4</v>
      </c>
      <c r="H977" s="84" t="n">
        <f aca="false">SUM(H970:H976)</f>
        <v>4</v>
      </c>
      <c r="I977" s="84" t="n">
        <f aca="false">SUM(I970:I976)</f>
        <v>4</v>
      </c>
      <c r="J977" s="84" t="n">
        <f aca="false">SUM(J970:J976)</f>
        <v>4</v>
      </c>
      <c r="K977" s="84" t="n">
        <f aca="false">SUM(K970:K976)</f>
        <v>4</v>
      </c>
      <c r="L977" s="84" t="n">
        <f aca="false">SUM(L970:L976)</f>
        <v>4</v>
      </c>
      <c r="M977" s="84" t="n">
        <f aca="false">SUM(M970:M976)</f>
        <v>4</v>
      </c>
      <c r="N977" s="85" t="n">
        <f aca="false">SUM(N970:N976)</f>
        <v>4</v>
      </c>
      <c r="O977" s="55"/>
    </row>
    <row r="978" customFormat="false" ht="15.75" hidden="false" customHeight="false" outlineLevel="0" collapsed="false">
      <c r="B978" s="83"/>
      <c r="C978" s="86"/>
      <c r="D978" s="86"/>
      <c r="E978" s="86"/>
      <c r="F978" s="86"/>
      <c r="G978" s="86"/>
      <c r="H978" s="86"/>
      <c r="I978" s="86"/>
      <c r="J978" s="86"/>
      <c r="K978" s="86"/>
      <c r="L978" s="86"/>
      <c r="M978" s="86"/>
      <c r="N978" s="87"/>
    </row>
    <row r="979" customFormat="false" ht="15.75" hidden="false" customHeight="false" outlineLevel="0" collapsed="false">
      <c r="B979" s="88" t="s">
        <v>76</v>
      </c>
      <c r="C979" s="89"/>
      <c r="D979" s="89"/>
      <c r="E979" s="89"/>
      <c r="F979" s="89"/>
      <c r="G979" s="89"/>
      <c r="H979" s="89"/>
      <c r="I979" s="89"/>
      <c r="J979" s="89"/>
      <c r="K979" s="89"/>
      <c r="L979" s="89"/>
      <c r="M979" s="89"/>
      <c r="N979" s="90"/>
    </row>
    <row r="980" customFormat="false" ht="15.75" hidden="false" customHeight="false" outlineLevel="0" collapsed="false">
      <c r="B980" s="88" t="s">
        <v>77</v>
      </c>
      <c r="C980" s="89"/>
      <c r="D980" s="89"/>
      <c r="E980" s="89"/>
      <c r="F980" s="89"/>
      <c r="G980" s="89"/>
      <c r="H980" s="89"/>
      <c r="I980" s="89"/>
      <c r="J980" s="89"/>
      <c r="K980" s="89"/>
      <c r="L980" s="89"/>
      <c r="M980" s="89"/>
      <c r="N980" s="90"/>
    </row>
    <row r="981" customFormat="false" ht="15.75" hidden="false" customHeight="false" outlineLevel="0" collapsed="false">
      <c r="B981" s="88" t="s">
        <v>78</v>
      </c>
      <c r="C981" s="89"/>
      <c r="D981" s="89"/>
      <c r="E981" s="89"/>
      <c r="F981" s="89"/>
      <c r="G981" s="89"/>
      <c r="H981" s="89"/>
      <c r="I981" s="89"/>
      <c r="J981" s="89"/>
      <c r="K981" s="89"/>
      <c r="L981" s="89"/>
      <c r="M981" s="89"/>
      <c r="N981" s="90"/>
    </row>
    <row r="982" customFormat="false" ht="16.5" hidden="false" customHeight="false" outlineLevel="0" collapsed="false">
      <c r="B982" s="91" t="s">
        <v>79</v>
      </c>
      <c r="C982" s="92"/>
      <c r="D982" s="92"/>
      <c r="E982" s="92"/>
      <c r="F982" s="92"/>
      <c r="G982" s="92"/>
      <c r="H982" s="92"/>
      <c r="I982" s="92"/>
      <c r="J982" s="92"/>
      <c r="K982" s="92"/>
      <c r="L982" s="92"/>
      <c r="M982" s="92"/>
      <c r="N982" s="93"/>
    </row>
    <row r="983" customFormat="false" ht="16.5" hidden="false" customHeight="false" outlineLevel="0" collapsed="false"/>
  </sheetData>
  <mergeCells count="3">
    <mergeCell ref="B965:N965"/>
    <mergeCell ref="B966:N966"/>
    <mergeCell ref="B967:N967"/>
  </mergeCells>
  <printOptions headings="false" gridLines="false" gridLinesSet="true" horizontalCentered="true" verticalCentered="false"/>
  <pageMargins left="0" right="0" top="0.984027777777778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089"/>
  <sheetViews>
    <sheetView showFormulas="false" showGridLines="true" showRowColHeaders="true" showZeros="true" rightToLeft="false" tabSelected="false" showOutlineSymbols="true" defaultGridColor="true" view="normal" topLeftCell="I1001" colorId="64" zoomScale="75" zoomScaleNormal="75" zoomScalePageLayoutView="100" workbookViewId="0">
      <selection pane="topLeft" activeCell="M1014" activeCellId="0" sqref="M10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32"/>
    <col collapsed="false" customWidth="true" hidden="false" outlineLevel="0" max="2" min="2" style="0" width="5.82"/>
    <col collapsed="false" customWidth="true" hidden="false" outlineLevel="0" max="3" min="3" style="0" width="18.15"/>
    <col collapsed="false" customWidth="true" hidden="false" outlineLevel="0" max="5" min="4" style="0" width="2.15"/>
    <col collapsed="false" customWidth="true" hidden="false" outlineLevel="0" max="6" min="6" style="94" width="11.49"/>
    <col collapsed="false" customWidth="true" hidden="false" outlineLevel="0" max="7" min="7" style="0" width="6.65"/>
    <col collapsed="false" customWidth="true" hidden="false" outlineLevel="0" max="8" min="8" style="95" width="26.82"/>
    <col collapsed="false" customWidth="true" hidden="false" outlineLevel="0" max="9" min="9" style="95" width="16.99"/>
    <col collapsed="false" customWidth="true" hidden="false" outlineLevel="0" max="10" min="10" style="95" width="12.99"/>
    <col collapsed="false" customWidth="true" hidden="false" outlineLevel="0" max="11" min="11" style="95" width="18.82"/>
    <col collapsed="false" customWidth="true" hidden="false" outlineLevel="0" max="12" min="12" style="95" width="27.99"/>
    <col collapsed="false" customWidth="true" hidden="false" outlineLevel="0" max="24" min="13" style="95" width="10.15"/>
    <col collapsed="false" customWidth="true" hidden="false" outlineLevel="0" max="25" min="25" style="95" width="13.15"/>
    <col collapsed="false" customWidth="true" hidden="false" outlineLevel="0" max="32" min="26" style="95" width="9.32"/>
  </cols>
  <sheetData>
    <row r="1" customFormat="false" ht="12.75" hidden="false" customHeight="false" outlineLevel="0" collapsed="false">
      <c r="A1" s="0" t="n">
        <f aca="false">+'Personnel Input Worksheet'!A1</f>
        <v>0</v>
      </c>
      <c r="B1" s="0" t="n">
        <f aca="false">+'Personnel Input Worksheet'!B1</f>
        <v>0</v>
      </c>
      <c r="C1" s="0" t="n">
        <f aca="false">+'Personnel Input Worksheet'!C1</f>
        <v>0</v>
      </c>
      <c r="D1" s="0" t="n">
        <f aca="false">+'Personnel Input Worksheet'!D1</f>
        <v>0</v>
      </c>
      <c r="E1" s="0" t="n">
        <f aca="false">+'Personnel Input Worksheet'!E1</f>
        <v>0</v>
      </c>
      <c r="F1" s="0" t="n">
        <f aca="false">+'Personnel Input Worksheet'!F1</f>
        <v>0</v>
      </c>
      <c r="G1" s="0" t="n">
        <f aca="false">+'Personnel Input Worksheet'!G1</f>
        <v>0</v>
      </c>
      <c r="H1" s="95" t="n">
        <f aca="false">+'Personnel Input Worksheet'!I1</f>
        <v>0</v>
      </c>
      <c r="I1" s="95" t="n">
        <f aca="false">+'Personnel Input Worksheet'!J1</f>
        <v>0</v>
      </c>
      <c r="J1" s="95" t="n">
        <f aca="false">+'Personnel Input Worksheet'!K1</f>
        <v>0</v>
      </c>
      <c r="K1" s="95" t="n">
        <f aca="false">+'Personnel Input Worksheet'!L1</f>
        <v>0</v>
      </c>
      <c r="L1" s="95" t="n">
        <f aca="false">+'Personnel Input Worksheet'!M1</f>
        <v>0</v>
      </c>
      <c r="M1" s="95" t="n">
        <f aca="false">+'Personnel Input Worksheet'!N1</f>
        <v>0</v>
      </c>
      <c r="N1" s="95" t="n">
        <f aca="false">+'Personnel Input Worksheet'!O1</f>
        <v>0</v>
      </c>
      <c r="O1" s="95" t="n">
        <f aca="false">+'Personnel Input Worksheet'!P1</f>
        <v>0</v>
      </c>
      <c r="P1" s="95" t="n">
        <f aca="false">+'Personnel Input Worksheet'!Q1</f>
        <v>0</v>
      </c>
      <c r="Q1" s="95" t="n">
        <f aca="false">+'Personnel Input Worksheet'!R1</f>
        <v>0</v>
      </c>
      <c r="R1" s="95" t="n">
        <f aca="false">+'Personnel Input Worksheet'!S1</f>
        <v>0</v>
      </c>
      <c r="S1" s="95" t="n">
        <f aca="false">+'Personnel Input Worksheet'!T1</f>
        <v>0</v>
      </c>
      <c r="T1" s="95" t="n">
        <f aca="false">+'Personnel Input Worksheet'!U1</f>
        <v>0</v>
      </c>
      <c r="U1" s="95" t="n">
        <f aca="false">+'Personnel Input Worksheet'!V1</f>
        <v>0</v>
      </c>
      <c r="V1" s="95" t="n">
        <f aca="false">+'Personnel Input Worksheet'!W1</f>
        <v>0</v>
      </c>
      <c r="W1" s="95" t="n">
        <f aca="false">+'Personnel Input Worksheet'!X1</f>
        <v>0</v>
      </c>
      <c r="X1" s="95" t="n">
        <f aca="false">+'Personnel Input Worksheet'!Y1</f>
        <v>0</v>
      </c>
      <c r="Y1" s="95" t="n">
        <f aca="false">+'Personnel Input Worksheet'!Z1</f>
        <v>0</v>
      </c>
    </row>
    <row r="2" customFormat="false" ht="12.75" hidden="false" customHeight="false" outlineLevel="0" collapsed="false">
      <c r="A2" s="0" t="n">
        <f aca="false">+'Personnel Input Worksheet'!A2</f>
        <v>0</v>
      </c>
      <c r="B2" s="0" t="str">
        <f aca="false">+'Personnel Input Worksheet'!B2</f>
        <v>The purpose of this section is for you to account for each person over which you have functional responsibility.  </v>
      </c>
      <c r="C2" s="0" t="n">
        <f aca="false">+'Personnel Input Worksheet'!C2</f>
        <v>0</v>
      </c>
      <c r="D2" s="0" t="n">
        <f aca="false">+'Personnel Input Worksheet'!D2</f>
        <v>0</v>
      </c>
      <c r="E2" s="0" t="n">
        <f aca="false">+'Personnel Input Worksheet'!E2</f>
        <v>0</v>
      </c>
      <c r="F2" s="0" t="n">
        <f aca="false">+'Personnel Input Worksheet'!F2</f>
        <v>0</v>
      </c>
      <c r="G2" s="0" t="n">
        <f aca="false">+'Personnel Input Worksheet'!G2</f>
        <v>0</v>
      </c>
      <c r="H2" s="95" t="str">
        <f aca="false">+'Personnel Input Worksheet'!I2</f>
        <v>Initiative</v>
      </c>
      <c r="I2" s="95" t="str">
        <f aca="false">+'Personnel Input Worksheet'!J2</f>
        <v>Headcount</v>
      </c>
      <c r="J2" s="95" t="n">
        <f aca="false">+'Personnel Input Worksheet'!K2</f>
        <v>0</v>
      </c>
      <c r="K2" s="95" t="n">
        <f aca="false">+'Personnel Input Worksheet'!L2</f>
        <v>0</v>
      </c>
      <c r="L2" s="95" t="n">
        <f aca="false">+'Personnel Input Worksheet'!M2</f>
        <v>0</v>
      </c>
      <c r="M2" s="95" t="n">
        <f aca="false">+'Personnel Input Worksheet'!N2</f>
        <v>0</v>
      </c>
      <c r="N2" s="95" t="n">
        <f aca="false">+'Personnel Input Worksheet'!O2</f>
        <v>0</v>
      </c>
      <c r="O2" s="95" t="n">
        <f aca="false">+'Personnel Input Worksheet'!P2</f>
        <v>0</v>
      </c>
      <c r="P2" s="95" t="n">
        <f aca="false">+'Personnel Input Worksheet'!Q2</f>
        <v>0</v>
      </c>
      <c r="Q2" s="95" t="n">
        <f aca="false">+'Personnel Input Worksheet'!R2</f>
        <v>0</v>
      </c>
      <c r="R2" s="95" t="n">
        <f aca="false">+'Personnel Input Worksheet'!S2</f>
        <v>0</v>
      </c>
      <c r="S2" s="95" t="n">
        <f aca="false">+'Personnel Input Worksheet'!T2</f>
        <v>0</v>
      </c>
      <c r="T2" s="95" t="n">
        <f aca="false">+'Personnel Input Worksheet'!U2</f>
        <v>0</v>
      </c>
      <c r="U2" s="95" t="n">
        <f aca="false">+'Personnel Input Worksheet'!V2</f>
        <v>0</v>
      </c>
      <c r="V2" s="95" t="n">
        <f aca="false">+'Personnel Input Worksheet'!W2</f>
        <v>0</v>
      </c>
      <c r="W2" s="95" t="n">
        <f aca="false">+'Personnel Input Worksheet'!X2</f>
        <v>0</v>
      </c>
      <c r="X2" s="95" t="n">
        <f aca="false">+'Personnel Input Worksheet'!Y2</f>
        <v>0</v>
      </c>
      <c r="Y2" s="95" t="n">
        <f aca="false">+'Personnel Input Worksheet'!Z2</f>
        <v>0</v>
      </c>
    </row>
    <row r="3" customFormat="false" ht="12.75" hidden="false" customHeight="false" outlineLevel="0" collapsed="false">
      <c r="A3" s="0" t="n">
        <f aca="false">+'Personnel Input Worksheet'!A3</f>
        <v>0</v>
      </c>
      <c r="B3" s="0" t="str">
        <f aca="false">+'Personnel Input Worksheet'!B3</f>
        <v>By correctly completing this worksheet, each business initiative template will automatically load the correct salary,</v>
      </c>
      <c r="C3" s="0" t="n">
        <f aca="false">+'Personnel Input Worksheet'!C3</f>
        <v>0</v>
      </c>
      <c r="D3" s="0" t="n">
        <f aca="false">+'Personnel Input Worksheet'!D3</f>
        <v>0</v>
      </c>
      <c r="E3" s="0" t="n">
        <f aca="false">+'Personnel Input Worksheet'!E3</f>
        <v>0</v>
      </c>
      <c r="F3" s="0" t="n">
        <f aca="false">+'Personnel Input Worksheet'!F3</f>
        <v>0</v>
      </c>
      <c r="G3" s="0" t="n">
        <f aca="false">+'Personnel Input Worksheet'!G3</f>
        <v>0</v>
      </c>
      <c r="H3" s="95" t="str">
        <f aca="false">+'Personnel Input Worksheet'!I3</f>
        <v>GNO</v>
      </c>
      <c r="I3" s="95" t="n">
        <f aca="false">+'Personnel Input Worksheet'!J3</f>
        <v>0</v>
      </c>
      <c r="J3" s="95" t="n">
        <f aca="false">+'Personnel Input Worksheet'!K3</f>
        <v>0</v>
      </c>
      <c r="K3" s="95" t="n">
        <f aca="false">+'Personnel Input Worksheet'!L3</f>
        <v>0</v>
      </c>
      <c r="L3" s="95" t="n">
        <f aca="false">+'Personnel Input Worksheet'!M3</f>
        <v>0</v>
      </c>
      <c r="M3" s="95" t="n">
        <f aca="false">+'Personnel Input Worksheet'!N3</f>
        <v>0</v>
      </c>
      <c r="N3" s="95" t="n">
        <f aca="false">+'Personnel Input Worksheet'!O3</f>
        <v>0</v>
      </c>
      <c r="O3" s="95" t="n">
        <f aca="false">+'Personnel Input Worksheet'!P3</f>
        <v>0</v>
      </c>
      <c r="P3" s="95" t="n">
        <f aca="false">+'Personnel Input Worksheet'!Q3</f>
        <v>0</v>
      </c>
      <c r="Q3" s="95" t="n">
        <f aca="false">+'Personnel Input Worksheet'!R3</f>
        <v>0</v>
      </c>
      <c r="R3" s="95" t="n">
        <f aca="false">+'Personnel Input Worksheet'!S3</f>
        <v>0</v>
      </c>
      <c r="S3" s="95" t="n">
        <f aca="false">+'Personnel Input Worksheet'!T3</f>
        <v>0</v>
      </c>
      <c r="T3" s="95" t="n">
        <f aca="false">+'Personnel Input Worksheet'!U3</f>
        <v>0</v>
      </c>
      <c r="U3" s="95" t="n">
        <f aca="false">+'Personnel Input Worksheet'!V3</f>
        <v>0</v>
      </c>
      <c r="V3" s="95" t="n">
        <f aca="false">+'Personnel Input Worksheet'!W3</f>
        <v>0</v>
      </c>
      <c r="W3" s="95" t="n">
        <f aca="false">+'Personnel Input Worksheet'!X3</f>
        <v>0</v>
      </c>
      <c r="X3" s="95" t="n">
        <f aca="false">+'Personnel Input Worksheet'!Y3</f>
        <v>0</v>
      </c>
      <c r="Y3" s="95" t="n">
        <f aca="false">+'Personnel Input Worksheet'!Z3</f>
        <v>0</v>
      </c>
    </row>
    <row r="4" customFormat="false" ht="12.75" hidden="false" customHeight="false" outlineLevel="0" collapsed="false">
      <c r="A4" s="0" t="n">
        <f aca="false">+'Personnel Input Worksheet'!A4</f>
        <v>0</v>
      </c>
      <c r="B4" s="0" t="str">
        <f aca="false">+'Personnel Input Worksheet'!B4</f>
        <v>benefits and payroll tax information on the summary worksheet.</v>
      </c>
      <c r="C4" s="0" t="n">
        <f aca="false">+'Personnel Input Worksheet'!C4</f>
        <v>0</v>
      </c>
      <c r="D4" s="0" t="n">
        <f aca="false">+'Personnel Input Worksheet'!D4</f>
        <v>0</v>
      </c>
      <c r="E4" s="0" t="n">
        <f aca="false">+'Personnel Input Worksheet'!E4</f>
        <v>0</v>
      </c>
      <c r="F4" s="0" t="n">
        <f aca="false">+'Personnel Input Worksheet'!F4</f>
        <v>0</v>
      </c>
      <c r="G4" s="0" t="n">
        <f aca="false">+'Personnel Input Worksheet'!G4</f>
        <v>0</v>
      </c>
      <c r="H4" s="95" t="str">
        <f aca="false">+'Personnel Input Worksheet'!I4</f>
        <v>Fulfillment</v>
      </c>
      <c r="I4" s="95" t="n">
        <f aca="false">+'Personnel Input Worksheet'!J4</f>
        <v>0</v>
      </c>
      <c r="J4" s="95" t="n">
        <f aca="false">+'Personnel Input Worksheet'!K4</f>
        <v>0</v>
      </c>
      <c r="K4" s="95" t="n">
        <f aca="false">+'Personnel Input Worksheet'!L4</f>
        <v>0</v>
      </c>
      <c r="L4" s="95" t="n">
        <f aca="false">+'Personnel Input Worksheet'!M4</f>
        <v>0</v>
      </c>
      <c r="M4" s="95" t="n">
        <f aca="false">+'Personnel Input Worksheet'!N4</f>
        <v>0</v>
      </c>
      <c r="N4" s="95" t="n">
        <f aca="false">+'Personnel Input Worksheet'!O4</f>
        <v>0</v>
      </c>
      <c r="O4" s="95" t="n">
        <f aca="false">+'Personnel Input Worksheet'!P4</f>
        <v>0</v>
      </c>
      <c r="P4" s="95" t="n">
        <f aca="false">+'Personnel Input Worksheet'!Q4</f>
        <v>0</v>
      </c>
      <c r="Q4" s="95" t="n">
        <f aca="false">+'Personnel Input Worksheet'!R4</f>
        <v>0</v>
      </c>
      <c r="R4" s="95" t="n">
        <f aca="false">+'Personnel Input Worksheet'!S4</f>
        <v>0</v>
      </c>
      <c r="S4" s="95" t="n">
        <f aca="false">+'Personnel Input Worksheet'!T4</f>
        <v>0</v>
      </c>
      <c r="T4" s="95" t="n">
        <f aca="false">+'Personnel Input Worksheet'!U4</f>
        <v>0</v>
      </c>
      <c r="U4" s="95" t="n">
        <f aca="false">+'Personnel Input Worksheet'!V4</f>
        <v>0</v>
      </c>
      <c r="V4" s="95" t="n">
        <f aca="false">+'Personnel Input Worksheet'!W4</f>
        <v>0</v>
      </c>
      <c r="W4" s="95" t="n">
        <f aca="false">+'Personnel Input Worksheet'!X4</f>
        <v>0</v>
      </c>
      <c r="X4" s="95" t="n">
        <f aca="false">+'Personnel Input Worksheet'!Y4</f>
        <v>0</v>
      </c>
      <c r="Y4" s="95" t="n">
        <f aca="false">+'Personnel Input Worksheet'!Z4</f>
        <v>0</v>
      </c>
    </row>
    <row r="5" customFormat="false" ht="12.75" hidden="false" customHeight="false" outlineLevel="0" collapsed="false">
      <c r="A5" s="0" t="n">
        <f aca="false">+'Personnel Input Worksheet'!A5</f>
        <v>0</v>
      </c>
      <c r="B5" s="0" t="str">
        <f aca="false">+'Personnel Input Worksheet'!B5</f>
        <v>(1)  Make sure that you account for all of your personnel.</v>
      </c>
      <c r="C5" s="0" t="n">
        <f aca="false">+'Personnel Input Worksheet'!C5</f>
        <v>0</v>
      </c>
      <c r="D5" s="0" t="n">
        <f aca="false">+'Personnel Input Worksheet'!D5</f>
        <v>0</v>
      </c>
      <c r="E5" s="0" t="n">
        <f aca="false">+'Personnel Input Worksheet'!E5</f>
        <v>0</v>
      </c>
      <c r="F5" s="0" t="n">
        <f aca="false">+'Personnel Input Worksheet'!F5</f>
        <v>0</v>
      </c>
      <c r="G5" s="0" t="n">
        <f aca="false">+'Personnel Input Worksheet'!G5</f>
        <v>0</v>
      </c>
      <c r="H5" s="95" t="str">
        <f aca="false">+'Personnel Input Worksheet'!I5</f>
        <v>Risk Management</v>
      </c>
      <c r="I5" s="95" t="n">
        <f aca="false">+'Personnel Input Worksheet'!J5</f>
        <v>4</v>
      </c>
      <c r="J5" s="95" t="n">
        <f aca="false">+'Personnel Input Worksheet'!K5</f>
        <v>0</v>
      </c>
      <c r="K5" s="95" t="n">
        <f aca="false">+'Personnel Input Worksheet'!L5</f>
        <v>0</v>
      </c>
      <c r="L5" s="95" t="n">
        <f aca="false">+'Personnel Input Worksheet'!M5</f>
        <v>0</v>
      </c>
      <c r="M5" s="95" t="n">
        <f aca="false">+'Personnel Input Worksheet'!N5</f>
        <v>0</v>
      </c>
      <c r="N5" s="95" t="n">
        <f aca="false">+'Personnel Input Worksheet'!O5</f>
        <v>0</v>
      </c>
      <c r="O5" s="95" t="n">
        <f aca="false">+'Personnel Input Worksheet'!P5</f>
        <v>0</v>
      </c>
      <c r="P5" s="95" t="n">
        <f aca="false">+'Personnel Input Worksheet'!Q5</f>
        <v>0</v>
      </c>
      <c r="Q5" s="95" t="n">
        <f aca="false">+'Personnel Input Worksheet'!R5</f>
        <v>0</v>
      </c>
      <c r="R5" s="95" t="n">
        <f aca="false">+'Personnel Input Worksheet'!S5</f>
        <v>0</v>
      </c>
      <c r="S5" s="95" t="n">
        <f aca="false">+'Personnel Input Worksheet'!T5</f>
        <v>0</v>
      </c>
      <c r="T5" s="95" t="n">
        <f aca="false">+'Personnel Input Worksheet'!U5</f>
        <v>0</v>
      </c>
      <c r="U5" s="95" t="n">
        <f aca="false">+'Personnel Input Worksheet'!V5</f>
        <v>0</v>
      </c>
      <c r="V5" s="95" t="n">
        <f aca="false">+'Personnel Input Worksheet'!W5</f>
        <v>0</v>
      </c>
      <c r="W5" s="95" t="n">
        <f aca="false">+'Personnel Input Worksheet'!X5</f>
        <v>0</v>
      </c>
      <c r="X5" s="95" t="n">
        <f aca="false">+'Personnel Input Worksheet'!Y5</f>
        <v>0</v>
      </c>
      <c r="Y5" s="95" t="n">
        <f aca="false">+'Personnel Input Worksheet'!Z5</f>
        <v>0</v>
      </c>
    </row>
    <row r="6" customFormat="false" ht="12.75" hidden="false" customHeight="false" outlineLevel="0" collapsed="false">
      <c r="A6" s="0" t="n">
        <f aca="false">+'Personnel Input Worksheet'!A7</f>
        <v>0</v>
      </c>
      <c r="B6" s="0" t="str">
        <f aca="false">+'Personnel Input Worksheet'!B6</f>
        <v>(2)  You must enter one of the Iniatives (Executive) in order for the spreadsheet to calculate correctly</v>
      </c>
      <c r="C6" s="0" t="n">
        <f aca="false">+'Personnel Input Worksheet'!C6</f>
        <v>0</v>
      </c>
      <c r="D6" s="0" t="n">
        <f aca="false">+'Personnel Input Worksheet'!D6</f>
        <v>0</v>
      </c>
      <c r="E6" s="0" t="n">
        <f aca="false">+'Personnel Input Worksheet'!E6</f>
        <v>0</v>
      </c>
      <c r="F6" s="0" t="n">
        <f aca="false">+'Personnel Input Worksheet'!F7</f>
        <v>0</v>
      </c>
      <c r="G6" s="0" t="n">
        <f aca="false">+'Personnel Input Worksheet'!G6</f>
        <v>0</v>
      </c>
      <c r="H6" s="95" t="str">
        <f aca="false">+'Personnel Input Worksheet'!I6</f>
        <v>Information Tech</v>
      </c>
      <c r="I6" s="95" t="n">
        <f aca="false">+'Personnel Input Worksheet'!J6</f>
        <v>0</v>
      </c>
      <c r="J6" s="95" t="n">
        <f aca="false">+'Personnel Input Worksheet'!K7</f>
        <v>0</v>
      </c>
      <c r="K6" s="95" t="n">
        <f aca="false">+'Personnel Input Worksheet'!L7</f>
        <v>0</v>
      </c>
      <c r="L6" s="95" t="n">
        <f aca="false">+'Personnel Input Worksheet'!M7</f>
        <v>0</v>
      </c>
      <c r="M6" s="95" t="n">
        <f aca="false">+'Personnel Input Worksheet'!N7</f>
        <v>0</v>
      </c>
      <c r="N6" s="95" t="n">
        <f aca="false">+'Personnel Input Worksheet'!O7</f>
        <v>0</v>
      </c>
      <c r="O6" s="95" t="n">
        <f aca="false">+'Personnel Input Worksheet'!P7</f>
        <v>0</v>
      </c>
      <c r="P6" s="95" t="n">
        <f aca="false">+'Personnel Input Worksheet'!Q7</f>
        <v>0</v>
      </c>
      <c r="Q6" s="95" t="n">
        <f aca="false">+'Personnel Input Worksheet'!R7</f>
        <v>0</v>
      </c>
      <c r="R6" s="95" t="n">
        <f aca="false">+'Personnel Input Worksheet'!S7</f>
        <v>0</v>
      </c>
      <c r="S6" s="95" t="n">
        <f aca="false">+'Personnel Input Worksheet'!T7</f>
        <v>0</v>
      </c>
      <c r="T6" s="95" t="n">
        <f aca="false">+'Personnel Input Worksheet'!U7</f>
        <v>0</v>
      </c>
      <c r="U6" s="95" t="n">
        <f aca="false">+'Personnel Input Worksheet'!V7</f>
        <v>0</v>
      </c>
      <c r="V6" s="95" t="n">
        <f aca="false">+'Personnel Input Worksheet'!W7</f>
        <v>0</v>
      </c>
      <c r="W6" s="95" t="n">
        <f aca="false">+'Personnel Input Worksheet'!X7</f>
        <v>0</v>
      </c>
      <c r="X6" s="95" t="n">
        <f aca="false">+'Personnel Input Worksheet'!Y7</f>
        <v>0</v>
      </c>
      <c r="Y6" s="95" t="n">
        <f aca="false">+'Personnel Input Worksheet'!Z7</f>
        <v>0</v>
      </c>
    </row>
    <row r="7" customFormat="false" ht="12.75" hidden="false" customHeight="false" outlineLevel="0" collapsed="false">
      <c r="A7" s="0" t="n">
        <f aca="false">+'Personnel Input Worksheet'!A8</f>
        <v>0</v>
      </c>
      <c r="B7" s="0" t="str">
        <f aca="false">+'Personnel Input Worksheet'!B7</f>
        <v>(3)  Enter each employee's annual salary.</v>
      </c>
      <c r="C7" s="0" t="n">
        <f aca="false">+'Personnel Input Worksheet'!C7</f>
        <v>0</v>
      </c>
      <c r="D7" s="0" t="n">
        <f aca="false">+'Personnel Input Worksheet'!D7</f>
        <v>0</v>
      </c>
      <c r="E7" s="0" t="n">
        <f aca="false">+'Personnel Input Worksheet'!E7</f>
        <v>0</v>
      </c>
      <c r="F7" s="0" t="n">
        <f aca="false">+'Personnel Input Worksheet'!F8</f>
        <v>0</v>
      </c>
      <c r="G7" s="0" t="n">
        <f aca="false">+'Personnel Input Worksheet'!G7</f>
        <v>0</v>
      </c>
      <c r="H7" s="95" t="str">
        <f aca="false">+'Personnel Input Worksheet'!I7</f>
        <v>Tax</v>
      </c>
      <c r="I7" s="95" t="n">
        <f aca="false">+'Personnel Input Worksheet'!J7</f>
        <v>0</v>
      </c>
      <c r="J7" s="95" t="n">
        <f aca="false">+'Personnel Input Worksheet'!K8</f>
        <v>0</v>
      </c>
      <c r="K7" s="95" t="n">
        <f aca="false">+'Personnel Input Worksheet'!L8</f>
        <v>0</v>
      </c>
      <c r="L7" s="95" t="n">
        <f aca="false">+'Personnel Input Worksheet'!M8</f>
        <v>0</v>
      </c>
      <c r="M7" s="95" t="n">
        <f aca="false">+'Personnel Input Worksheet'!N8</f>
        <v>0</v>
      </c>
      <c r="N7" s="95" t="n">
        <f aca="false">+'Personnel Input Worksheet'!O8</f>
        <v>0</v>
      </c>
      <c r="O7" s="95" t="n">
        <f aca="false">+'Personnel Input Worksheet'!P8</f>
        <v>0</v>
      </c>
      <c r="P7" s="95" t="n">
        <f aca="false">+'Personnel Input Worksheet'!Q8</f>
        <v>0</v>
      </c>
      <c r="Q7" s="95" t="n">
        <f aca="false">+'Personnel Input Worksheet'!R8</f>
        <v>0</v>
      </c>
      <c r="R7" s="95" t="n">
        <f aca="false">+'Personnel Input Worksheet'!S8</f>
        <v>0</v>
      </c>
      <c r="S7" s="95" t="n">
        <f aca="false">+'Personnel Input Worksheet'!T8</f>
        <v>0</v>
      </c>
      <c r="T7" s="95" t="n">
        <f aca="false">+'Personnel Input Worksheet'!U8</f>
        <v>0</v>
      </c>
      <c r="U7" s="95" t="n">
        <f aca="false">+'Personnel Input Worksheet'!V8</f>
        <v>0</v>
      </c>
      <c r="V7" s="95" t="n">
        <f aca="false">+'Personnel Input Worksheet'!W8</f>
        <v>0</v>
      </c>
      <c r="W7" s="95" t="n">
        <f aca="false">+'Personnel Input Worksheet'!X8</f>
        <v>0</v>
      </c>
      <c r="X7" s="95" t="n">
        <f aca="false">+'Personnel Input Worksheet'!Y8</f>
        <v>0</v>
      </c>
      <c r="Y7" s="95" t="n">
        <f aca="false">+'Personnel Input Worksheet'!Z8</f>
        <v>0</v>
      </c>
    </row>
    <row r="8" customFormat="false" ht="12.75" hidden="false" customHeight="false" outlineLevel="0" collapsed="false">
      <c r="A8" s="0" t="n">
        <f aca="false">+'Personnel Input Worksheet'!A9</f>
        <v>0</v>
      </c>
      <c r="B8" s="0" t="str">
        <f aca="false">+'Personnel Input Worksheet'!B8</f>
        <v>(4)  For personnel who will be leaving or FTEs to be hired, enter the number of months each</v>
      </c>
      <c r="C8" s="0" t="n">
        <f aca="false">+'Personnel Input Worksheet'!C8</f>
        <v>0</v>
      </c>
      <c r="D8" s="0" t="n">
        <f aca="false">+'Personnel Input Worksheet'!D8</f>
        <v>0</v>
      </c>
      <c r="E8" s="0" t="n">
        <f aca="false">+'Personnel Input Worksheet'!E8</f>
        <v>0</v>
      </c>
      <c r="F8" s="0" t="n">
        <f aca="false">+'Personnel Input Worksheet'!F9</f>
        <v>0</v>
      </c>
      <c r="G8" s="0" t="n">
        <f aca="false">+'Personnel Input Worksheet'!G8</f>
        <v>0</v>
      </c>
      <c r="H8" s="95" t="str">
        <f aca="false">+'Personnel Input Worksheet'!I8</f>
        <v>Process Execution</v>
      </c>
      <c r="I8" s="95" t="n">
        <f aca="false">+'Personnel Input Worksheet'!J8</f>
        <v>0</v>
      </c>
      <c r="J8" s="95" t="n">
        <f aca="false">+'Personnel Input Worksheet'!K9</f>
        <v>0</v>
      </c>
      <c r="K8" s="95" t="n">
        <f aca="false">+'Personnel Input Worksheet'!L9</f>
        <v>0</v>
      </c>
      <c r="L8" s="95" t="n">
        <f aca="false">+'Personnel Input Worksheet'!M9</f>
        <v>0</v>
      </c>
      <c r="M8" s="95" t="n">
        <f aca="false">+'Personnel Input Worksheet'!N9</f>
        <v>0</v>
      </c>
      <c r="N8" s="95" t="n">
        <f aca="false">+'Personnel Input Worksheet'!O9</f>
        <v>0</v>
      </c>
      <c r="O8" s="95" t="n">
        <f aca="false">+'Personnel Input Worksheet'!P9</f>
        <v>0</v>
      </c>
      <c r="P8" s="95" t="n">
        <f aca="false">+'Personnel Input Worksheet'!Q9</f>
        <v>0</v>
      </c>
      <c r="Q8" s="95" t="n">
        <f aca="false">+'Personnel Input Worksheet'!R9</f>
        <v>0</v>
      </c>
      <c r="R8" s="95" t="n">
        <f aca="false">+'Personnel Input Worksheet'!S9</f>
        <v>0</v>
      </c>
      <c r="S8" s="95" t="n">
        <f aca="false">+'Personnel Input Worksheet'!T9</f>
        <v>0</v>
      </c>
      <c r="T8" s="95" t="n">
        <f aca="false">+'Personnel Input Worksheet'!U9</f>
        <v>0</v>
      </c>
      <c r="U8" s="95" t="n">
        <f aca="false">+'Personnel Input Worksheet'!V9</f>
        <v>0</v>
      </c>
      <c r="V8" s="95" t="n">
        <f aca="false">+'Personnel Input Worksheet'!W9</f>
        <v>0</v>
      </c>
      <c r="W8" s="95" t="n">
        <f aca="false">+'Personnel Input Worksheet'!X9</f>
        <v>0</v>
      </c>
      <c r="X8" s="95" t="n">
        <f aca="false">+'Personnel Input Worksheet'!Y9</f>
        <v>0</v>
      </c>
      <c r="Y8" s="95" t="n">
        <f aca="false">+'Personnel Input Worksheet'!Z9</f>
        <v>0</v>
      </c>
    </row>
    <row r="9" customFormat="false" ht="12.75" hidden="false" customHeight="false" outlineLevel="0" collapsed="false">
      <c r="A9" s="0" t="n">
        <f aca="false">+'Personnel Input Worksheet'!A10</f>
        <v>0</v>
      </c>
      <c r="B9" s="0" t="str">
        <f aca="false">+'Personnel Input Worksheet'!B9</f>
        <v>employee will be employed during 2000.  Enter 12 for employees who will be employed the full year.</v>
      </c>
      <c r="C9" s="0" t="n">
        <f aca="false">+'Personnel Input Worksheet'!C9</f>
        <v>0</v>
      </c>
      <c r="D9" s="0" t="n">
        <f aca="false">+'Personnel Input Worksheet'!D9</f>
        <v>0</v>
      </c>
      <c r="E9" s="0" t="n">
        <f aca="false">+'Personnel Input Worksheet'!E9</f>
        <v>0</v>
      </c>
      <c r="F9" s="0" t="n">
        <f aca="false">+'Personnel Input Worksheet'!F10</f>
        <v>0</v>
      </c>
      <c r="G9" s="0" t="n">
        <f aca="false">+'Personnel Input Worksheet'!G9</f>
        <v>0</v>
      </c>
      <c r="H9" s="95" t="str">
        <f aca="false">+'Personnel Input Worksheet'!I9</f>
        <v>EFS</v>
      </c>
      <c r="I9" s="95" t="n">
        <f aca="false">+'Personnel Input Worksheet'!J9</f>
        <v>0</v>
      </c>
      <c r="J9" s="95" t="n">
        <f aca="false">+'Personnel Input Worksheet'!K10</f>
        <v>0</v>
      </c>
      <c r="K9" s="95" t="n">
        <f aca="false">+'Personnel Input Worksheet'!L10</f>
        <v>0</v>
      </c>
      <c r="L9" s="95" t="n">
        <f aca="false">+'Personnel Input Worksheet'!M10</f>
        <v>0</v>
      </c>
      <c r="M9" s="95" t="n">
        <f aca="false">+'Personnel Input Worksheet'!N10</f>
        <v>0</v>
      </c>
      <c r="N9" s="95" t="n">
        <f aca="false">+'Personnel Input Worksheet'!O10</f>
        <v>0</v>
      </c>
      <c r="O9" s="95" t="n">
        <f aca="false">+'Personnel Input Worksheet'!P10</f>
        <v>0</v>
      </c>
      <c r="P9" s="95" t="n">
        <f aca="false">+'Personnel Input Worksheet'!Q10</f>
        <v>0</v>
      </c>
      <c r="Q9" s="95" t="n">
        <f aca="false">+'Personnel Input Worksheet'!R10</f>
        <v>0</v>
      </c>
      <c r="R9" s="95" t="n">
        <f aca="false">+'Personnel Input Worksheet'!S10</f>
        <v>0</v>
      </c>
      <c r="S9" s="95" t="n">
        <f aca="false">+'Personnel Input Worksheet'!T10</f>
        <v>0</v>
      </c>
      <c r="T9" s="95" t="n">
        <f aca="false">+'Personnel Input Worksheet'!U10</f>
        <v>0</v>
      </c>
      <c r="U9" s="95" t="n">
        <f aca="false">+'Personnel Input Worksheet'!V10</f>
        <v>0</v>
      </c>
      <c r="V9" s="95" t="n">
        <f aca="false">+'Personnel Input Worksheet'!W10</f>
        <v>0</v>
      </c>
      <c r="W9" s="95" t="n">
        <f aca="false">+'Personnel Input Worksheet'!X10</f>
        <v>0</v>
      </c>
      <c r="X9" s="95" t="n">
        <f aca="false">+'Personnel Input Worksheet'!Y10</f>
        <v>0</v>
      </c>
      <c r="Y9" s="95" t="n">
        <f aca="false">+'Personnel Input Worksheet'!Z10</f>
        <v>0</v>
      </c>
    </row>
    <row r="10" customFormat="false" ht="12.75" hidden="false" customHeight="false" outlineLevel="0" collapsed="false">
      <c r="A10" s="0" t="n">
        <f aca="false">+'Personnel Input Worksheet'!A11</f>
        <v>0</v>
      </c>
      <c r="B10" s="0" t="str">
        <f aca="false">+'Personnel Input Worksheet'!B10</f>
        <v>(5)  For FTEs that will be hired during the year, YOU MUST ENTER "FTE" IN THE EMPLOYEE NAME COLUMN </v>
      </c>
      <c r="C10" s="0" t="n">
        <f aca="false">+'Personnel Input Worksheet'!C10</f>
        <v>0</v>
      </c>
      <c r="D10" s="0" t="n">
        <f aca="false">+'Personnel Input Worksheet'!D10</f>
        <v>0</v>
      </c>
      <c r="E10" s="0" t="n">
        <f aca="false">+'Personnel Input Worksheet'!E10</f>
        <v>0</v>
      </c>
      <c r="F10" s="0" t="n">
        <f aca="false">+'Personnel Input Worksheet'!F11</f>
        <v>0</v>
      </c>
      <c r="G10" s="0" t="n">
        <f aca="false">+'Personnel Input Worksheet'!G10</f>
        <v>0</v>
      </c>
      <c r="H10" s="95" t="str">
        <f aca="false">+'Personnel Input Worksheet'!I10</f>
        <v>International</v>
      </c>
      <c r="I10" s="95" t="n">
        <f aca="false">+'Personnel Input Worksheet'!J10</f>
        <v>0</v>
      </c>
      <c r="J10" s="95" t="n">
        <f aca="false">+'Personnel Input Worksheet'!K11</f>
        <v>0</v>
      </c>
      <c r="K10" s="95" t="n">
        <f aca="false">+'Personnel Input Worksheet'!L11</f>
        <v>0</v>
      </c>
      <c r="L10" s="95" t="n">
        <f aca="false">+'Personnel Input Worksheet'!M11</f>
        <v>0</v>
      </c>
      <c r="M10" s="95" t="n">
        <f aca="false">+'Personnel Input Worksheet'!N11</f>
        <v>0</v>
      </c>
      <c r="N10" s="95" t="n">
        <f aca="false">+'Personnel Input Worksheet'!O11</f>
        <v>0</v>
      </c>
      <c r="O10" s="95" t="n">
        <f aca="false">+'Personnel Input Worksheet'!P11</f>
        <v>0</v>
      </c>
      <c r="P10" s="95" t="n">
        <f aca="false">+'Personnel Input Worksheet'!Q11</f>
        <v>0</v>
      </c>
      <c r="Q10" s="95" t="n">
        <f aca="false">+'Personnel Input Worksheet'!R11</f>
        <v>0</v>
      </c>
      <c r="R10" s="95" t="n">
        <f aca="false">+'Personnel Input Worksheet'!S11</f>
        <v>0</v>
      </c>
      <c r="S10" s="95" t="n">
        <f aca="false">+'Personnel Input Worksheet'!T11</f>
        <v>0</v>
      </c>
      <c r="T10" s="95" t="n">
        <f aca="false">+'Personnel Input Worksheet'!U11</f>
        <v>0</v>
      </c>
      <c r="U10" s="95" t="n">
        <f aca="false">+'Personnel Input Worksheet'!V11</f>
        <v>0</v>
      </c>
      <c r="V10" s="95" t="n">
        <f aca="false">+'Personnel Input Worksheet'!W11</f>
        <v>0</v>
      </c>
      <c r="W10" s="95" t="n">
        <f aca="false">+'Personnel Input Worksheet'!X11</f>
        <v>0</v>
      </c>
      <c r="X10" s="95" t="n">
        <f aca="false">+'Personnel Input Worksheet'!Y11</f>
        <v>0</v>
      </c>
      <c r="Y10" s="95" t="n">
        <f aca="false">+'Personnel Input Worksheet'!Z11</f>
        <v>0</v>
      </c>
    </row>
    <row r="11" customFormat="false" ht="12.75" hidden="false" customHeight="false" outlineLevel="0" collapsed="false">
      <c r="A11" s="0" t="n">
        <f aca="false">+'Personnel Input Worksheet'!A12</f>
        <v>0</v>
      </c>
      <c r="B11" s="0" t="str">
        <f aca="false">+'Personnel Input Worksheet'!B11</f>
        <v>or the spreadsheet will not calculate correctly.</v>
      </c>
      <c r="C11" s="0" t="n">
        <f aca="false">+'Personnel Input Worksheet'!C11</f>
        <v>0</v>
      </c>
      <c r="D11" s="0" t="n">
        <f aca="false">+'Personnel Input Worksheet'!D11</f>
        <v>0</v>
      </c>
      <c r="E11" s="0" t="n">
        <f aca="false">+'Personnel Input Worksheet'!E11</f>
        <v>0</v>
      </c>
      <c r="F11" s="0" t="n">
        <f aca="false">+'Personnel Input Worksheet'!F12</f>
        <v>0</v>
      </c>
      <c r="G11" s="0" t="n">
        <f aca="false">+'Personnel Input Worksheet'!G11</f>
        <v>0</v>
      </c>
      <c r="H11" s="95" t="str">
        <f aca="false">+'Personnel Input Worksheet'!I11</f>
        <v>ResCo</v>
      </c>
      <c r="I11" s="95" t="n">
        <f aca="false">+'Personnel Input Worksheet'!J11</f>
        <v>0</v>
      </c>
      <c r="J11" s="95" t="n">
        <f aca="false">+'Personnel Input Worksheet'!K12</f>
        <v>0</v>
      </c>
      <c r="K11" s="95" t="n">
        <f aca="false">+'Personnel Input Worksheet'!L12</f>
        <v>0</v>
      </c>
      <c r="L11" s="95" t="n">
        <f aca="false">+'Personnel Input Worksheet'!M12</f>
        <v>0</v>
      </c>
      <c r="M11" s="95" t="n">
        <f aca="false">+'Personnel Input Worksheet'!N12</f>
        <v>0</v>
      </c>
      <c r="N11" s="95" t="n">
        <f aca="false">+'Personnel Input Worksheet'!O12</f>
        <v>0</v>
      </c>
      <c r="O11" s="95" t="n">
        <f aca="false">+'Personnel Input Worksheet'!P12</f>
        <v>0</v>
      </c>
      <c r="P11" s="95" t="n">
        <f aca="false">+'Personnel Input Worksheet'!Q12</f>
        <v>0</v>
      </c>
      <c r="Q11" s="95" t="n">
        <f aca="false">+'Personnel Input Worksheet'!R12</f>
        <v>0</v>
      </c>
      <c r="R11" s="95" t="n">
        <f aca="false">+'Personnel Input Worksheet'!S12</f>
        <v>0</v>
      </c>
      <c r="S11" s="95" t="n">
        <f aca="false">+'Personnel Input Worksheet'!T12</f>
        <v>0</v>
      </c>
      <c r="T11" s="95" t="n">
        <f aca="false">+'Personnel Input Worksheet'!U12</f>
        <v>0</v>
      </c>
      <c r="U11" s="95" t="n">
        <f aca="false">+'Personnel Input Worksheet'!V12</f>
        <v>0</v>
      </c>
      <c r="V11" s="95" t="n">
        <f aca="false">+'Personnel Input Worksheet'!W12</f>
        <v>0</v>
      </c>
      <c r="W11" s="95" t="n">
        <f aca="false">+'Personnel Input Worksheet'!X12</f>
        <v>0</v>
      </c>
      <c r="X11" s="95" t="n">
        <f aca="false">+'Personnel Input Worksheet'!Y12</f>
        <v>0</v>
      </c>
      <c r="Y11" s="95" t="n">
        <f aca="false">+'Personnel Input Worksheet'!Z12</f>
        <v>0</v>
      </c>
    </row>
    <row r="12" customFormat="false" ht="12.75" hidden="false" customHeight="false" outlineLevel="0" collapsed="false">
      <c r="A12" s="0" t="n">
        <f aca="false">+'Personnel Input Worksheet'!A13</f>
        <v>0</v>
      </c>
      <c r="B12" s="0" t="str">
        <f aca="false">+'Personnel Input Worksheet'!B12</f>
        <v>(6)  For any unused rows in the list, enter a "0" in the Annual Salary column or the # of Months column.</v>
      </c>
      <c r="C12" s="0" t="n">
        <f aca="false">+'Personnel Input Worksheet'!C12</f>
        <v>0</v>
      </c>
      <c r="D12" s="0" t="n">
        <f aca="false">+'Personnel Input Worksheet'!D12</f>
        <v>0</v>
      </c>
      <c r="E12" s="0" t="n">
        <f aca="false">+'Personnel Input Worksheet'!E12</f>
        <v>0</v>
      </c>
      <c r="F12" s="0" t="n">
        <f aca="false">+'Personnel Input Worksheet'!F13</f>
        <v>0</v>
      </c>
      <c r="G12" s="0" t="n">
        <f aca="false">+'Personnel Input Worksheet'!G12</f>
        <v>0</v>
      </c>
      <c r="H12" s="95" t="str">
        <f aca="false">+'Personnel Input Worksheet'!I12</f>
        <v>Corporate Development</v>
      </c>
      <c r="I12" s="95" t="n">
        <f aca="false">+'Personnel Input Worksheet'!J12</f>
        <v>0</v>
      </c>
      <c r="J12" s="95" t="n">
        <f aca="false">+'Personnel Input Worksheet'!K13</f>
        <v>0</v>
      </c>
      <c r="K12" s="95" t="n">
        <f aca="false">+'Personnel Input Worksheet'!L13</f>
        <v>0</v>
      </c>
      <c r="L12" s="95" t="n">
        <f aca="false">+'Personnel Input Worksheet'!M13</f>
        <v>0</v>
      </c>
      <c r="M12" s="95" t="n">
        <f aca="false">+'Personnel Input Worksheet'!N13</f>
        <v>0</v>
      </c>
      <c r="N12" s="95" t="n">
        <f aca="false">+'Personnel Input Worksheet'!O13</f>
        <v>0</v>
      </c>
      <c r="O12" s="95" t="n">
        <f aca="false">+'Personnel Input Worksheet'!P13</f>
        <v>0</v>
      </c>
      <c r="P12" s="95" t="n">
        <f aca="false">+'Personnel Input Worksheet'!Q13</f>
        <v>0</v>
      </c>
      <c r="Q12" s="95" t="n">
        <f aca="false">+'Personnel Input Worksheet'!R13</f>
        <v>0</v>
      </c>
      <c r="R12" s="95" t="n">
        <f aca="false">+'Personnel Input Worksheet'!S13</f>
        <v>0</v>
      </c>
      <c r="S12" s="95" t="n">
        <f aca="false">+'Personnel Input Worksheet'!T13</f>
        <v>0</v>
      </c>
      <c r="T12" s="95" t="n">
        <f aca="false">+'Personnel Input Worksheet'!U13</f>
        <v>0</v>
      </c>
      <c r="U12" s="95" t="n">
        <f aca="false">+'Personnel Input Worksheet'!V13</f>
        <v>0</v>
      </c>
      <c r="V12" s="95" t="n">
        <f aca="false">+'Personnel Input Worksheet'!W13</f>
        <v>0</v>
      </c>
      <c r="W12" s="95" t="n">
        <f aca="false">+'Personnel Input Worksheet'!X13</f>
        <v>0</v>
      </c>
      <c r="X12" s="95" t="n">
        <f aca="false">+'Personnel Input Worksheet'!Y13</f>
        <v>0</v>
      </c>
      <c r="Y12" s="95" t="n">
        <f aca="false">+'Personnel Input Worksheet'!Z13</f>
        <v>0</v>
      </c>
    </row>
    <row r="13" customFormat="false" ht="12.75" hidden="false" customHeight="false" outlineLevel="0" collapsed="false">
      <c r="A13" s="0" t="n">
        <f aca="false">+'Personnel Input Worksheet'!A14</f>
        <v>0</v>
      </c>
      <c r="B13" s="0" t="str">
        <f aca="false">+'Personnel Input Worksheet'!B13</f>
        <v>(7)  Select the "Protect Personnel Information" command button to protect this information from anyone</v>
      </c>
      <c r="C13" s="0" t="n">
        <f aca="false">+'Personnel Input Worksheet'!C13</f>
        <v>0</v>
      </c>
      <c r="D13" s="0" t="n">
        <f aca="false">+'Personnel Input Worksheet'!D13</f>
        <v>0</v>
      </c>
      <c r="E13" s="0" t="n">
        <f aca="false">+'Personnel Input Worksheet'!E13</f>
        <v>0</v>
      </c>
      <c r="F13" s="0" t="n">
        <f aca="false">+'Personnel Input Worksheet'!F14</f>
        <v>0</v>
      </c>
      <c r="G13" s="0" t="n">
        <f aca="false">+'Personnel Input Worksheet'!G13</f>
        <v>0</v>
      </c>
      <c r="H13" s="95" t="str">
        <f aca="false">+'Personnel Input Worksheet'!I13</f>
        <v>Europe</v>
      </c>
      <c r="I13" s="95" t="n">
        <f aca="false">+'Personnel Input Worksheet'!J13</f>
        <v>0</v>
      </c>
      <c r="J13" s="95" t="n">
        <f aca="false">+'Personnel Input Worksheet'!K14</f>
        <v>0</v>
      </c>
      <c r="K13" s="95" t="n">
        <f aca="false">+'Personnel Input Worksheet'!L14</f>
        <v>0</v>
      </c>
      <c r="L13" s="95" t="n">
        <f aca="false">+'Personnel Input Worksheet'!M14</f>
        <v>0</v>
      </c>
      <c r="M13" s="95" t="n">
        <f aca="false">+'Personnel Input Worksheet'!N14</f>
        <v>0</v>
      </c>
      <c r="N13" s="95" t="n">
        <f aca="false">+'Personnel Input Worksheet'!O14</f>
        <v>0</v>
      </c>
      <c r="O13" s="95" t="n">
        <f aca="false">+'Personnel Input Worksheet'!P14</f>
        <v>0</v>
      </c>
      <c r="P13" s="95" t="n">
        <f aca="false">+'Personnel Input Worksheet'!Q14</f>
        <v>0</v>
      </c>
      <c r="Q13" s="95" t="n">
        <f aca="false">+'Personnel Input Worksheet'!R14</f>
        <v>0</v>
      </c>
      <c r="R13" s="95" t="n">
        <f aca="false">+'Personnel Input Worksheet'!S14</f>
        <v>0</v>
      </c>
      <c r="S13" s="95" t="n">
        <f aca="false">+'Personnel Input Worksheet'!T14</f>
        <v>0</v>
      </c>
      <c r="T13" s="95" t="n">
        <f aca="false">+'Personnel Input Worksheet'!U14</f>
        <v>0</v>
      </c>
      <c r="U13" s="95" t="n">
        <f aca="false">+'Personnel Input Worksheet'!V14</f>
        <v>0</v>
      </c>
      <c r="V13" s="95" t="n">
        <f aca="false">+'Personnel Input Worksheet'!W14</f>
        <v>0</v>
      </c>
      <c r="W13" s="95" t="n">
        <f aca="false">+'Personnel Input Worksheet'!X14</f>
        <v>0</v>
      </c>
      <c r="X13" s="95" t="n">
        <f aca="false">+'Personnel Input Worksheet'!Y14</f>
        <v>0</v>
      </c>
      <c r="Y13" s="95" t="n">
        <f aca="false">+'Personnel Input Worksheet'!Z14</f>
        <v>0</v>
      </c>
    </row>
    <row r="14" customFormat="false" ht="12.75" hidden="false" customHeight="false" outlineLevel="0" collapsed="false">
      <c r="A14" s="0" t="n">
        <f aca="false">+'Personnel Input Worksheet'!A15</f>
        <v>0</v>
      </c>
      <c r="B14" s="0" t="str">
        <f aca="false">+'Personnel Input Worksheet'!B14</f>
        <v> other than yourself.  Make a note of your password, you will be the only person</v>
      </c>
      <c r="C14" s="0" t="n">
        <f aca="false">+'Personnel Input Worksheet'!C14</f>
        <v>0</v>
      </c>
      <c r="D14" s="0" t="n">
        <f aca="false">+'Personnel Input Worksheet'!D14</f>
        <v>0</v>
      </c>
      <c r="E14" s="0" t="n">
        <f aca="false">+'Personnel Input Worksheet'!E14</f>
        <v>0</v>
      </c>
      <c r="F14" s="0" t="n">
        <f aca="false">+'Personnel Input Worksheet'!F15</f>
        <v>0</v>
      </c>
      <c r="G14" s="0" t="n">
        <f aca="false">+'Personnel Input Worksheet'!G14</f>
        <v>0</v>
      </c>
      <c r="H14" s="95" t="str">
        <f aca="false">+'Personnel Input Worksheet'!I14</f>
        <v>Financial Operations</v>
      </c>
      <c r="I14" s="95" t="n">
        <f aca="false">+'Personnel Input Worksheet'!J14</f>
        <v>0</v>
      </c>
      <c r="J14" s="95" t="n">
        <f aca="false">+'Personnel Input Worksheet'!K15</f>
        <v>0</v>
      </c>
      <c r="K14" s="95" t="n">
        <f aca="false">+'Personnel Input Worksheet'!L15</f>
        <v>0</v>
      </c>
      <c r="L14" s="95" t="n">
        <f aca="false">+'Personnel Input Worksheet'!M15</f>
        <v>0</v>
      </c>
      <c r="M14" s="95" t="n">
        <f aca="false">+'Personnel Input Worksheet'!N15</f>
        <v>0</v>
      </c>
      <c r="N14" s="95" t="n">
        <f aca="false">+'Personnel Input Worksheet'!O15</f>
        <v>0</v>
      </c>
      <c r="O14" s="95" t="n">
        <f aca="false">+'Personnel Input Worksheet'!P15</f>
        <v>0</v>
      </c>
      <c r="P14" s="95" t="n">
        <f aca="false">+'Personnel Input Worksheet'!Q15</f>
        <v>0</v>
      </c>
      <c r="Q14" s="95" t="n">
        <f aca="false">+'Personnel Input Worksheet'!R15</f>
        <v>0</v>
      </c>
      <c r="R14" s="95" t="n">
        <f aca="false">+'Personnel Input Worksheet'!S15</f>
        <v>0</v>
      </c>
      <c r="S14" s="95" t="n">
        <f aca="false">+'Personnel Input Worksheet'!T15</f>
        <v>0</v>
      </c>
      <c r="T14" s="95" t="n">
        <f aca="false">+'Personnel Input Worksheet'!U15</f>
        <v>0</v>
      </c>
      <c r="U14" s="95" t="n">
        <f aca="false">+'Personnel Input Worksheet'!V15</f>
        <v>0</v>
      </c>
      <c r="V14" s="95" t="n">
        <f aca="false">+'Personnel Input Worksheet'!W15</f>
        <v>0</v>
      </c>
      <c r="W14" s="95" t="n">
        <f aca="false">+'Personnel Input Worksheet'!X15</f>
        <v>0</v>
      </c>
      <c r="X14" s="95" t="n">
        <f aca="false">+'Personnel Input Worksheet'!Y15</f>
        <v>0</v>
      </c>
      <c r="Y14" s="95" t="n">
        <f aca="false">+'Personnel Input Worksheet'!Z15</f>
        <v>0</v>
      </c>
    </row>
    <row r="15" customFormat="false" ht="12.75" hidden="false" customHeight="false" outlineLevel="0" collapsed="false">
      <c r="A15" s="0" t="n">
        <f aca="false">+'Personnel Input Worksheet'!A16</f>
        <v>0</v>
      </c>
      <c r="B15" s="0" t="str">
        <f aca="false">+'Personnel Input Worksheet'!B15</f>
        <v> with access to this information</v>
      </c>
      <c r="C15" s="0" t="n">
        <f aca="false">+'Personnel Input Worksheet'!C15</f>
        <v>0</v>
      </c>
      <c r="D15" s="0" t="n">
        <f aca="false">+'Personnel Input Worksheet'!D15</f>
        <v>0</v>
      </c>
      <c r="E15" s="0" t="n">
        <f aca="false">+'Personnel Input Worksheet'!E15</f>
        <v>0</v>
      </c>
      <c r="F15" s="0" t="n">
        <f aca="false">+'Personnel Input Worksheet'!F16</f>
        <v>0</v>
      </c>
      <c r="G15" s="0" t="n">
        <f aca="false">+'Personnel Input Worksheet'!G15</f>
        <v>0</v>
      </c>
      <c r="H15" s="95" t="str">
        <f aca="false">+'Personnel Input Worksheet'!I15</f>
        <v>Marketing Communications</v>
      </c>
      <c r="I15" s="95" t="n">
        <f aca="false">+'Personnel Input Worksheet'!J15</f>
        <v>0</v>
      </c>
      <c r="J15" s="95" t="n">
        <f aca="false">+'Personnel Input Worksheet'!K16</f>
        <v>0</v>
      </c>
      <c r="K15" s="95" t="n">
        <f aca="false">+'Personnel Input Worksheet'!L16</f>
        <v>0</v>
      </c>
      <c r="L15" s="95" t="n">
        <f aca="false">+'Personnel Input Worksheet'!M16</f>
        <v>0</v>
      </c>
      <c r="M15" s="95" t="n">
        <f aca="false">+'Personnel Input Worksheet'!N16</f>
        <v>0</v>
      </c>
      <c r="N15" s="95" t="n">
        <f aca="false">+'Personnel Input Worksheet'!O16</f>
        <v>0</v>
      </c>
      <c r="O15" s="95" t="n">
        <f aca="false">+'Personnel Input Worksheet'!P16</f>
        <v>0</v>
      </c>
      <c r="P15" s="95" t="n">
        <f aca="false">+'Personnel Input Worksheet'!Q16</f>
        <v>0</v>
      </c>
      <c r="Q15" s="95" t="n">
        <f aca="false">+'Personnel Input Worksheet'!R16</f>
        <v>0</v>
      </c>
      <c r="R15" s="95" t="n">
        <f aca="false">+'Personnel Input Worksheet'!S16</f>
        <v>0</v>
      </c>
      <c r="S15" s="95" t="n">
        <f aca="false">+'Personnel Input Worksheet'!T16</f>
        <v>0</v>
      </c>
      <c r="T15" s="95" t="n">
        <f aca="false">+'Personnel Input Worksheet'!U16</f>
        <v>0</v>
      </c>
      <c r="U15" s="95" t="n">
        <f aca="false">+'Personnel Input Worksheet'!V16</f>
        <v>0</v>
      </c>
      <c r="V15" s="95" t="n">
        <f aca="false">+'Personnel Input Worksheet'!W16</f>
        <v>0</v>
      </c>
      <c r="W15" s="95" t="n">
        <f aca="false">+'Personnel Input Worksheet'!X16</f>
        <v>0</v>
      </c>
      <c r="X15" s="95" t="n">
        <f aca="false">+'Personnel Input Worksheet'!Y16</f>
        <v>0</v>
      </c>
      <c r="Y15" s="95" t="n">
        <f aca="false">+'Personnel Input Worksheet'!Z16</f>
        <v>0</v>
      </c>
    </row>
    <row r="16" customFormat="false" ht="12.75" hidden="false" customHeight="false" outlineLevel="0" collapsed="false">
      <c r="B16" s="0" t="n">
        <f aca="false">+'Personnel Input Worksheet'!B16</f>
        <v>0</v>
      </c>
      <c r="C16" s="0" t="n">
        <f aca="false">+'Personnel Input Worksheet'!C16</f>
        <v>0</v>
      </c>
      <c r="D16" s="0" t="n">
        <f aca="false">+'Personnel Input Worksheet'!D16</f>
        <v>0</v>
      </c>
      <c r="E16" s="0" t="n">
        <f aca="false">+'Personnel Input Worksheet'!E16</f>
        <v>0</v>
      </c>
      <c r="F16" s="0" t="n">
        <f aca="false">+'Personnel Input Worksheet'!F17</f>
        <v>0</v>
      </c>
      <c r="G16" s="0" t="n">
        <f aca="false">+'Personnel Input Worksheet'!G16</f>
        <v>0</v>
      </c>
      <c r="H16" s="95" t="str">
        <f aca="false">+'Personnel Input Worksheet'!I16</f>
        <v>Human Resources</v>
      </c>
      <c r="I16" s="95" t="n">
        <f aca="false">+'Personnel Input Worksheet'!J16</f>
        <v>0</v>
      </c>
    </row>
    <row r="17" customFormat="false" ht="12.75" hidden="false" customHeight="false" outlineLevel="0" collapsed="false">
      <c r="A17" s="0" t="n">
        <f aca="false">+'Personnel Input Worksheet'!A17</f>
        <v>0</v>
      </c>
      <c r="B17" s="0" t="n">
        <f aca="false">+'Personnel Input Worksheet'!B17</f>
        <v>0</v>
      </c>
      <c r="C17" s="0" t="n">
        <f aca="false">+'Personnel Input Worksheet'!C17</f>
        <v>0</v>
      </c>
      <c r="D17" s="0" t="n">
        <f aca="false">+'Personnel Input Worksheet'!D17</f>
        <v>0</v>
      </c>
      <c r="E17" s="0" t="n">
        <f aca="false">+'Personnel Input Worksheet'!E17</f>
        <v>0</v>
      </c>
      <c r="F17" s="0" t="n">
        <f aca="false">+'Personnel Input Worksheet'!F17</f>
        <v>0</v>
      </c>
      <c r="G17" s="0" t="n">
        <f aca="false">+'Personnel Input Worksheet'!G17</f>
        <v>0</v>
      </c>
      <c r="H17" s="95" t="str">
        <f aca="false">+'Personnel Input Worksheet'!I18</f>
        <v>Total:</v>
      </c>
      <c r="I17" s="95" t="n">
        <f aca="false">+'Personnel Input Worksheet'!J18</f>
        <v>4</v>
      </c>
      <c r="J17" s="95" t="n">
        <f aca="false">+'Personnel Input Worksheet'!K17</f>
        <v>0</v>
      </c>
      <c r="K17" s="95" t="n">
        <f aca="false">+'Personnel Input Worksheet'!L17</f>
        <v>0</v>
      </c>
      <c r="L17" s="95" t="n">
        <f aca="false">+'Personnel Input Worksheet'!M17</f>
        <v>0</v>
      </c>
      <c r="M17" s="95" t="n">
        <f aca="false">+'Personnel Input Worksheet'!N17</f>
        <v>0</v>
      </c>
      <c r="N17" s="95" t="n">
        <f aca="false">+'Personnel Input Worksheet'!O17</f>
        <v>0</v>
      </c>
      <c r="O17" s="95" t="n">
        <f aca="false">+'Personnel Input Worksheet'!P17</f>
        <v>0</v>
      </c>
      <c r="P17" s="95" t="n">
        <f aca="false">+'Personnel Input Worksheet'!Q17</f>
        <v>0</v>
      </c>
      <c r="Q17" s="95" t="n">
        <f aca="false">+'Personnel Input Worksheet'!R17</f>
        <v>0</v>
      </c>
      <c r="R17" s="95" t="n">
        <f aca="false">+'Personnel Input Worksheet'!S17</f>
        <v>0</v>
      </c>
      <c r="S17" s="95" t="n">
        <f aca="false">+'Personnel Input Worksheet'!T17</f>
        <v>0</v>
      </c>
      <c r="T17" s="95" t="n">
        <f aca="false">+'Personnel Input Worksheet'!U17</f>
        <v>0</v>
      </c>
      <c r="U17" s="95" t="n">
        <f aca="false">+'Personnel Input Worksheet'!V17</f>
        <v>0</v>
      </c>
      <c r="V17" s="95" t="n">
        <f aca="false">+'Personnel Input Worksheet'!W17</f>
        <v>0</v>
      </c>
      <c r="W17" s="95" t="n">
        <f aca="false">+'Personnel Input Worksheet'!X17</f>
        <v>0</v>
      </c>
      <c r="X17" s="95" t="n">
        <f aca="false">+'Personnel Input Worksheet'!Y17</f>
        <v>0</v>
      </c>
      <c r="Y17" s="95" t="n">
        <f aca="false">+'Personnel Input Worksheet'!Z17</f>
        <v>0</v>
      </c>
    </row>
    <row r="18" customFormat="false" ht="12.75" hidden="false" customHeight="false" outlineLevel="0" collapsed="false">
      <c r="A18" s="0" t="n">
        <f aca="false">+'Personnel Input Worksheet'!A18</f>
        <v>0</v>
      </c>
      <c r="B18" s="0" t="n">
        <f aca="false">+'Personnel Input Worksheet'!B18</f>
        <v>0</v>
      </c>
      <c r="C18" s="0" t="n">
        <f aca="false">+'Personnel Input Worksheet'!C18</f>
        <v>0</v>
      </c>
      <c r="D18" s="0" t="n">
        <f aca="false">+'Personnel Input Worksheet'!D18</f>
        <v>0</v>
      </c>
      <c r="E18" s="0" t="n">
        <f aca="false">+'Personnel Input Worksheet'!E18</f>
        <v>0</v>
      </c>
      <c r="F18" s="0" t="n">
        <f aca="false">+'Personnel Input Worksheet'!F18</f>
        <v>0</v>
      </c>
      <c r="G18" s="0" t="n">
        <f aca="false">+'Personnel Input Worksheet'!G18</f>
        <v>0</v>
      </c>
      <c r="H18" s="95" t="str">
        <f aca="false">+'Personnel Input Worksheet'!I17</f>
        <v>Sales Support</v>
      </c>
      <c r="I18" s="95" t="n">
        <f aca="false">+'Personnel Input Worksheet'!J17</f>
        <v>0</v>
      </c>
      <c r="J18" s="95" t="n">
        <f aca="false">+'Personnel Input Worksheet'!K18</f>
        <v>0</v>
      </c>
      <c r="K18" s="95" t="n">
        <f aca="false">+'Personnel Input Worksheet'!L18</f>
        <v>0</v>
      </c>
      <c r="L18" s="95" t="n">
        <f aca="false">+'Personnel Input Worksheet'!M18</f>
        <v>0</v>
      </c>
      <c r="M18" s="95" t="n">
        <f aca="false">+'Personnel Input Worksheet'!N18</f>
        <v>0</v>
      </c>
      <c r="N18" s="95" t="n">
        <f aca="false">+'Personnel Input Worksheet'!O18</f>
        <v>0</v>
      </c>
      <c r="O18" s="95" t="n">
        <f aca="false">+'Personnel Input Worksheet'!P18</f>
        <v>0</v>
      </c>
      <c r="P18" s="95" t="n">
        <f aca="false">+'Personnel Input Worksheet'!Q18</f>
        <v>0</v>
      </c>
      <c r="Q18" s="95" t="n">
        <f aca="false">+'Personnel Input Worksheet'!R18</f>
        <v>0</v>
      </c>
      <c r="R18" s="95" t="n">
        <f aca="false">+'Personnel Input Worksheet'!S18</f>
        <v>0</v>
      </c>
      <c r="S18" s="95" t="n">
        <f aca="false">+'Personnel Input Worksheet'!T18</f>
        <v>0</v>
      </c>
      <c r="T18" s="95" t="n">
        <f aca="false">+'Personnel Input Worksheet'!U18</f>
        <v>0</v>
      </c>
      <c r="U18" s="95" t="n">
        <f aca="false">+'Personnel Input Worksheet'!V18</f>
        <v>0</v>
      </c>
      <c r="V18" s="95" t="n">
        <f aca="false">+'Personnel Input Worksheet'!W18</f>
        <v>0</v>
      </c>
      <c r="W18" s="95" t="n">
        <f aca="false">+'Personnel Input Worksheet'!X18</f>
        <v>0</v>
      </c>
      <c r="X18" s="95" t="n">
        <f aca="false">+'Personnel Input Worksheet'!Y18</f>
        <v>0</v>
      </c>
      <c r="Y18" s="95" t="n">
        <f aca="false">+'Personnel Input Worksheet'!Z18</f>
        <v>0</v>
      </c>
    </row>
    <row r="19" customFormat="false" ht="12.75" hidden="false" customHeight="false" outlineLevel="0" collapsed="false">
      <c r="A19" s="0" t="n">
        <f aca="false">+'Personnel Input Worksheet'!A20</f>
        <v>0</v>
      </c>
      <c r="B19" s="0" t="n">
        <f aca="false">+'Personnel Input Worksheet'!B20</f>
        <v>0</v>
      </c>
      <c r="C19" s="0" t="n">
        <f aca="false">+'Personnel Input Worksheet'!C20</f>
        <v>0</v>
      </c>
      <c r="D19" s="0" t="n">
        <f aca="false">+'Personnel Input Worksheet'!D20</f>
        <v>0</v>
      </c>
      <c r="E19" s="0" t="n">
        <f aca="false">+'Personnel Input Worksheet'!E20</f>
        <v>0</v>
      </c>
      <c r="F19" s="0" t="n">
        <f aca="false">+'Personnel Input Worksheet'!F20</f>
        <v>0</v>
      </c>
      <c r="G19" s="0" t="n">
        <f aca="false">+'Personnel Input Worksheet'!G20</f>
        <v>0</v>
      </c>
      <c r="H19" s="95" t="n">
        <f aca="false">+'Personnel Input Worksheet'!I19</f>
        <v>0</v>
      </c>
      <c r="I19" s="95" t="n">
        <f aca="false">+'Personnel Input Worksheet'!J19</f>
        <v>0</v>
      </c>
      <c r="J19" s="95" t="n">
        <f aca="false">+'Personnel Input Worksheet'!K20</f>
        <v>0</v>
      </c>
      <c r="K19" s="95" t="n">
        <f aca="false">+'Personnel Input Worksheet'!L20</f>
        <v>0</v>
      </c>
      <c r="L19" s="95" t="n">
        <f aca="false">+'Personnel Input Worksheet'!M20</f>
        <v>0</v>
      </c>
      <c r="M19" s="95" t="n">
        <f aca="false">+'Personnel Input Worksheet'!N20</f>
        <v>0</v>
      </c>
      <c r="N19" s="95" t="n">
        <f aca="false">+'Personnel Input Worksheet'!O20</f>
        <v>0</v>
      </c>
      <c r="O19" s="95" t="n">
        <f aca="false">+'Personnel Input Worksheet'!P20</f>
        <v>0</v>
      </c>
      <c r="P19" s="95" t="n">
        <f aca="false">+'Personnel Input Worksheet'!Q20</f>
        <v>0</v>
      </c>
      <c r="Q19" s="95" t="n">
        <f aca="false">+'Personnel Input Worksheet'!R20</f>
        <v>0</v>
      </c>
      <c r="R19" s="95" t="n">
        <f aca="false">+'Personnel Input Worksheet'!S20</f>
        <v>0</v>
      </c>
      <c r="S19" s="95" t="n">
        <f aca="false">+'Personnel Input Worksheet'!T20</f>
        <v>0</v>
      </c>
      <c r="T19" s="95" t="n">
        <f aca="false">+'Personnel Input Worksheet'!U20</f>
        <v>0</v>
      </c>
      <c r="U19" s="95" t="n">
        <f aca="false">+'Personnel Input Worksheet'!V20</f>
        <v>0</v>
      </c>
      <c r="V19" s="95" t="n">
        <f aca="false">+'Personnel Input Worksheet'!W20</f>
        <v>0</v>
      </c>
      <c r="W19" s="95" t="n">
        <f aca="false">+'Personnel Input Worksheet'!X20</f>
        <v>0</v>
      </c>
      <c r="X19" s="95" t="n">
        <f aca="false">+'Personnel Input Worksheet'!Y20</f>
        <v>0</v>
      </c>
      <c r="Y19" s="95" t="n">
        <f aca="false">+'Personnel Input Worksheet'!Z20</f>
        <v>0</v>
      </c>
    </row>
    <row r="20" customFormat="false" ht="12.75" hidden="false" customHeight="false" outlineLevel="0" collapsed="false">
      <c r="A20" s="96" t="n">
        <f aca="false">+'Personnel Input Worksheet'!A21</f>
        <v>0</v>
      </c>
      <c r="B20" s="96" t="str">
        <f aca="false">+'Personnel Input Worksheet'!B21</f>
        <v>Employee Name</v>
      </c>
      <c r="C20" s="96" t="str">
        <f aca="false">+'Personnel Input Worksheet'!C21</f>
        <v>Business Initiative</v>
      </c>
      <c r="D20" s="96"/>
      <c r="E20" s="96"/>
      <c r="F20" s="97"/>
      <c r="G20" s="96"/>
      <c r="H20" s="98" t="s">
        <v>53</v>
      </c>
      <c r="I20" s="98" t="s">
        <v>80</v>
      </c>
      <c r="J20" s="98" t="s">
        <v>54</v>
      </c>
      <c r="K20" s="98" t="s">
        <v>55</v>
      </c>
      <c r="L20" s="98" t="s">
        <v>56</v>
      </c>
      <c r="M20" s="99" t="n">
        <v>36526</v>
      </c>
      <c r="N20" s="99" t="n">
        <v>36557</v>
      </c>
      <c r="O20" s="99" t="n">
        <v>36586</v>
      </c>
      <c r="P20" s="99" t="n">
        <v>36617</v>
      </c>
      <c r="Q20" s="99" t="n">
        <v>36647</v>
      </c>
      <c r="R20" s="99" t="n">
        <v>36678</v>
      </c>
      <c r="S20" s="99" t="n">
        <v>36708</v>
      </c>
      <c r="T20" s="99" t="n">
        <v>36739</v>
      </c>
      <c r="U20" s="99" t="n">
        <v>36770</v>
      </c>
      <c r="V20" s="99" t="n">
        <v>36800</v>
      </c>
      <c r="W20" s="99" t="n">
        <v>36831</v>
      </c>
      <c r="X20" s="99" t="n">
        <v>36861</v>
      </c>
      <c r="Y20" s="100"/>
      <c r="Z20" s="101"/>
      <c r="AA20" s="101"/>
      <c r="AB20" s="101"/>
      <c r="AC20" s="101"/>
      <c r="AD20" s="101"/>
      <c r="AE20" s="101"/>
      <c r="AF20" s="101"/>
    </row>
    <row r="21" customFormat="false" ht="12.75" hidden="false" customHeight="false" outlineLevel="0" collapsed="false">
      <c r="A21" s="0" t="n">
        <f aca="false">+'Personnel Input Worksheet'!A22</f>
        <v>0</v>
      </c>
      <c r="B21" s="0" t="str">
        <f aca="false">+'Personnel Input Worksheet'!B22</f>
        <v>Wanda Curry</v>
      </c>
      <c r="C21" s="0" t="str">
        <f aca="false">+'Personnel Input Worksheet'!C22</f>
        <v>Risk Management</v>
      </c>
      <c r="D21" s="0" t="str">
        <f aca="false">+'Personnel Input Worksheet'!D22</f>
        <v>Vice President</v>
      </c>
      <c r="E21" s="0" t="n">
        <f aca="false">+'Personnel Input Worksheet'!E22</f>
        <v>0</v>
      </c>
      <c r="F21" s="94" t="n">
        <f aca="false">+'Personnel Input Worksheet'!F22</f>
        <v>0</v>
      </c>
      <c r="G21" s="0" t="n">
        <f aca="false">+'Personnel Input Worksheet'!G22</f>
        <v>12</v>
      </c>
      <c r="H21" s="102" t="n">
        <f aca="false">+G21*30</f>
        <v>360</v>
      </c>
      <c r="I21" s="103" t="n">
        <f aca="false">+F21/12</f>
        <v>0</v>
      </c>
      <c r="J21" s="104" t="n">
        <v>36526</v>
      </c>
      <c r="K21" s="105" t="n">
        <f aca="false">IF(B21&lt;&gt;"FTE",DATE(99,12,31),+J21+(360-H21))</f>
        <v>36525</v>
      </c>
      <c r="L21" s="105" t="n">
        <f aca="false">IF(B21&lt;&gt;"FTE",J21+H21,DATE(2001,1,1))</f>
        <v>36886</v>
      </c>
      <c r="M21" s="103" t="n">
        <f aca="false">IF(AND($K21&lt;=M$20,$L21&gt;M$20),$I21,0)</f>
        <v>0</v>
      </c>
      <c r="N21" s="103" t="n">
        <f aca="false">IF(AND($K21&lt;=N$20,$L21&gt;N$20),$I21,0)</f>
        <v>0</v>
      </c>
      <c r="O21" s="103" t="n">
        <f aca="false">IF(AND($K21&lt;=O$20,$L21&gt;O$20),$I21,0)</f>
        <v>0</v>
      </c>
      <c r="P21" s="103" t="n">
        <f aca="false">IF(AND($K21&lt;=P$20,$L21&gt;P$20),$I21,0)</f>
        <v>0</v>
      </c>
      <c r="Q21" s="103" t="n">
        <f aca="false">IF(AND($K21&lt;=Q$20,$L21&gt;Q$20),$I21,0)</f>
        <v>0</v>
      </c>
      <c r="R21" s="103" t="n">
        <f aca="false">IF(AND($K21&lt;=R$20,$L21&gt;R$20),$I21,0)</f>
        <v>0</v>
      </c>
      <c r="S21" s="103" t="n">
        <f aca="false">IF(AND($K21&lt;=S$20,$L21&gt;S$20),$I21,0)</f>
        <v>0</v>
      </c>
      <c r="T21" s="103" t="n">
        <f aca="false">IF(AND($K21&lt;=T$20,$L21&gt;T$20),$I21,0)</f>
        <v>0</v>
      </c>
      <c r="U21" s="103" t="n">
        <f aca="false">IF(AND($K21&lt;=U$20,$L21&gt;U$20),$I21,0)</f>
        <v>0</v>
      </c>
      <c r="V21" s="103" t="n">
        <f aca="false">IF(AND($K21&lt;=V$20,$L21&gt;V$20),$I21,0)</f>
        <v>0</v>
      </c>
      <c r="W21" s="103" t="n">
        <f aca="false">IF(AND($K21&lt;=W$20,$L21&gt;W$20),$I21,0)</f>
        <v>0</v>
      </c>
      <c r="X21" s="103" t="n">
        <f aca="false">IF(AND($K21&lt;=X$20,$L21&gt;X$20),$I21,0)</f>
        <v>0</v>
      </c>
      <c r="Y21" s="106" t="n">
        <f aca="false">SUM(M21:X21)</f>
        <v>0</v>
      </c>
    </row>
    <row r="22" customFormat="false" ht="12.75" hidden="false" customHeight="false" outlineLevel="0" collapsed="false">
      <c r="A22" s="0" t="n">
        <f aca="false">+'Personnel Input Worksheet'!A23</f>
        <v>0</v>
      </c>
      <c r="B22" s="0" t="str">
        <f aca="false">+'Personnel Input Worksheet'!B23</f>
        <v>FTE</v>
      </c>
      <c r="C22" s="0" t="str">
        <f aca="false">+'Personnel Input Worksheet'!C23</f>
        <v>Risk Management</v>
      </c>
      <c r="D22" s="0" t="str">
        <f aca="false">+'Personnel Input Worksheet'!D23</f>
        <v>Administrative Asst.</v>
      </c>
      <c r="E22" s="0" t="n">
        <f aca="false">+'Personnel Input Worksheet'!E23</f>
        <v>0</v>
      </c>
      <c r="F22" s="94" t="n">
        <f aca="false">+'Personnel Input Worksheet'!F23</f>
        <v>0</v>
      </c>
      <c r="G22" s="0" t="n">
        <f aca="false">+'Personnel Input Worksheet'!G23</f>
        <v>12</v>
      </c>
      <c r="H22" s="102" t="n">
        <f aca="false">+G22*30</f>
        <v>360</v>
      </c>
      <c r="I22" s="103" t="n">
        <f aca="false">+F22/12</f>
        <v>0</v>
      </c>
      <c r="J22" s="104" t="n">
        <v>36526</v>
      </c>
      <c r="K22" s="105" t="n">
        <f aca="false">IF(B22&lt;&gt;"FTE",DATE(99,12,31),+J22+(360-H22))</f>
        <v>36526</v>
      </c>
      <c r="L22" s="105" t="n">
        <f aca="false">IF(B22&lt;&gt;"FTE",J22+H22,DATE(2001,1,1))</f>
        <v>36892</v>
      </c>
      <c r="M22" s="103" t="n">
        <f aca="false">IF(AND($K22&lt;=M$20,$L22&gt;M$20),$I22,0)</f>
        <v>0</v>
      </c>
      <c r="N22" s="103" t="n">
        <f aca="false">IF(AND($K22&lt;=N$20,$L22&gt;N$20),$I22,0)</f>
        <v>0</v>
      </c>
      <c r="O22" s="103" t="n">
        <f aca="false">IF(AND($K22&lt;=O$20,$L22&gt;O$20),$I22,0)</f>
        <v>0</v>
      </c>
      <c r="P22" s="103" t="n">
        <f aca="false">IF(AND($K22&lt;=P$20,$L22&gt;P$20),$I22,0)</f>
        <v>0</v>
      </c>
      <c r="Q22" s="103" t="n">
        <f aca="false">IF(AND($K22&lt;=Q$20,$L22&gt;Q$20),$I22,0)</f>
        <v>0</v>
      </c>
      <c r="R22" s="103" t="n">
        <f aca="false">IF(AND($K22&lt;=R$20,$L22&gt;R$20),$I22,0)</f>
        <v>0</v>
      </c>
      <c r="S22" s="103" t="n">
        <f aca="false">IF(AND($K22&lt;=S$20,$L22&gt;S$20),$I22,0)</f>
        <v>0</v>
      </c>
      <c r="T22" s="103" t="n">
        <f aca="false">IF(AND($K22&lt;=T$20,$L22&gt;T$20),$I22,0)</f>
        <v>0</v>
      </c>
      <c r="U22" s="103" t="n">
        <f aca="false">IF(AND($K22&lt;=U$20,$L22&gt;U$20),$I22,0)</f>
        <v>0</v>
      </c>
      <c r="V22" s="103" t="n">
        <f aca="false">IF(AND($K22&lt;=V$20,$L22&gt;V$20),$I22,0)</f>
        <v>0</v>
      </c>
      <c r="W22" s="103" t="n">
        <f aca="false">IF(AND($K22&lt;=W$20,$L22&gt;W$20),$I22,0)</f>
        <v>0</v>
      </c>
      <c r="X22" s="103" t="n">
        <f aca="false">IF(AND($K22&lt;=X$20,$L22&gt;X$20),$I22,0)</f>
        <v>0</v>
      </c>
      <c r="Y22" s="106" t="n">
        <f aca="false">SUM(M22:X22)</f>
        <v>0</v>
      </c>
    </row>
    <row r="23" customFormat="false" ht="12.75" hidden="false" customHeight="false" outlineLevel="0" collapsed="false">
      <c r="A23" s="0" t="n">
        <f aca="false">+'Personnel Input Worksheet'!A24</f>
        <v>0</v>
      </c>
      <c r="B23" s="0" t="str">
        <f aca="false">+'Personnel Input Worksheet'!B24</f>
        <v>Mohsin Mansoor</v>
      </c>
      <c r="C23" s="0" t="str">
        <f aca="false">+'Personnel Input Worksheet'!C24</f>
        <v>Risk Management</v>
      </c>
      <c r="D23" s="0" t="str">
        <f aca="false">+'Personnel Input Worksheet'!D24</f>
        <v>Sr Director</v>
      </c>
      <c r="E23" s="0" t="n">
        <f aca="false">+'Personnel Input Worksheet'!E24</f>
        <v>0</v>
      </c>
      <c r="F23" s="94" t="n">
        <f aca="false">+'Personnel Input Worksheet'!F24</f>
        <v>0</v>
      </c>
      <c r="G23" s="0" t="n">
        <f aca="false">+'Personnel Input Worksheet'!G24</f>
        <v>12</v>
      </c>
      <c r="H23" s="102" t="n">
        <f aca="false">+G23*30</f>
        <v>360</v>
      </c>
      <c r="I23" s="103" t="n">
        <f aca="false">+F23/12</f>
        <v>0</v>
      </c>
      <c r="J23" s="104" t="n">
        <v>36526</v>
      </c>
      <c r="K23" s="105" t="n">
        <f aca="false">IF(B23&lt;&gt;"FTE",DATE(99,12,31),+J23+(360-H23))</f>
        <v>36525</v>
      </c>
      <c r="L23" s="105" t="n">
        <f aca="false">IF(B23&lt;&gt;"FTE",J23+H23,DATE(2001,1,1))</f>
        <v>36886</v>
      </c>
      <c r="M23" s="103" t="n">
        <f aca="false">IF(AND($K23&lt;=M$20,$L23&gt;M$20),$I23,0)</f>
        <v>0</v>
      </c>
      <c r="N23" s="103" t="n">
        <f aca="false">IF(AND($K23&lt;=N$20,$L23&gt;N$20),$I23,0)</f>
        <v>0</v>
      </c>
      <c r="O23" s="103" t="n">
        <f aca="false">IF(AND($K23&lt;=O$20,$L23&gt;O$20),$I23,0)</f>
        <v>0</v>
      </c>
      <c r="P23" s="103" t="n">
        <f aca="false">IF(AND($K23&lt;=P$20,$L23&gt;P$20),$I23,0)</f>
        <v>0</v>
      </c>
      <c r="Q23" s="103" t="n">
        <f aca="false">IF(AND($K23&lt;=Q$20,$L23&gt;Q$20),$I23,0)</f>
        <v>0</v>
      </c>
      <c r="R23" s="103" t="n">
        <f aca="false">IF(AND($K23&lt;=R$20,$L23&gt;R$20),$I23,0)</f>
        <v>0</v>
      </c>
      <c r="S23" s="103" t="n">
        <f aca="false">IF(AND($K23&lt;=S$20,$L23&gt;S$20),$I23,0)</f>
        <v>0</v>
      </c>
      <c r="T23" s="103" t="n">
        <f aca="false">IF(AND($K23&lt;=T$20,$L23&gt;T$20),$I23,0)</f>
        <v>0</v>
      </c>
      <c r="U23" s="103" t="n">
        <f aca="false">IF(AND($K23&lt;=U$20,$L23&gt;U$20),$I23,0)</f>
        <v>0</v>
      </c>
      <c r="V23" s="103" t="n">
        <f aca="false">IF(AND($K23&lt;=V$20,$L23&gt;V$20),$I23,0)</f>
        <v>0</v>
      </c>
      <c r="W23" s="103" t="n">
        <f aca="false">IF(AND($K23&lt;=W$20,$L23&gt;W$20),$I23,0)</f>
        <v>0</v>
      </c>
      <c r="X23" s="103" t="n">
        <f aca="false">IF(AND($K23&lt;=X$20,$L23&gt;X$20),$I23,0)</f>
        <v>0</v>
      </c>
      <c r="Y23" s="106" t="n">
        <f aca="false">SUM(M23:X23)</f>
        <v>0</v>
      </c>
    </row>
    <row r="24" customFormat="false" ht="12.75" hidden="false" customHeight="false" outlineLevel="0" collapsed="false">
      <c r="A24" s="0" t="n">
        <f aca="false">+'Personnel Input Worksheet'!A25</f>
        <v>0</v>
      </c>
      <c r="B24" s="0" t="str">
        <f aca="false">+'Personnel Input Worksheet'!B25</f>
        <v>FTE</v>
      </c>
      <c r="C24" s="0" t="str">
        <f aca="false">+'Personnel Input Worksheet'!C25</f>
        <v>Risk Management</v>
      </c>
      <c r="D24" s="0" t="str">
        <f aca="false">+'Personnel Input Worksheet'!D25</f>
        <v>Administrative Asst.</v>
      </c>
      <c r="E24" s="0" t="n">
        <f aca="false">+'Personnel Input Worksheet'!E25</f>
        <v>0</v>
      </c>
      <c r="F24" s="94" t="n">
        <f aca="false">+'Personnel Input Worksheet'!F25</f>
        <v>0</v>
      </c>
      <c r="G24" s="0" t="n">
        <f aca="false">+'Personnel Input Worksheet'!G25</f>
        <v>12</v>
      </c>
      <c r="H24" s="102" t="n">
        <f aca="false">+G24*30</f>
        <v>360</v>
      </c>
      <c r="I24" s="103" t="n">
        <f aca="false">+F24/12</f>
        <v>0</v>
      </c>
      <c r="J24" s="104" t="n">
        <v>36526</v>
      </c>
      <c r="K24" s="105" t="n">
        <f aca="false">IF(B24&lt;&gt;"FTE",DATE(99,12,31),+J24+(360-H24))</f>
        <v>36526</v>
      </c>
      <c r="L24" s="105" t="n">
        <f aca="false">IF(B24&lt;&gt;"FTE",J24+H24,DATE(2001,1,1))</f>
        <v>36892</v>
      </c>
      <c r="M24" s="103" t="n">
        <f aca="false">IF(AND($K24&lt;=M$20,$L24&gt;M$20),$I24,0)</f>
        <v>0</v>
      </c>
      <c r="N24" s="103" t="n">
        <f aca="false">IF(AND($K24&lt;=N$20,$L24&gt;N$20),$I24,0)</f>
        <v>0</v>
      </c>
      <c r="O24" s="103" t="n">
        <f aca="false">IF(AND($K24&lt;=O$20,$L24&gt;O$20),$I24,0)</f>
        <v>0</v>
      </c>
      <c r="P24" s="103" t="n">
        <f aca="false">IF(AND($K24&lt;=P$20,$L24&gt;P$20),$I24,0)</f>
        <v>0</v>
      </c>
      <c r="Q24" s="103" t="n">
        <f aca="false">IF(AND($K24&lt;=Q$20,$L24&gt;Q$20),$I24,0)</f>
        <v>0</v>
      </c>
      <c r="R24" s="103" t="n">
        <f aca="false">IF(AND($K24&lt;=R$20,$L24&gt;R$20),$I24,0)</f>
        <v>0</v>
      </c>
      <c r="S24" s="103" t="n">
        <f aca="false">IF(AND($K24&lt;=S$20,$L24&gt;S$20),$I24,0)</f>
        <v>0</v>
      </c>
      <c r="T24" s="103" t="n">
        <f aca="false">IF(AND($K24&lt;=T$20,$L24&gt;T$20),$I24,0)</f>
        <v>0</v>
      </c>
      <c r="U24" s="103" t="n">
        <f aca="false">IF(AND($K24&lt;=U$20,$L24&gt;U$20),$I24,0)</f>
        <v>0</v>
      </c>
      <c r="V24" s="103" t="n">
        <f aca="false">IF(AND($K24&lt;=V$20,$L24&gt;V$20),$I24,0)</f>
        <v>0</v>
      </c>
      <c r="W24" s="103" t="n">
        <f aca="false">IF(AND($K24&lt;=W$20,$L24&gt;W$20),$I24,0)</f>
        <v>0</v>
      </c>
      <c r="X24" s="103" t="n">
        <f aca="false">IF(AND($K24&lt;=X$20,$L24&gt;X$20),$I24,0)</f>
        <v>0</v>
      </c>
      <c r="Y24" s="106" t="n">
        <f aca="false">SUM(M24:X24)</f>
        <v>0</v>
      </c>
    </row>
    <row r="25" customFormat="false" ht="12.75" hidden="false" customHeight="false" outlineLevel="0" collapsed="false">
      <c r="A25" s="0" t="n">
        <f aca="false">+'Personnel Input Worksheet'!A26</f>
        <v>0</v>
      </c>
      <c r="B25" s="0" t="str">
        <f aca="false">+'Personnel Input Worksheet'!B26</f>
        <v> </v>
      </c>
      <c r="C25" s="0" t="n">
        <f aca="false">+'Personnel Input Worksheet'!C26</f>
        <v>0</v>
      </c>
      <c r="D25" s="0" t="n">
        <f aca="false">+'Personnel Input Worksheet'!D26</f>
        <v>0</v>
      </c>
      <c r="E25" s="0" t="n">
        <f aca="false">+'Personnel Input Worksheet'!E26</f>
        <v>0</v>
      </c>
      <c r="F25" s="94" t="n">
        <f aca="false">+'Personnel Input Worksheet'!F26</f>
        <v>0</v>
      </c>
      <c r="G25" s="0" t="n">
        <f aca="false">+'Personnel Input Worksheet'!G26</f>
        <v>12</v>
      </c>
      <c r="H25" s="102" t="n">
        <f aca="false">+G25*30</f>
        <v>360</v>
      </c>
      <c r="I25" s="103" t="n">
        <f aca="false">+F25/12</f>
        <v>0</v>
      </c>
      <c r="J25" s="104" t="n">
        <v>36526</v>
      </c>
      <c r="K25" s="105" t="n">
        <f aca="false">IF(B25&lt;&gt;"FTE",DATE(99,12,31),+J25+(360-H25))</f>
        <v>36525</v>
      </c>
      <c r="L25" s="105" t="n">
        <f aca="false">IF(B25&lt;&gt;"FTE",J25+H25,DATE(2001,1,1))</f>
        <v>36886</v>
      </c>
      <c r="M25" s="103" t="n">
        <f aca="false">IF(AND($K25&lt;=M$20,$L25&gt;M$20),$I25,0)</f>
        <v>0</v>
      </c>
      <c r="N25" s="103" t="n">
        <f aca="false">IF(AND($K25&lt;=N$20,$L25&gt;N$20),$I25,0)</f>
        <v>0</v>
      </c>
      <c r="O25" s="103" t="n">
        <f aca="false">IF(AND($K25&lt;=O$20,$L25&gt;O$20),$I25,0)</f>
        <v>0</v>
      </c>
      <c r="P25" s="103" t="n">
        <f aca="false">IF(AND($K25&lt;=P$20,$L25&gt;P$20),$I25,0)</f>
        <v>0</v>
      </c>
      <c r="Q25" s="103" t="n">
        <f aca="false">IF(AND($K25&lt;=Q$20,$L25&gt;Q$20),$I25,0)</f>
        <v>0</v>
      </c>
      <c r="R25" s="103" t="n">
        <f aca="false">IF(AND($K25&lt;=R$20,$L25&gt;R$20),$I25,0)</f>
        <v>0</v>
      </c>
      <c r="S25" s="103" t="n">
        <f aca="false">IF(AND($K25&lt;=S$20,$L25&gt;S$20),$I25,0)</f>
        <v>0</v>
      </c>
      <c r="T25" s="103" t="n">
        <f aca="false">IF(AND($K25&lt;=T$20,$L25&gt;T$20),$I25,0)</f>
        <v>0</v>
      </c>
      <c r="U25" s="103" t="n">
        <f aca="false">IF(AND($K25&lt;=U$20,$L25&gt;U$20),$I25,0)</f>
        <v>0</v>
      </c>
      <c r="V25" s="103" t="n">
        <f aca="false">IF(AND($K25&lt;=V$20,$L25&gt;V$20),$I25,0)</f>
        <v>0</v>
      </c>
      <c r="W25" s="103" t="n">
        <f aca="false">IF(AND($K25&lt;=W$20,$L25&gt;W$20),$I25,0)</f>
        <v>0</v>
      </c>
      <c r="X25" s="103" t="n">
        <f aca="false">IF(AND($K25&lt;=X$20,$L25&gt;X$20),$I25,0)</f>
        <v>0</v>
      </c>
      <c r="Y25" s="106" t="n">
        <f aca="false">SUM(M25:X25)</f>
        <v>0</v>
      </c>
    </row>
    <row r="26" customFormat="false" ht="12.75" hidden="false" customHeight="false" outlineLevel="0" collapsed="false">
      <c r="A26" s="0" t="n">
        <f aca="false">+'Personnel Input Worksheet'!A27</f>
        <v>0</v>
      </c>
      <c r="B26" s="0" t="str">
        <f aca="false">+'Personnel Input Worksheet'!B27</f>
        <v> </v>
      </c>
      <c r="C26" s="0" t="n">
        <f aca="false">+'Personnel Input Worksheet'!C27</f>
        <v>0</v>
      </c>
      <c r="D26" s="0" t="n">
        <f aca="false">+'Personnel Input Worksheet'!D27</f>
        <v>0</v>
      </c>
      <c r="E26" s="0" t="n">
        <f aca="false">+'Personnel Input Worksheet'!E27</f>
        <v>0</v>
      </c>
      <c r="F26" s="94" t="n">
        <f aca="false">+'Personnel Input Worksheet'!F27</f>
        <v>0</v>
      </c>
      <c r="G26" s="0" t="n">
        <f aca="false">+'Personnel Input Worksheet'!G27</f>
        <v>12</v>
      </c>
      <c r="H26" s="102" t="n">
        <f aca="false">+G26*30</f>
        <v>360</v>
      </c>
      <c r="I26" s="103" t="n">
        <f aca="false">+F26/12</f>
        <v>0</v>
      </c>
      <c r="J26" s="104" t="n">
        <v>36526</v>
      </c>
      <c r="K26" s="105" t="n">
        <f aca="false">IF(B26&lt;&gt;"FTE",DATE(99,12,31),+J26+(360-H26))</f>
        <v>36525</v>
      </c>
      <c r="L26" s="105" t="n">
        <f aca="false">IF(B26&lt;&gt;"FTE",J26+H26,DATE(2001,1,1))</f>
        <v>36886</v>
      </c>
      <c r="M26" s="103" t="n">
        <f aca="false">IF(AND($K26&lt;=M$20,$L26&gt;M$20),$I26,0)</f>
        <v>0</v>
      </c>
      <c r="N26" s="103" t="n">
        <f aca="false">IF(AND($K26&lt;=N$20,$L26&gt;N$20),$I26,0)</f>
        <v>0</v>
      </c>
      <c r="O26" s="103" t="n">
        <f aca="false">IF(AND($K26&lt;=O$20,$L26&gt;O$20),$I26,0)</f>
        <v>0</v>
      </c>
      <c r="P26" s="103" t="n">
        <f aca="false">IF(AND($K26&lt;=P$20,$L26&gt;P$20),$I26,0)</f>
        <v>0</v>
      </c>
      <c r="Q26" s="103" t="n">
        <f aca="false">IF(AND($K26&lt;=Q$20,$L26&gt;Q$20),$I26,0)</f>
        <v>0</v>
      </c>
      <c r="R26" s="103" t="n">
        <f aca="false">IF(AND($K26&lt;=R$20,$L26&gt;R$20),$I26,0)</f>
        <v>0</v>
      </c>
      <c r="S26" s="103" t="n">
        <f aca="false">IF(AND($K26&lt;=S$20,$L26&gt;S$20),$I26,0)</f>
        <v>0</v>
      </c>
      <c r="T26" s="103" t="n">
        <f aca="false">IF(AND($K26&lt;=T$20,$L26&gt;T$20),$I26,0)</f>
        <v>0</v>
      </c>
      <c r="U26" s="103" t="n">
        <f aca="false">IF(AND($K26&lt;=U$20,$L26&gt;U$20),$I26,0)</f>
        <v>0</v>
      </c>
      <c r="V26" s="103" t="n">
        <f aca="false">IF(AND($K26&lt;=V$20,$L26&gt;V$20),$I26,0)</f>
        <v>0</v>
      </c>
      <c r="W26" s="103" t="n">
        <f aca="false">IF(AND($K26&lt;=W$20,$L26&gt;W$20),$I26,0)</f>
        <v>0</v>
      </c>
      <c r="X26" s="103" t="n">
        <f aca="false">IF(AND($K26&lt;=X$20,$L26&gt;X$20),$I26,0)</f>
        <v>0</v>
      </c>
      <c r="Y26" s="106" t="n">
        <f aca="false">SUM(M26:X26)</f>
        <v>0</v>
      </c>
    </row>
    <row r="27" customFormat="false" ht="12.75" hidden="false" customHeight="false" outlineLevel="0" collapsed="false">
      <c r="A27" s="0" t="n">
        <f aca="false">+'Personnel Input Worksheet'!A28</f>
        <v>0</v>
      </c>
      <c r="B27" s="0" t="str">
        <f aca="false">+'Personnel Input Worksheet'!B28</f>
        <v> </v>
      </c>
      <c r="C27" s="0" t="n">
        <f aca="false">+'Personnel Input Worksheet'!C28</f>
        <v>0</v>
      </c>
      <c r="D27" s="0" t="n">
        <f aca="false">+'Personnel Input Worksheet'!D28</f>
        <v>0</v>
      </c>
      <c r="E27" s="0" t="n">
        <f aca="false">+'Personnel Input Worksheet'!E28</f>
        <v>0</v>
      </c>
      <c r="F27" s="94" t="n">
        <f aca="false">+'Personnel Input Worksheet'!F28</f>
        <v>0</v>
      </c>
      <c r="G27" s="0" t="n">
        <f aca="false">+'Personnel Input Worksheet'!G28</f>
        <v>12</v>
      </c>
      <c r="H27" s="102" t="n">
        <f aca="false">+G27*30</f>
        <v>360</v>
      </c>
      <c r="I27" s="103" t="n">
        <f aca="false">+F27/12</f>
        <v>0</v>
      </c>
      <c r="J27" s="104" t="n">
        <v>36526</v>
      </c>
      <c r="K27" s="105" t="n">
        <f aca="false">IF(B27&lt;&gt;"FTE",DATE(99,12,31),+J27+(360-H27))</f>
        <v>36525</v>
      </c>
      <c r="L27" s="105" t="n">
        <f aca="false">IF(B27&lt;&gt;"FTE",J27+H27,DATE(2001,1,1))</f>
        <v>36886</v>
      </c>
      <c r="M27" s="103" t="n">
        <f aca="false">IF(AND($K27&lt;=M$20,$L27&gt;M$20),$I27,0)</f>
        <v>0</v>
      </c>
      <c r="N27" s="103" t="n">
        <f aca="false">IF(AND($K27&lt;=N$20,$L27&gt;N$20),$I27,0)</f>
        <v>0</v>
      </c>
      <c r="O27" s="103" t="n">
        <f aca="false">IF(AND($K27&lt;=O$20,$L27&gt;O$20),$I27,0)</f>
        <v>0</v>
      </c>
      <c r="P27" s="103" t="n">
        <f aca="false">IF(AND($K27&lt;=P$20,$L27&gt;P$20),$I27,0)</f>
        <v>0</v>
      </c>
      <c r="Q27" s="103" t="n">
        <f aca="false">IF(AND($K27&lt;=Q$20,$L27&gt;Q$20),$I27,0)</f>
        <v>0</v>
      </c>
      <c r="R27" s="103" t="n">
        <f aca="false">IF(AND($K27&lt;=R$20,$L27&gt;R$20),$I27,0)</f>
        <v>0</v>
      </c>
      <c r="S27" s="103" t="n">
        <f aca="false">IF(AND($K27&lt;=S$20,$L27&gt;S$20),$I27,0)</f>
        <v>0</v>
      </c>
      <c r="T27" s="103" t="n">
        <f aca="false">IF(AND($K27&lt;=T$20,$L27&gt;T$20),$I27,0)</f>
        <v>0</v>
      </c>
      <c r="U27" s="103" t="n">
        <f aca="false">IF(AND($K27&lt;=U$20,$L27&gt;U$20),$I27,0)</f>
        <v>0</v>
      </c>
      <c r="V27" s="103" t="n">
        <f aca="false">IF(AND($K27&lt;=V$20,$L27&gt;V$20),$I27,0)</f>
        <v>0</v>
      </c>
      <c r="W27" s="103" t="n">
        <f aca="false">IF(AND($K27&lt;=W$20,$L27&gt;W$20),$I27,0)</f>
        <v>0</v>
      </c>
      <c r="X27" s="103" t="n">
        <f aca="false">IF(AND($K27&lt;=X$20,$L27&gt;X$20),$I27,0)</f>
        <v>0</v>
      </c>
      <c r="Y27" s="106" t="n">
        <f aca="false">SUM(M27:X27)</f>
        <v>0</v>
      </c>
    </row>
    <row r="28" customFormat="false" ht="12.75" hidden="false" customHeight="false" outlineLevel="0" collapsed="false">
      <c r="A28" s="0" t="n">
        <f aca="false">+'Personnel Input Worksheet'!A29</f>
        <v>0</v>
      </c>
      <c r="B28" s="0" t="str">
        <f aca="false">+'Personnel Input Worksheet'!B29</f>
        <v> </v>
      </c>
      <c r="C28" s="0" t="n">
        <f aca="false">+'Personnel Input Worksheet'!C29</f>
        <v>0</v>
      </c>
      <c r="D28" s="0" t="n">
        <f aca="false">+'Personnel Input Worksheet'!D29</f>
        <v>0</v>
      </c>
      <c r="E28" s="0" t="n">
        <f aca="false">+'Personnel Input Worksheet'!E29</f>
        <v>0</v>
      </c>
      <c r="F28" s="94" t="n">
        <f aca="false">+'Personnel Input Worksheet'!F29</f>
        <v>0</v>
      </c>
      <c r="G28" s="0" t="n">
        <f aca="false">+'Personnel Input Worksheet'!G29</f>
        <v>12</v>
      </c>
      <c r="H28" s="102" t="n">
        <f aca="false">+G28*30</f>
        <v>360</v>
      </c>
      <c r="I28" s="103" t="n">
        <f aca="false">+F28/12</f>
        <v>0</v>
      </c>
      <c r="J28" s="104" t="n">
        <v>36526</v>
      </c>
      <c r="K28" s="105" t="n">
        <f aca="false">IF(B28&lt;&gt;"FTE",DATE(99,12,31),+J28+(360-H28))</f>
        <v>36525</v>
      </c>
      <c r="L28" s="105" t="n">
        <f aca="false">IF(B28&lt;&gt;"FTE",J28+H28,DATE(2001,1,1))</f>
        <v>36886</v>
      </c>
      <c r="M28" s="103" t="n">
        <f aca="false">IF(AND($K28&lt;=M$20,$L28&gt;M$20),$I28,0)</f>
        <v>0</v>
      </c>
      <c r="N28" s="103" t="n">
        <f aca="false">IF(AND($K28&lt;=N$20,$L28&gt;N$20),$I28,0)</f>
        <v>0</v>
      </c>
      <c r="O28" s="103" t="n">
        <f aca="false">IF(AND($K28&lt;=O$20,$L28&gt;O$20),$I28,0)</f>
        <v>0</v>
      </c>
      <c r="P28" s="103" t="n">
        <f aca="false">IF(AND($K28&lt;=P$20,$L28&gt;P$20),$I28,0)</f>
        <v>0</v>
      </c>
      <c r="Q28" s="103" t="n">
        <f aca="false">IF(AND($K28&lt;=Q$20,$L28&gt;Q$20),$I28,0)</f>
        <v>0</v>
      </c>
      <c r="R28" s="103" t="n">
        <f aca="false">IF(AND($K28&lt;=R$20,$L28&gt;R$20),$I28,0)</f>
        <v>0</v>
      </c>
      <c r="S28" s="103" t="n">
        <f aca="false">IF(AND($K28&lt;=S$20,$L28&gt;S$20),$I28,0)</f>
        <v>0</v>
      </c>
      <c r="T28" s="103" t="n">
        <f aca="false">IF(AND($K28&lt;=T$20,$L28&gt;T$20),$I28,0)</f>
        <v>0</v>
      </c>
      <c r="U28" s="103" t="n">
        <f aca="false">IF(AND($K28&lt;=U$20,$L28&gt;U$20),$I28,0)</f>
        <v>0</v>
      </c>
      <c r="V28" s="103" t="n">
        <f aca="false">IF(AND($K28&lt;=V$20,$L28&gt;V$20),$I28,0)</f>
        <v>0</v>
      </c>
      <c r="W28" s="103" t="n">
        <f aca="false">IF(AND($K28&lt;=W$20,$L28&gt;W$20),$I28,0)</f>
        <v>0</v>
      </c>
      <c r="X28" s="103" t="n">
        <f aca="false">IF(AND($K28&lt;=X$20,$L28&gt;X$20),$I28,0)</f>
        <v>0</v>
      </c>
      <c r="Y28" s="106" t="n">
        <f aca="false">SUM(M28:X28)</f>
        <v>0</v>
      </c>
    </row>
    <row r="29" customFormat="false" ht="12.75" hidden="false" customHeight="false" outlineLevel="0" collapsed="false">
      <c r="A29" s="0" t="n">
        <f aca="false">+'Personnel Input Worksheet'!A30</f>
        <v>0</v>
      </c>
      <c r="B29" s="0" t="str">
        <f aca="false">+'Personnel Input Worksheet'!B30</f>
        <v> </v>
      </c>
      <c r="C29" s="0" t="n">
        <f aca="false">+'Personnel Input Worksheet'!C30</f>
        <v>0</v>
      </c>
      <c r="D29" s="0" t="n">
        <f aca="false">+'Personnel Input Worksheet'!D30</f>
        <v>0</v>
      </c>
      <c r="E29" s="0" t="n">
        <f aca="false">+'Personnel Input Worksheet'!E30</f>
        <v>0</v>
      </c>
      <c r="F29" s="94" t="n">
        <f aca="false">+'Personnel Input Worksheet'!F30</f>
        <v>0</v>
      </c>
      <c r="G29" s="0" t="n">
        <f aca="false">+'Personnel Input Worksheet'!G30</f>
        <v>12</v>
      </c>
      <c r="H29" s="102" t="n">
        <f aca="false">+G29*30</f>
        <v>360</v>
      </c>
      <c r="I29" s="103" t="n">
        <f aca="false">+F29/12</f>
        <v>0</v>
      </c>
      <c r="J29" s="104" t="n">
        <v>36526</v>
      </c>
      <c r="K29" s="105" t="n">
        <f aca="false">IF(B29&lt;&gt;"FTE",DATE(99,12,31),+J29+(360-H29))</f>
        <v>36525</v>
      </c>
      <c r="L29" s="105" t="n">
        <f aca="false">IF(B29&lt;&gt;"FTE",J29+H29,DATE(2001,1,1))</f>
        <v>36886</v>
      </c>
      <c r="M29" s="103" t="n">
        <f aca="false">IF(AND($K29&lt;=M$20,$L29&gt;M$20),$I29,0)</f>
        <v>0</v>
      </c>
      <c r="N29" s="103" t="n">
        <f aca="false">IF(AND($K29&lt;=N$20,$L29&gt;N$20),$I29,0)</f>
        <v>0</v>
      </c>
      <c r="O29" s="103" t="n">
        <f aca="false">IF(AND($K29&lt;=O$20,$L29&gt;O$20),$I29,0)</f>
        <v>0</v>
      </c>
      <c r="P29" s="103" t="n">
        <f aca="false">IF(AND($K29&lt;=P$20,$L29&gt;P$20),$I29,0)</f>
        <v>0</v>
      </c>
      <c r="Q29" s="103" t="n">
        <f aca="false">IF(AND($K29&lt;=Q$20,$L29&gt;Q$20),$I29,0)</f>
        <v>0</v>
      </c>
      <c r="R29" s="103" t="n">
        <f aca="false">IF(AND($K29&lt;=R$20,$L29&gt;R$20),$I29,0)</f>
        <v>0</v>
      </c>
      <c r="S29" s="103" t="n">
        <f aca="false">IF(AND($K29&lt;=S$20,$L29&gt;S$20),$I29,0)</f>
        <v>0</v>
      </c>
      <c r="T29" s="103" t="n">
        <f aca="false">IF(AND($K29&lt;=T$20,$L29&gt;T$20),$I29,0)</f>
        <v>0</v>
      </c>
      <c r="U29" s="103" t="n">
        <f aca="false">IF(AND($K29&lt;=U$20,$L29&gt;U$20),$I29,0)</f>
        <v>0</v>
      </c>
      <c r="V29" s="103" t="n">
        <f aca="false">IF(AND($K29&lt;=V$20,$L29&gt;V$20),$I29,0)</f>
        <v>0</v>
      </c>
      <c r="W29" s="103" t="n">
        <f aca="false">IF(AND($K29&lt;=W$20,$L29&gt;W$20),$I29,0)</f>
        <v>0</v>
      </c>
      <c r="X29" s="103" t="n">
        <f aca="false">IF(AND($K29&lt;=X$20,$L29&gt;X$20),$I29,0)</f>
        <v>0</v>
      </c>
      <c r="Y29" s="106" t="n">
        <f aca="false">SUM(M29:X29)</f>
        <v>0</v>
      </c>
    </row>
    <row r="30" customFormat="false" ht="12.75" hidden="false" customHeight="false" outlineLevel="0" collapsed="false">
      <c r="A30" s="0" t="n">
        <f aca="false">+'Personnel Input Worksheet'!A31</f>
        <v>0</v>
      </c>
      <c r="B30" s="0" t="str">
        <f aca="false">+'Personnel Input Worksheet'!B31</f>
        <v> </v>
      </c>
      <c r="C30" s="0" t="n">
        <f aca="false">+'Personnel Input Worksheet'!C31</f>
        <v>0</v>
      </c>
      <c r="D30" s="0" t="n">
        <f aca="false">+'Personnel Input Worksheet'!D31</f>
        <v>0</v>
      </c>
      <c r="E30" s="0" t="n">
        <f aca="false">+'Personnel Input Worksheet'!E31</f>
        <v>0</v>
      </c>
      <c r="F30" s="94" t="n">
        <f aca="false">+'Personnel Input Worksheet'!F31</f>
        <v>0</v>
      </c>
      <c r="G30" s="0" t="n">
        <f aca="false">+'Personnel Input Worksheet'!G31</f>
        <v>12</v>
      </c>
      <c r="H30" s="102" t="n">
        <f aca="false">+G30*30</f>
        <v>360</v>
      </c>
      <c r="I30" s="103" t="n">
        <f aca="false">+F30/12</f>
        <v>0</v>
      </c>
      <c r="J30" s="104" t="n">
        <v>36526</v>
      </c>
      <c r="K30" s="105" t="n">
        <f aca="false">IF(B30&lt;&gt;"FTE",DATE(99,12,31),+J30+(360-H30))</f>
        <v>36525</v>
      </c>
      <c r="L30" s="105" t="n">
        <f aca="false">IF(B30&lt;&gt;"FTE",J30+H30,DATE(2001,1,1))</f>
        <v>36886</v>
      </c>
      <c r="M30" s="103" t="n">
        <f aca="false">IF(AND($K30&lt;=M$20,$L30&gt;M$20),$I30,0)</f>
        <v>0</v>
      </c>
      <c r="N30" s="103" t="n">
        <f aca="false">IF(AND($K30&lt;=N$20,$L30&gt;N$20),$I30,0)</f>
        <v>0</v>
      </c>
      <c r="O30" s="103" t="n">
        <f aca="false">IF(AND($K30&lt;=O$20,$L30&gt;O$20),$I30,0)</f>
        <v>0</v>
      </c>
      <c r="P30" s="103" t="n">
        <f aca="false">IF(AND($K30&lt;=P$20,$L30&gt;P$20),$I30,0)</f>
        <v>0</v>
      </c>
      <c r="Q30" s="103" t="n">
        <f aca="false">IF(AND($K30&lt;=Q$20,$L30&gt;Q$20),$I30,0)</f>
        <v>0</v>
      </c>
      <c r="R30" s="103" t="n">
        <f aca="false">IF(AND($K30&lt;=R$20,$L30&gt;R$20),$I30,0)</f>
        <v>0</v>
      </c>
      <c r="S30" s="103" t="n">
        <f aca="false">IF(AND($K30&lt;=S$20,$L30&gt;S$20),$I30,0)</f>
        <v>0</v>
      </c>
      <c r="T30" s="103" t="n">
        <f aca="false">IF(AND($K30&lt;=T$20,$L30&gt;T$20),$I30,0)</f>
        <v>0</v>
      </c>
      <c r="U30" s="103" t="n">
        <f aca="false">IF(AND($K30&lt;=U$20,$L30&gt;U$20),$I30,0)</f>
        <v>0</v>
      </c>
      <c r="V30" s="103" t="n">
        <f aca="false">IF(AND($K30&lt;=V$20,$L30&gt;V$20),$I30,0)</f>
        <v>0</v>
      </c>
      <c r="W30" s="103" t="n">
        <f aca="false">IF(AND($K30&lt;=W$20,$L30&gt;W$20),$I30,0)</f>
        <v>0</v>
      </c>
      <c r="X30" s="103" t="n">
        <f aca="false">IF(AND($K30&lt;=X$20,$L30&gt;X$20),$I30,0)</f>
        <v>0</v>
      </c>
      <c r="Y30" s="106" t="n">
        <f aca="false">SUM(M30:X30)</f>
        <v>0</v>
      </c>
    </row>
    <row r="31" customFormat="false" ht="12.75" hidden="false" customHeight="false" outlineLevel="0" collapsed="false">
      <c r="A31" s="0" t="n">
        <f aca="false">+'Personnel Input Worksheet'!A32</f>
        <v>0</v>
      </c>
      <c r="B31" s="0" t="str">
        <f aca="false">+'Personnel Input Worksheet'!B32</f>
        <v> </v>
      </c>
      <c r="C31" s="0" t="n">
        <f aca="false">+'Personnel Input Worksheet'!C32</f>
        <v>0</v>
      </c>
      <c r="D31" s="0" t="n">
        <f aca="false">+'Personnel Input Worksheet'!D32</f>
        <v>0</v>
      </c>
      <c r="E31" s="0" t="n">
        <f aca="false">+'Personnel Input Worksheet'!E32</f>
        <v>0</v>
      </c>
      <c r="F31" s="94" t="n">
        <f aca="false">+'Personnel Input Worksheet'!F32</f>
        <v>0</v>
      </c>
      <c r="G31" s="0" t="n">
        <f aca="false">+'Personnel Input Worksheet'!G32</f>
        <v>12</v>
      </c>
      <c r="H31" s="102" t="n">
        <f aca="false">+G31*30</f>
        <v>360</v>
      </c>
      <c r="I31" s="103" t="n">
        <f aca="false">+F31/12</f>
        <v>0</v>
      </c>
      <c r="J31" s="104" t="n">
        <v>36526</v>
      </c>
      <c r="K31" s="105" t="n">
        <f aca="false">IF(B31&lt;&gt;"FTE",DATE(99,12,31),+J31+(360-H31))</f>
        <v>36525</v>
      </c>
      <c r="L31" s="105" t="n">
        <f aca="false">IF(B31&lt;&gt;"FTE",J31+H31,DATE(2001,1,1))</f>
        <v>36886</v>
      </c>
      <c r="M31" s="103" t="n">
        <f aca="false">IF(AND($K31&lt;=M$20,$L31&gt;M$20),$I31,0)</f>
        <v>0</v>
      </c>
      <c r="N31" s="103" t="n">
        <f aca="false">IF(AND($K31&lt;=N$20,$L31&gt;N$20),$I31,0)</f>
        <v>0</v>
      </c>
      <c r="O31" s="103" t="n">
        <f aca="false">IF(AND($K31&lt;=O$20,$L31&gt;O$20),$I31,0)</f>
        <v>0</v>
      </c>
      <c r="P31" s="103" t="n">
        <f aca="false">IF(AND($K31&lt;=P$20,$L31&gt;P$20),$I31,0)</f>
        <v>0</v>
      </c>
      <c r="Q31" s="103" t="n">
        <f aca="false">IF(AND($K31&lt;=Q$20,$L31&gt;Q$20),$I31,0)</f>
        <v>0</v>
      </c>
      <c r="R31" s="103" t="n">
        <f aca="false">IF(AND($K31&lt;=R$20,$L31&gt;R$20),$I31,0)</f>
        <v>0</v>
      </c>
      <c r="S31" s="103" t="n">
        <f aca="false">IF(AND($K31&lt;=S$20,$L31&gt;S$20),$I31,0)</f>
        <v>0</v>
      </c>
      <c r="T31" s="103" t="n">
        <f aca="false">IF(AND($K31&lt;=T$20,$L31&gt;T$20),$I31,0)</f>
        <v>0</v>
      </c>
      <c r="U31" s="103" t="n">
        <f aca="false">IF(AND($K31&lt;=U$20,$L31&gt;U$20),$I31,0)</f>
        <v>0</v>
      </c>
      <c r="V31" s="103" t="n">
        <f aca="false">IF(AND($K31&lt;=V$20,$L31&gt;V$20),$I31,0)</f>
        <v>0</v>
      </c>
      <c r="W31" s="103" t="n">
        <f aca="false">IF(AND($K31&lt;=W$20,$L31&gt;W$20),$I31,0)</f>
        <v>0</v>
      </c>
      <c r="X31" s="103" t="n">
        <f aca="false">IF(AND($K31&lt;=X$20,$L31&gt;X$20),$I31,0)</f>
        <v>0</v>
      </c>
      <c r="Y31" s="106" t="n">
        <f aca="false">SUM(M31:X31)</f>
        <v>0</v>
      </c>
    </row>
    <row r="32" customFormat="false" ht="12.75" hidden="false" customHeight="false" outlineLevel="0" collapsed="false">
      <c r="A32" s="0" t="n">
        <f aca="false">+'Personnel Input Worksheet'!A33</f>
        <v>0</v>
      </c>
      <c r="B32" s="0" t="str">
        <f aca="false">+'Personnel Input Worksheet'!B33</f>
        <v> </v>
      </c>
      <c r="C32" s="0" t="n">
        <f aca="false">+'Personnel Input Worksheet'!C33</f>
        <v>0</v>
      </c>
      <c r="D32" s="0" t="n">
        <f aca="false">+'Personnel Input Worksheet'!D33</f>
        <v>0</v>
      </c>
      <c r="E32" s="0" t="n">
        <f aca="false">+'Personnel Input Worksheet'!E33</f>
        <v>0</v>
      </c>
      <c r="F32" s="94" t="n">
        <f aca="false">+'Personnel Input Worksheet'!F33</f>
        <v>0</v>
      </c>
      <c r="G32" s="0" t="n">
        <f aca="false">+'Personnel Input Worksheet'!G33</f>
        <v>12</v>
      </c>
      <c r="H32" s="102" t="n">
        <f aca="false">+G32*30</f>
        <v>360</v>
      </c>
      <c r="I32" s="103" t="n">
        <f aca="false">+F32/12</f>
        <v>0</v>
      </c>
      <c r="J32" s="104" t="n">
        <v>36526</v>
      </c>
      <c r="K32" s="105" t="n">
        <f aca="false">IF(B32&lt;&gt;"FTE",DATE(99,12,31),+J32+(360-H32))</f>
        <v>36525</v>
      </c>
      <c r="L32" s="105" t="n">
        <f aca="false">IF(B32&lt;&gt;"FTE",J32+H32,DATE(2001,1,1))</f>
        <v>36886</v>
      </c>
      <c r="M32" s="103" t="n">
        <f aca="false">IF(AND($K32&lt;=M$20,$L32&gt;M$20),$I32,0)</f>
        <v>0</v>
      </c>
      <c r="N32" s="103" t="n">
        <f aca="false">IF(AND($K32&lt;=N$20,$L32&gt;N$20),$I32,0)</f>
        <v>0</v>
      </c>
      <c r="O32" s="103" t="n">
        <f aca="false">IF(AND($K32&lt;=O$20,$L32&gt;O$20),$I32,0)</f>
        <v>0</v>
      </c>
      <c r="P32" s="103" t="n">
        <f aca="false">IF(AND($K32&lt;=P$20,$L32&gt;P$20),$I32,0)</f>
        <v>0</v>
      </c>
      <c r="Q32" s="103" t="n">
        <f aca="false">IF(AND($K32&lt;=Q$20,$L32&gt;Q$20),$I32,0)</f>
        <v>0</v>
      </c>
      <c r="R32" s="103" t="n">
        <f aca="false">IF(AND($K32&lt;=R$20,$L32&gt;R$20),$I32,0)</f>
        <v>0</v>
      </c>
      <c r="S32" s="103" t="n">
        <f aca="false">IF(AND($K32&lt;=S$20,$L32&gt;S$20),$I32,0)</f>
        <v>0</v>
      </c>
      <c r="T32" s="103" t="n">
        <f aca="false">IF(AND($K32&lt;=T$20,$L32&gt;T$20),$I32,0)</f>
        <v>0</v>
      </c>
      <c r="U32" s="103" t="n">
        <f aca="false">IF(AND($K32&lt;=U$20,$L32&gt;U$20),$I32,0)</f>
        <v>0</v>
      </c>
      <c r="V32" s="103" t="n">
        <f aca="false">IF(AND($K32&lt;=V$20,$L32&gt;V$20),$I32,0)</f>
        <v>0</v>
      </c>
      <c r="W32" s="103" t="n">
        <f aca="false">IF(AND($K32&lt;=W$20,$L32&gt;W$20),$I32,0)</f>
        <v>0</v>
      </c>
      <c r="X32" s="103" t="n">
        <f aca="false">IF(AND($K32&lt;=X$20,$L32&gt;X$20),$I32,0)</f>
        <v>0</v>
      </c>
      <c r="Y32" s="106" t="n">
        <f aca="false">SUM(M32:X32)</f>
        <v>0</v>
      </c>
    </row>
    <row r="33" customFormat="false" ht="12.75" hidden="false" customHeight="false" outlineLevel="0" collapsed="false">
      <c r="A33" s="0" t="n">
        <f aca="false">+'Personnel Input Worksheet'!A34</f>
        <v>0</v>
      </c>
      <c r="B33" s="0" t="str">
        <f aca="false">+'Personnel Input Worksheet'!B34</f>
        <v> </v>
      </c>
      <c r="C33" s="0" t="n">
        <f aca="false">+'Personnel Input Worksheet'!C34</f>
        <v>0</v>
      </c>
      <c r="D33" s="0" t="n">
        <f aca="false">+'Personnel Input Worksheet'!D34</f>
        <v>0</v>
      </c>
      <c r="E33" s="0" t="n">
        <f aca="false">+'Personnel Input Worksheet'!E34</f>
        <v>0</v>
      </c>
      <c r="F33" s="94" t="n">
        <f aca="false">+'Personnel Input Worksheet'!F34</f>
        <v>0</v>
      </c>
      <c r="G33" s="0" t="n">
        <f aca="false">+'Personnel Input Worksheet'!G34</f>
        <v>12</v>
      </c>
      <c r="H33" s="102" t="n">
        <f aca="false">+G33*30</f>
        <v>360</v>
      </c>
      <c r="I33" s="103" t="n">
        <f aca="false">+F33/12</f>
        <v>0</v>
      </c>
      <c r="J33" s="104" t="n">
        <v>36526</v>
      </c>
      <c r="K33" s="105" t="n">
        <f aca="false">IF(B33&lt;&gt;"FTE",DATE(99,12,31),+J33+(360-H33))</f>
        <v>36525</v>
      </c>
      <c r="L33" s="105" t="n">
        <f aca="false">IF(B33&lt;&gt;"FTE",J33+H33,DATE(2001,1,1))</f>
        <v>36886</v>
      </c>
      <c r="M33" s="103" t="n">
        <f aca="false">IF(AND($K33&lt;=M$20,$L33&gt;M$20),$I33,0)</f>
        <v>0</v>
      </c>
      <c r="N33" s="103" t="n">
        <f aca="false">IF(AND($K33&lt;=N$20,$L33&gt;N$20),$I33,0)</f>
        <v>0</v>
      </c>
      <c r="O33" s="103" t="n">
        <f aca="false">IF(AND($K33&lt;=O$20,$L33&gt;O$20),$I33,0)</f>
        <v>0</v>
      </c>
      <c r="P33" s="103" t="n">
        <f aca="false">IF(AND($K33&lt;=P$20,$L33&gt;P$20),$I33,0)</f>
        <v>0</v>
      </c>
      <c r="Q33" s="103" t="n">
        <f aca="false">IF(AND($K33&lt;=Q$20,$L33&gt;Q$20),$I33,0)</f>
        <v>0</v>
      </c>
      <c r="R33" s="103" t="n">
        <f aca="false">IF(AND($K33&lt;=R$20,$L33&gt;R$20),$I33,0)</f>
        <v>0</v>
      </c>
      <c r="S33" s="103" t="n">
        <f aca="false">IF(AND($K33&lt;=S$20,$L33&gt;S$20),$I33,0)</f>
        <v>0</v>
      </c>
      <c r="T33" s="103" t="n">
        <f aca="false">IF(AND($K33&lt;=T$20,$L33&gt;T$20),$I33,0)</f>
        <v>0</v>
      </c>
      <c r="U33" s="103" t="n">
        <f aca="false">IF(AND($K33&lt;=U$20,$L33&gt;U$20),$I33,0)</f>
        <v>0</v>
      </c>
      <c r="V33" s="103" t="n">
        <f aca="false">IF(AND($K33&lt;=V$20,$L33&gt;V$20),$I33,0)</f>
        <v>0</v>
      </c>
      <c r="W33" s="103" t="n">
        <f aca="false">IF(AND($K33&lt;=W$20,$L33&gt;W$20),$I33,0)</f>
        <v>0</v>
      </c>
      <c r="X33" s="103" t="n">
        <f aca="false">IF(AND($K33&lt;=X$20,$L33&gt;X$20),$I33,0)</f>
        <v>0</v>
      </c>
      <c r="Y33" s="106" t="n">
        <f aca="false">SUM(M33:X33)</f>
        <v>0</v>
      </c>
    </row>
    <row r="34" customFormat="false" ht="12.75" hidden="false" customHeight="false" outlineLevel="0" collapsed="false">
      <c r="A34" s="0" t="n">
        <f aca="false">+'Personnel Input Worksheet'!A35</f>
        <v>0</v>
      </c>
      <c r="B34" s="0" t="str">
        <f aca="false">+'Personnel Input Worksheet'!B35</f>
        <v> </v>
      </c>
      <c r="C34" s="0" t="n">
        <f aca="false">+'Personnel Input Worksheet'!C35</f>
        <v>0</v>
      </c>
      <c r="D34" s="0" t="n">
        <f aca="false">+'Personnel Input Worksheet'!D35</f>
        <v>0</v>
      </c>
      <c r="E34" s="0" t="n">
        <f aca="false">+'Personnel Input Worksheet'!E35</f>
        <v>0</v>
      </c>
      <c r="F34" s="94" t="n">
        <f aca="false">+'Personnel Input Worksheet'!F35</f>
        <v>0</v>
      </c>
      <c r="G34" s="0" t="n">
        <f aca="false">+'Personnel Input Worksheet'!G35</f>
        <v>12</v>
      </c>
      <c r="H34" s="102" t="n">
        <f aca="false">+G34*30</f>
        <v>360</v>
      </c>
      <c r="I34" s="103" t="n">
        <f aca="false">+F34/12</f>
        <v>0</v>
      </c>
      <c r="J34" s="104" t="n">
        <v>36526</v>
      </c>
      <c r="K34" s="105" t="n">
        <f aca="false">IF(B34&lt;&gt;"FTE",DATE(99,12,31),+J34+(360-H34))</f>
        <v>36525</v>
      </c>
      <c r="L34" s="105" t="n">
        <f aca="false">IF(B34&lt;&gt;"FTE",J34+H34,DATE(2001,1,1))</f>
        <v>36886</v>
      </c>
      <c r="M34" s="103" t="n">
        <f aca="false">IF(AND($K34&lt;=M$20,$L34&gt;M$20),$I34,0)</f>
        <v>0</v>
      </c>
      <c r="N34" s="103" t="n">
        <f aca="false">IF(AND($K34&lt;=N$20,$L34&gt;N$20),$I34,0)</f>
        <v>0</v>
      </c>
      <c r="O34" s="103" t="n">
        <f aca="false">IF(AND($K34&lt;=O$20,$L34&gt;O$20),$I34,0)</f>
        <v>0</v>
      </c>
      <c r="P34" s="103" t="n">
        <f aca="false">IF(AND($K34&lt;=P$20,$L34&gt;P$20),$I34,0)</f>
        <v>0</v>
      </c>
      <c r="Q34" s="103" t="n">
        <f aca="false">IF(AND($K34&lt;=Q$20,$L34&gt;Q$20),$I34,0)</f>
        <v>0</v>
      </c>
      <c r="R34" s="103" t="n">
        <f aca="false">IF(AND($K34&lt;=R$20,$L34&gt;R$20),$I34,0)</f>
        <v>0</v>
      </c>
      <c r="S34" s="103" t="n">
        <f aca="false">IF(AND($K34&lt;=S$20,$L34&gt;S$20),$I34,0)</f>
        <v>0</v>
      </c>
      <c r="T34" s="103" t="n">
        <f aca="false">IF(AND($K34&lt;=T$20,$L34&gt;T$20),$I34,0)</f>
        <v>0</v>
      </c>
      <c r="U34" s="103" t="n">
        <f aca="false">IF(AND($K34&lt;=U$20,$L34&gt;U$20),$I34,0)</f>
        <v>0</v>
      </c>
      <c r="V34" s="103" t="n">
        <f aca="false">IF(AND($K34&lt;=V$20,$L34&gt;V$20),$I34,0)</f>
        <v>0</v>
      </c>
      <c r="W34" s="103" t="n">
        <f aca="false">IF(AND($K34&lt;=W$20,$L34&gt;W$20),$I34,0)</f>
        <v>0</v>
      </c>
      <c r="X34" s="103" t="n">
        <f aca="false">IF(AND($K34&lt;=X$20,$L34&gt;X$20),$I34,0)</f>
        <v>0</v>
      </c>
      <c r="Y34" s="106" t="n">
        <f aca="false">SUM(M34:X34)</f>
        <v>0</v>
      </c>
    </row>
    <row r="35" customFormat="false" ht="12.75" hidden="false" customHeight="false" outlineLevel="0" collapsed="false">
      <c r="A35" s="0" t="n">
        <f aca="false">+'Personnel Input Worksheet'!A36</f>
        <v>0</v>
      </c>
      <c r="B35" s="0" t="str">
        <f aca="false">+'Personnel Input Worksheet'!B36</f>
        <v> </v>
      </c>
      <c r="C35" s="0" t="n">
        <f aca="false">+'Personnel Input Worksheet'!C36</f>
        <v>0</v>
      </c>
      <c r="D35" s="0" t="n">
        <f aca="false">+'Personnel Input Worksheet'!D36</f>
        <v>0</v>
      </c>
      <c r="E35" s="0" t="n">
        <f aca="false">+'Personnel Input Worksheet'!E36</f>
        <v>0</v>
      </c>
      <c r="F35" s="94" t="n">
        <f aca="false">+'Personnel Input Worksheet'!F36</f>
        <v>0</v>
      </c>
      <c r="G35" s="0" t="n">
        <f aca="false">+'Personnel Input Worksheet'!G36</f>
        <v>12</v>
      </c>
      <c r="H35" s="102" t="n">
        <f aca="false">+G35*30</f>
        <v>360</v>
      </c>
      <c r="I35" s="103" t="n">
        <f aca="false">+F35/12</f>
        <v>0</v>
      </c>
      <c r="J35" s="104" t="n">
        <v>36526</v>
      </c>
      <c r="K35" s="105" t="n">
        <f aca="false">IF(B35&lt;&gt;"FTE",DATE(99,12,31),+J35+(360-H35))</f>
        <v>36525</v>
      </c>
      <c r="L35" s="105" t="n">
        <f aca="false">IF(B35&lt;&gt;"FTE",J35+H35,DATE(2001,1,1))</f>
        <v>36886</v>
      </c>
      <c r="M35" s="103" t="n">
        <f aca="false">IF(AND($K35&lt;=M$20,$L35&gt;M$20),$I35,0)</f>
        <v>0</v>
      </c>
      <c r="N35" s="103" t="n">
        <f aca="false">IF(AND($K35&lt;=N$20,$L35&gt;N$20),$I35,0)</f>
        <v>0</v>
      </c>
      <c r="O35" s="103" t="n">
        <f aca="false">IF(AND($K35&lt;=O$20,$L35&gt;O$20),$I35,0)</f>
        <v>0</v>
      </c>
      <c r="P35" s="103" t="n">
        <f aca="false">IF(AND($K35&lt;=P$20,$L35&gt;P$20),$I35,0)</f>
        <v>0</v>
      </c>
      <c r="Q35" s="103" t="n">
        <f aca="false">IF(AND($K35&lt;=Q$20,$L35&gt;Q$20),$I35,0)</f>
        <v>0</v>
      </c>
      <c r="R35" s="103" t="n">
        <f aca="false">IF(AND($K35&lt;=R$20,$L35&gt;R$20),$I35,0)</f>
        <v>0</v>
      </c>
      <c r="S35" s="103" t="n">
        <f aca="false">IF(AND($K35&lt;=S$20,$L35&gt;S$20),$I35,0)</f>
        <v>0</v>
      </c>
      <c r="T35" s="103" t="n">
        <f aca="false">IF(AND($K35&lt;=T$20,$L35&gt;T$20),$I35,0)</f>
        <v>0</v>
      </c>
      <c r="U35" s="103" t="n">
        <f aca="false">IF(AND($K35&lt;=U$20,$L35&gt;U$20),$I35,0)</f>
        <v>0</v>
      </c>
      <c r="V35" s="103" t="n">
        <f aca="false">IF(AND($K35&lt;=V$20,$L35&gt;V$20),$I35,0)</f>
        <v>0</v>
      </c>
      <c r="W35" s="103" t="n">
        <f aca="false">IF(AND($K35&lt;=W$20,$L35&gt;W$20),$I35,0)</f>
        <v>0</v>
      </c>
      <c r="X35" s="103" t="n">
        <f aca="false">IF(AND($K35&lt;=X$20,$L35&gt;X$20),$I35,0)</f>
        <v>0</v>
      </c>
      <c r="Y35" s="106" t="n">
        <f aca="false">SUM(M35:X35)</f>
        <v>0</v>
      </c>
    </row>
    <row r="36" customFormat="false" ht="12.75" hidden="false" customHeight="false" outlineLevel="0" collapsed="false">
      <c r="A36" s="0" t="n">
        <f aca="false">+'Personnel Input Worksheet'!A37</f>
        <v>0</v>
      </c>
      <c r="B36" s="0" t="str">
        <f aca="false">+'Personnel Input Worksheet'!B37</f>
        <v> </v>
      </c>
      <c r="C36" s="0" t="n">
        <f aca="false">+'Personnel Input Worksheet'!C37</f>
        <v>0</v>
      </c>
      <c r="D36" s="0" t="n">
        <f aca="false">+'Personnel Input Worksheet'!D37</f>
        <v>0</v>
      </c>
      <c r="E36" s="0" t="n">
        <f aca="false">+'Personnel Input Worksheet'!E37</f>
        <v>0</v>
      </c>
      <c r="F36" s="94" t="n">
        <f aca="false">+'Personnel Input Worksheet'!F37</f>
        <v>0</v>
      </c>
      <c r="G36" s="0" t="n">
        <f aca="false">+'Personnel Input Worksheet'!G37</f>
        <v>12</v>
      </c>
      <c r="H36" s="102" t="n">
        <f aca="false">+G36*30</f>
        <v>360</v>
      </c>
      <c r="I36" s="103" t="n">
        <f aca="false">+F36/12</f>
        <v>0</v>
      </c>
      <c r="J36" s="104" t="n">
        <v>36526</v>
      </c>
      <c r="K36" s="105" t="n">
        <f aca="false">IF(B36&lt;&gt;"FTE",DATE(99,12,31),+J36+(360-H36))</f>
        <v>36525</v>
      </c>
      <c r="L36" s="105" t="n">
        <f aca="false">IF(B36&lt;&gt;"FTE",J36+H36,DATE(2001,1,1))</f>
        <v>36886</v>
      </c>
      <c r="M36" s="103" t="n">
        <f aca="false">IF(AND($K36&lt;=M$20,$L36&gt;M$20),$I36,0)</f>
        <v>0</v>
      </c>
      <c r="N36" s="103" t="n">
        <f aca="false">IF(AND($K36&lt;=N$20,$L36&gt;N$20),$I36,0)</f>
        <v>0</v>
      </c>
      <c r="O36" s="103" t="n">
        <f aca="false">IF(AND($K36&lt;=O$20,$L36&gt;O$20),$I36,0)</f>
        <v>0</v>
      </c>
      <c r="P36" s="103" t="n">
        <f aca="false">IF(AND($K36&lt;=P$20,$L36&gt;P$20),$I36,0)</f>
        <v>0</v>
      </c>
      <c r="Q36" s="103" t="n">
        <f aca="false">IF(AND($K36&lt;=Q$20,$L36&gt;Q$20),$I36,0)</f>
        <v>0</v>
      </c>
      <c r="R36" s="103" t="n">
        <f aca="false">IF(AND($K36&lt;=R$20,$L36&gt;R$20),$I36,0)</f>
        <v>0</v>
      </c>
      <c r="S36" s="103" t="n">
        <f aca="false">IF(AND($K36&lt;=S$20,$L36&gt;S$20),$I36,0)</f>
        <v>0</v>
      </c>
      <c r="T36" s="103" t="n">
        <f aca="false">IF(AND($K36&lt;=T$20,$L36&gt;T$20),$I36,0)</f>
        <v>0</v>
      </c>
      <c r="U36" s="103" t="n">
        <f aca="false">IF(AND($K36&lt;=U$20,$L36&gt;U$20),$I36,0)</f>
        <v>0</v>
      </c>
      <c r="V36" s="103" t="n">
        <f aca="false">IF(AND($K36&lt;=V$20,$L36&gt;V$20),$I36,0)</f>
        <v>0</v>
      </c>
      <c r="W36" s="103" t="n">
        <f aca="false">IF(AND($K36&lt;=W$20,$L36&gt;W$20),$I36,0)</f>
        <v>0</v>
      </c>
      <c r="X36" s="103" t="n">
        <f aca="false">IF(AND($K36&lt;=X$20,$L36&gt;X$20),$I36,0)</f>
        <v>0</v>
      </c>
      <c r="Y36" s="106" t="n">
        <f aca="false">SUM(M36:X36)</f>
        <v>0</v>
      </c>
    </row>
    <row r="37" customFormat="false" ht="12.75" hidden="false" customHeight="false" outlineLevel="0" collapsed="false">
      <c r="A37" s="0" t="n">
        <f aca="false">+'Personnel Input Worksheet'!A38</f>
        <v>0</v>
      </c>
      <c r="B37" s="0" t="str">
        <f aca="false">+'Personnel Input Worksheet'!B38</f>
        <v> </v>
      </c>
      <c r="C37" s="0" t="n">
        <f aca="false">+'Personnel Input Worksheet'!C38</f>
        <v>0</v>
      </c>
      <c r="D37" s="0" t="n">
        <f aca="false">+'Personnel Input Worksheet'!D38</f>
        <v>0</v>
      </c>
      <c r="E37" s="0" t="n">
        <f aca="false">+'Personnel Input Worksheet'!E38</f>
        <v>0</v>
      </c>
      <c r="F37" s="94" t="n">
        <f aca="false">+'Personnel Input Worksheet'!F38</f>
        <v>0</v>
      </c>
      <c r="G37" s="0" t="n">
        <f aca="false">+'Personnel Input Worksheet'!G38</f>
        <v>12</v>
      </c>
      <c r="H37" s="102" t="n">
        <f aca="false">+G37*30</f>
        <v>360</v>
      </c>
      <c r="I37" s="103" t="n">
        <f aca="false">+F37/12</f>
        <v>0</v>
      </c>
      <c r="J37" s="104" t="n">
        <v>36526</v>
      </c>
      <c r="K37" s="105" t="n">
        <f aca="false">IF(B37&lt;&gt;"FTE",DATE(99,12,31),+J37+(360-H37))</f>
        <v>36525</v>
      </c>
      <c r="L37" s="105" t="n">
        <f aca="false">IF(B37&lt;&gt;"FTE",J37+H37,DATE(2001,1,1))</f>
        <v>36886</v>
      </c>
      <c r="M37" s="103" t="n">
        <f aca="false">IF(AND($K37&lt;=M$20,$L37&gt;M$20),$I37,0)</f>
        <v>0</v>
      </c>
      <c r="N37" s="103" t="n">
        <f aca="false">IF(AND($K37&lt;=N$20,$L37&gt;N$20),$I37,0)</f>
        <v>0</v>
      </c>
      <c r="O37" s="103" t="n">
        <f aca="false">IF(AND($K37&lt;=O$20,$L37&gt;O$20),$I37,0)</f>
        <v>0</v>
      </c>
      <c r="P37" s="103" t="n">
        <f aca="false">IF(AND($K37&lt;=P$20,$L37&gt;P$20),$I37,0)</f>
        <v>0</v>
      </c>
      <c r="Q37" s="103" t="n">
        <f aca="false">IF(AND($K37&lt;=Q$20,$L37&gt;Q$20),$I37,0)</f>
        <v>0</v>
      </c>
      <c r="R37" s="103" t="n">
        <f aca="false">IF(AND($K37&lt;=R$20,$L37&gt;R$20),$I37,0)</f>
        <v>0</v>
      </c>
      <c r="S37" s="103" t="n">
        <f aca="false">IF(AND($K37&lt;=S$20,$L37&gt;S$20),$I37,0)</f>
        <v>0</v>
      </c>
      <c r="T37" s="103" t="n">
        <f aca="false">IF(AND($K37&lt;=T$20,$L37&gt;T$20),$I37,0)</f>
        <v>0</v>
      </c>
      <c r="U37" s="103" t="n">
        <f aca="false">IF(AND($K37&lt;=U$20,$L37&gt;U$20),$I37,0)</f>
        <v>0</v>
      </c>
      <c r="V37" s="103" t="n">
        <f aca="false">IF(AND($K37&lt;=V$20,$L37&gt;V$20),$I37,0)</f>
        <v>0</v>
      </c>
      <c r="W37" s="103" t="n">
        <f aca="false">IF(AND($K37&lt;=W$20,$L37&gt;W$20),$I37,0)</f>
        <v>0</v>
      </c>
      <c r="X37" s="103" t="n">
        <f aca="false">IF(AND($K37&lt;=X$20,$L37&gt;X$20),$I37,0)</f>
        <v>0</v>
      </c>
      <c r="Y37" s="106" t="n">
        <f aca="false">SUM(M37:X37)</f>
        <v>0</v>
      </c>
    </row>
    <row r="38" customFormat="false" ht="12.75" hidden="false" customHeight="false" outlineLevel="0" collapsed="false">
      <c r="A38" s="0" t="n">
        <f aca="false">+'Personnel Input Worksheet'!A39</f>
        <v>0</v>
      </c>
      <c r="B38" s="0" t="str">
        <f aca="false">+'Personnel Input Worksheet'!B39</f>
        <v> </v>
      </c>
      <c r="C38" s="0" t="n">
        <f aca="false">+'Personnel Input Worksheet'!C39</f>
        <v>0</v>
      </c>
      <c r="D38" s="0" t="n">
        <f aca="false">+'Personnel Input Worksheet'!D39</f>
        <v>0</v>
      </c>
      <c r="E38" s="0" t="n">
        <f aca="false">+'Personnel Input Worksheet'!E39</f>
        <v>0</v>
      </c>
      <c r="F38" s="94" t="n">
        <f aca="false">+'Personnel Input Worksheet'!F39</f>
        <v>0</v>
      </c>
      <c r="G38" s="0" t="n">
        <f aca="false">+'Personnel Input Worksheet'!G39</f>
        <v>12</v>
      </c>
      <c r="H38" s="102" t="n">
        <f aca="false">+G38*30</f>
        <v>360</v>
      </c>
      <c r="I38" s="103" t="n">
        <f aca="false">+F38/12</f>
        <v>0</v>
      </c>
      <c r="J38" s="104" t="n">
        <v>36526</v>
      </c>
      <c r="K38" s="105" t="n">
        <f aca="false">IF(B38&lt;&gt;"FTE",DATE(99,12,31),+J38+(360-H38))</f>
        <v>36525</v>
      </c>
      <c r="L38" s="105" t="n">
        <f aca="false">IF(B38&lt;&gt;"FTE",J38+H38,DATE(2001,1,1))</f>
        <v>36886</v>
      </c>
      <c r="M38" s="103" t="n">
        <f aca="false">IF(AND($K38&lt;=M$20,$L38&gt;M$20),$I38,0)</f>
        <v>0</v>
      </c>
      <c r="N38" s="103" t="n">
        <f aca="false">IF(AND($K38&lt;=N$20,$L38&gt;N$20),$I38,0)</f>
        <v>0</v>
      </c>
      <c r="O38" s="103" t="n">
        <f aca="false">IF(AND($K38&lt;=O$20,$L38&gt;O$20),$I38,0)</f>
        <v>0</v>
      </c>
      <c r="P38" s="103" t="n">
        <f aca="false">IF(AND($K38&lt;=P$20,$L38&gt;P$20),$I38,0)</f>
        <v>0</v>
      </c>
      <c r="Q38" s="103" t="n">
        <f aca="false">IF(AND($K38&lt;=Q$20,$L38&gt;Q$20),$I38,0)</f>
        <v>0</v>
      </c>
      <c r="R38" s="103" t="n">
        <f aca="false">IF(AND($K38&lt;=R$20,$L38&gt;R$20),$I38,0)</f>
        <v>0</v>
      </c>
      <c r="S38" s="103" t="n">
        <f aca="false">IF(AND($K38&lt;=S$20,$L38&gt;S$20),$I38,0)</f>
        <v>0</v>
      </c>
      <c r="T38" s="103" t="n">
        <f aca="false">IF(AND($K38&lt;=T$20,$L38&gt;T$20),$I38,0)</f>
        <v>0</v>
      </c>
      <c r="U38" s="103" t="n">
        <f aca="false">IF(AND($K38&lt;=U$20,$L38&gt;U$20),$I38,0)</f>
        <v>0</v>
      </c>
      <c r="V38" s="103" t="n">
        <f aca="false">IF(AND($K38&lt;=V$20,$L38&gt;V$20),$I38,0)</f>
        <v>0</v>
      </c>
      <c r="W38" s="103" t="n">
        <f aca="false">IF(AND($K38&lt;=W$20,$L38&gt;W$20),$I38,0)</f>
        <v>0</v>
      </c>
      <c r="X38" s="103" t="n">
        <f aca="false">IF(AND($K38&lt;=X$20,$L38&gt;X$20),$I38,0)</f>
        <v>0</v>
      </c>
      <c r="Y38" s="106" t="n">
        <f aca="false">SUM(M38:X38)</f>
        <v>0</v>
      </c>
    </row>
    <row r="39" customFormat="false" ht="12.75" hidden="false" customHeight="false" outlineLevel="0" collapsed="false">
      <c r="A39" s="0" t="n">
        <f aca="false">+'Personnel Input Worksheet'!A40</f>
        <v>0</v>
      </c>
      <c r="B39" s="0" t="str">
        <f aca="false">+'Personnel Input Worksheet'!B40</f>
        <v> </v>
      </c>
      <c r="C39" s="0" t="n">
        <f aca="false">+'Personnel Input Worksheet'!C40</f>
        <v>0</v>
      </c>
      <c r="D39" s="0" t="n">
        <f aca="false">+'Personnel Input Worksheet'!D40</f>
        <v>0</v>
      </c>
      <c r="E39" s="0" t="n">
        <f aca="false">+'Personnel Input Worksheet'!E40</f>
        <v>0</v>
      </c>
      <c r="F39" s="94" t="n">
        <f aca="false">+'Personnel Input Worksheet'!F40</f>
        <v>0</v>
      </c>
      <c r="G39" s="0" t="n">
        <f aca="false">+'Personnel Input Worksheet'!G40</f>
        <v>12</v>
      </c>
      <c r="H39" s="102" t="n">
        <f aca="false">+G39*30</f>
        <v>360</v>
      </c>
      <c r="I39" s="103" t="n">
        <f aca="false">+F39/12</f>
        <v>0</v>
      </c>
      <c r="J39" s="104" t="n">
        <v>36526</v>
      </c>
      <c r="K39" s="105" t="n">
        <f aca="false">IF(B39&lt;&gt;"FTE",DATE(99,12,31),+J39+(360-H39))</f>
        <v>36525</v>
      </c>
      <c r="L39" s="105" t="n">
        <f aca="false">IF(B39&lt;&gt;"FTE",J39+H39,DATE(2001,1,1))</f>
        <v>36886</v>
      </c>
      <c r="M39" s="103" t="n">
        <f aca="false">IF(AND($K39&lt;=M$20,$L39&gt;M$20),$I39,0)</f>
        <v>0</v>
      </c>
      <c r="N39" s="103" t="n">
        <f aca="false">IF(AND($K39&lt;=N$20,$L39&gt;N$20),$I39,0)</f>
        <v>0</v>
      </c>
      <c r="O39" s="103" t="n">
        <f aca="false">IF(AND($K39&lt;=O$20,$L39&gt;O$20),$I39,0)</f>
        <v>0</v>
      </c>
      <c r="P39" s="103" t="n">
        <f aca="false">IF(AND($K39&lt;=P$20,$L39&gt;P$20),$I39,0)</f>
        <v>0</v>
      </c>
      <c r="Q39" s="103" t="n">
        <f aca="false">IF(AND($K39&lt;=Q$20,$L39&gt;Q$20),$I39,0)</f>
        <v>0</v>
      </c>
      <c r="R39" s="103" t="n">
        <f aca="false">IF(AND($K39&lt;=R$20,$L39&gt;R$20),$I39,0)</f>
        <v>0</v>
      </c>
      <c r="S39" s="103" t="n">
        <f aca="false">IF(AND($K39&lt;=S$20,$L39&gt;S$20),$I39,0)</f>
        <v>0</v>
      </c>
      <c r="T39" s="103" t="n">
        <f aca="false">IF(AND($K39&lt;=T$20,$L39&gt;T$20),$I39,0)</f>
        <v>0</v>
      </c>
      <c r="U39" s="103" t="n">
        <f aca="false">IF(AND($K39&lt;=U$20,$L39&gt;U$20),$I39,0)</f>
        <v>0</v>
      </c>
      <c r="V39" s="103" t="n">
        <f aca="false">IF(AND($K39&lt;=V$20,$L39&gt;V$20),$I39,0)</f>
        <v>0</v>
      </c>
      <c r="W39" s="103" t="n">
        <f aca="false">IF(AND($K39&lt;=W$20,$L39&gt;W$20),$I39,0)</f>
        <v>0</v>
      </c>
      <c r="X39" s="103" t="n">
        <f aca="false">IF(AND($K39&lt;=X$20,$L39&gt;X$20),$I39,0)</f>
        <v>0</v>
      </c>
      <c r="Y39" s="106" t="n">
        <f aca="false">SUM(M39:X39)</f>
        <v>0</v>
      </c>
    </row>
    <row r="40" customFormat="false" ht="12.75" hidden="false" customHeight="false" outlineLevel="0" collapsed="false">
      <c r="A40" s="0" t="n">
        <f aca="false">+'Personnel Input Worksheet'!A41</f>
        <v>0</v>
      </c>
      <c r="B40" s="0" t="str">
        <f aca="false">+'Personnel Input Worksheet'!B41</f>
        <v> </v>
      </c>
      <c r="C40" s="0" t="n">
        <f aca="false">+'Personnel Input Worksheet'!C41</f>
        <v>0</v>
      </c>
      <c r="D40" s="0" t="n">
        <f aca="false">+'Personnel Input Worksheet'!D41</f>
        <v>0</v>
      </c>
      <c r="E40" s="0" t="n">
        <f aca="false">+'Personnel Input Worksheet'!E41</f>
        <v>0</v>
      </c>
      <c r="F40" s="94" t="n">
        <f aca="false">+'Personnel Input Worksheet'!F41</f>
        <v>0</v>
      </c>
      <c r="G40" s="0" t="n">
        <f aca="false">+'Personnel Input Worksheet'!G41</f>
        <v>12</v>
      </c>
      <c r="H40" s="102" t="n">
        <f aca="false">+G40*30</f>
        <v>360</v>
      </c>
      <c r="I40" s="103" t="n">
        <f aca="false">+F40/12</f>
        <v>0</v>
      </c>
      <c r="J40" s="104" t="n">
        <v>36526</v>
      </c>
      <c r="K40" s="105" t="n">
        <f aca="false">IF(B40&lt;&gt;"FTE",DATE(99,12,31),+J40+(360-H40))</f>
        <v>36525</v>
      </c>
      <c r="L40" s="105" t="n">
        <f aca="false">IF(B40&lt;&gt;"FTE",J40+H40,DATE(2001,1,1))</f>
        <v>36886</v>
      </c>
      <c r="M40" s="103" t="n">
        <f aca="false">IF(AND($K40&lt;=M$20,$L40&gt;M$20),$I40,0)</f>
        <v>0</v>
      </c>
      <c r="N40" s="103" t="n">
        <f aca="false">IF(AND($K40&lt;=N$20,$L40&gt;N$20),$I40,0)</f>
        <v>0</v>
      </c>
      <c r="O40" s="103" t="n">
        <f aca="false">IF(AND($K40&lt;=O$20,$L40&gt;O$20),$I40,0)</f>
        <v>0</v>
      </c>
      <c r="P40" s="103" t="n">
        <f aca="false">IF(AND($K40&lt;=P$20,$L40&gt;P$20),$I40,0)</f>
        <v>0</v>
      </c>
      <c r="Q40" s="103" t="n">
        <f aca="false">IF(AND($K40&lt;=Q$20,$L40&gt;Q$20),$I40,0)</f>
        <v>0</v>
      </c>
      <c r="R40" s="103" t="n">
        <f aca="false">IF(AND($K40&lt;=R$20,$L40&gt;R$20),$I40,0)</f>
        <v>0</v>
      </c>
      <c r="S40" s="103" t="n">
        <f aca="false">IF(AND($K40&lt;=S$20,$L40&gt;S$20),$I40,0)</f>
        <v>0</v>
      </c>
      <c r="T40" s="103" t="n">
        <f aca="false">IF(AND($K40&lt;=T$20,$L40&gt;T$20),$I40,0)</f>
        <v>0</v>
      </c>
      <c r="U40" s="103" t="n">
        <f aca="false">IF(AND($K40&lt;=U$20,$L40&gt;U$20),$I40,0)</f>
        <v>0</v>
      </c>
      <c r="V40" s="103" t="n">
        <f aca="false">IF(AND($K40&lt;=V$20,$L40&gt;V$20),$I40,0)</f>
        <v>0</v>
      </c>
      <c r="W40" s="103" t="n">
        <f aca="false">IF(AND($K40&lt;=W$20,$L40&gt;W$20),$I40,0)</f>
        <v>0</v>
      </c>
      <c r="X40" s="103" t="n">
        <f aca="false">IF(AND($K40&lt;=X$20,$L40&gt;X$20),$I40,0)</f>
        <v>0</v>
      </c>
      <c r="Y40" s="106" t="n">
        <f aca="false">SUM(M40:X40)</f>
        <v>0</v>
      </c>
    </row>
    <row r="41" customFormat="false" ht="12.75" hidden="false" customHeight="false" outlineLevel="0" collapsed="false">
      <c r="A41" s="0" t="n">
        <f aca="false">+'Personnel Input Worksheet'!A42</f>
        <v>0</v>
      </c>
      <c r="B41" s="0" t="str">
        <f aca="false">+'Personnel Input Worksheet'!B42</f>
        <v> </v>
      </c>
      <c r="C41" s="0" t="n">
        <f aca="false">+'Personnel Input Worksheet'!C42</f>
        <v>0</v>
      </c>
      <c r="D41" s="0" t="n">
        <f aca="false">+'Personnel Input Worksheet'!D42</f>
        <v>0</v>
      </c>
      <c r="E41" s="0" t="n">
        <f aca="false">+'Personnel Input Worksheet'!E42</f>
        <v>0</v>
      </c>
      <c r="F41" s="94" t="n">
        <f aca="false">+'Personnel Input Worksheet'!F42</f>
        <v>0</v>
      </c>
      <c r="G41" s="0" t="n">
        <f aca="false">+'Personnel Input Worksheet'!G42</f>
        <v>12</v>
      </c>
      <c r="H41" s="102" t="n">
        <f aca="false">+G41*30</f>
        <v>360</v>
      </c>
      <c r="I41" s="103" t="n">
        <f aca="false">+F41/12</f>
        <v>0</v>
      </c>
      <c r="J41" s="104" t="n">
        <v>36526</v>
      </c>
      <c r="K41" s="105" t="n">
        <f aca="false">IF(B41&lt;&gt;"FTE",DATE(99,12,31),+J41+(360-H41))</f>
        <v>36525</v>
      </c>
      <c r="L41" s="105" t="n">
        <f aca="false">IF(B41&lt;&gt;"FTE",J41+H41,DATE(2001,1,1))</f>
        <v>36886</v>
      </c>
      <c r="M41" s="103" t="n">
        <f aca="false">IF(AND($K41&lt;=M$20,$L41&gt;M$20),$I41,0)</f>
        <v>0</v>
      </c>
      <c r="N41" s="103" t="n">
        <f aca="false">IF(AND($K41&lt;=N$20,$L41&gt;N$20),$I41,0)</f>
        <v>0</v>
      </c>
      <c r="O41" s="103" t="n">
        <f aca="false">IF(AND($K41&lt;=O$20,$L41&gt;O$20),$I41,0)</f>
        <v>0</v>
      </c>
      <c r="P41" s="103" t="n">
        <f aca="false">IF(AND($K41&lt;=P$20,$L41&gt;P$20),$I41,0)</f>
        <v>0</v>
      </c>
      <c r="Q41" s="103" t="n">
        <f aca="false">IF(AND($K41&lt;=Q$20,$L41&gt;Q$20),$I41,0)</f>
        <v>0</v>
      </c>
      <c r="R41" s="103" t="n">
        <f aca="false">IF(AND($K41&lt;=R$20,$L41&gt;R$20),$I41,0)</f>
        <v>0</v>
      </c>
      <c r="S41" s="103" t="n">
        <f aca="false">IF(AND($K41&lt;=S$20,$L41&gt;S$20),$I41,0)</f>
        <v>0</v>
      </c>
      <c r="T41" s="103" t="n">
        <f aca="false">IF(AND($K41&lt;=T$20,$L41&gt;T$20),$I41,0)</f>
        <v>0</v>
      </c>
      <c r="U41" s="103" t="n">
        <f aca="false">IF(AND($K41&lt;=U$20,$L41&gt;U$20),$I41,0)</f>
        <v>0</v>
      </c>
      <c r="V41" s="103" t="n">
        <f aca="false">IF(AND($K41&lt;=V$20,$L41&gt;V$20),$I41,0)</f>
        <v>0</v>
      </c>
      <c r="W41" s="103" t="n">
        <f aca="false">IF(AND($K41&lt;=W$20,$L41&gt;W$20),$I41,0)</f>
        <v>0</v>
      </c>
      <c r="X41" s="103" t="n">
        <f aca="false">IF(AND($K41&lt;=X$20,$L41&gt;X$20),$I41,0)</f>
        <v>0</v>
      </c>
      <c r="Y41" s="106" t="n">
        <f aca="false">SUM(M41:X41)</f>
        <v>0</v>
      </c>
    </row>
    <row r="42" customFormat="false" ht="12.75" hidden="false" customHeight="false" outlineLevel="0" collapsed="false">
      <c r="A42" s="0" t="n">
        <f aca="false">+'Personnel Input Worksheet'!A43</f>
        <v>0</v>
      </c>
      <c r="B42" s="0" t="str">
        <f aca="false">+'Personnel Input Worksheet'!B43</f>
        <v> </v>
      </c>
      <c r="C42" s="0" t="n">
        <f aca="false">+'Personnel Input Worksheet'!C43</f>
        <v>0</v>
      </c>
      <c r="D42" s="0" t="n">
        <f aca="false">+'Personnel Input Worksheet'!D43</f>
        <v>0</v>
      </c>
      <c r="E42" s="0" t="n">
        <f aca="false">+'Personnel Input Worksheet'!E43</f>
        <v>0</v>
      </c>
      <c r="F42" s="94" t="n">
        <f aca="false">+'Personnel Input Worksheet'!F43</f>
        <v>0</v>
      </c>
      <c r="G42" s="0" t="n">
        <f aca="false">+'Personnel Input Worksheet'!G43</f>
        <v>12</v>
      </c>
      <c r="H42" s="102" t="n">
        <f aca="false">+G42*30</f>
        <v>360</v>
      </c>
      <c r="I42" s="103" t="n">
        <f aca="false">+F42/12</f>
        <v>0</v>
      </c>
      <c r="J42" s="104" t="n">
        <v>36526</v>
      </c>
      <c r="K42" s="105" t="n">
        <f aca="false">IF(B42&lt;&gt;"FTE",DATE(99,12,31),+J42+(360-H42))</f>
        <v>36525</v>
      </c>
      <c r="L42" s="105" t="n">
        <f aca="false">IF(B42&lt;&gt;"FTE",J42+H42,DATE(2001,1,1))</f>
        <v>36886</v>
      </c>
      <c r="M42" s="103" t="n">
        <f aca="false">IF(AND($K42&lt;=M$20,$L42&gt;M$20),$I42,0)</f>
        <v>0</v>
      </c>
      <c r="N42" s="103" t="n">
        <f aca="false">IF(AND($K42&lt;=N$20,$L42&gt;N$20),$I42,0)</f>
        <v>0</v>
      </c>
      <c r="O42" s="103" t="n">
        <f aca="false">IF(AND($K42&lt;=O$20,$L42&gt;O$20),$I42,0)</f>
        <v>0</v>
      </c>
      <c r="P42" s="103" t="n">
        <f aca="false">IF(AND($K42&lt;=P$20,$L42&gt;P$20),$I42,0)</f>
        <v>0</v>
      </c>
      <c r="Q42" s="103" t="n">
        <f aca="false">IF(AND($K42&lt;=Q$20,$L42&gt;Q$20),$I42,0)</f>
        <v>0</v>
      </c>
      <c r="R42" s="103" t="n">
        <f aca="false">IF(AND($K42&lt;=R$20,$L42&gt;R$20),$I42,0)</f>
        <v>0</v>
      </c>
      <c r="S42" s="103" t="n">
        <f aca="false">IF(AND($K42&lt;=S$20,$L42&gt;S$20),$I42,0)</f>
        <v>0</v>
      </c>
      <c r="T42" s="103" t="n">
        <f aca="false">IF(AND($K42&lt;=T$20,$L42&gt;T$20),$I42,0)</f>
        <v>0</v>
      </c>
      <c r="U42" s="103" t="n">
        <f aca="false">IF(AND($K42&lt;=U$20,$L42&gt;U$20),$I42,0)</f>
        <v>0</v>
      </c>
      <c r="V42" s="103" t="n">
        <f aca="false">IF(AND($K42&lt;=V$20,$L42&gt;V$20),$I42,0)</f>
        <v>0</v>
      </c>
      <c r="W42" s="103" t="n">
        <f aca="false">IF(AND($K42&lt;=W$20,$L42&gt;W$20),$I42,0)</f>
        <v>0</v>
      </c>
      <c r="X42" s="103" t="n">
        <f aca="false">IF(AND($K42&lt;=X$20,$L42&gt;X$20),$I42,0)</f>
        <v>0</v>
      </c>
      <c r="Y42" s="106" t="n">
        <f aca="false">SUM(M42:X42)</f>
        <v>0</v>
      </c>
    </row>
    <row r="43" customFormat="false" ht="12.75" hidden="false" customHeight="false" outlineLevel="0" collapsed="false">
      <c r="A43" s="0" t="n">
        <f aca="false">+'Personnel Input Worksheet'!A44</f>
        <v>0</v>
      </c>
      <c r="B43" s="0" t="str">
        <f aca="false">+'Personnel Input Worksheet'!B44</f>
        <v> </v>
      </c>
      <c r="C43" s="0" t="n">
        <f aca="false">+'Personnel Input Worksheet'!C44</f>
        <v>0</v>
      </c>
      <c r="D43" s="0" t="n">
        <f aca="false">+'Personnel Input Worksheet'!D44</f>
        <v>0</v>
      </c>
      <c r="E43" s="0" t="n">
        <f aca="false">+'Personnel Input Worksheet'!E44</f>
        <v>0</v>
      </c>
      <c r="F43" s="94" t="n">
        <f aca="false">+'Personnel Input Worksheet'!F44</f>
        <v>0</v>
      </c>
      <c r="G43" s="0" t="n">
        <f aca="false">+'Personnel Input Worksheet'!G44</f>
        <v>0</v>
      </c>
      <c r="H43" s="102" t="n">
        <f aca="false">+G43*30</f>
        <v>0</v>
      </c>
      <c r="I43" s="103" t="n">
        <f aca="false">+F43/12</f>
        <v>0</v>
      </c>
      <c r="J43" s="104" t="n">
        <v>36526</v>
      </c>
      <c r="K43" s="105" t="n">
        <f aca="false">IF(B43&lt;&gt;"FTE",DATE(99,12,31),+J43+(360-H43))</f>
        <v>36525</v>
      </c>
      <c r="L43" s="105" t="n">
        <f aca="false">IF(B43&lt;&gt;"FTE",J43+H43,DATE(2001,1,1))</f>
        <v>36526</v>
      </c>
      <c r="M43" s="103" t="n">
        <f aca="false">IF(AND($K43&lt;=M$20,$L43&gt;M$20),$I43,0)</f>
        <v>0</v>
      </c>
      <c r="N43" s="103" t="n">
        <f aca="false">IF(AND($K43&lt;=N$20,$L43&gt;N$20),$I43,0)</f>
        <v>0</v>
      </c>
      <c r="O43" s="103" t="n">
        <f aca="false">IF(AND($K43&lt;=O$20,$L43&gt;O$20),$I43,0)</f>
        <v>0</v>
      </c>
      <c r="P43" s="103" t="n">
        <f aca="false">IF(AND($K43&lt;=P$20,$L43&gt;P$20),$I43,0)</f>
        <v>0</v>
      </c>
      <c r="Q43" s="103" t="n">
        <f aca="false">IF(AND($K43&lt;=Q$20,$L43&gt;Q$20),$I43,0)</f>
        <v>0</v>
      </c>
      <c r="R43" s="103" t="n">
        <f aca="false">IF(AND($K43&lt;=R$20,$L43&gt;R$20),$I43,0)</f>
        <v>0</v>
      </c>
      <c r="S43" s="103" t="n">
        <f aca="false">IF(AND($K43&lt;=S$20,$L43&gt;S$20),$I43,0)</f>
        <v>0</v>
      </c>
      <c r="T43" s="103" t="n">
        <f aca="false">IF(AND($K43&lt;=T$20,$L43&gt;T$20),$I43,0)</f>
        <v>0</v>
      </c>
      <c r="U43" s="103" t="n">
        <f aca="false">IF(AND($K43&lt;=U$20,$L43&gt;U$20),$I43,0)</f>
        <v>0</v>
      </c>
      <c r="V43" s="103" t="n">
        <f aca="false">IF(AND($K43&lt;=V$20,$L43&gt;V$20),$I43,0)</f>
        <v>0</v>
      </c>
      <c r="W43" s="103" t="n">
        <f aca="false">IF(AND($K43&lt;=W$20,$L43&gt;W$20),$I43,0)</f>
        <v>0</v>
      </c>
      <c r="X43" s="103" t="n">
        <f aca="false">IF(AND($K43&lt;=X$20,$L43&gt;X$20),$I43,0)</f>
        <v>0</v>
      </c>
      <c r="Y43" s="106" t="n">
        <f aca="false">SUM(M43:X43)</f>
        <v>0</v>
      </c>
      <c r="Z43" s="102"/>
      <c r="AA43" s="102"/>
      <c r="AB43" s="102"/>
      <c r="AC43" s="102"/>
      <c r="AD43" s="102"/>
      <c r="AE43" s="102"/>
      <c r="AF43" s="102"/>
    </row>
    <row r="44" customFormat="false" ht="12.75" hidden="false" customHeight="false" outlineLevel="0" collapsed="false">
      <c r="A44" s="0" t="n">
        <f aca="false">+'Personnel Input Worksheet'!A45</f>
        <v>0</v>
      </c>
      <c r="B44" s="0" t="str">
        <f aca="false">+'Personnel Input Worksheet'!B45</f>
        <v> </v>
      </c>
      <c r="C44" s="0" t="n">
        <f aca="false">+'Personnel Input Worksheet'!C45</f>
        <v>0</v>
      </c>
      <c r="D44" s="0" t="n">
        <f aca="false">+'Personnel Input Worksheet'!D45</f>
        <v>0</v>
      </c>
      <c r="E44" s="0" t="n">
        <f aca="false">+'Personnel Input Worksheet'!E45</f>
        <v>0</v>
      </c>
      <c r="F44" s="94" t="n">
        <f aca="false">+'Personnel Input Worksheet'!F45</f>
        <v>0</v>
      </c>
      <c r="G44" s="0" t="n">
        <f aca="false">+'Personnel Input Worksheet'!G45</f>
        <v>12</v>
      </c>
      <c r="H44" s="102" t="n">
        <f aca="false">+G44*30</f>
        <v>360</v>
      </c>
      <c r="I44" s="103" t="n">
        <f aca="false">+F44/12</f>
        <v>0</v>
      </c>
      <c r="J44" s="104" t="n">
        <v>36526</v>
      </c>
      <c r="K44" s="105" t="n">
        <f aca="false">IF(B44&lt;&gt;"FTE",DATE(99,12,31),+J44+(360-H44))</f>
        <v>36525</v>
      </c>
      <c r="L44" s="105" t="n">
        <f aca="false">IF(B44&lt;&gt;"FTE",J44+H44,DATE(2001,1,1))</f>
        <v>36886</v>
      </c>
      <c r="M44" s="103" t="n">
        <f aca="false">IF(AND($K44&lt;=M$20,$L44&gt;M$20),$I44,0)</f>
        <v>0</v>
      </c>
      <c r="N44" s="103" t="n">
        <f aca="false">IF(AND($K44&lt;=N$20,$L44&gt;N$20),$I44,0)</f>
        <v>0</v>
      </c>
      <c r="O44" s="103" t="n">
        <f aca="false">IF(AND($K44&lt;=O$20,$L44&gt;O$20),$I44,0)</f>
        <v>0</v>
      </c>
      <c r="P44" s="103" t="n">
        <f aca="false">IF(AND($K44&lt;=P$20,$L44&gt;P$20),$I44,0)</f>
        <v>0</v>
      </c>
      <c r="Q44" s="103" t="n">
        <f aca="false">IF(AND($K44&lt;=Q$20,$L44&gt;Q$20),$I44,0)</f>
        <v>0</v>
      </c>
      <c r="R44" s="103" t="n">
        <f aca="false">IF(AND($K44&lt;=R$20,$L44&gt;R$20),$I44,0)</f>
        <v>0</v>
      </c>
      <c r="S44" s="103" t="n">
        <f aca="false">IF(AND($K44&lt;=S$20,$L44&gt;S$20),$I44,0)</f>
        <v>0</v>
      </c>
      <c r="T44" s="103" t="n">
        <f aca="false">IF(AND($K44&lt;=T$20,$L44&gt;T$20),$I44,0)</f>
        <v>0</v>
      </c>
      <c r="U44" s="103" t="n">
        <f aca="false">IF(AND($K44&lt;=U$20,$L44&gt;U$20),$I44,0)</f>
        <v>0</v>
      </c>
      <c r="V44" s="103" t="n">
        <f aca="false">IF(AND($K44&lt;=V$20,$L44&gt;V$20),$I44,0)</f>
        <v>0</v>
      </c>
      <c r="W44" s="103" t="n">
        <f aca="false">IF(AND($K44&lt;=W$20,$L44&gt;W$20),$I44,0)</f>
        <v>0</v>
      </c>
      <c r="X44" s="103" t="n">
        <f aca="false">IF(AND($K44&lt;=X$20,$L44&gt;X$20),$I44,0)</f>
        <v>0</v>
      </c>
      <c r="Y44" s="106" t="n">
        <f aca="false">SUM(M44:X44)</f>
        <v>0</v>
      </c>
      <c r="Z44" s="102"/>
      <c r="AA44" s="102"/>
      <c r="AB44" s="102"/>
      <c r="AC44" s="102"/>
      <c r="AD44" s="102"/>
      <c r="AE44" s="102"/>
      <c r="AF44" s="102"/>
    </row>
    <row r="45" customFormat="false" ht="12.75" hidden="false" customHeight="false" outlineLevel="0" collapsed="false">
      <c r="A45" s="0" t="n">
        <f aca="false">+'Personnel Input Worksheet'!A46</f>
        <v>0</v>
      </c>
      <c r="B45" s="0" t="str">
        <f aca="false">+'Personnel Input Worksheet'!B46</f>
        <v> </v>
      </c>
      <c r="C45" s="0" t="n">
        <f aca="false">+'Personnel Input Worksheet'!C46</f>
        <v>0</v>
      </c>
      <c r="D45" s="0" t="n">
        <f aca="false">+'Personnel Input Worksheet'!D46</f>
        <v>0</v>
      </c>
      <c r="E45" s="0" t="n">
        <f aca="false">+'Personnel Input Worksheet'!E46</f>
        <v>0</v>
      </c>
      <c r="F45" s="94" t="n">
        <f aca="false">+'Personnel Input Worksheet'!F46</f>
        <v>0</v>
      </c>
      <c r="G45" s="0" t="n">
        <f aca="false">+'Personnel Input Worksheet'!G46</f>
        <v>12</v>
      </c>
      <c r="H45" s="102" t="n">
        <f aca="false">+G45*30</f>
        <v>360</v>
      </c>
      <c r="I45" s="103" t="n">
        <f aca="false">+F45/12</f>
        <v>0</v>
      </c>
      <c r="J45" s="104" t="n">
        <v>36526</v>
      </c>
      <c r="K45" s="105" t="n">
        <f aca="false">IF(B45&lt;&gt;"FTE",DATE(99,12,31),+J45+(360-H45))</f>
        <v>36525</v>
      </c>
      <c r="L45" s="105" t="n">
        <f aca="false">IF(B45&lt;&gt;"FTE",J45+H45,DATE(2001,1,1))</f>
        <v>36886</v>
      </c>
      <c r="M45" s="103" t="n">
        <f aca="false">IF(AND($K45&lt;=M$20,$L45&gt;M$20),$I45,0)</f>
        <v>0</v>
      </c>
      <c r="N45" s="103" t="n">
        <f aca="false">IF(AND($K45&lt;=N$20,$L45&gt;N$20),$I45,0)</f>
        <v>0</v>
      </c>
      <c r="O45" s="103" t="n">
        <f aca="false">IF(AND($K45&lt;=O$20,$L45&gt;O$20),$I45,0)</f>
        <v>0</v>
      </c>
      <c r="P45" s="103" t="n">
        <f aca="false">IF(AND($K45&lt;=P$20,$L45&gt;P$20),$I45,0)</f>
        <v>0</v>
      </c>
      <c r="Q45" s="103" t="n">
        <f aca="false">IF(AND($K45&lt;=Q$20,$L45&gt;Q$20),$I45,0)</f>
        <v>0</v>
      </c>
      <c r="R45" s="103" t="n">
        <f aca="false">IF(AND($K45&lt;=R$20,$L45&gt;R$20),$I45,0)</f>
        <v>0</v>
      </c>
      <c r="S45" s="103" t="n">
        <f aca="false">IF(AND($K45&lt;=S$20,$L45&gt;S$20),$I45,0)</f>
        <v>0</v>
      </c>
      <c r="T45" s="103" t="n">
        <f aca="false">IF(AND($K45&lt;=T$20,$L45&gt;T$20),$I45,0)</f>
        <v>0</v>
      </c>
      <c r="U45" s="103" t="n">
        <f aca="false">IF(AND($K45&lt;=U$20,$L45&gt;U$20),$I45,0)</f>
        <v>0</v>
      </c>
      <c r="V45" s="103" t="n">
        <f aca="false">IF(AND($K45&lt;=V$20,$L45&gt;V$20),$I45,0)</f>
        <v>0</v>
      </c>
      <c r="W45" s="103" t="n">
        <f aca="false">IF(AND($K45&lt;=W$20,$L45&gt;W$20),$I45,0)</f>
        <v>0</v>
      </c>
      <c r="X45" s="103" t="n">
        <f aca="false">IF(AND($K45&lt;=X$20,$L45&gt;X$20),$I45,0)</f>
        <v>0</v>
      </c>
      <c r="Y45" s="106" t="n">
        <f aca="false">SUM(M45:X45)</f>
        <v>0</v>
      </c>
      <c r="Z45" s="102"/>
      <c r="AA45" s="102"/>
      <c r="AB45" s="102"/>
      <c r="AC45" s="102"/>
      <c r="AD45" s="102"/>
      <c r="AE45" s="102"/>
      <c r="AF45" s="102"/>
    </row>
    <row r="46" customFormat="false" ht="12.75" hidden="false" customHeight="false" outlineLevel="0" collapsed="false">
      <c r="A46" s="0" t="n">
        <f aca="false">+'Personnel Input Worksheet'!A47</f>
        <v>0</v>
      </c>
      <c r="B46" s="0" t="str">
        <f aca="false">+'Personnel Input Worksheet'!B47</f>
        <v> </v>
      </c>
      <c r="C46" s="0" t="n">
        <f aca="false">+'Personnel Input Worksheet'!C47</f>
        <v>0</v>
      </c>
      <c r="D46" s="0" t="n">
        <f aca="false">+'Personnel Input Worksheet'!D47</f>
        <v>0</v>
      </c>
      <c r="E46" s="0" t="n">
        <f aca="false">+'Personnel Input Worksheet'!E47</f>
        <v>0</v>
      </c>
      <c r="F46" s="94" t="n">
        <f aca="false">+'Personnel Input Worksheet'!F47</f>
        <v>0</v>
      </c>
      <c r="G46" s="0" t="n">
        <f aca="false">+'Personnel Input Worksheet'!G47</f>
        <v>12</v>
      </c>
      <c r="H46" s="102" t="n">
        <f aca="false">+G46*30</f>
        <v>360</v>
      </c>
      <c r="I46" s="103" t="n">
        <f aca="false">+F46/12</f>
        <v>0</v>
      </c>
      <c r="J46" s="104" t="n">
        <v>36526</v>
      </c>
      <c r="K46" s="105" t="n">
        <f aca="false">IF(B46&lt;&gt;"FTE",DATE(99,12,31),+J46+(360-H46))</f>
        <v>36525</v>
      </c>
      <c r="L46" s="105" t="n">
        <f aca="false">IF(B46&lt;&gt;"FTE",J46+H46,DATE(2001,1,1))</f>
        <v>36886</v>
      </c>
      <c r="M46" s="103" t="n">
        <f aca="false">IF(AND($K46&lt;=M$20,$L46&gt;M$20),$I46,0)</f>
        <v>0</v>
      </c>
      <c r="N46" s="103" t="n">
        <f aca="false">IF(AND($K46&lt;=N$20,$L46&gt;N$20),$I46,0)</f>
        <v>0</v>
      </c>
      <c r="O46" s="103" t="n">
        <f aca="false">IF(AND($K46&lt;=O$20,$L46&gt;O$20),$I46,0)</f>
        <v>0</v>
      </c>
      <c r="P46" s="103" t="n">
        <f aca="false">IF(AND($K46&lt;=P$20,$L46&gt;P$20),$I46,0)</f>
        <v>0</v>
      </c>
      <c r="Q46" s="103" t="n">
        <f aca="false">IF(AND($K46&lt;=Q$20,$L46&gt;Q$20),$I46,0)</f>
        <v>0</v>
      </c>
      <c r="R46" s="103" t="n">
        <f aca="false">IF(AND($K46&lt;=R$20,$L46&gt;R$20),$I46,0)</f>
        <v>0</v>
      </c>
      <c r="S46" s="103" t="n">
        <f aca="false">IF(AND($K46&lt;=S$20,$L46&gt;S$20),$I46,0)</f>
        <v>0</v>
      </c>
      <c r="T46" s="103" t="n">
        <f aca="false">IF(AND($K46&lt;=T$20,$L46&gt;T$20),$I46,0)</f>
        <v>0</v>
      </c>
      <c r="U46" s="103" t="n">
        <f aca="false">IF(AND($K46&lt;=U$20,$L46&gt;U$20),$I46,0)</f>
        <v>0</v>
      </c>
      <c r="V46" s="103" t="n">
        <f aca="false">IF(AND($K46&lt;=V$20,$L46&gt;V$20),$I46,0)</f>
        <v>0</v>
      </c>
      <c r="W46" s="103" t="n">
        <f aca="false">IF(AND($K46&lt;=W$20,$L46&gt;W$20),$I46,0)</f>
        <v>0</v>
      </c>
      <c r="X46" s="103" t="n">
        <f aca="false">IF(AND($K46&lt;=X$20,$L46&gt;X$20),$I46,0)</f>
        <v>0</v>
      </c>
      <c r="Y46" s="106" t="n">
        <f aca="false">SUM(M46:X46)</f>
        <v>0</v>
      </c>
      <c r="Z46" s="102"/>
      <c r="AA46" s="102"/>
      <c r="AB46" s="102"/>
      <c r="AC46" s="102"/>
      <c r="AD46" s="102"/>
      <c r="AE46" s="102"/>
      <c r="AF46" s="102"/>
    </row>
    <row r="47" customFormat="false" ht="12.75" hidden="false" customHeight="false" outlineLevel="0" collapsed="false">
      <c r="A47" s="0" t="n">
        <f aca="false">+'Personnel Input Worksheet'!A48</f>
        <v>0</v>
      </c>
      <c r="B47" s="0" t="str">
        <f aca="false">+'Personnel Input Worksheet'!B48</f>
        <v> </v>
      </c>
      <c r="C47" s="0" t="n">
        <f aca="false">+'Personnel Input Worksheet'!C48</f>
        <v>0</v>
      </c>
      <c r="D47" s="0" t="n">
        <f aca="false">+'Personnel Input Worksheet'!D48</f>
        <v>0</v>
      </c>
      <c r="E47" s="0" t="n">
        <f aca="false">+'Personnel Input Worksheet'!E48</f>
        <v>0</v>
      </c>
      <c r="F47" s="94" t="n">
        <f aca="false">+'Personnel Input Worksheet'!F48</f>
        <v>0</v>
      </c>
      <c r="G47" s="0" t="n">
        <f aca="false">+'Personnel Input Worksheet'!G48</f>
        <v>12</v>
      </c>
      <c r="H47" s="102" t="n">
        <f aca="false">+G47*30</f>
        <v>360</v>
      </c>
      <c r="I47" s="103" t="n">
        <f aca="false">+F47/12</f>
        <v>0</v>
      </c>
      <c r="J47" s="104" t="n">
        <v>36526</v>
      </c>
      <c r="K47" s="105" t="n">
        <f aca="false">IF(B47&lt;&gt;"FTE",DATE(99,12,31),+J47+(360-H47))</f>
        <v>36525</v>
      </c>
      <c r="L47" s="105" t="n">
        <f aca="false">IF(B47&lt;&gt;"FTE",J47+H47,DATE(2001,1,1))</f>
        <v>36886</v>
      </c>
      <c r="M47" s="103" t="n">
        <f aca="false">IF(AND($K47&lt;=M$20,$L47&gt;M$20),$I47,0)</f>
        <v>0</v>
      </c>
      <c r="N47" s="103" t="n">
        <f aca="false">IF(AND($K47&lt;=N$20,$L47&gt;N$20),$I47,0)</f>
        <v>0</v>
      </c>
      <c r="O47" s="103" t="n">
        <f aca="false">IF(AND($K47&lt;=O$20,$L47&gt;O$20),$I47,0)</f>
        <v>0</v>
      </c>
      <c r="P47" s="103" t="n">
        <f aca="false">IF(AND($K47&lt;=P$20,$L47&gt;P$20),$I47,0)</f>
        <v>0</v>
      </c>
      <c r="Q47" s="103" t="n">
        <f aca="false">IF(AND($K47&lt;=Q$20,$L47&gt;Q$20),$I47,0)</f>
        <v>0</v>
      </c>
      <c r="R47" s="103" t="n">
        <f aca="false">IF(AND($K47&lt;=R$20,$L47&gt;R$20),$I47,0)</f>
        <v>0</v>
      </c>
      <c r="S47" s="103" t="n">
        <f aca="false">IF(AND($K47&lt;=S$20,$L47&gt;S$20),$I47,0)</f>
        <v>0</v>
      </c>
      <c r="T47" s="103" t="n">
        <f aca="false">IF(AND($K47&lt;=T$20,$L47&gt;T$20),$I47,0)</f>
        <v>0</v>
      </c>
      <c r="U47" s="103" t="n">
        <f aca="false">IF(AND($K47&lt;=U$20,$L47&gt;U$20),$I47,0)</f>
        <v>0</v>
      </c>
      <c r="V47" s="103" t="n">
        <f aca="false">IF(AND($K47&lt;=V$20,$L47&gt;V$20),$I47,0)</f>
        <v>0</v>
      </c>
      <c r="W47" s="103" t="n">
        <f aca="false">IF(AND($K47&lt;=W$20,$L47&gt;W$20),$I47,0)</f>
        <v>0</v>
      </c>
      <c r="X47" s="103" t="n">
        <f aca="false">IF(AND($K47&lt;=X$20,$L47&gt;X$20),$I47,0)</f>
        <v>0</v>
      </c>
      <c r="Y47" s="106" t="n">
        <f aca="false">SUM(M47:X47)</f>
        <v>0</v>
      </c>
      <c r="Z47" s="102"/>
      <c r="AA47" s="102"/>
      <c r="AB47" s="102"/>
      <c r="AC47" s="102"/>
      <c r="AD47" s="102"/>
      <c r="AE47" s="102"/>
      <c r="AF47" s="102"/>
    </row>
    <row r="48" customFormat="false" ht="12.75" hidden="false" customHeight="false" outlineLevel="0" collapsed="false">
      <c r="A48" s="0" t="n">
        <f aca="false">+'Personnel Input Worksheet'!A49</f>
        <v>0</v>
      </c>
      <c r="B48" s="0" t="str">
        <f aca="false">+'Personnel Input Worksheet'!B49</f>
        <v> </v>
      </c>
      <c r="C48" s="0" t="n">
        <f aca="false">+'Personnel Input Worksheet'!C49</f>
        <v>0</v>
      </c>
      <c r="D48" s="0" t="n">
        <f aca="false">+'Personnel Input Worksheet'!D49</f>
        <v>0</v>
      </c>
      <c r="E48" s="0" t="n">
        <f aca="false">+'Personnel Input Worksheet'!E49</f>
        <v>0</v>
      </c>
      <c r="F48" s="94" t="n">
        <f aca="false">+'Personnel Input Worksheet'!F49</f>
        <v>0</v>
      </c>
      <c r="G48" s="0" t="n">
        <f aca="false">+'Personnel Input Worksheet'!G49</f>
        <v>12</v>
      </c>
      <c r="H48" s="102" t="n">
        <f aca="false">+G48*30</f>
        <v>360</v>
      </c>
      <c r="I48" s="103" t="n">
        <f aca="false">+F48/12</f>
        <v>0</v>
      </c>
      <c r="J48" s="104" t="n">
        <v>36526</v>
      </c>
      <c r="K48" s="105" t="n">
        <f aca="false">IF(B48&lt;&gt;"FTE",DATE(99,12,31),+J48+(360-H48))</f>
        <v>36525</v>
      </c>
      <c r="L48" s="105" t="n">
        <f aca="false">IF(B48&lt;&gt;"FTE",J48+H48,DATE(2001,1,1))</f>
        <v>36886</v>
      </c>
      <c r="M48" s="103" t="n">
        <f aca="false">IF(AND($K48&lt;=M$20,$L48&gt;M$20),$I48,0)</f>
        <v>0</v>
      </c>
      <c r="N48" s="103" t="n">
        <f aca="false">IF(AND($K48&lt;=N$20,$L48&gt;N$20),$I48,0)</f>
        <v>0</v>
      </c>
      <c r="O48" s="103" t="n">
        <f aca="false">IF(AND($K48&lt;=O$20,$L48&gt;O$20),$I48,0)</f>
        <v>0</v>
      </c>
      <c r="P48" s="103" t="n">
        <f aca="false">IF(AND($K48&lt;=P$20,$L48&gt;P$20),$I48,0)</f>
        <v>0</v>
      </c>
      <c r="Q48" s="103" t="n">
        <f aca="false">IF(AND($K48&lt;=Q$20,$L48&gt;Q$20),$I48,0)</f>
        <v>0</v>
      </c>
      <c r="R48" s="103" t="n">
        <f aca="false">IF(AND($K48&lt;=R$20,$L48&gt;R$20),$I48,0)</f>
        <v>0</v>
      </c>
      <c r="S48" s="103" t="n">
        <f aca="false">IF(AND($K48&lt;=S$20,$L48&gt;S$20),$I48,0)</f>
        <v>0</v>
      </c>
      <c r="T48" s="103" t="n">
        <f aca="false">IF(AND($K48&lt;=T$20,$L48&gt;T$20),$I48,0)</f>
        <v>0</v>
      </c>
      <c r="U48" s="103" t="n">
        <f aca="false">IF(AND($K48&lt;=U$20,$L48&gt;U$20),$I48,0)</f>
        <v>0</v>
      </c>
      <c r="V48" s="103" t="n">
        <f aca="false">IF(AND($K48&lt;=V$20,$L48&gt;V$20),$I48,0)</f>
        <v>0</v>
      </c>
      <c r="W48" s="103" t="n">
        <f aca="false">IF(AND($K48&lt;=W$20,$L48&gt;W$20),$I48,0)</f>
        <v>0</v>
      </c>
      <c r="X48" s="103" t="n">
        <f aca="false">IF(AND($K48&lt;=X$20,$L48&gt;X$20),$I48,0)</f>
        <v>0</v>
      </c>
      <c r="Y48" s="106" t="n">
        <f aca="false">SUM(M48:X48)</f>
        <v>0</v>
      </c>
      <c r="Z48" s="102"/>
      <c r="AA48" s="102"/>
      <c r="AB48" s="102"/>
      <c r="AC48" s="102"/>
      <c r="AD48" s="102"/>
      <c r="AE48" s="102"/>
      <c r="AF48" s="102"/>
    </row>
    <row r="49" customFormat="false" ht="12.75" hidden="false" customHeight="false" outlineLevel="0" collapsed="false">
      <c r="A49" s="0" t="n">
        <f aca="false">+'Personnel Input Worksheet'!A50</f>
        <v>0</v>
      </c>
      <c r="B49" s="0" t="str">
        <f aca="false">+'Personnel Input Worksheet'!B50</f>
        <v> </v>
      </c>
      <c r="C49" s="0" t="n">
        <f aca="false">+'Personnel Input Worksheet'!C50</f>
        <v>0</v>
      </c>
      <c r="D49" s="0" t="n">
        <f aca="false">+'Personnel Input Worksheet'!D50</f>
        <v>0</v>
      </c>
      <c r="E49" s="0" t="n">
        <f aca="false">+'Personnel Input Worksheet'!E50</f>
        <v>0</v>
      </c>
      <c r="F49" s="94" t="n">
        <f aca="false">+'Personnel Input Worksheet'!F50</f>
        <v>0</v>
      </c>
      <c r="G49" s="0" t="n">
        <f aca="false">+'Personnel Input Worksheet'!G50</f>
        <v>12</v>
      </c>
      <c r="H49" s="102" t="n">
        <f aca="false">+G49*30</f>
        <v>360</v>
      </c>
      <c r="I49" s="103" t="n">
        <f aca="false">+F49/12</f>
        <v>0</v>
      </c>
      <c r="J49" s="104" t="n">
        <v>36526</v>
      </c>
      <c r="K49" s="105" t="n">
        <f aca="false">IF(B49&lt;&gt;"FTE",DATE(99,12,31),+J49+(360-H49))</f>
        <v>36525</v>
      </c>
      <c r="L49" s="105" t="n">
        <f aca="false">IF(B49&lt;&gt;"FTE",J49+H49,DATE(2001,1,1))</f>
        <v>36886</v>
      </c>
      <c r="M49" s="103" t="n">
        <f aca="false">IF(AND($K49&lt;=M$20,$L49&gt;M$20),$I49,0)</f>
        <v>0</v>
      </c>
      <c r="N49" s="103" t="n">
        <f aca="false">IF(AND($K49&lt;=N$20,$L49&gt;N$20),$I49,0)</f>
        <v>0</v>
      </c>
      <c r="O49" s="103" t="n">
        <f aca="false">IF(AND($K49&lt;=O$20,$L49&gt;O$20),$I49,0)</f>
        <v>0</v>
      </c>
      <c r="P49" s="103" t="n">
        <f aca="false">IF(AND($K49&lt;=P$20,$L49&gt;P$20),$I49,0)</f>
        <v>0</v>
      </c>
      <c r="Q49" s="103" t="n">
        <f aca="false">IF(AND($K49&lt;=Q$20,$L49&gt;Q$20),$I49,0)</f>
        <v>0</v>
      </c>
      <c r="R49" s="103" t="n">
        <f aca="false">IF(AND($K49&lt;=R$20,$L49&gt;R$20),$I49,0)</f>
        <v>0</v>
      </c>
      <c r="S49" s="103" t="n">
        <f aca="false">IF(AND($K49&lt;=S$20,$L49&gt;S$20),$I49,0)</f>
        <v>0</v>
      </c>
      <c r="T49" s="103" t="n">
        <f aca="false">IF(AND($K49&lt;=T$20,$L49&gt;T$20),$I49,0)</f>
        <v>0</v>
      </c>
      <c r="U49" s="103" t="n">
        <f aca="false">IF(AND($K49&lt;=U$20,$L49&gt;U$20),$I49,0)</f>
        <v>0</v>
      </c>
      <c r="V49" s="103" t="n">
        <f aca="false">IF(AND($K49&lt;=V$20,$L49&gt;V$20),$I49,0)</f>
        <v>0</v>
      </c>
      <c r="W49" s="103" t="n">
        <f aca="false">IF(AND($K49&lt;=W$20,$L49&gt;W$20),$I49,0)</f>
        <v>0</v>
      </c>
      <c r="X49" s="103" t="n">
        <f aca="false">IF(AND($K49&lt;=X$20,$L49&gt;X$20),$I49,0)</f>
        <v>0</v>
      </c>
      <c r="Y49" s="106" t="n">
        <f aca="false">SUM(M49:X49)</f>
        <v>0</v>
      </c>
      <c r="Z49" s="102"/>
      <c r="AA49" s="102"/>
      <c r="AB49" s="102"/>
      <c r="AC49" s="102"/>
      <c r="AD49" s="102"/>
      <c r="AE49" s="102"/>
      <c r="AF49" s="102"/>
    </row>
    <row r="50" customFormat="false" ht="12.75" hidden="false" customHeight="false" outlineLevel="0" collapsed="false">
      <c r="A50" s="0" t="n">
        <f aca="false">+'Personnel Input Worksheet'!A51</f>
        <v>0</v>
      </c>
      <c r="B50" s="0" t="str">
        <f aca="false">+'Personnel Input Worksheet'!B51</f>
        <v> </v>
      </c>
      <c r="C50" s="0" t="n">
        <f aca="false">+'Personnel Input Worksheet'!C51</f>
        <v>0</v>
      </c>
      <c r="D50" s="0" t="n">
        <f aca="false">+'Personnel Input Worksheet'!D51</f>
        <v>0</v>
      </c>
      <c r="E50" s="0" t="n">
        <f aca="false">+'Personnel Input Worksheet'!E51</f>
        <v>0</v>
      </c>
      <c r="F50" s="94" t="n">
        <f aca="false">+'Personnel Input Worksheet'!F51</f>
        <v>0</v>
      </c>
      <c r="G50" s="0" t="n">
        <f aca="false">+'Personnel Input Worksheet'!G51</f>
        <v>12</v>
      </c>
      <c r="H50" s="102" t="n">
        <f aca="false">+G50*30</f>
        <v>360</v>
      </c>
      <c r="I50" s="103" t="n">
        <f aca="false">+F50/12</f>
        <v>0</v>
      </c>
      <c r="J50" s="104" t="n">
        <v>36526</v>
      </c>
      <c r="K50" s="105" t="n">
        <f aca="false">IF(B50&lt;&gt;"FTE",DATE(99,12,31),+J50+(360-H50))</f>
        <v>36525</v>
      </c>
      <c r="L50" s="105" t="n">
        <f aca="false">IF(B50&lt;&gt;"FTE",J50+H50,DATE(2001,1,1))</f>
        <v>36886</v>
      </c>
      <c r="M50" s="103" t="n">
        <f aca="false">IF(AND($K50&lt;=M$20,$L50&gt;M$20),$I50,0)</f>
        <v>0</v>
      </c>
      <c r="N50" s="103" t="n">
        <f aca="false">IF(AND($K50&lt;=N$20,$L50&gt;N$20),$I50,0)</f>
        <v>0</v>
      </c>
      <c r="O50" s="103" t="n">
        <f aca="false">IF(AND($K50&lt;=O$20,$L50&gt;O$20),$I50,0)</f>
        <v>0</v>
      </c>
      <c r="P50" s="103" t="n">
        <f aca="false">IF(AND($K50&lt;=P$20,$L50&gt;P$20),$I50,0)</f>
        <v>0</v>
      </c>
      <c r="Q50" s="103" t="n">
        <f aca="false">IF(AND($K50&lt;=Q$20,$L50&gt;Q$20),$I50,0)</f>
        <v>0</v>
      </c>
      <c r="R50" s="103" t="n">
        <f aca="false">IF(AND($K50&lt;=R$20,$L50&gt;R$20),$I50,0)</f>
        <v>0</v>
      </c>
      <c r="S50" s="103" t="n">
        <f aca="false">IF(AND($K50&lt;=S$20,$L50&gt;S$20),$I50,0)</f>
        <v>0</v>
      </c>
      <c r="T50" s="103" t="n">
        <f aca="false">IF(AND($K50&lt;=T$20,$L50&gt;T$20),$I50,0)</f>
        <v>0</v>
      </c>
      <c r="U50" s="103" t="n">
        <f aca="false">IF(AND($K50&lt;=U$20,$L50&gt;U$20),$I50,0)</f>
        <v>0</v>
      </c>
      <c r="V50" s="103" t="n">
        <f aca="false">IF(AND($K50&lt;=V$20,$L50&gt;V$20),$I50,0)</f>
        <v>0</v>
      </c>
      <c r="W50" s="103" t="n">
        <f aca="false">IF(AND($K50&lt;=W$20,$L50&gt;W$20),$I50,0)</f>
        <v>0</v>
      </c>
      <c r="X50" s="103" t="n">
        <f aca="false">IF(AND($K50&lt;=X$20,$L50&gt;X$20),$I50,0)</f>
        <v>0</v>
      </c>
      <c r="Y50" s="106" t="n">
        <f aca="false">SUM(M50:X50)</f>
        <v>0</v>
      </c>
      <c r="Z50" s="102"/>
      <c r="AA50" s="102"/>
      <c r="AB50" s="102"/>
      <c r="AC50" s="102"/>
      <c r="AD50" s="102"/>
      <c r="AE50" s="102"/>
      <c r="AF50" s="102"/>
    </row>
    <row r="51" customFormat="false" ht="12.75" hidden="false" customHeight="false" outlineLevel="0" collapsed="false">
      <c r="A51" s="0" t="n">
        <f aca="false">+'Personnel Input Worksheet'!A52</f>
        <v>0</v>
      </c>
      <c r="B51" s="0" t="str">
        <f aca="false">+'Personnel Input Worksheet'!B52</f>
        <v> </v>
      </c>
      <c r="C51" s="0" t="n">
        <f aca="false">+'Personnel Input Worksheet'!C52</f>
        <v>0</v>
      </c>
      <c r="D51" s="0" t="n">
        <f aca="false">+'Personnel Input Worksheet'!D52</f>
        <v>0</v>
      </c>
      <c r="E51" s="0" t="n">
        <f aca="false">+'Personnel Input Worksheet'!E52</f>
        <v>0</v>
      </c>
      <c r="F51" s="94" t="n">
        <f aca="false">+'Personnel Input Worksheet'!F52</f>
        <v>0</v>
      </c>
      <c r="G51" s="0" t="n">
        <f aca="false">+'Personnel Input Worksheet'!G52</f>
        <v>12</v>
      </c>
      <c r="H51" s="102" t="n">
        <f aca="false">+G51*30</f>
        <v>360</v>
      </c>
      <c r="I51" s="103" t="n">
        <f aca="false">+F51/12</f>
        <v>0</v>
      </c>
      <c r="J51" s="104" t="n">
        <v>36526</v>
      </c>
      <c r="K51" s="105" t="n">
        <f aca="false">IF(B51&lt;&gt;"FTE",DATE(99,12,31),+J51+(360-H51))</f>
        <v>36525</v>
      </c>
      <c r="L51" s="105" t="n">
        <f aca="false">IF(B51&lt;&gt;"FTE",J51+H51,DATE(2001,1,1))</f>
        <v>36886</v>
      </c>
      <c r="M51" s="103" t="n">
        <f aca="false">IF(AND($K51&lt;=M$20,$L51&gt;M$20),$I51,0)</f>
        <v>0</v>
      </c>
      <c r="N51" s="103" t="n">
        <f aca="false">IF(AND($K51&lt;=N$20,$L51&gt;N$20),$I51,0)</f>
        <v>0</v>
      </c>
      <c r="O51" s="103" t="n">
        <f aca="false">IF(AND($K51&lt;=O$20,$L51&gt;O$20),$I51,0)</f>
        <v>0</v>
      </c>
      <c r="P51" s="103" t="n">
        <f aca="false">IF(AND($K51&lt;=P$20,$L51&gt;P$20),$I51,0)</f>
        <v>0</v>
      </c>
      <c r="Q51" s="103" t="n">
        <f aca="false">IF(AND($K51&lt;=Q$20,$L51&gt;Q$20),$I51,0)</f>
        <v>0</v>
      </c>
      <c r="R51" s="103" t="n">
        <f aca="false">IF(AND($K51&lt;=R$20,$L51&gt;R$20),$I51,0)</f>
        <v>0</v>
      </c>
      <c r="S51" s="103" t="n">
        <f aca="false">IF(AND($K51&lt;=S$20,$L51&gt;S$20),$I51,0)</f>
        <v>0</v>
      </c>
      <c r="T51" s="103" t="n">
        <f aca="false">IF(AND($K51&lt;=T$20,$L51&gt;T$20),$I51,0)</f>
        <v>0</v>
      </c>
      <c r="U51" s="103" t="n">
        <f aca="false">IF(AND($K51&lt;=U$20,$L51&gt;U$20),$I51,0)</f>
        <v>0</v>
      </c>
      <c r="V51" s="103" t="n">
        <f aca="false">IF(AND($K51&lt;=V$20,$L51&gt;V$20),$I51,0)</f>
        <v>0</v>
      </c>
      <c r="W51" s="103" t="n">
        <f aca="false">IF(AND($K51&lt;=W$20,$L51&gt;W$20),$I51,0)</f>
        <v>0</v>
      </c>
      <c r="X51" s="103" t="n">
        <f aca="false">IF(AND($K51&lt;=X$20,$L51&gt;X$20),$I51,0)</f>
        <v>0</v>
      </c>
      <c r="Y51" s="106" t="n">
        <f aca="false">SUM(M51:X51)</f>
        <v>0</v>
      </c>
      <c r="Z51" s="102"/>
      <c r="AA51" s="102"/>
      <c r="AB51" s="102"/>
      <c r="AC51" s="102"/>
      <c r="AD51" s="102"/>
      <c r="AE51" s="102"/>
      <c r="AF51" s="102"/>
    </row>
    <row r="52" customFormat="false" ht="12.75" hidden="false" customHeight="false" outlineLevel="0" collapsed="false">
      <c r="A52" s="0" t="n">
        <f aca="false">+'Personnel Input Worksheet'!A53</f>
        <v>0</v>
      </c>
      <c r="B52" s="0" t="str">
        <f aca="false">+'Personnel Input Worksheet'!B53</f>
        <v> </v>
      </c>
      <c r="C52" s="0" t="n">
        <f aca="false">+'Personnel Input Worksheet'!C53</f>
        <v>0</v>
      </c>
      <c r="D52" s="0" t="n">
        <f aca="false">+'Personnel Input Worksheet'!D53</f>
        <v>0</v>
      </c>
      <c r="E52" s="0" t="n">
        <f aca="false">+'Personnel Input Worksheet'!E53</f>
        <v>0</v>
      </c>
      <c r="F52" s="94" t="n">
        <f aca="false">+'Personnel Input Worksheet'!F53</f>
        <v>0</v>
      </c>
      <c r="G52" s="0" t="n">
        <f aca="false">+'Personnel Input Worksheet'!G53</f>
        <v>12</v>
      </c>
      <c r="H52" s="102" t="n">
        <f aca="false">+G52*30</f>
        <v>360</v>
      </c>
      <c r="I52" s="103" t="n">
        <f aca="false">+F52/12</f>
        <v>0</v>
      </c>
      <c r="J52" s="104" t="n">
        <v>36526</v>
      </c>
      <c r="K52" s="105" t="n">
        <f aca="false">IF(B52&lt;&gt;"FTE",DATE(99,12,31),+J52+(360-H52))</f>
        <v>36525</v>
      </c>
      <c r="L52" s="105" t="n">
        <f aca="false">IF(B52&lt;&gt;"FTE",J52+H52,DATE(2001,1,1))</f>
        <v>36886</v>
      </c>
      <c r="M52" s="103" t="n">
        <f aca="false">IF(AND($K52&lt;=M$20,$L52&gt;M$20),$I52,0)</f>
        <v>0</v>
      </c>
      <c r="N52" s="103" t="n">
        <f aca="false">IF(AND($K52&lt;=N$20,$L52&gt;N$20),$I52,0)</f>
        <v>0</v>
      </c>
      <c r="O52" s="103" t="n">
        <f aca="false">IF(AND($K52&lt;=O$20,$L52&gt;O$20),$I52,0)</f>
        <v>0</v>
      </c>
      <c r="P52" s="103" t="n">
        <f aca="false">IF(AND($K52&lt;=P$20,$L52&gt;P$20),$I52,0)</f>
        <v>0</v>
      </c>
      <c r="Q52" s="103" t="n">
        <f aca="false">IF(AND($K52&lt;=Q$20,$L52&gt;Q$20),$I52,0)</f>
        <v>0</v>
      </c>
      <c r="R52" s="103" t="n">
        <f aca="false">IF(AND($K52&lt;=R$20,$L52&gt;R$20),$I52,0)</f>
        <v>0</v>
      </c>
      <c r="S52" s="103" t="n">
        <f aca="false">IF(AND($K52&lt;=S$20,$L52&gt;S$20),$I52,0)</f>
        <v>0</v>
      </c>
      <c r="T52" s="103" t="n">
        <f aca="false">IF(AND($K52&lt;=T$20,$L52&gt;T$20),$I52,0)</f>
        <v>0</v>
      </c>
      <c r="U52" s="103" t="n">
        <f aca="false">IF(AND($K52&lt;=U$20,$L52&gt;U$20),$I52,0)</f>
        <v>0</v>
      </c>
      <c r="V52" s="103" t="n">
        <f aca="false">IF(AND($K52&lt;=V$20,$L52&gt;V$20),$I52,0)</f>
        <v>0</v>
      </c>
      <c r="W52" s="103" t="n">
        <f aca="false">IF(AND($K52&lt;=W$20,$L52&gt;W$20),$I52,0)</f>
        <v>0</v>
      </c>
      <c r="X52" s="103" t="n">
        <f aca="false">IF(AND($K52&lt;=X$20,$L52&gt;X$20),$I52,0)</f>
        <v>0</v>
      </c>
      <c r="Y52" s="106" t="n">
        <f aca="false">SUM(M52:X52)</f>
        <v>0</v>
      </c>
      <c r="Z52" s="102"/>
      <c r="AA52" s="102"/>
      <c r="AB52" s="102"/>
      <c r="AC52" s="102"/>
      <c r="AD52" s="102"/>
      <c r="AE52" s="102"/>
      <c r="AF52" s="102"/>
    </row>
    <row r="53" customFormat="false" ht="12.75" hidden="false" customHeight="false" outlineLevel="0" collapsed="false">
      <c r="A53" s="0" t="n">
        <f aca="false">+'Personnel Input Worksheet'!A54</f>
        <v>0</v>
      </c>
      <c r="B53" s="0" t="str">
        <f aca="false">+'Personnel Input Worksheet'!B54</f>
        <v> </v>
      </c>
      <c r="C53" s="0" t="n">
        <f aca="false">+'Personnel Input Worksheet'!C54</f>
        <v>0</v>
      </c>
      <c r="D53" s="0" t="n">
        <f aca="false">+'Personnel Input Worksheet'!D54</f>
        <v>0</v>
      </c>
      <c r="E53" s="0" t="n">
        <f aca="false">+'Personnel Input Worksheet'!E54</f>
        <v>0</v>
      </c>
      <c r="F53" s="94" t="n">
        <f aca="false">+'Personnel Input Worksheet'!F54</f>
        <v>0</v>
      </c>
      <c r="G53" s="0" t="n">
        <f aca="false">+'Personnel Input Worksheet'!G54</f>
        <v>12</v>
      </c>
      <c r="H53" s="102" t="n">
        <f aca="false">+G53*30</f>
        <v>360</v>
      </c>
      <c r="I53" s="103" t="n">
        <f aca="false">+F53/12</f>
        <v>0</v>
      </c>
      <c r="J53" s="104" t="n">
        <v>36526</v>
      </c>
      <c r="K53" s="105" t="n">
        <f aca="false">IF(B53&lt;&gt;"FTE",DATE(99,12,31),+J53+(360-H53))</f>
        <v>36525</v>
      </c>
      <c r="L53" s="105" t="n">
        <f aca="false">IF(B53&lt;&gt;"FTE",J53+H53,DATE(2001,1,1))</f>
        <v>36886</v>
      </c>
      <c r="M53" s="103" t="n">
        <f aca="false">IF(AND($K53&lt;=M$20,$L53&gt;M$20),$I53,0)</f>
        <v>0</v>
      </c>
      <c r="N53" s="103" t="n">
        <f aca="false">IF(AND($K53&lt;=N$20,$L53&gt;N$20),$I53,0)</f>
        <v>0</v>
      </c>
      <c r="O53" s="103" t="n">
        <f aca="false">IF(AND($K53&lt;=O$20,$L53&gt;O$20),$I53,0)</f>
        <v>0</v>
      </c>
      <c r="P53" s="103" t="n">
        <f aca="false">IF(AND($K53&lt;=P$20,$L53&gt;P$20),$I53,0)</f>
        <v>0</v>
      </c>
      <c r="Q53" s="103" t="n">
        <f aca="false">IF(AND($K53&lt;=Q$20,$L53&gt;Q$20),$I53,0)</f>
        <v>0</v>
      </c>
      <c r="R53" s="103" t="n">
        <f aca="false">IF(AND($K53&lt;=R$20,$L53&gt;R$20),$I53,0)</f>
        <v>0</v>
      </c>
      <c r="S53" s="103" t="n">
        <f aca="false">IF(AND($K53&lt;=S$20,$L53&gt;S$20),$I53,0)</f>
        <v>0</v>
      </c>
      <c r="T53" s="103" t="n">
        <f aca="false">IF(AND($K53&lt;=T$20,$L53&gt;T$20),$I53,0)</f>
        <v>0</v>
      </c>
      <c r="U53" s="103" t="n">
        <f aca="false">IF(AND($K53&lt;=U$20,$L53&gt;U$20),$I53,0)</f>
        <v>0</v>
      </c>
      <c r="V53" s="103" t="n">
        <f aca="false">IF(AND($K53&lt;=V$20,$L53&gt;V$20),$I53,0)</f>
        <v>0</v>
      </c>
      <c r="W53" s="103" t="n">
        <f aca="false">IF(AND($K53&lt;=W$20,$L53&gt;W$20),$I53,0)</f>
        <v>0</v>
      </c>
      <c r="X53" s="103" t="n">
        <f aca="false">IF(AND($K53&lt;=X$20,$L53&gt;X$20),$I53,0)</f>
        <v>0</v>
      </c>
      <c r="Y53" s="106" t="n">
        <f aca="false">SUM(M53:X53)</f>
        <v>0</v>
      </c>
      <c r="Z53" s="102"/>
      <c r="AA53" s="102"/>
      <c r="AB53" s="102"/>
      <c r="AC53" s="102"/>
      <c r="AD53" s="102"/>
      <c r="AE53" s="102"/>
      <c r="AF53" s="102"/>
    </row>
    <row r="54" customFormat="false" ht="12.75" hidden="false" customHeight="false" outlineLevel="0" collapsed="false">
      <c r="A54" s="0" t="n">
        <f aca="false">+'Personnel Input Worksheet'!A55</f>
        <v>0</v>
      </c>
      <c r="B54" s="0" t="str">
        <f aca="false">+'Personnel Input Worksheet'!B55</f>
        <v> </v>
      </c>
      <c r="C54" s="0" t="n">
        <f aca="false">+'Personnel Input Worksheet'!C55</f>
        <v>0</v>
      </c>
      <c r="D54" s="0" t="n">
        <f aca="false">+'Personnel Input Worksheet'!D55</f>
        <v>0</v>
      </c>
      <c r="E54" s="0" t="n">
        <f aca="false">+'Personnel Input Worksheet'!E55</f>
        <v>0</v>
      </c>
      <c r="F54" s="94" t="n">
        <f aca="false">+'Personnel Input Worksheet'!F55</f>
        <v>0</v>
      </c>
      <c r="G54" s="0" t="n">
        <f aca="false">+'Personnel Input Worksheet'!G55</f>
        <v>12</v>
      </c>
      <c r="H54" s="102" t="n">
        <f aca="false">+G54*30</f>
        <v>360</v>
      </c>
      <c r="I54" s="103" t="n">
        <f aca="false">+F54/12</f>
        <v>0</v>
      </c>
      <c r="J54" s="104" t="n">
        <v>36526</v>
      </c>
      <c r="K54" s="105" t="n">
        <f aca="false">IF(B54&lt;&gt;"FTE",DATE(99,12,31),+J54+(360-H54))</f>
        <v>36525</v>
      </c>
      <c r="L54" s="105" t="n">
        <f aca="false">IF(B54&lt;&gt;"FTE",J54+H54,DATE(2001,1,1))</f>
        <v>36886</v>
      </c>
      <c r="M54" s="103" t="n">
        <f aca="false">IF(AND($K54&lt;=M$20,$L54&gt;M$20),$I54,0)</f>
        <v>0</v>
      </c>
      <c r="N54" s="103" t="n">
        <f aca="false">IF(AND($K54&lt;=N$20,$L54&gt;N$20),$I54,0)</f>
        <v>0</v>
      </c>
      <c r="O54" s="103" t="n">
        <f aca="false">IF(AND($K54&lt;=O$20,$L54&gt;O$20),$I54,0)</f>
        <v>0</v>
      </c>
      <c r="P54" s="103" t="n">
        <f aca="false">IF(AND($K54&lt;=P$20,$L54&gt;P$20),$I54,0)</f>
        <v>0</v>
      </c>
      <c r="Q54" s="103" t="n">
        <f aca="false">IF(AND($K54&lt;=Q$20,$L54&gt;Q$20),$I54,0)</f>
        <v>0</v>
      </c>
      <c r="R54" s="103" t="n">
        <f aca="false">IF(AND($K54&lt;=R$20,$L54&gt;R$20),$I54,0)</f>
        <v>0</v>
      </c>
      <c r="S54" s="103" t="n">
        <f aca="false">IF(AND($K54&lt;=S$20,$L54&gt;S$20),$I54,0)</f>
        <v>0</v>
      </c>
      <c r="T54" s="103" t="n">
        <f aca="false">IF(AND($K54&lt;=T$20,$L54&gt;T$20),$I54,0)</f>
        <v>0</v>
      </c>
      <c r="U54" s="103" t="n">
        <f aca="false">IF(AND($K54&lt;=U$20,$L54&gt;U$20),$I54,0)</f>
        <v>0</v>
      </c>
      <c r="V54" s="103" t="n">
        <f aca="false">IF(AND($K54&lt;=V$20,$L54&gt;V$20),$I54,0)</f>
        <v>0</v>
      </c>
      <c r="W54" s="103" t="n">
        <f aca="false">IF(AND($K54&lt;=W$20,$L54&gt;W$20),$I54,0)</f>
        <v>0</v>
      </c>
      <c r="X54" s="103" t="n">
        <f aca="false">IF(AND($K54&lt;=X$20,$L54&gt;X$20),$I54,0)</f>
        <v>0</v>
      </c>
      <c r="Y54" s="106" t="n">
        <f aca="false">SUM(M54:X54)</f>
        <v>0</v>
      </c>
      <c r="Z54" s="102"/>
      <c r="AA54" s="102"/>
      <c r="AB54" s="102"/>
      <c r="AC54" s="102"/>
      <c r="AD54" s="102"/>
      <c r="AE54" s="102"/>
      <c r="AF54" s="102"/>
    </row>
    <row r="55" customFormat="false" ht="12.75" hidden="false" customHeight="false" outlineLevel="0" collapsed="false">
      <c r="A55" s="0" t="n">
        <f aca="false">+'Personnel Input Worksheet'!A56</f>
        <v>0</v>
      </c>
      <c r="B55" s="0" t="str">
        <f aca="false">+'Personnel Input Worksheet'!B56</f>
        <v> </v>
      </c>
      <c r="C55" s="0" t="n">
        <f aca="false">+'Personnel Input Worksheet'!C56</f>
        <v>0</v>
      </c>
      <c r="D55" s="0" t="n">
        <f aca="false">+'Personnel Input Worksheet'!D56</f>
        <v>0</v>
      </c>
      <c r="E55" s="0" t="n">
        <f aca="false">+'Personnel Input Worksheet'!E56</f>
        <v>0</v>
      </c>
      <c r="F55" s="94" t="n">
        <f aca="false">+'Personnel Input Worksheet'!F56</f>
        <v>0</v>
      </c>
      <c r="G55" s="0" t="n">
        <f aca="false">+'Personnel Input Worksheet'!G56</f>
        <v>12</v>
      </c>
      <c r="H55" s="102" t="n">
        <f aca="false">+G55*30</f>
        <v>360</v>
      </c>
      <c r="I55" s="103" t="n">
        <f aca="false">+F55/12</f>
        <v>0</v>
      </c>
      <c r="J55" s="104" t="n">
        <v>36526</v>
      </c>
      <c r="K55" s="105" t="n">
        <f aca="false">IF(B55&lt;&gt;"FTE",DATE(99,12,31),+J55+(360-H55))</f>
        <v>36525</v>
      </c>
      <c r="L55" s="105" t="n">
        <f aca="false">IF(B55&lt;&gt;"FTE",J55+H55,DATE(2001,1,1))</f>
        <v>36886</v>
      </c>
      <c r="M55" s="103" t="n">
        <f aca="false">IF(AND($K55&lt;=M$20,$L55&gt;M$20),$I55,0)</f>
        <v>0</v>
      </c>
      <c r="N55" s="103" t="n">
        <f aca="false">IF(AND($K55&lt;=N$20,$L55&gt;N$20),$I55,0)</f>
        <v>0</v>
      </c>
      <c r="O55" s="103" t="n">
        <f aca="false">IF(AND($K55&lt;=O$20,$L55&gt;O$20),$I55,0)</f>
        <v>0</v>
      </c>
      <c r="P55" s="103" t="n">
        <f aca="false">IF(AND($K55&lt;=P$20,$L55&gt;P$20),$I55,0)</f>
        <v>0</v>
      </c>
      <c r="Q55" s="103" t="n">
        <f aca="false">IF(AND($K55&lt;=Q$20,$L55&gt;Q$20),$I55,0)</f>
        <v>0</v>
      </c>
      <c r="R55" s="103" t="n">
        <f aca="false">IF(AND($K55&lt;=R$20,$L55&gt;R$20),$I55,0)</f>
        <v>0</v>
      </c>
      <c r="S55" s="103" t="n">
        <f aca="false">IF(AND($K55&lt;=S$20,$L55&gt;S$20),$I55,0)</f>
        <v>0</v>
      </c>
      <c r="T55" s="103" t="n">
        <f aca="false">IF(AND($K55&lt;=T$20,$L55&gt;T$20),$I55,0)</f>
        <v>0</v>
      </c>
      <c r="U55" s="103" t="n">
        <f aca="false">IF(AND($K55&lt;=U$20,$L55&gt;U$20),$I55,0)</f>
        <v>0</v>
      </c>
      <c r="V55" s="103" t="n">
        <f aca="false">IF(AND($K55&lt;=V$20,$L55&gt;V$20),$I55,0)</f>
        <v>0</v>
      </c>
      <c r="W55" s="103" t="n">
        <f aca="false">IF(AND($K55&lt;=W$20,$L55&gt;W$20),$I55,0)</f>
        <v>0</v>
      </c>
      <c r="X55" s="103" t="n">
        <f aca="false">IF(AND($K55&lt;=X$20,$L55&gt;X$20),$I55,0)</f>
        <v>0</v>
      </c>
      <c r="Y55" s="106" t="n">
        <f aca="false">SUM(M55:X55)</f>
        <v>0</v>
      </c>
      <c r="Z55" s="102"/>
      <c r="AA55" s="102"/>
      <c r="AB55" s="102"/>
      <c r="AC55" s="102"/>
      <c r="AD55" s="102"/>
      <c r="AE55" s="102"/>
      <c r="AF55" s="102"/>
    </row>
    <row r="56" customFormat="false" ht="12.75" hidden="false" customHeight="false" outlineLevel="0" collapsed="false">
      <c r="A56" s="0" t="n">
        <f aca="false">+'Personnel Input Worksheet'!A57</f>
        <v>0</v>
      </c>
      <c r="B56" s="0" t="str">
        <f aca="false">+'Personnel Input Worksheet'!B57</f>
        <v> </v>
      </c>
      <c r="C56" s="0" t="n">
        <f aca="false">+'Personnel Input Worksheet'!C57</f>
        <v>0</v>
      </c>
      <c r="D56" s="0" t="n">
        <f aca="false">+'Personnel Input Worksheet'!D57</f>
        <v>0</v>
      </c>
      <c r="E56" s="0" t="n">
        <f aca="false">+'Personnel Input Worksheet'!E57</f>
        <v>0</v>
      </c>
      <c r="F56" s="94" t="n">
        <f aca="false">+'Personnel Input Worksheet'!F57</f>
        <v>0</v>
      </c>
      <c r="G56" s="0" t="n">
        <f aca="false">+'Personnel Input Worksheet'!G57</f>
        <v>12</v>
      </c>
      <c r="H56" s="102" t="n">
        <f aca="false">+G56*30</f>
        <v>360</v>
      </c>
      <c r="I56" s="103" t="n">
        <f aca="false">+F56/12</f>
        <v>0</v>
      </c>
      <c r="J56" s="104" t="n">
        <v>36526</v>
      </c>
      <c r="K56" s="105" t="n">
        <f aca="false">IF(B56&lt;&gt;"FTE",DATE(99,12,31),+J56+(360-H56))</f>
        <v>36525</v>
      </c>
      <c r="L56" s="105" t="n">
        <f aca="false">IF(B56&lt;&gt;"FTE",J56+H56,DATE(2001,1,1))</f>
        <v>36886</v>
      </c>
      <c r="M56" s="103" t="n">
        <f aca="false">IF(AND($K56&lt;=M$20,$L56&gt;M$20),$I56,0)</f>
        <v>0</v>
      </c>
      <c r="N56" s="103" t="n">
        <f aca="false">IF(AND($K56&lt;=N$20,$L56&gt;N$20),$I56,0)</f>
        <v>0</v>
      </c>
      <c r="O56" s="103" t="n">
        <f aca="false">IF(AND($K56&lt;=O$20,$L56&gt;O$20),$I56,0)</f>
        <v>0</v>
      </c>
      <c r="P56" s="103" t="n">
        <f aca="false">IF(AND($K56&lt;=P$20,$L56&gt;P$20),$I56,0)</f>
        <v>0</v>
      </c>
      <c r="Q56" s="103" t="n">
        <f aca="false">IF(AND($K56&lt;=Q$20,$L56&gt;Q$20),$I56,0)</f>
        <v>0</v>
      </c>
      <c r="R56" s="103" t="n">
        <f aca="false">IF(AND($K56&lt;=R$20,$L56&gt;R$20),$I56,0)</f>
        <v>0</v>
      </c>
      <c r="S56" s="103" t="n">
        <f aca="false">IF(AND($K56&lt;=S$20,$L56&gt;S$20),$I56,0)</f>
        <v>0</v>
      </c>
      <c r="T56" s="103" t="n">
        <f aca="false">IF(AND($K56&lt;=T$20,$L56&gt;T$20),$I56,0)</f>
        <v>0</v>
      </c>
      <c r="U56" s="103" t="n">
        <f aca="false">IF(AND($K56&lt;=U$20,$L56&gt;U$20),$I56,0)</f>
        <v>0</v>
      </c>
      <c r="V56" s="103" t="n">
        <f aca="false">IF(AND($K56&lt;=V$20,$L56&gt;V$20),$I56,0)</f>
        <v>0</v>
      </c>
      <c r="W56" s="103" t="n">
        <f aca="false">IF(AND($K56&lt;=W$20,$L56&gt;W$20),$I56,0)</f>
        <v>0</v>
      </c>
      <c r="X56" s="103" t="n">
        <f aca="false">IF(AND($K56&lt;=X$20,$L56&gt;X$20),$I56,0)</f>
        <v>0</v>
      </c>
      <c r="Y56" s="106" t="n">
        <f aca="false">SUM(M56:X56)</f>
        <v>0</v>
      </c>
      <c r="Z56" s="102"/>
      <c r="AA56" s="102"/>
      <c r="AB56" s="102"/>
      <c r="AC56" s="102"/>
      <c r="AD56" s="102"/>
      <c r="AE56" s="102"/>
      <c r="AF56" s="102"/>
    </row>
    <row r="57" customFormat="false" ht="12.75" hidden="false" customHeight="false" outlineLevel="0" collapsed="false">
      <c r="A57" s="0" t="n">
        <f aca="false">+'Personnel Input Worksheet'!A58</f>
        <v>0</v>
      </c>
      <c r="B57" s="0" t="str">
        <f aca="false">+'Personnel Input Worksheet'!B58</f>
        <v> </v>
      </c>
      <c r="C57" s="0" t="n">
        <f aca="false">+'Personnel Input Worksheet'!C58</f>
        <v>0</v>
      </c>
      <c r="D57" s="0" t="n">
        <f aca="false">+'Personnel Input Worksheet'!D58</f>
        <v>0</v>
      </c>
      <c r="E57" s="0" t="n">
        <f aca="false">+'Personnel Input Worksheet'!E58</f>
        <v>0</v>
      </c>
      <c r="F57" s="94" t="n">
        <f aca="false">+'Personnel Input Worksheet'!F58</f>
        <v>0</v>
      </c>
      <c r="G57" s="0" t="n">
        <f aca="false">+'Personnel Input Worksheet'!G58</f>
        <v>12</v>
      </c>
      <c r="H57" s="102" t="n">
        <f aca="false">+G57*30</f>
        <v>360</v>
      </c>
      <c r="I57" s="103" t="n">
        <f aca="false">+F57/12</f>
        <v>0</v>
      </c>
      <c r="J57" s="104" t="n">
        <v>36526</v>
      </c>
      <c r="K57" s="105" t="n">
        <f aca="false">IF(B57&lt;&gt;"FTE",DATE(99,12,31),+J57+(360-H57))</f>
        <v>36525</v>
      </c>
      <c r="L57" s="105" t="n">
        <f aca="false">IF(B57&lt;&gt;"FTE",J57+H57,DATE(2001,1,1))</f>
        <v>36886</v>
      </c>
      <c r="M57" s="103" t="n">
        <f aca="false">IF(AND($K57&lt;=M$20,$L57&gt;M$20),$I57,0)</f>
        <v>0</v>
      </c>
      <c r="N57" s="103" t="n">
        <f aca="false">IF(AND($K57&lt;=N$20,$L57&gt;N$20),$I57,0)</f>
        <v>0</v>
      </c>
      <c r="O57" s="103" t="n">
        <f aca="false">IF(AND($K57&lt;=O$20,$L57&gt;O$20),$I57,0)</f>
        <v>0</v>
      </c>
      <c r="P57" s="103" t="n">
        <f aca="false">IF(AND($K57&lt;=P$20,$L57&gt;P$20),$I57,0)</f>
        <v>0</v>
      </c>
      <c r="Q57" s="103" t="n">
        <f aca="false">IF(AND($K57&lt;=Q$20,$L57&gt;Q$20),$I57,0)</f>
        <v>0</v>
      </c>
      <c r="R57" s="103" t="n">
        <f aca="false">IF(AND($K57&lt;=R$20,$L57&gt;R$20),$I57,0)</f>
        <v>0</v>
      </c>
      <c r="S57" s="103" t="n">
        <f aca="false">IF(AND($K57&lt;=S$20,$L57&gt;S$20),$I57,0)</f>
        <v>0</v>
      </c>
      <c r="T57" s="103" t="n">
        <f aca="false">IF(AND($K57&lt;=T$20,$L57&gt;T$20),$I57,0)</f>
        <v>0</v>
      </c>
      <c r="U57" s="103" t="n">
        <f aca="false">IF(AND($K57&lt;=U$20,$L57&gt;U$20),$I57,0)</f>
        <v>0</v>
      </c>
      <c r="V57" s="103" t="n">
        <f aca="false">IF(AND($K57&lt;=V$20,$L57&gt;V$20),$I57,0)</f>
        <v>0</v>
      </c>
      <c r="W57" s="103" t="n">
        <f aca="false">IF(AND($K57&lt;=W$20,$L57&gt;W$20),$I57,0)</f>
        <v>0</v>
      </c>
      <c r="X57" s="103" t="n">
        <f aca="false">IF(AND($K57&lt;=X$20,$L57&gt;X$20),$I57,0)</f>
        <v>0</v>
      </c>
      <c r="Y57" s="106" t="n">
        <f aca="false">SUM(M57:X57)</f>
        <v>0</v>
      </c>
      <c r="Z57" s="102"/>
      <c r="AA57" s="102"/>
      <c r="AB57" s="102"/>
      <c r="AC57" s="102"/>
      <c r="AD57" s="102"/>
      <c r="AE57" s="102"/>
      <c r="AF57" s="102"/>
    </row>
    <row r="58" customFormat="false" ht="12.75" hidden="false" customHeight="false" outlineLevel="0" collapsed="false">
      <c r="A58" s="0" t="n">
        <f aca="false">+'Personnel Input Worksheet'!A59</f>
        <v>0</v>
      </c>
      <c r="B58" s="0" t="str">
        <f aca="false">+'Personnel Input Worksheet'!B59</f>
        <v> </v>
      </c>
      <c r="C58" s="0" t="n">
        <f aca="false">+'Personnel Input Worksheet'!C59</f>
        <v>0</v>
      </c>
      <c r="D58" s="0" t="n">
        <f aca="false">+'Personnel Input Worksheet'!D59</f>
        <v>0</v>
      </c>
      <c r="E58" s="0" t="n">
        <f aca="false">+'Personnel Input Worksheet'!E59</f>
        <v>0</v>
      </c>
      <c r="F58" s="94" t="n">
        <f aca="false">+'Personnel Input Worksheet'!F59</f>
        <v>0</v>
      </c>
      <c r="G58" s="0" t="n">
        <f aca="false">+'Personnel Input Worksheet'!G59</f>
        <v>12</v>
      </c>
      <c r="H58" s="102" t="n">
        <f aca="false">+G58*30</f>
        <v>360</v>
      </c>
      <c r="I58" s="103" t="n">
        <f aca="false">+F58/12</f>
        <v>0</v>
      </c>
      <c r="J58" s="104" t="n">
        <v>36526</v>
      </c>
      <c r="K58" s="105" t="n">
        <f aca="false">IF(B58&lt;&gt;"FTE",DATE(99,12,31),+J58+(360-H58))</f>
        <v>36525</v>
      </c>
      <c r="L58" s="105" t="n">
        <f aca="false">IF(B58&lt;&gt;"FTE",J58+H58,DATE(2001,1,1))</f>
        <v>36886</v>
      </c>
      <c r="M58" s="103" t="n">
        <f aca="false">IF(AND($K58&lt;=M$20,$L58&gt;M$20),$I58,0)</f>
        <v>0</v>
      </c>
      <c r="N58" s="103" t="n">
        <f aca="false">IF(AND($K58&lt;=N$20,$L58&gt;N$20),$I58,0)</f>
        <v>0</v>
      </c>
      <c r="O58" s="103" t="n">
        <f aca="false">IF(AND($K58&lt;=O$20,$L58&gt;O$20),$I58,0)</f>
        <v>0</v>
      </c>
      <c r="P58" s="103" t="n">
        <f aca="false">IF(AND($K58&lt;=P$20,$L58&gt;P$20),$I58,0)</f>
        <v>0</v>
      </c>
      <c r="Q58" s="103" t="n">
        <f aca="false">IF(AND($K58&lt;=Q$20,$L58&gt;Q$20),$I58,0)</f>
        <v>0</v>
      </c>
      <c r="R58" s="103" t="n">
        <f aca="false">IF(AND($K58&lt;=R$20,$L58&gt;R$20),$I58,0)</f>
        <v>0</v>
      </c>
      <c r="S58" s="103" t="n">
        <f aca="false">IF(AND($K58&lt;=S$20,$L58&gt;S$20),$I58,0)</f>
        <v>0</v>
      </c>
      <c r="T58" s="103" t="n">
        <f aca="false">IF(AND($K58&lt;=T$20,$L58&gt;T$20),$I58,0)</f>
        <v>0</v>
      </c>
      <c r="U58" s="103" t="n">
        <f aca="false">IF(AND($K58&lt;=U$20,$L58&gt;U$20),$I58,0)</f>
        <v>0</v>
      </c>
      <c r="V58" s="103" t="n">
        <f aca="false">IF(AND($K58&lt;=V$20,$L58&gt;V$20),$I58,0)</f>
        <v>0</v>
      </c>
      <c r="W58" s="103" t="n">
        <f aca="false">IF(AND($K58&lt;=W$20,$L58&gt;W$20),$I58,0)</f>
        <v>0</v>
      </c>
      <c r="X58" s="103" t="n">
        <f aca="false">IF(AND($K58&lt;=X$20,$L58&gt;X$20),$I58,0)</f>
        <v>0</v>
      </c>
      <c r="Y58" s="106" t="n">
        <f aca="false">SUM(M58:X58)</f>
        <v>0</v>
      </c>
      <c r="Z58" s="102"/>
      <c r="AA58" s="102"/>
      <c r="AB58" s="102"/>
      <c r="AC58" s="102"/>
      <c r="AD58" s="102"/>
      <c r="AE58" s="102"/>
      <c r="AF58" s="102"/>
    </row>
    <row r="59" customFormat="false" ht="12.75" hidden="false" customHeight="false" outlineLevel="0" collapsed="false">
      <c r="A59" s="0" t="n">
        <f aca="false">+'Personnel Input Worksheet'!A60</f>
        <v>0</v>
      </c>
      <c r="B59" s="0" t="str">
        <f aca="false">+'Personnel Input Worksheet'!B60</f>
        <v> </v>
      </c>
      <c r="C59" s="0" t="n">
        <f aca="false">+'Personnel Input Worksheet'!C60</f>
        <v>0</v>
      </c>
      <c r="D59" s="0" t="n">
        <f aca="false">+'Personnel Input Worksheet'!D60</f>
        <v>0</v>
      </c>
      <c r="E59" s="0" t="n">
        <f aca="false">+'Personnel Input Worksheet'!E60</f>
        <v>0</v>
      </c>
      <c r="F59" s="94" t="n">
        <f aca="false">+'Personnel Input Worksheet'!F60</f>
        <v>0</v>
      </c>
      <c r="G59" s="0" t="n">
        <f aca="false">+'Personnel Input Worksheet'!G60</f>
        <v>12</v>
      </c>
      <c r="H59" s="102" t="n">
        <f aca="false">+G59*30</f>
        <v>360</v>
      </c>
      <c r="I59" s="103" t="n">
        <f aca="false">+F59/12</f>
        <v>0</v>
      </c>
      <c r="J59" s="104" t="n">
        <v>36526</v>
      </c>
      <c r="K59" s="105" t="n">
        <f aca="false">IF(B59&lt;&gt;"FTE",DATE(99,12,31),+J59+(360-H59))</f>
        <v>36525</v>
      </c>
      <c r="L59" s="105" t="n">
        <f aca="false">IF(B59&lt;&gt;"FTE",J59+H59,DATE(2001,1,1))</f>
        <v>36886</v>
      </c>
      <c r="M59" s="103" t="n">
        <f aca="false">IF(AND($K59&lt;=M$20,$L59&gt;M$20),$I59,0)</f>
        <v>0</v>
      </c>
      <c r="N59" s="103" t="n">
        <f aca="false">IF(AND($K59&lt;=N$20,$L59&gt;N$20),$I59,0)</f>
        <v>0</v>
      </c>
      <c r="O59" s="103" t="n">
        <f aca="false">IF(AND($K59&lt;=O$20,$L59&gt;O$20),$I59,0)</f>
        <v>0</v>
      </c>
      <c r="P59" s="103" t="n">
        <f aca="false">IF(AND($K59&lt;=P$20,$L59&gt;P$20),$I59,0)</f>
        <v>0</v>
      </c>
      <c r="Q59" s="103" t="n">
        <f aca="false">IF(AND($K59&lt;=Q$20,$L59&gt;Q$20),$I59,0)</f>
        <v>0</v>
      </c>
      <c r="R59" s="103" t="n">
        <f aca="false">IF(AND($K59&lt;=R$20,$L59&gt;R$20),$I59,0)</f>
        <v>0</v>
      </c>
      <c r="S59" s="103" t="n">
        <f aca="false">IF(AND($K59&lt;=S$20,$L59&gt;S$20),$I59,0)</f>
        <v>0</v>
      </c>
      <c r="T59" s="103" t="n">
        <f aca="false">IF(AND($K59&lt;=T$20,$L59&gt;T$20),$I59,0)</f>
        <v>0</v>
      </c>
      <c r="U59" s="103" t="n">
        <f aca="false">IF(AND($K59&lt;=U$20,$L59&gt;U$20),$I59,0)</f>
        <v>0</v>
      </c>
      <c r="V59" s="103" t="n">
        <f aca="false">IF(AND($K59&lt;=V$20,$L59&gt;V$20),$I59,0)</f>
        <v>0</v>
      </c>
      <c r="W59" s="103" t="n">
        <f aca="false">IF(AND($K59&lt;=W$20,$L59&gt;W$20),$I59,0)</f>
        <v>0</v>
      </c>
      <c r="X59" s="103" t="n">
        <f aca="false">IF(AND($K59&lt;=X$20,$L59&gt;X$20),$I59,0)</f>
        <v>0</v>
      </c>
      <c r="Y59" s="106" t="n">
        <f aca="false">SUM(M59:X59)</f>
        <v>0</v>
      </c>
      <c r="Z59" s="102"/>
      <c r="AA59" s="102"/>
      <c r="AB59" s="102"/>
      <c r="AC59" s="102"/>
      <c r="AD59" s="102"/>
      <c r="AE59" s="102"/>
      <c r="AF59" s="102"/>
    </row>
    <row r="60" customFormat="false" ht="12.75" hidden="false" customHeight="false" outlineLevel="0" collapsed="false">
      <c r="A60" s="0" t="n">
        <f aca="false">+'Personnel Input Worksheet'!A61</f>
        <v>0</v>
      </c>
      <c r="B60" s="0" t="str">
        <f aca="false">+'Personnel Input Worksheet'!B61</f>
        <v> </v>
      </c>
      <c r="C60" s="0" t="n">
        <f aca="false">+'Personnel Input Worksheet'!C61</f>
        <v>0</v>
      </c>
      <c r="D60" s="0" t="n">
        <f aca="false">+'Personnel Input Worksheet'!D61</f>
        <v>0</v>
      </c>
      <c r="E60" s="0" t="n">
        <f aca="false">+'Personnel Input Worksheet'!E61</f>
        <v>0</v>
      </c>
      <c r="F60" s="94" t="n">
        <f aca="false">+'Personnel Input Worksheet'!F61</f>
        <v>0</v>
      </c>
      <c r="G60" s="0" t="n">
        <f aca="false">+'Personnel Input Worksheet'!G61</f>
        <v>12</v>
      </c>
      <c r="H60" s="102" t="n">
        <f aca="false">+G60*30</f>
        <v>360</v>
      </c>
      <c r="I60" s="103" t="n">
        <f aca="false">+F60/12</f>
        <v>0</v>
      </c>
      <c r="J60" s="104" t="n">
        <v>36526</v>
      </c>
      <c r="K60" s="105" t="n">
        <f aca="false">IF(B60&lt;&gt;"FTE",DATE(99,12,31),+J60+(360-H60))</f>
        <v>36525</v>
      </c>
      <c r="L60" s="105" t="n">
        <f aca="false">IF(B60&lt;&gt;"FTE",J60+H60,DATE(2001,1,1))</f>
        <v>36886</v>
      </c>
      <c r="M60" s="103" t="n">
        <f aca="false">IF(AND($K60&lt;=M$20,$L60&gt;M$20),$I60,0)</f>
        <v>0</v>
      </c>
      <c r="N60" s="103" t="n">
        <f aca="false">IF(AND($K60&lt;=N$20,$L60&gt;N$20),$I60,0)</f>
        <v>0</v>
      </c>
      <c r="O60" s="103" t="n">
        <f aca="false">IF(AND($K60&lt;=O$20,$L60&gt;O$20),$I60,0)</f>
        <v>0</v>
      </c>
      <c r="P60" s="103" t="n">
        <f aca="false">IF(AND($K60&lt;=P$20,$L60&gt;P$20),$I60,0)</f>
        <v>0</v>
      </c>
      <c r="Q60" s="103" t="n">
        <f aca="false">IF(AND($K60&lt;=Q$20,$L60&gt;Q$20),$I60,0)</f>
        <v>0</v>
      </c>
      <c r="R60" s="103" t="n">
        <f aca="false">IF(AND($K60&lt;=R$20,$L60&gt;R$20),$I60,0)</f>
        <v>0</v>
      </c>
      <c r="S60" s="103" t="n">
        <f aca="false">IF(AND($K60&lt;=S$20,$L60&gt;S$20),$I60,0)</f>
        <v>0</v>
      </c>
      <c r="T60" s="103" t="n">
        <f aca="false">IF(AND($K60&lt;=T$20,$L60&gt;T$20),$I60,0)</f>
        <v>0</v>
      </c>
      <c r="U60" s="103" t="n">
        <f aca="false">IF(AND($K60&lt;=U$20,$L60&gt;U$20),$I60,0)</f>
        <v>0</v>
      </c>
      <c r="V60" s="103" t="n">
        <f aca="false">IF(AND($K60&lt;=V$20,$L60&gt;V$20),$I60,0)</f>
        <v>0</v>
      </c>
      <c r="W60" s="103" t="n">
        <f aca="false">IF(AND($K60&lt;=W$20,$L60&gt;W$20),$I60,0)</f>
        <v>0</v>
      </c>
      <c r="X60" s="103" t="n">
        <f aca="false">IF(AND($K60&lt;=X$20,$L60&gt;X$20),$I60,0)</f>
        <v>0</v>
      </c>
      <c r="Y60" s="106" t="n">
        <f aca="false">SUM(M60:X60)</f>
        <v>0</v>
      </c>
      <c r="Z60" s="102"/>
      <c r="AA60" s="102"/>
      <c r="AB60" s="102"/>
      <c r="AC60" s="102"/>
      <c r="AD60" s="102"/>
      <c r="AE60" s="102"/>
      <c r="AF60" s="102"/>
    </row>
    <row r="61" customFormat="false" ht="12.75" hidden="false" customHeight="false" outlineLevel="0" collapsed="false">
      <c r="A61" s="0" t="n">
        <f aca="false">+'Personnel Input Worksheet'!A62</f>
        <v>0</v>
      </c>
      <c r="B61" s="0" t="str">
        <f aca="false">+'Personnel Input Worksheet'!B62</f>
        <v> </v>
      </c>
      <c r="C61" s="0" t="n">
        <f aca="false">+'Personnel Input Worksheet'!C62</f>
        <v>0</v>
      </c>
      <c r="D61" s="0" t="n">
        <f aca="false">+'Personnel Input Worksheet'!D62</f>
        <v>0</v>
      </c>
      <c r="E61" s="0" t="n">
        <f aca="false">+'Personnel Input Worksheet'!E62</f>
        <v>0</v>
      </c>
      <c r="F61" s="94" t="n">
        <f aca="false">+'Personnel Input Worksheet'!F62</f>
        <v>0</v>
      </c>
      <c r="G61" s="0" t="n">
        <f aca="false">+'Personnel Input Worksheet'!G62</f>
        <v>12</v>
      </c>
      <c r="H61" s="102" t="n">
        <f aca="false">+G61*30</f>
        <v>360</v>
      </c>
      <c r="I61" s="103" t="n">
        <f aca="false">+F61/12</f>
        <v>0</v>
      </c>
      <c r="J61" s="104" t="n">
        <v>36526</v>
      </c>
      <c r="K61" s="105" t="n">
        <f aca="false">IF(B61&lt;&gt;"FTE",DATE(99,12,31),+J61+(360-H61))</f>
        <v>36525</v>
      </c>
      <c r="L61" s="105" t="n">
        <f aca="false">IF(B61&lt;&gt;"FTE",J61+H61,DATE(2001,1,1))</f>
        <v>36886</v>
      </c>
      <c r="M61" s="103" t="n">
        <f aca="false">IF(AND($K61&lt;=M$20,$L61&gt;M$20),$I61,0)</f>
        <v>0</v>
      </c>
      <c r="N61" s="103" t="n">
        <f aca="false">IF(AND($K61&lt;=N$20,$L61&gt;N$20),$I61,0)</f>
        <v>0</v>
      </c>
      <c r="O61" s="103" t="n">
        <f aca="false">IF(AND($K61&lt;=O$20,$L61&gt;O$20),$I61,0)</f>
        <v>0</v>
      </c>
      <c r="P61" s="103" t="n">
        <f aca="false">IF(AND($K61&lt;=P$20,$L61&gt;P$20),$I61,0)</f>
        <v>0</v>
      </c>
      <c r="Q61" s="103" t="n">
        <f aca="false">IF(AND($K61&lt;=Q$20,$L61&gt;Q$20),$I61,0)</f>
        <v>0</v>
      </c>
      <c r="R61" s="103" t="n">
        <f aca="false">IF(AND($K61&lt;=R$20,$L61&gt;R$20),$I61,0)</f>
        <v>0</v>
      </c>
      <c r="S61" s="103" t="n">
        <f aca="false">IF(AND($K61&lt;=S$20,$L61&gt;S$20),$I61,0)</f>
        <v>0</v>
      </c>
      <c r="T61" s="103" t="n">
        <f aca="false">IF(AND($K61&lt;=T$20,$L61&gt;T$20),$I61,0)</f>
        <v>0</v>
      </c>
      <c r="U61" s="103" t="n">
        <f aca="false">IF(AND($K61&lt;=U$20,$L61&gt;U$20),$I61,0)</f>
        <v>0</v>
      </c>
      <c r="V61" s="103" t="n">
        <f aca="false">IF(AND($K61&lt;=V$20,$L61&gt;V$20),$I61,0)</f>
        <v>0</v>
      </c>
      <c r="W61" s="103" t="n">
        <f aca="false">IF(AND($K61&lt;=W$20,$L61&gt;W$20),$I61,0)</f>
        <v>0</v>
      </c>
      <c r="X61" s="103" t="n">
        <f aca="false">IF(AND($K61&lt;=X$20,$L61&gt;X$20),$I61,0)</f>
        <v>0</v>
      </c>
      <c r="Y61" s="106" t="n">
        <f aca="false">SUM(M61:X61)</f>
        <v>0</v>
      </c>
      <c r="Z61" s="102"/>
      <c r="AA61" s="102"/>
      <c r="AB61" s="102"/>
      <c r="AC61" s="102"/>
      <c r="AD61" s="102"/>
      <c r="AE61" s="102"/>
      <c r="AF61" s="102"/>
    </row>
    <row r="62" customFormat="false" ht="12.75" hidden="false" customHeight="false" outlineLevel="0" collapsed="false">
      <c r="A62" s="0" t="n">
        <f aca="false">+'Personnel Input Worksheet'!A63</f>
        <v>0</v>
      </c>
      <c r="B62" s="0" t="str">
        <f aca="false">+'Personnel Input Worksheet'!B63</f>
        <v> </v>
      </c>
      <c r="C62" s="0" t="n">
        <f aca="false">+'Personnel Input Worksheet'!C63</f>
        <v>0</v>
      </c>
      <c r="D62" s="0" t="n">
        <f aca="false">+'Personnel Input Worksheet'!D63</f>
        <v>0</v>
      </c>
      <c r="E62" s="0" t="n">
        <f aca="false">+'Personnel Input Worksheet'!E63</f>
        <v>0</v>
      </c>
      <c r="F62" s="94" t="n">
        <f aca="false">+'Personnel Input Worksheet'!F63</f>
        <v>0</v>
      </c>
      <c r="G62" s="0" t="n">
        <f aca="false">+'Personnel Input Worksheet'!G63</f>
        <v>12</v>
      </c>
      <c r="H62" s="102" t="n">
        <f aca="false">+G62*30</f>
        <v>360</v>
      </c>
      <c r="I62" s="103" t="n">
        <f aca="false">+F62/12</f>
        <v>0</v>
      </c>
      <c r="J62" s="104" t="n">
        <v>36526</v>
      </c>
      <c r="K62" s="105" t="n">
        <f aca="false">IF(B62&lt;&gt;"FTE",DATE(99,12,31),+J62+(360-H62))</f>
        <v>36525</v>
      </c>
      <c r="L62" s="105" t="n">
        <f aca="false">IF(B62&lt;&gt;"FTE",J62+H62,DATE(2001,1,1))</f>
        <v>36886</v>
      </c>
      <c r="M62" s="103" t="n">
        <f aca="false">IF(AND($K62&lt;=M$20,$L62&gt;M$20),$I62,0)</f>
        <v>0</v>
      </c>
      <c r="N62" s="103" t="n">
        <f aca="false">IF(AND($K62&lt;=N$20,$L62&gt;N$20),$I62,0)</f>
        <v>0</v>
      </c>
      <c r="O62" s="103" t="n">
        <f aca="false">IF(AND($K62&lt;=O$20,$L62&gt;O$20),$I62,0)</f>
        <v>0</v>
      </c>
      <c r="P62" s="103" t="n">
        <f aca="false">IF(AND($K62&lt;=P$20,$L62&gt;P$20),$I62,0)</f>
        <v>0</v>
      </c>
      <c r="Q62" s="103" t="n">
        <f aca="false">IF(AND($K62&lt;=Q$20,$L62&gt;Q$20),$I62,0)</f>
        <v>0</v>
      </c>
      <c r="R62" s="103" t="n">
        <f aca="false">IF(AND($K62&lt;=R$20,$L62&gt;R$20),$I62,0)</f>
        <v>0</v>
      </c>
      <c r="S62" s="103" t="n">
        <f aca="false">IF(AND($K62&lt;=S$20,$L62&gt;S$20),$I62,0)</f>
        <v>0</v>
      </c>
      <c r="T62" s="103" t="n">
        <f aca="false">IF(AND($K62&lt;=T$20,$L62&gt;T$20),$I62,0)</f>
        <v>0</v>
      </c>
      <c r="U62" s="103" t="n">
        <f aca="false">IF(AND($K62&lt;=U$20,$L62&gt;U$20),$I62,0)</f>
        <v>0</v>
      </c>
      <c r="V62" s="103" t="n">
        <f aca="false">IF(AND($K62&lt;=V$20,$L62&gt;V$20),$I62,0)</f>
        <v>0</v>
      </c>
      <c r="W62" s="103" t="n">
        <f aca="false">IF(AND($K62&lt;=W$20,$L62&gt;W$20),$I62,0)</f>
        <v>0</v>
      </c>
      <c r="X62" s="103" t="n">
        <f aca="false">IF(AND($K62&lt;=X$20,$L62&gt;X$20),$I62,0)</f>
        <v>0</v>
      </c>
      <c r="Y62" s="106" t="n">
        <f aca="false">SUM(M62:X62)</f>
        <v>0</v>
      </c>
      <c r="Z62" s="102"/>
      <c r="AA62" s="102"/>
      <c r="AB62" s="102"/>
      <c r="AC62" s="102"/>
      <c r="AD62" s="102"/>
      <c r="AE62" s="102"/>
      <c r="AF62" s="102"/>
    </row>
    <row r="63" customFormat="false" ht="12.75" hidden="false" customHeight="false" outlineLevel="0" collapsed="false">
      <c r="A63" s="0" t="n">
        <f aca="false">+'Personnel Input Worksheet'!A64</f>
        <v>0</v>
      </c>
      <c r="B63" s="0" t="str">
        <f aca="false">+'Personnel Input Worksheet'!B64</f>
        <v> </v>
      </c>
      <c r="C63" s="0" t="n">
        <f aca="false">+'Personnel Input Worksheet'!C64</f>
        <v>0</v>
      </c>
      <c r="D63" s="0" t="n">
        <f aca="false">+'Personnel Input Worksheet'!D64</f>
        <v>0</v>
      </c>
      <c r="E63" s="0" t="n">
        <f aca="false">+'Personnel Input Worksheet'!E64</f>
        <v>0</v>
      </c>
      <c r="F63" s="94" t="n">
        <f aca="false">+'Personnel Input Worksheet'!F64</f>
        <v>0</v>
      </c>
      <c r="G63" s="0" t="n">
        <f aca="false">+'Personnel Input Worksheet'!G64</f>
        <v>12</v>
      </c>
      <c r="H63" s="102" t="n">
        <f aca="false">+G63*30</f>
        <v>360</v>
      </c>
      <c r="I63" s="103" t="n">
        <f aca="false">+F63/12</f>
        <v>0</v>
      </c>
      <c r="J63" s="104" t="n">
        <v>36526</v>
      </c>
      <c r="K63" s="105" t="n">
        <f aca="false">IF(B63&lt;&gt;"FTE",DATE(99,12,31),+J63+(360-H63))</f>
        <v>36525</v>
      </c>
      <c r="L63" s="105" t="n">
        <f aca="false">IF(B63&lt;&gt;"FTE",J63+H63,DATE(2001,1,1))</f>
        <v>36886</v>
      </c>
      <c r="M63" s="103" t="n">
        <f aca="false">IF(AND($K63&lt;=M$20,$L63&gt;M$20),$I63,0)</f>
        <v>0</v>
      </c>
      <c r="N63" s="103" t="n">
        <f aca="false">IF(AND($K63&lt;=N$20,$L63&gt;N$20),$I63,0)</f>
        <v>0</v>
      </c>
      <c r="O63" s="103" t="n">
        <f aca="false">IF(AND($K63&lt;=O$20,$L63&gt;O$20),$I63,0)</f>
        <v>0</v>
      </c>
      <c r="P63" s="103" t="n">
        <f aca="false">IF(AND($K63&lt;=P$20,$L63&gt;P$20),$I63,0)</f>
        <v>0</v>
      </c>
      <c r="Q63" s="103" t="n">
        <f aca="false">IF(AND($K63&lt;=Q$20,$L63&gt;Q$20),$I63,0)</f>
        <v>0</v>
      </c>
      <c r="R63" s="103" t="n">
        <f aca="false">IF(AND($K63&lt;=R$20,$L63&gt;R$20),$I63,0)</f>
        <v>0</v>
      </c>
      <c r="S63" s="103" t="n">
        <f aca="false">IF(AND($K63&lt;=S$20,$L63&gt;S$20),$I63,0)</f>
        <v>0</v>
      </c>
      <c r="T63" s="103" t="n">
        <f aca="false">IF(AND($K63&lt;=T$20,$L63&gt;T$20),$I63,0)</f>
        <v>0</v>
      </c>
      <c r="U63" s="103" t="n">
        <f aca="false">IF(AND($K63&lt;=U$20,$L63&gt;U$20),$I63,0)</f>
        <v>0</v>
      </c>
      <c r="V63" s="103" t="n">
        <f aca="false">IF(AND($K63&lt;=V$20,$L63&gt;V$20),$I63,0)</f>
        <v>0</v>
      </c>
      <c r="W63" s="103" t="n">
        <f aca="false">IF(AND($K63&lt;=W$20,$L63&gt;W$20),$I63,0)</f>
        <v>0</v>
      </c>
      <c r="X63" s="103" t="n">
        <f aca="false">IF(AND($K63&lt;=X$20,$L63&gt;X$20),$I63,0)</f>
        <v>0</v>
      </c>
      <c r="Y63" s="106" t="n">
        <f aca="false">SUM(M63:X63)</f>
        <v>0</v>
      </c>
      <c r="Z63" s="102"/>
      <c r="AA63" s="102"/>
      <c r="AB63" s="102"/>
      <c r="AC63" s="102"/>
      <c r="AD63" s="102"/>
      <c r="AE63" s="102"/>
      <c r="AF63" s="102"/>
    </row>
    <row r="64" customFormat="false" ht="12.75" hidden="false" customHeight="false" outlineLevel="0" collapsed="false">
      <c r="A64" s="0" t="n">
        <f aca="false">+'Personnel Input Worksheet'!A65</f>
        <v>0</v>
      </c>
      <c r="B64" s="0" t="str">
        <f aca="false">+'Personnel Input Worksheet'!B65</f>
        <v> </v>
      </c>
      <c r="C64" s="0" t="n">
        <f aca="false">+'Personnel Input Worksheet'!C65</f>
        <v>0</v>
      </c>
      <c r="D64" s="0" t="n">
        <f aca="false">+'Personnel Input Worksheet'!D65</f>
        <v>0</v>
      </c>
      <c r="E64" s="0" t="n">
        <f aca="false">+'Personnel Input Worksheet'!E65</f>
        <v>0</v>
      </c>
      <c r="F64" s="94" t="n">
        <f aca="false">+'Personnel Input Worksheet'!F65</f>
        <v>0</v>
      </c>
      <c r="G64" s="0" t="n">
        <f aca="false">+'Personnel Input Worksheet'!G65</f>
        <v>12</v>
      </c>
      <c r="H64" s="102" t="n">
        <f aca="false">+G64*30</f>
        <v>360</v>
      </c>
      <c r="I64" s="103" t="n">
        <f aca="false">+F64/12</f>
        <v>0</v>
      </c>
      <c r="J64" s="104" t="n">
        <v>36526</v>
      </c>
      <c r="K64" s="105" t="n">
        <f aca="false">IF(B64&lt;&gt;"FTE",DATE(99,12,31),+J64+(360-H64))</f>
        <v>36525</v>
      </c>
      <c r="L64" s="105" t="n">
        <f aca="false">IF(B64&lt;&gt;"FTE",J64+H64,DATE(2001,1,1))</f>
        <v>36886</v>
      </c>
      <c r="M64" s="103" t="n">
        <f aca="false">IF(AND($K64&lt;=M$20,$L64&gt;M$20),$I64,0)</f>
        <v>0</v>
      </c>
      <c r="N64" s="103" t="n">
        <f aca="false">IF(AND($K64&lt;=N$20,$L64&gt;N$20),$I64,0)</f>
        <v>0</v>
      </c>
      <c r="O64" s="103" t="n">
        <f aca="false">IF(AND($K64&lt;=O$20,$L64&gt;O$20),$I64,0)</f>
        <v>0</v>
      </c>
      <c r="P64" s="103" t="n">
        <f aca="false">IF(AND($K64&lt;=P$20,$L64&gt;P$20),$I64,0)</f>
        <v>0</v>
      </c>
      <c r="Q64" s="103" t="n">
        <f aca="false">IF(AND($K64&lt;=Q$20,$L64&gt;Q$20),$I64,0)</f>
        <v>0</v>
      </c>
      <c r="R64" s="103" t="n">
        <f aca="false">IF(AND($K64&lt;=R$20,$L64&gt;R$20),$I64,0)</f>
        <v>0</v>
      </c>
      <c r="S64" s="103" t="n">
        <f aca="false">IF(AND($K64&lt;=S$20,$L64&gt;S$20),$I64,0)</f>
        <v>0</v>
      </c>
      <c r="T64" s="103" t="n">
        <f aca="false">IF(AND($K64&lt;=T$20,$L64&gt;T$20),$I64,0)</f>
        <v>0</v>
      </c>
      <c r="U64" s="103" t="n">
        <f aca="false">IF(AND($K64&lt;=U$20,$L64&gt;U$20),$I64,0)</f>
        <v>0</v>
      </c>
      <c r="V64" s="103" t="n">
        <f aca="false">IF(AND($K64&lt;=V$20,$L64&gt;V$20),$I64,0)</f>
        <v>0</v>
      </c>
      <c r="W64" s="103" t="n">
        <f aca="false">IF(AND($K64&lt;=W$20,$L64&gt;W$20),$I64,0)</f>
        <v>0</v>
      </c>
      <c r="X64" s="103" t="n">
        <f aca="false">IF(AND($K64&lt;=X$20,$L64&gt;X$20),$I64,0)</f>
        <v>0</v>
      </c>
      <c r="Y64" s="106" t="n">
        <f aca="false">SUM(M64:X64)</f>
        <v>0</v>
      </c>
      <c r="Z64" s="102"/>
      <c r="AA64" s="102"/>
      <c r="AB64" s="102"/>
      <c r="AC64" s="102"/>
      <c r="AD64" s="102"/>
      <c r="AE64" s="102"/>
      <c r="AF64" s="102"/>
    </row>
    <row r="65" customFormat="false" ht="12.75" hidden="false" customHeight="false" outlineLevel="0" collapsed="false">
      <c r="A65" s="0" t="n">
        <f aca="false">+'Personnel Input Worksheet'!A66</f>
        <v>0</v>
      </c>
      <c r="B65" s="0" t="str">
        <f aca="false">+'Personnel Input Worksheet'!B66</f>
        <v> </v>
      </c>
      <c r="C65" s="0" t="n">
        <f aca="false">+'Personnel Input Worksheet'!C66</f>
        <v>0</v>
      </c>
      <c r="D65" s="0" t="n">
        <f aca="false">+'Personnel Input Worksheet'!D66</f>
        <v>0</v>
      </c>
      <c r="E65" s="0" t="n">
        <f aca="false">+'Personnel Input Worksheet'!E66</f>
        <v>0</v>
      </c>
      <c r="F65" s="94" t="n">
        <f aca="false">+'Personnel Input Worksheet'!F66</f>
        <v>0</v>
      </c>
      <c r="G65" s="0" t="n">
        <f aca="false">+'Personnel Input Worksheet'!G66</f>
        <v>12</v>
      </c>
      <c r="H65" s="102" t="n">
        <f aca="false">+G65*30</f>
        <v>360</v>
      </c>
      <c r="I65" s="103" t="n">
        <f aca="false">+F65/12</f>
        <v>0</v>
      </c>
      <c r="J65" s="104" t="n">
        <v>36526</v>
      </c>
      <c r="K65" s="105" t="n">
        <f aca="false">IF(B65&lt;&gt;"FTE",DATE(99,12,31),+J65+(360-H65))</f>
        <v>36525</v>
      </c>
      <c r="L65" s="105" t="n">
        <f aca="false">IF(B65&lt;&gt;"FTE",J65+H65,DATE(2001,1,1))</f>
        <v>36886</v>
      </c>
      <c r="M65" s="103" t="n">
        <f aca="false">IF(AND($K65&lt;=M$20,$L65&gt;M$20),$I65,0)</f>
        <v>0</v>
      </c>
      <c r="N65" s="103" t="n">
        <f aca="false">IF(AND($K65&lt;=N$20,$L65&gt;N$20),$I65,0)</f>
        <v>0</v>
      </c>
      <c r="O65" s="103" t="n">
        <f aca="false">IF(AND($K65&lt;=O$20,$L65&gt;O$20),$I65,0)</f>
        <v>0</v>
      </c>
      <c r="P65" s="103" t="n">
        <f aca="false">IF(AND($K65&lt;=P$20,$L65&gt;P$20),$I65,0)</f>
        <v>0</v>
      </c>
      <c r="Q65" s="103" t="n">
        <f aca="false">IF(AND($K65&lt;=Q$20,$L65&gt;Q$20),$I65,0)</f>
        <v>0</v>
      </c>
      <c r="R65" s="103" t="n">
        <f aca="false">IF(AND($K65&lt;=R$20,$L65&gt;R$20),$I65,0)</f>
        <v>0</v>
      </c>
      <c r="S65" s="103" t="n">
        <f aca="false">IF(AND($K65&lt;=S$20,$L65&gt;S$20),$I65,0)</f>
        <v>0</v>
      </c>
      <c r="T65" s="103" t="n">
        <f aca="false">IF(AND($K65&lt;=T$20,$L65&gt;T$20),$I65,0)</f>
        <v>0</v>
      </c>
      <c r="U65" s="103" t="n">
        <f aca="false">IF(AND($K65&lt;=U$20,$L65&gt;U$20),$I65,0)</f>
        <v>0</v>
      </c>
      <c r="V65" s="103" t="n">
        <f aca="false">IF(AND($K65&lt;=V$20,$L65&gt;V$20),$I65,0)</f>
        <v>0</v>
      </c>
      <c r="W65" s="103" t="n">
        <f aca="false">IF(AND($K65&lt;=W$20,$L65&gt;W$20),$I65,0)</f>
        <v>0</v>
      </c>
      <c r="X65" s="103" t="n">
        <f aca="false">IF(AND($K65&lt;=X$20,$L65&gt;X$20),$I65,0)</f>
        <v>0</v>
      </c>
      <c r="Y65" s="106" t="n">
        <f aca="false">SUM(M65:X65)</f>
        <v>0</v>
      </c>
      <c r="Z65" s="102"/>
      <c r="AA65" s="102"/>
      <c r="AB65" s="102"/>
      <c r="AC65" s="102"/>
      <c r="AD65" s="102"/>
      <c r="AE65" s="102"/>
      <c r="AF65" s="102"/>
    </row>
    <row r="66" customFormat="false" ht="12.75" hidden="false" customHeight="false" outlineLevel="0" collapsed="false">
      <c r="A66" s="0" t="n">
        <f aca="false">+'Personnel Input Worksheet'!A67</f>
        <v>0</v>
      </c>
      <c r="B66" s="0" t="str">
        <f aca="false">+'Personnel Input Worksheet'!B67</f>
        <v> </v>
      </c>
      <c r="C66" s="0" t="n">
        <f aca="false">+'Personnel Input Worksheet'!C67</f>
        <v>0</v>
      </c>
      <c r="D66" s="0" t="n">
        <f aca="false">+'Personnel Input Worksheet'!D67</f>
        <v>0</v>
      </c>
      <c r="E66" s="0" t="n">
        <f aca="false">+'Personnel Input Worksheet'!E67</f>
        <v>0</v>
      </c>
      <c r="F66" s="94" t="n">
        <f aca="false">+'Personnel Input Worksheet'!F67</f>
        <v>0</v>
      </c>
      <c r="G66" s="0" t="n">
        <f aca="false">+'Personnel Input Worksheet'!G67</f>
        <v>12</v>
      </c>
      <c r="H66" s="102" t="n">
        <f aca="false">+G66*30</f>
        <v>360</v>
      </c>
      <c r="I66" s="103" t="n">
        <f aca="false">+F66/12</f>
        <v>0</v>
      </c>
      <c r="J66" s="104" t="n">
        <v>36526</v>
      </c>
      <c r="K66" s="105" t="n">
        <f aca="false">IF(B66&lt;&gt;"FTE",DATE(99,12,31),+J66+(360-H66))</f>
        <v>36525</v>
      </c>
      <c r="L66" s="105" t="n">
        <f aca="false">IF(B66&lt;&gt;"FTE",J66+H66,DATE(2001,1,1))</f>
        <v>36886</v>
      </c>
      <c r="M66" s="103" t="n">
        <f aca="false">IF(AND($K66&lt;=M$20,$L66&gt;M$20),$I66,0)</f>
        <v>0</v>
      </c>
      <c r="N66" s="103" t="n">
        <f aca="false">IF(AND($K66&lt;=N$20,$L66&gt;N$20),$I66,0)</f>
        <v>0</v>
      </c>
      <c r="O66" s="103" t="n">
        <f aca="false">IF(AND($K66&lt;=O$20,$L66&gt;O$20),$I66,0)</f>
        <v>0</v>
      </c>
      <c r="P66" s="103" t="n">
        <f aca="false">IF(AND($K66&lt;=P$20,$L66&gt;P$20),$I66,0)</f>
        <v>0</v>
      </c>
      <c r="Q66" s="103" t="n">
        <f aca="false">IF(AND($K66&lt;=Q$20,$L66&gt;Q$20),$I66,0)</f>
        <v>0</v>
      </c>
      <c r="R66" s="103" t="n">
        <f aca="false">IF(AND($K66&lt;=R$20,$L66&gt;R$20),$I66,0)</f>
        <v>0</v>
      </c>
      <c r="S66" s="103" t="n">
        <f aca="false">IF(AND($K66&lt;=S$20,$L66&gt;S$20),$I66,0)</f>
        <v>0</v>
      </c>
      <c r="T66" s="103" t="n">
        <f aca="false">IF(AND($K66&lt;=T$20,$L66&gt;T$20),$I66,0)</f>
        <v>0</v>
      </c>
      <c r="U66" s="103" t="n">
        <f aca="false">IF(AND($K66&lt;=U$20,$L66&gt;U$20),$I66,0)</f>
        <v>0</v>
      </c>
      <c r="V66" s="103" t="n">
        <f aca="false">IF(AND($K66&lt;=V$20,$L66&gt;V$20),$I66,0)</f>
        <v>0</v>
      </c>
      <c r="W66" s="103" t="n">
        <f aca="false">IF(AND($K66&lt;=W$20,$L66&gt;W$20),$I66,0)</f>
        <v>0</v>
      </c>
      <c r="X66" s="103" t="n">
        <f aca="false">IF(AND($K66&lt;=X$20,$L66&gt;X$20),$I66,0)</f>
        <v>0</v>
      </c>
      <c r="Y66" s="106" t="n">
        <f aca="false">SUM(M66:X66)</f>
        <v>0</v>
      </c>
      <c r="Z66" s="102"/>
      <c r="AA66" s="102"/>
      <c r="AB66" s="102"/>
      <c r="AC66" s="102"/>
      <c r="AD66" s="102"/>
      <c r="AE66" s="102"/>
      <c r="AF66" s="102"/>
    </row>
    <row r="67" customFormat="false" ht="12.75" hidden="false" customHeight="false" outlineLevel="0" collapsed="false">
      <c r="A67" s="0" t="n">
        <f aca="false">+'Personnel Input Worksheet'!A68</f>
        <v>0</v>
      </c>
      <c r="B67" s="0" t="str">
        <f aca="false">+'Personnel Input Worksheet'!B68</f>
        <v> </v>
      </c>
      <c r="C67" s="0" t="n">
        <f aca="false">+'Personnel Input Worksheet'!C68</f>
        <v>0</v>
      </c>
      <c r="D67" s="0" t="n">
        <f aca="false">+'Personnel Input Worksheet'!D68</f>
        <v>0</v>
      </c>
      <c r="E67" s="0" t="n">
        <f aca="false">+'Personnel Input Worksheet'!E68</f>
        <v>0</v>
      </c>
      <c r="F67" s="94" t="n">
        <f aca="false">+'Personnel Input Worksheet'!F68</f>
        <v>0</v>
      </c>
      <c r="G67" s="0" t="n">
        <f aca="false">+'Personnel Input Worksheet'!G68</f>
        <v>12</v>
      </c>
      <c r="H67" s="102" t="n">
        <f aca="false">+G67*30</f>
        <v>360</v>
      </c>
      <c r="I67" s="103" t="n">
        <f aca="false">+F67/12</f>
        <v>0</v>
      </c>
      <c r="J67" s="104" t="n">
        <v>36526</v>
      </c>
      <c r="K67" s="105" t="n">
        <f aca="false">IF(B67&lt;&gt;"FTE",DATE(99,12,31),+J67+(360-H67))</f>
        <v>36525</v>
      </c>
      <c r="L67" s="105" t="n">
        <f aca="false">IF(B67&lt;&gt;"FTE",J67+H67,DATE(2001,1,1))</f>
        <v>36886</v>
      </c>
      <c r="M67" s="103" t="n">
        <f aca="false">IF(AND($K67&lt;=M$20,$L67&gt;M$20),$I67,0)</f>
        <v>0</v>
      </c>
      <c r="N67" s="103" t="n">
        <f aca="false">IF(AND($K67&lt;=N$20,$L67&gt;N$20),$I67,0)</f>
        <v>0</v>
      </c>
      <c r="O67" s="103" t="n">
        <f aca="false">IF(AND($K67&lt;=O$20,$L67&gt;O$20),$I67,0)</f>
        <v>0</v>
      </c>
      <c r="P67" s="103" t="n">
        <f aca="false">IF(AND($K67&lt;=P$20,$L67&gt;P$20),$I67,0)</f>
        <v>0</v>
      </c>
      <c r="Q67" s="103" t="n">
        <f aca="false">IF(AND($K67&lt;=Q$20,$L67&gt;Q$20),$I67,0)</f>
        <v>0</v>
      </c>
      <c r="R67" s="103" t="n">
        <f aca="false">IF(AND($K67&lt;=R$20,$L67&gt;R$20),$I67,0)</f>
        <v>0</v>
      </c>
      <c r="S67" s="103" t="n">
        <f aca="false">IF(AND($K67&lt;=S$20,$L67&gt;S$20),$I67,0)</f>
        <v>0</v>
      </c>
      <c r="T67" s="103" t="n">
        <f aca="false">IF(AND($K67&lt;=T$20,$L67&gt;T$20),$I67,0)</f>
        <v>0</v>
      </c>
      <c r="U67" s="103" t="n">
        <f aca="false">IF(AND($K67&lt;=U$20,$L67&gt;U$20),$I67,0)</f>
        <v>0</v>
      </c>
      <c r="V67" s="103" t="n">
        <f aca="false">IF(AND($K67&lt;=V$20,$L67&gt;V$20),$I67,0)</f>
        <v>0</v>
      </c>
      <c r="W67" s="103" t="n">
        <f aca="false">IF(AND($K67&lt;=W$20,$L67&gt;W$20),$I67,0)</f>
        <v>0</v>
      </c>
      <c r="X67" s="103" t="n">
        <f aca="false">IF(AND($K67&lt;=X$20,$L67&gt;X$20),$I67,0)</f>
        <v>0</v>
      </c>
      <c r="Y67" s="106" t="n">
        <f aca="false">SUM(M67:X67)</f>
        <v>0</v>
      </c>
      <c r="Z67" s="102"/>
      <c r="AA67" s="102"/>
      <c r="AB67" s="102"/>
      <c r="AC67" s="102"/>
      <c r="AD67" s="102"/>
      <c r="AE67" s="102"/>
      <c r="AF67" s="102"/>
    </row>
    <row r="68" customFormat="false" ht="12.75" hidden="false" customHeight="false" outlineLevel="0" collapsed="false">
      <c r="A68" s="0" t="n">
        <f aca="false">+'Personnel Input Worksheet'!A69</f>
        <v>0</v>
      </c>
      <c r="B68" s="0" t="str">
        <f aca="false">+'Personnel Input Worksheet'!B69</f>
        <v> </v>
      </c>
      <c r="C68" s="0" t="n">
        <f aca="false">+'Personnel Input Worksheet'!C69</f>
        <v>0</v>
      </c>
      <c r="D68" s="0" t="n">
        <f aca="false">+'Personnel Input Worksheet'!D69</f>
        <v>0</v>
      </c>
      <c r="E68" s="0" t="n">
        <f aca="false">+'Personnel Input Worksheet'!E69</f>
        <v>0</v>
      </c>
      <c r="F68" s="94" t="n">
        <f aca="false">+'Personnel Input Worksheet'!F69</f>
        <v>0</v>
      </c>
      <c r="G68" s="0" t="n">
        <f aca="false">+'Personnel Input Worksheet'!G69</f>
        <v>12</v>
      </c>
      <c r="H68" s="102" t="n">
        <f aca="false">+G68*30</f>
        <v>360</v>
      </c>
      <c r="I68" s="103" t="n">
        <f aca="false">+F68/12</f>
        <v>0</v>
      </c>
      <c r="J68" s="104" t="n">
        <v>36526</v>
      </c>
      <c r="K68" s="105" t="n">
        <f aca="false">IF(B68&lt;&gt;"FTE",DATE(99,12,31),+J68+(360-H68))</f>
        <v>36525</v>
      </c>
      <c r="L68" s="105" t="n">
        <f aca="false">IF(B68&lt;&gt;"FTE",J68+H68,DATE(2001,1,1))</f>
        <v>36886</v>
      </c>
      <c r="M68" s="103" t="n">
        <f aca="false">IF(AND($K68&lt;=M$20,$L68&gt;M$20),$I68,0)</f>
        <v>0</v>
      </c>
      <c r="N68" s="103" t="n">
        <f aca="false">IF(AND($K68&lt;=N$20,$L68&gt;N$20),$I68,0)</f>
        <v>0</v>
      </c>
      <c r="O68" s="103" t="n">
        <f aca="false">IF(AND($K68&lt;=O$20,$L68&gt;O$20),$I68,0)</f>
        <v>0</v>
      </c>
      <c r="P68" s="103" t="n">
        <f aca="false">IF(AND($K68&lt;=P$20,$L68&gt;P$20),$I68,0)</f>
        <v>0</v>
      </c>
      <c r="Q68" s="103" t="n">
        <f aca="false">IF(AND($K68&lt;=Q$20,$L68&gt;Q$20),$I68,0)</f>
        <v>0</v>
      </c>
      <c r="R68" s="103" t="n">
        <f aca="false">IF(AND($K68&lt;=R$20,$L68&gt;R$20),$I68,0)</f>
        <v>0</v>
      </c>
      <c r="S68" s="103" t="n">
        <f aca="false">IF(AND($K68&lt;=S$20,$L68&gt;S$20),$I68,0)</f>
        <v>0</v>
      </c>
      <c r="T68" s="103" t="n">
        <f aca="false">IF(AND($K68&lt;=T$20,$L68&gt;T$20),$I68,0)</f>
        <v>0</v>
      </c>
      <c r="U68" s="103" t="n">
        <f aca="false">IF(AND($K68&lt;=U$20,$L68&gt;U$20),$I68,0)</f>
        <v>0</v>
      </c>
      <c r="V68" s="103" t="n">
        <f aca="false">IF(AND($K68&lt;=V$20,$L68&gt;V$20),$I68,0)</f>
        <v>0</v>
      </c>
      <c r="W68" s="103" t="n">
        <f aca="false">IF(AND($K68&lt;=W$20,$L68&gt;W$20),$I68,0)</f>
        <v>0</v>
      </c>
      <c r="X68" s="103" t="n">
        <f aca="false">IF(AND($K68&lt;=X$20,$L68&gt;X$20),$I68,0)</f>
        <v>0</v>
      </c>
      <c r="Y68" s="106" t="n">
        <f aca="false">SUM(M68:X68)</f>
        <v>0</v>
      </c>
      <c r="Z68" s="102"/>
      <c r="AA68" s="102"/>
      <c r="AB68" s="102"/>
      <c r="AC68" s="102"/>
      <c r="AD68" s="102"/>
      <c r="AE68" s="102"/>
      <c r="AF68" s="102"/>
    </row>
    <row r="69" customFormat="false" ht="12.75" hidden="false" customHeight="false" outlineLevel="0" collapsed="false">
      <c r="A69" s="0" t="n">
        <f aca="false">+'Personnel Input Worksheet'!A70</f>
        <v>0</v>
      </c>
      <c r="B69" s="0" t="str">
        <f aca="false">+'Personnel Input Worksheet'!B70</f>
        <v> </v>
      </c>
      <c r="C69" s="0" t="n">
        <f aca="false">+'Personnel Input Worksheet'!C70</f>
        <v>0</v>
      </c>
      <c r="D69" s="0" t="n">
        <f aca="false">+'Personnel Input Worksheet'!D70</f>
        <v>0</v>
      </c>
      <c r="E69" s="0" t="n">
        <f aca="false">+'Personnel Input Worksheet'!E70</f>
        <v>0</v>
      </c>
      <c r="F69" s="94" t="n">
        <f aca="false">+'Personnel Input Worksheet'!F70</f>
        <v>0</v>
      </c>
      <c r="G69" s="0" t="n">
        <f aca="false">+'Personnel Input Worksheet'!G70</f>
        <v>12</v>
      </c>
      <c r="H69" s="102" t="n">
        <f aca="false">+G69*30</f>
        <v>360</v>
      </c>
      <c r="I69" s="103" t="n">
        <f aca="false">+F69/12</f>
        <v>0</v>
      </c>
      <c r="J69" s="104" t="n">
        <v>36526</v>
      </c>
      <c r="K69" s="105" t="n">
        <f aca="false">IF(B69&lt;&gt;"FTE",DATE(99,12,31),+J69+(360-H69))</f>
        <v>36525</v>
      </c>
      <c r="L69" s="105" t="n">
        <f aca="false">IF(B69&lt;&gt;"FTE",J69+H69,DATE(2001,1,1))</f>
        <v>36886</v>
      </c>
      <c r="M69" s="103" t="n">
        <f aca="false">IF(AND($K69&lt;=M$20,$L69&gt;M$20),$I69,0)</f>
        <v>0</v>
      </c>
      <c r="N69" s="103" t="n">
        <f aca="false">IF(AND($K69&lt;=N$20,$L69&gt;N$20),$I69,0)</f>
        <v>0</v>
      </c>
      <c r="O69" s="103" t="n">
        <f aca="false">IF(AND($K69&lt;=O$20,$L69&gt;O$20),$I69,0)</f>
        <v>0</v>
      </c>
      <c r="P69" s="103" t="n">
        <f aca="false">IF(AND($K69&lt;=P$20,$L69&gt;P$20),$I69,0)</f>
        <v>0</v>
      </c>
      <c r="Q69" s="103" t="n">
        <f aca="false">IF(AND($K69&lt;=Q$20,$L69&gt;Q$20),$I69,0)</f>
        <v>0</v>
      </c>
      <c r="R69" s="103" t="n">
        <f aca="false">IF(AND($K69&lt;=R$20,$L69&gt;R$20),$I69,0)</f>
        <v>0</v>
      </c>
      <c r="S69" s="103" t="n">
        <f aca="false">IF(AND($K69&lt;=S$20,$L69&gt;S$20),$I69,0)</f>
        <v>0</v>
      </c>
      <c r="T69" s="103" t="n">
        <f aca="false">IF(AND($K69&lt;=T$20,$L69&gt;T$20),$I69,0)</f>
        <v>0</v>
      </c>
      <c r="U69" s="103" t="n">
        <f aca="false">IF(AND($K69&lt;=U$20,$L69&gt;U$20),$I69,0)</f>
        <v>0</v>
      </c>
      <c r="V69" s="103" t="n">
        <f aca="false">IF(AND($K69&lt;=V$20,$L69&gt;V$20),$I69,0)</f>
        <v>0</v>
      </c>
      <c r="W69" s="103" t="n">
        <f aca="false">IF(AND($K69&lt;=W$20,$L69&gt;W$20),$I69,0)</f>
        <v>0</v>
      </c>
      <c r="X69" s="103" t="n">
        <f aca="false">IF(AND($K69&lt;=X$20,$L69&gt;X$20),$I69,0)</f>
        <v>0</v>
      </c>
      <c r="Y69" s="106" t="n">
        <f aca="false">SUM(M69:X69)</f>
        <v>0</v>
      </c>
      <c r="Z69" s="102"/>
      <c r="AA69" s="102"/>
      <c r="AB69" s="102"/>
      <c r="AC69" s="102"/>
      <c r="AD69" s="102"/>
      <c r="AE69" s="102"/>
      <c r="AF69" s="102"/>
    </row>
    <row r="70" customFormat="false" ht="12.75" hidden="false" customHeight="false" outlineLevel="0" collapsed="false">
      <c r="A70" s="0" t="n">
        <f aca="false">+'Personnel Input Worksheet'!A71</f>
        <v>0</v>
      </c>
      <c r="B70" s="0" t="str">
        <f aca="false">+'Personnel Input Worksheet'!B71</f>
        <v> </v>
      </c>
      <c r="C70" s="0" t="n">
        <f aca="false">+'Personnel Input Worksheet'!C71</f>
        <v>0</v>
      </c>
      <c r="D70" s="0" t="n">
        <f aca="false">+'Personnel Input Worksheet'!D71</f>
        <v>0</v>
      </c>
      <c r="E70" s="0" t="n">
        <f aca="false">+'Personnel Input Worksheet'!E71</f>
        <v>0</v>
      </c>
      <c r="F70" s="94" t="n">
        <f aca="false">+'Personnel Input Worksheet'!F71</f>
        <v>0</v>
      </c>
      <c r="G70" s="0" t="n">
        <f aca="false">+'Personnel Input Worksheet'!G71</f>
        <v>12</v>
      </c>
      <c r="H70" s="102" t="n">
        <f aca="false">+G70*30</f>
        <v>360</v>
      </c>
      <c r="I70" s="103" t="n">
        <f aca="false">+F70/12</f>
        <v>0</v>
      </c>
      <c r="J70" s="104" t="n">
        <v>36526</v>
      </c>
      <c r="K70" s="105" t="n">
        <f aca="false">IF(B70&lt;&gt;"FTE",DATE(99,12,31),+J70+(360-H70))</f>
        <v>36525</v>
      </c>
      <c r="L70" s="105" t="n">
        <f aca="false">IF(B70&lt;&gt;"FTE",J70+H70,DATE(2001,1,1))</f>
        <v>36886</v>
      </c>
      <c r="M70" s="103" t="n">
        <f aca="false">IF(AND($K70&lt;=M$20,$L70&gt;M$20),$I70,0)</f>
        <v>0</v>
      </c>
      <c r="N70" s="103" t="n">
        <f aca="false">IF(AND($K70&lt;=N$20,$L70&gt;N$20),$I70,0)</f>
        <v>0</v>
      </c>
      <c r="O70" s="103" t="n">
        <f aca="false">IF(AND($K70&lt;=O$20,$L70&gt;O$20),$I70,0)</f>
        <v>0</v>
      </c>
      <c r="P70" s="103" t="n">
        <f aca="false">IF(AND($K70&lt;=P$20,$L70&gt;P$20),$I70,0)</f>
        <v>0</v>
      </c>
      <c r="Q70" s="103" t="n">
        <f aca="false">IF(AND($K70&lt;=Q$20,$L70&gt;Q$20),$I70,0)</f>
        <v>0</v>
      </c>
      <c r="R70" s="103" t="n">
        <f aca="false">IF(AND($K70&lt;=R$20,$L70&gt;R$20),$I70,0)</f>
        <v>0</v>
      </c>
      <c r="S70" s="103" t="n">
        <f aca="false">IF(AND($K70&lt;=S$20,$L70&gt;S$20),$I70,0)</f>
        <v>0</v>
      </c>
      <c r="T70" s="103" t="n">
        <f aca="false">IF(AND($K70&lt;=T$20,$L70&gt;T$20),$I70,0)</f>
        <v>0</v>
      </c>
      <c r="U70" s="103" t="n">
        <f aca="false">IF(AND($K70&lt;=U$20,$L70&gt;U$20),$I70,0)</f>
        <v>0</v>
      </c>
      <c r="V70" s="103" t="n">
        <f aca="false">IF(AND($K70&lt;=V$20,$L70&gt;V$20),$I70,0)</f>
        <v>0</v>
      </c>
      <c r="W70" s="103" t="n">
        <f aca="false">IF(AND($K70&lt;=W$20,$L70&gt;W$20),$I70,0)</f>
        <v>0</v>
      </c>
      <c r="X70" s="103" t="n">
        <f aca="false">IF(AND($K70&lt;=X$20,$L70&gt;X$20),$I70,0)</f>
        <v>0</v>
      </c>
      <c r="Y70" s="106" t="n">
        <f aca="false">SUM(M70:X70)</f>
        <v>0</v>
      </c>
      <c r="Z70" s="102"/>
      <c r="AA70" s="102"/>
      <c r="AB70" s="102"/>
      <c r="AC70" s="102"/>
      <c r="AD70" s="102"/>
      <c r="AE70" s="102"/>
      <c r="AF70" s="102"/>
    </row>
    <row r="71" customFormat="false" ht="12.75" hidden="false" customHeight="false" outlineLevel="0" collapsed="false">
      <c r="A71" s="0" t="n">
        <f aca="false">+'Personnel Input Worksheet'!A72</f>
        <v>0</v>
      </c>
      <c r="B71" s="0" t="str">
        <f aca="false">+'Personnel Input Worksheet'!B72</f>
        <v> </v>
      </c>
      <c r="C71" s="0" t="n">
        <f aca="false">+'Personnel Input Worksheet'!C72</f>
        <v>0</v>
      </c>
      <c r="D71" s="0" t="n">
        <f aca="false">+'Personnel Input Worksheet'!D72</f>
        <v>0</v>
      </c>
      <c r="E71" s="0" t="n">
        <f aca="false">+'Personnel Input Worksheet'!E72</f>
        <v>0</v>
      </c>
      <c r="F71" s="94" t="n">
        <f aca="false">+'Personnel Input Worksheet'!F72</f>
        <v>0</v>
      </c>
      <c r="G71" s="0" t="n">
        <f aca="false">+'Personnel Input Worksheet'!G72</f>
        <v>12</v>
      </c>
      <c r="H71" s="102" t="n">
        <f aca="false">+G71*30</f>
        <v>360</v>
      </c>
      <c r="I71" s="103" t="n">
        <f aca="false">+F71/12</f>
        <v>0</v>
      </c>
      <c r="J71" s="104" t="n">
        <v>36526</v>
      </c>
      <c r="K71" s="105" t="n">
        <f aca="false">IF(B71&lt;&gt;"FTE",DATE(99,12,31),+J71+(360-H71))</f>
        <v>36525</v>
      </c>
      <c r="L71" s="105" t="n">
        <f aca="false">IF(B71&lt;&gt;"FTE",J71+H71,DATE(2001,1,1))</f>
        <v>36886</v>
      </c>
      <c r="M71" s="103" t="n">
        <f aca="false">IF(AND($K71&lt;=M$20,$L71&gt;M$20),$I71,0)</f>
        <v>0</v>
      </c>
      <c r="N71" s="103" t="n">
        <f aca="false">IF(AND($K71&lt;=N$20,$L71&gt;N$20),$I71,0)</f>
        <v>0</v>
      </c>
      <c r="O71" s="103" t="n">
        <f aca="false">IF(AND($K71&lt;=O$20,$L71&gt;O$20),$I71,0)</f>
        <v>0</v>
      </c>
      <c r="P71" s="103" t="n">
        <f aca="false">IF(AND($K71&lt;=P$20,$L71&gt;P$20),$I71,0)</f>
        <v>0</v>
      </c>
      <c r="Q71" s="103" t="n">
        <f aca="false">IF(AND($K71&lt;=Q$20,$L71&gt;Q$20),$I71,0)</f>
        <v>0</v>
      </c>
      <c r="R71" s="103" t="n">
        <f aca="false">IF(AND($K71&lt;=R$20,$L71&gt;R$20),$I71,0)</f>
        <v>0</v>
      </c>
      <c r="S71" s="103" t="n">
        <f aca="false">IF(AND($K71&lt;=S$20,$L71&gt;S$20),$I71,0)</f>
        <v>0</v>
      </c>
      <c r="T71" s="103" t="n">
        <f aca="false">IF(AND($K71&lt;=T$20,$L71&gt;T$20),$I71,0)</f>
        <v>0</v>
      </c>
      <c r="U71" s="103" t="n">
        <f aca="false">IF(AND($K71&lt;=U$20,$L71&gt;U$20),$I71,0)</f>
        <v>0</v>
      </c>
      <c r="V71" s="103" t="n">
        <f aca="false">IF(AND($K71&lt;=V$20,$L71&gt;V$20),$I71,0)</f>
        <v>0</v>
      </c>
      <c r="W71" s="103" t="n">
        <f aca="false">IF(AND($K71&lt;=W$20,$L71&gt;W$20),$I71,0)</f>
        <v>0</v>
      </c>
      <c r="X71" s="103" t="n">
        <f aca="false">IF(AND($K71&lt;=X$20,$L71&gt;X$20),$I71,0)</f>
        <v>0</v>
      </c>
      <c r="Y71" s="106" t="n">
        <f aca="false">SUM(M71:X71)</f>
        <v>0</v>
      </c>
      <c r="Z71" s="102"/>
      <c r="AA71" s="102"/>
      <c r="AB71" s="102"/>
      <c r="AC71" s="102"/>
      <c r="AD71" s="102"/>
      <c r="AE71" s="102"/>
      <c r="AF71" s="102"/>
    </row>
    <row r="72" customFormat="false" ht="12.75" hidden="false" customHeight="false" outlineLevel="0" collapsed="false">
      <c r="A72" s="0" t="n">
        <f aca="false">+'Personnel Input Worksheet'!A73</f>
        <v>0</v>
      </c>
      <c r="B72" s="0" t="str">
        <f aca="false">+'Personnel Input Worksheet'!B73</f>
        <v> </v>
      </c>
      <c r="C72" s="0" t="n">
        <f aca="false">+'Personnel Input Worksheet'!C73</f>
        <v>0</v>
      </c>
      <c r="D72" s="0" t="n">
        <f aca="false">+'Personnel Input Worksheet'!D73</f>
        <v>0</v>
      </c>
      <c r="E72" s="0" t="n">
        <f aca="false">+'Personnel Input Worksheet'!E73</f>
        <v>0</v>
      </c>
      <c r="F72" s="94" t="n">
        <f aca="false">+'Personnel Input Worksheet'!F73</f>
        <v>0</v>
      </c>
      <c r="G72" s="0" t="n">
        <f aca="false">+'Personnel Input Worksheet'!G73</f>
        <v>12</v>
      </c>
      <c r="H72" s="102" t="n">
        <f aca="false">+G72*30</f>
        <v>360</v>
      </c>
      <c r="I72" s="103" t="n">
        <f aca="false">+F72/12</f>
        <v>0</v>
      </c>
      <c r="J72" s="104" t="n">
        <v>36526</v>
      </c>
      <c r="K72" s="105" t="n">
        <f aca="false">IF(B72&lt;&gt;"FTE",DATE(99,12,31),+J72+(360-H72))</f>
        <v>36525</v>
      </c>
      <c r="L72" s="105" t="n">
        <f aca="false">IF(B72&lt;&gt;"FTE",J72+H72,DATE(2001,1,1))</f>
        <v>36886</v>
      </c>
      <c r="M72" s="103" t="n">
        <f aca="false">IF(AND($K72&lt;=M$20,$L72&gt;M$20),$I72,0)</f>
        <v>0</v>
      </c>
      <c r="N72" s="103" t="n">
        <f aca="false">IF(AND($K72&lt;=N$20,$L72&gt;N$20),$I72,0)</f>
        <v>0</v>
      </c>
      <c r="O72" s="103" t="n">
        <f aca="false">IF(AND($K72&lt;=O$20,$L72&gt;O$20),$I72,0)</f>
        <v>0</v>
      </c>
      <c r="P72" s="103" t="n">
        <f aca="false">IF(AND($K72&lt;=P$20,$L72&gt;P$20),$I72,0)</f>
        <v>0</v>
      </c>
      <c r="Q72" s="103" t="n">
        <f aca="false">IF(AND($K72&lt;=Q$20,$L72&gt;Q$20),$I72,0)</f>
        <v>0</v>
      </c>
      <c r="R72" s="103" t="n">
        <f aca="false">IF(AND($K72&lt;=R$20,$L72&gt;R$20),$I72,0)</f>
        <v>0</v>
      </c>
      <c r="S72" s="103" t="n">
        <f aca="false">IF(AND($K72&lt;=S$20,$L72&gt;S$20),$I72,0)</f>
        <v>0</v>
      </c>
      <c r="T72" s="103" t="n">
        <f aca="false">IF(AND($K72&lt;=T$20,$L72&gt;T$20),$I72,0)</f>
        <v>0</v>
      </c>
      <c r="U72" s="103" t="n">
        <f aca="false">IF(AND($K72&lt;=U$20,$L72&gt;U$20),$I72,0)</f>
        <v>0</v>
      </c>
      <c r="V72" s="103" t="n">
        <f aca="false">IF(AND($K72&lt;=V$20,$L72&gt;V$20),$I72,0)</f>
        <v>0</v>
      </c>
      <c r="W72" s="103" t="n">
        <f aca="false">IF(AND($K72&lt;=W$20,$L72&gt;W$20),$I72,0)</f>
        <v>0</v>
      </c>
      <c r="X72" s="103" t="n">
        <f aca="false">IF(AND($K72&lt;=X$20,$L72&gt;X$20),$I72,0)</f>
        <v>0</v>
      </c>
      <c r="Y72" s="106" t="n">
        <f aca="false">SUM(M72:X72)</f>
        <v>0</v>
      </c>
      <c r="Z72" s="102"/>
      <c r="AA72" s="102"/>
      <c r="AB72" s="102"/>
      <c r="AC72" s="102"/>
      <c r="AD72" s="102"/>
      <c r="AE72" s="102"/>
      <c r="AF72" s="102"/>
    </row>
    <row r="73" customFormat="false" ht="12.75" hidden="false" customHeight="false" outlineLevel="0" collapsed="false">
      <c r="A73" s="0" t="n">
        <f aca="false">+'Personnel Input Worksheet'!A74</f>
        <v>0</v>
      </c>
      <c r="B73" s="0" t="str">
        <f aca="false">+'Personnel Input Worksheet'!B74</f>
        <v> </v>
      </c>
      <c r="C73" s="0" t="n">
        <f aca="false">+'Personnel Input Worksheet'!C74</f>
        <v>0</v>
      </c>
      <c r="D73" s="0" t="n">
        <f aca="false">+'Personnel Input Worksheet'!D74</f>
        <v>0</v>
      </c>
      <c r="E73" s="0" t="n">
        <f aca="false">+'Personnel Input Worksheet'!E74</f>
        <v>0</v>
      </c>
      <c r="F73" s="94" t="n">
        <f aca="false">+'Personnel Input Worksheet'!F74</f>
        <v>0</v>
      </c>
      <c r="G73" s="0" t="n">
        <f aca="false">+'Personnel Input Worksheet'!G74</f>
        <v>12</v>
      </c>
      <c r="H73" s="102" t="n">
        <f aca="false">+G73*30</f>
        <v>360</v>
      </c>
      <c r="I73" s="103" t="n">
        <f aca="false">+F73/12</f>
        <v>0</v>
      </c>
      <c r="J73" s="104" t="n">
        <v>36526</v>
      </c>
      <c r="K73" s="105" t="n">
        <f aca="false">IF(B73&lt;&gt;"FTE",DATE(99,12,31),+J73+(360-H73))</f>
        <v>36525</v>
      </c>
      <c r="L73" s="105" t="n">
        <f aca="false">IF(B73&lt;&gt;"FTE",J73+H73,DATE(2001,1,1))</f>
        <v>36886</v>
      </c>
      <c r="M73" s="103" t="n">
        <f aca="false">IF(AND($K73&lt;=M$20,$L73&gt;M$20),$I73,0)</f>
        <v>0</v>
      </c>
      <c r="N73" s="103" t="n">
        <f aca="false">IF(AND($K73&lt;=N$20,$L73&gt;N$20),$I73,0)</f>
        <v>0</v>
      </c>
      <c r="O73" s="103" t="n">
        <f aca="false">IF(AND($K73&lt;=O$20,$L73&gt;O$20),$I73,0)</f>
        <v>0</v>
      </c>
      <c r="P73" s="103" t="n">
        <f aca="false">IF(AND($K73&lt;=P$20,$L73&gt;P$20),$I73,0)</f>
        <v>0</v>
      </c>
      <c r="Q73" s="103" t="n">
        <f aca="false">IF(AND($K73&lt;=Q$20,$L73&gt;Q$20),$I73,0)</f>
        <v>0</v>
      </c>
      <c r="R73" s="103" t="n">
        <f aca="false">IF(AND($K73&lt;=R$20,$L73&gt;R$20),$I73,0)</f>
        <v>0</v>
      </c>
      <c r="S73" s="103" t="n">
        <f aca="false">IF(AND($K73&lt;=S$20,$L73&gt;S$20),$I73,0)</f>
        <v>0</v>
      </c>
      <c r="T73" s="103" t="n">
        <f aca="false">IF(AND($K73&lt;=T$20,$L73&gt;T$20),$I73,0)</f>
        <v>0</v>
      </c>
      <c r="U73" s="103" t="n">
        <f aca="false">IF(AND($K73&lt;=U$20,$L73&gt;U$20),$I73,0)</f>
        <v>0</v>
      </c>
      <c r="V73" s="103" t="n">
        <f aca="false">IF(AND($K73&lt;=V$20,$L73&gt;V$20),$I73,0)</f>
        <v>0</v>
      </c>
      <c r="W73" s="103" t="n">
        <f aca="false">IF(AND($K73&lt;=W$20,$L73&gt;W$20),$I73,0)</f>
        <v>0</v>
      </c>
      <c r="X73" s="103" t="n">
        <f aca="false">IF(AND($K73&lt;=X$20,$L73&gt;X$20),$I73,0)</f>
        <v>0</v>
      </c>
      <c r="Y73" s="106" t="n">
        <f aca="false">SUM(M73:X73)</f>
        <v>0</v>
      </c>
      <c r="Z73" s="102"/>
      <c r="AA73" s="102"/>
      <c r="AB73" s="102"/>
      <c r="AC73" s="102"/>
      <c r="AD73" s="102"/>
      <c r="AE73" s="102"/>
      <c r="AF73" s="102"/>
    </row>
    <row r="74" customFormat="false" ht="12.75" hidden="false" customHeight="false" outlineLevel="0" collapsed="false">
      <c r="A74" s="0" t="n">
        <f aca="false">+'Personnel Input Worksheet'!A75</f>
        <v>0</v>
      </c>
      <c r="B74" s="0" t="str">
        <f aca="false">+'Personnel Input Worksheet'!B75</f>
        <v> </v>
      </c>
      <c r="C74" s="0" t="n">
        <f aca="false">+'Personnel Input Worksheet'!C75</f>
        <v>0</v>
      </c>
      <c r="D74" s="0" t="n">
        <f aca="false">+'Personnel Input Worksheet'!D75</f>
        <v>0</v>
      </c>
      <c r="E74" s="0" t="n">
        <f aca="false">+'Personnel Input Worksheet'!E75</f>
        <v>0</v>
      </c>
      <c r="F74" s="94" t="n">
        <f aca="false">+'Personnel Input Worksheet'!F75</f>
        <v>0</v>
      </c>
      <c r="G74" s="0" t="n">
        <f aca="false">+'Personnel Input Worksheet'!G75</f>
        <v>12</v>
      </c>
      <c r="H74" s="102" t="n">
        <f aca="false">+G74*30</f>
        <v>360</v>
      </c>
      <c r="I74" s="103" t="n">
        <f aca="false">+F74/12</f>
        <v>0</v>
      </c>
      <c r="J74" s="104" t="n">
        <v>36526</v>
      </c>
      <c r="K74" s="105" t="n">
        <f aca="false">IF(B74&lt;&gt;"FTE",DATE(99,12,31),+J74+(360-H74))</f>
        <v>36525</v>
      </c>
      <c r="L74" s="105" t="n">
        <f aca="false">IF(B74&lt;&gt;"FTE",J74+H74,DATE(2001,1,1))</f>
        <v>36886</v>
      </c>
      <c r="M74" s="103" t="n">
        <f aca="false">IF(AND($K74&lt;=M$20,$L74&gt;M$20),$I74,0)</f>
        <v>0</v>
      </c>
      <c r="N74" s="103" t="n">
        <f aca="false">IF(AND($K74&lt;=N$20,$L74&gt;N$20),$I74,0)</f>
        <v>0</v>
      </c>
      <c r="O74" s="103" t="n">
        <f aca="false">IF(AND($K74&lt;=O$20,$L74&gt;O$20),$I74,0)</f>
        <v>0</v>
      </c>
      <c r="P74" s="103" t="n">
        <f aca="false">IF(AND($K74&lt;=P$20,$L74&gt;P$20),$I74,0)</f>
        <v>0</v>
      </c>
      <c r="Q74" s="103" t="n">
        <f aca="false">IF(AND($K74&lt;=Q$20,$L74&gt;Q$20),$I74,0)</f>
        <v>0</v>
      </c>
      <c r="R74" s="103" t="n">
        <f aca="false">IF(AND($K74&lt;=R$20,$L74&gt;R$20),$I74,0)</f>
        <v>0</v>
      </c>
      <c r="S74" s="103" t="n">
        <f aca="false">IF(AND($K74&lt;=S$20,$L74&gt;S$20),$I74,0)</f>
        <v>0</v>
      </c>
      <c r="T74" s="103" t="n">
        <f aca="false">IF(AND($K74&lt;=T$20,$L74&gt;T$20),$I74,0)</f>
        <v>0</v>
      </c>
      <c r="U74" s="103" t="n">
        <f aca="false">IF(AND($K74&lt;=U$20,$L74&gt;U$20),$I74,0)</f>
        <v>0</v>
      </c>
      <c r="V74" s="103" t="n">
        <f aca="false">IF(AND($K74&lt;=V$20,$L74&gt;V$20),$I74,0)</f>
        <v>0</v>
      </c>
      <c r="W74" s="103" t="n">
        <f aca="false">IF(AND($K74&lt;=W$20,$L74&gt;W$20),$I74,0)</f>
        <v>0</v>
      </c>
      <c r="X74" s="103" t="n">
        <f aca="false">IF(AND($K74&lt;=X$20,$L74&gt;X$20),$I74,0)</f>
        <v>0</v>
      </c>
      <c r="Y74" s="106" t="n">
        <f aca="false">SUM(M74:X74)</f>
        <v>0</v>
      </c>
      <c r="Z74" s="102"/>
      <c r="AA74" s="102"/>
      <c r="AB74" s="102"/>
      <c r="AC74" s="102"/>
      <c r="AD74" s="102"/>
      <c r="AE74" s="102"/>
      <c r="AF74" s="102"/>
    </row>
    <row r="75" customFormat="false" ht="12.75" hidden="false" customHeight="false" outlineLevel="0" collapsed="false">
      <c r="A75" s="0" t="n">
        <f aca="false">+'Personnel Input Worksheet'!A76</f>
        <v>0</v>
      </c>
      <c r="B75" s="0" t="str">
        <f aca="false">+'Personnel Input Worksheet'!B76</f>
        <v> </v>
      </c>
      <c r="C75" s="0" t="n">
        <f aca="false">+'Personnel Input Worksheet'!C76</f>
        <v>0</v>
      </c>
      <c r="D75" s="0" t="n">
        <f aca="false">+'Personnel Input Worksheet'!D76</f>
        <v>0</v>
      </c>
      <c r="E75" s="0" t="n">
        <f aca="false">+'Personnel Input Worksheet'!E76</f>
        <v>0</v>
      </c>
      <c r="F75" s="94" t="n">
        <f aca="false">+'Personnel Input Worksheet'!F76</f>
        <v>0</v>
      </c>
      <c r="G75" s="0" t="n">
        <f aca="false">+'Personnel Input Worksheet'!G76</f>
        <v>12</v>
      </c>
      <c r="H75" s="102" t="n">
        <f aca="false">+G75*30</f>
        <v>360</v>
      </c>
      <c r="I75" s="103" t="n">
        <f aca="false">+F75/12</f>
        <v>0</v>
      </c>
      <c r="J75" s="104" t="n">
        <v>36526</v>
      </c>
      <c r="K75" s="105" t="n">
        <f aca="false">IF(B75&lt;&gt;"FTE",DATE(99,12,31),+J75+(360-H75))</f>
        <v>36525</v>
      </c>
      <c r="L75" s="105" t="n">
        <f aca="false">IF(B75&lt;&gt;"FTE",J75+H75,DATE(2001,1,1))</f>
        <v>36886</v>
      </c>
      <c r="M75" s="103" t="n">
        <f aca="false">IF(AND($K75&lt;=M$20,$L75&gt;M$20),$I75,0)</f>
        <v>0</v>
      </c>
      <c r="N75" s="103" t="n">
        <f aca="false">IF(AND($K75&lt;=N$20,$L75&gt;N$20),$I75,0)</f>
        <v>0</v>
      </c>
      <c r="O75" s="103" t="n">
        <f aca="false">IF(AND($K75&lt;=O$20,$L75&gt;O$20),$I75,0)</f>
        <v>0</v>
      </c>
      <c r="P75" s="103" t="n">
        <f aca="false">IF(AND($K75&lt;=P$20,$L75&gt;P$20),$I75,0)</f>
        <v>0</v>
      </c>
      <c r="Q75" s="103" t="n">
        <f aca="false">IF(AND($K75&lt;=Q$20,$L75&gt;Q$20),$I75,0)</f>
        <v>0</v>
      </c>
      <c r="R75" s="103" t="n">
        <f aca="false">IF(AND($K75&lt;=R$20,$L75&gt;R$20),$I75,0)</f>
        <v>0</v>
      </c>
      <c r="S75" s="103" t="n">
        <f aca="false">IF(AND($K75&lt;=S$20,$L75&gt;S$20),$I75,0)</f>
        <v>0</v>
      </c>
      <c r="T75" s="103" t="n">
        <f aca="false">IF(AND($K75&lt;=T$20,$L75&gt;T$20),$I75,0)</f>
        <v>0</v>
      </c>
      <c r="U75" s="103" t="n">
        <f aca="false">IF(AND($K75&lt;=U$20,$L75&gt;U$20),$I75,0)</f>
        <v>0</v>
      </c>
      <c r="V75" s="103" t="n">
        <f aca="false">IF(AND($K75&lt;=V$20,$L75&gt;V$20),$I75,0)</f>
        <v>0</v>
      </c>
      <c r="W75" s="103" t="n">
        <f aca="false">IF(AND($K75&lt;=W$20,$L75&gt;W$20),$I75,0)</f>
        <v>0</v>
      </c>
      <c r="X75" s="103" t="n">
        <f aca="false">IF(AND($K75&lt;=X$20,$L75&gt;X$20),$I75,0)</f>
        <v>0</v>
      </c>
      <c r="Y75" s="106" t="n">
        <f aca="false">SUM(M75:X75)</f>
        <v>0</v>
      </c>
      <c r="Z75" s="102"/>
      <c r="AA75" s="102"/>
      <c r="AB75" s="102"/>
      <c r="AC75" s="102"/>
      <c r="AD75" s="102"/>
      <c r="AE75" s="102"/>
      <c r="AF75" s="102"/>
    </row>
    <row r="76" customFormat="false" ht="12.75" hidden="false" customHeight="false" outlineLevel="0" collapsed="false">
      <c r="A76" s="0" t="n">
        <f aca="false">+'Personnel Input Worksheet'!A77</f>
        <v>0</v>
      </c>
      <c r="B76" s="0" t="str">
        <f aca="false">+'Personnel Input Worksheet'!B77</f>
        <v> </v>
      </c>
      <c r="C76" s="0" t="n">
        <f aca="false">+'Personnel Input Worksheet'!C77</f>
        <v>0</v>
      </c>
      <c r="D76" s="0" t="n">
        <f aca="false">+'Personnel Input Worksheet'!D77</f>
        <v>0</v>
      </c>
      <c r="E76" s="0" t="n">
        <f aca="false">+'Personnel Input Worksheet'!E77</f>
        <v>0</v>
      </c>
      <c r="F76" s="94" t="n">
        <f aca="false">+'Personnel Input Worksheet'!F77</f>
        <v>0</v>
      </c>
      <c r="G76" s="0" t="n">
        <f aca="false">+'Personnel Input Worksheet'!G77</f>
        <v>12</v>
      </c>
      <c r="H76" s="102" t="n">
        <f aca="false">+G76*30</f>
        <v>360</v>
      </c>
      <c r="I76" s="103" t="n">
        <f aca="false">+F76/12</f>
        <v>0</v>
      </c>
      <c r="J76" s="104" t="n">
        <v>36526</v>
      </c>
      <c r="K76" s="105" t="n">
        <f aca="false">IF(B76&lt;&gt;"FTE",DATE(99,12,31),+J76+(360-H76))</f>
        <v>36525</v>
      </c>
      <c r="L76" s="105" t="n">
        <f aca="false">IF(B76&lt;&gt;"FTE",J76+H76,DATE(2001,1,1))</f>
        <v>36886</v>
      </c>
      <c r="M76" s="103" t="n">
        <f aca="false">IF(AND($K76&lt;=M$20,$L76&gt;M$20),$I76,0)</f>
        <v>0</v>
      </c>
      <c r="N76" s="103" t="n">
        <f aca="false">IF(AND($K76&lt;=N$20,$L76&gt;N$20),$I76,0)</f>
        <v>0</v>
      </c>
      <c r="O76" s="103" t="n">
        <f aca="false">IF(AND($K76&lt;=O$20,$L76&gt;O$20),$I76,0)</f>
        <v>0</v>
      </c>
      <c r="P76" s="103" t="n">
        <f aca="false">IF(AND($K76&lt;=P$20,$L76&gt;P$20),$I76,0)</f>
        <v>0</v>
      </c>
      <c r="Q76" s="103" t="n">
        <f aca="false">IF(AND($K76&lt;=Q$20,$L76&gt;Q$20),$I76,0)</f>
        <v>0</v>
      </c>
      <c r="R76" s="103" t="n">
        <f aca="false">IF(AND($K76&lt;=R$20,$L76&gt;R$20),$I76,0)</f>
        <v>0</v>
      </c>
      <c r="S76" s="103" t="n">
        <f aca="false">IF(AND($K76&lt;=S$20,$L76&gt;S$20),$I76,0)</f>
        <v>0</v>
      </c>
      <c r="T76" s="103" t="n">
        <f aca="false">IF(AND($K76&lt;=T$20,$L76&gt;T$20),$I76,0)</f>
        <v>0</v>
      </c>
      <c r="U76" s="103" t="n">
        <f aca="false">IF(AND($K76&lt;=U$20,$L76&gt;U$20),$I76,0)</f>
        <v>0</v>
      </c>
      <c r="V76" s="103" t="n">
        <f aca="false">IF(AND($K76&lt;=V$20,$L76&gt;V$20),$I76,0)</f>
        <v>0</v>
      </c>
      <c r="W76" s="103" t="n">
        <f aca="false">IF(AND($K76&lt;=W$20,$L76&gt;W$20),$I76,0)</f>
        <v>0</v>
      </c>
      <c r="X76" s="103" t="n">
        <f aca="false">IF(AND($K76&lt;=X$20,$L76&gt;X$20),$I76,0)</f>
        <v>0</v>
      </c>
      <c r="Y76" s="106" t="n">
        <f aca="false">SUM(M76:X76)</f>
        <v>0</v>
      </c>
      <c r="Z76" s="102"/>
      <c r="AA76" s="102"/>
      <c r="AB76" s="102"/>
      <c r="AC76" s="102"/>
      <c r="AD76" s="102"/>
      <c r="AE76" s="102"/>
      <c r="AF76" s="102"/>
    </row>
    <row r="77" customFormat="false" ht="12.75" hidden="false" customHeight="false" outlineLevel="0" collapsed="false">
      <c r="A77" s="0" t="n">
        <f aca="false">+'Personnel Input Worksheet'!A78</f>
        <v>0</v>
      </c>
      <c r="B77" s="0" t="str">
        <f aca="false">+'Personnel Input Worksheet'!B78</f>
        <v> </v>
      </c>
      <c r="C77" s="0" t="n">
        <f aca="false">+'Personnel Input Worksheet'!C78</f>
        <v>0</v>
      </c>
      <c r="D77" s="0" t="n">
        <f aca="false">+'Personnel Input Worksheet'!D78</f>
        <v>0</v>
      </c>
      <c r="E77" s="0" t="n">
        <f aca="false">+'Personnel Input Worksheet'!E78</f>
        <v>0</v>
      </c>
      <c r="F77" s="94" t="n">
        <f aca="false">+'Personnel Input Worksheet'!F78</f>
        <v>0</v>
      </c>
      <c r="G77" s="0" t="n">
        <f aca="false">+'Personnel Input Worksheet'!G78</f>
        <v>0</v>
      </c>
      <c r="H77" s="102" t="n">
        <f aca="false">+G77*30</f>
        <v>0</v>
      </c>
      <c r="I77" s="103" t="n">
        <f aca="false">+F77/12</f>
        <v>0</v>
      </c>
      <c r="J77" s="104" t="n">
        <v>36526</v>
      </c>
      <c r="K77" s="105" t="n">
        <f aca="false">IF(B77&lt;&gt;"FTE",DATE(99,12,31),+J77+(360-H77))</f>
        <v>36525</v>
      </c>
      <c r="L77" s="105" t="n">
        <f aca="false">IF(B77&lt;&gt;"FTE",J77+H77,DATE(2001,1,1))</f>
        <v>36526</v>
      </c>
      <c r="M77" s="103" t="n">
        <f aca="false">IF(AND($K77&lt;=M$20,$L77&gt;M$20),$I77,0)</f>
        <v>0</v>
      </c>
      <c r="N77" s="103" t="n">
        <f aca="false">IF(AND($K77&lt;=N$20,$L77&gt;N$20),$I77,0)</f>
        <v>0</v>
      </c>
      <c r="O77" s="103" t="n">
        <f aca="false">IF(AND($K77&lt;=O$20,$L77&gt;O$20),$I77,0)</f>
        <v>0</v>
      </c>
      <c r="P77" s="103" t="n">
        <f aca="false">IF(AND($K77&lt;=P$20,$L77&gt;P$20),$I77,0)</f>
        <v>0</v>
      </c>
      <c r="Q77" s="103" t="n">
        <f aca="false">IF(AND($K77&lt;=Q$20,$L77&gt;Q$20),$I77,0)</f>
        <v>0</v>
      </c>
      <c r="R77" s="103" t="n">
        <f aca="false">IF(AND($K77&lt;=R$20,$L77&gt;R$20),$I77,0)</f>
        <v>0</v>
      </c>
      <c r="S77" s="103" t="n">
        <f aca="false">IF(AND($K77&lt;=S$20,$L77&gt;S$20),$I77,0)</f>
        <v>0</v>
      </c>
      <c r="T77" s="103" t="n">
        <f aca="false">IF(AND($K77&lt;=T$20,$L77&gt;T$20),$I77,0)</f>
        <v>0</v>
      </c>
      <c r="U77" s="103" t="n">
        <f aca="false">IF(AND($K77&lt;=U$20,$L77&gt;U$20),$I77,0)</f>
        <v>0</v>
      </c>
      <c r="V77" s="103" t="n">
        <f aca="false">IF(AND($K77&lt;=V$20,$L77&gt;V$20),$I77,0)</f>
        <v>0</v>
      </c>
      <c r="W77" s="103" t="n">
        <f aca="false">IF(AND($K77&lt;=W$20,$L77&gt;W$20),$I77,0)</f>
        <v>0</v>
      </c>
      <c r="X77" s="103" t="n">
        <f aca="false">IF(AND($K77&lt;=X$20,$L77&gt;X$20),$I77,0)</f>
        <v>0</v>
      </c>
      <c r="Y77" s="106" t="n">
        <f aca="false">SUM(M77:X77)</f>
        <v>0</v>
      </c>
      <c r="Z77" s="102"/>
      <c r="AA77" s="102"/>
      <c r="AB77" s="102"/>
      <c r="AC77" s="102"/>
      <c r="AD77" s="102"/>
      <c r="AE77" s="102"/>
      <c r="AF77" s="102"/>
    </row>
    <row r="78" customFormat="false" ht="12.75" hidden="false" customHeight="false" outlineLevel="0" collapsed="false">
      <c r="A78" s="0" t="n">
        <f aca="false">+'Personnel Input Worksheet'!A79</f>
        <v>0</v>
      </c>
      <c r="B78" s="0" t="str">
        <f aca="false">+'Personnel Input Worksheet'!B79</f>
        <v> </v>
      </c>
      <c r="C78" s="0" t="n">
        <f aca="false">+'Personnel Input Worksheet'!C79</f>
        <v>0</v>
      </c>
      <c r="D78" s="0" t="n">
        <f aca="false">+'Personnel Input Worksheet'!D79</f>
        <v>0</v>
      </c>
      <c r="E78" s="0" t="n">
        <f aca="false">+'Personnel Input Worksheet'!E79</f>
        <v>0</v>
      </c>
      <c r="F78" s="94" t="n">
        <f aca="false">+'Personnel Input Worksheet'!F79</f>
        <v>0</v>
      </c>
      <c r="G78" s="0" t="n">
        <f aca="false">+'Personnel Input Worksheet'!G79</f>
        <v>12</v>
      </c>
      <c r="H78" s="102" t="n">
        <f aca="false">+G78*30</f>
        <v>360</v>
      </c>
      <c r="I78" s="103" t="n">
        <f aca="false">+F78/12</f>
        <v>0</v>
      </c>
      <c r="J78" s="104" t="n">
        <v>36526</v>
      </c>
      <c r="K78" s="105" t="n">
        <f aca="false">IF(B78&lt;&gt;"FTE",DATE(99,12,31),+J78+(360-H78))</f>
        <v>36525</v>
      </c>
      <c r="L78" s="105" t="n">
        <f aca="false">IF(B78&lt;&gt;"FTE",J78+H78,DATE(2001,1,1))</f>
        <v>36886</v>
      </c>
      <c r="M78" s="103" t="n">
        <f aca="false">IF(AND($K78&lt;=M$20,$L78&gt;M$20),$I78,0)</f>
        <v>0</v>
      </c>
      <c r="N78" s="103" t="n">
        <f aca="false">IF(AND($K78&lt;=N$20,$L78&gt;N$20),$I78,0)</f>
        <v>0</v>
      </c>
      <c r="O78" s="103" t="n">
        <f aca="false">IF(AND($K78&lt;=O$20,$L78&gt;O$20),$I78,0)</f>
        <v>0</v>
      </c>
      <c r="P78" s="103" t="n">
        <f aca="false">IF(AND($K78&lt;=P$20,$L78&gt;P$20),$I78,0)</f>
        <v>0</v>
      </c>
      <c r="Q78" s="103" t="n">
        <f aca="false">IF(AND($K78&lt;=Q$20,$L78&gt;Q$20),$I78,0)</f>
        <v>0</v>
      </c>
      <c r="R78" s="103" t="n">
        <f aca="false">IF(AND($K78&lt;=R$20,$L78&gt;R$20),$I78,0)</f>
        <v>0</v>
      </c>
      <c r="S78" s="103" t="n">
        <f aca="false">IF(AND($K78&lt;=S$20,$L78&gt;S$20),$I78,0)</f>
        <v>0</v>
      </c>
      <c r="T78" s="103" t="n">
        <f aca="false">IF(AND($K78&lt;=T$20,$L78&gt;T$20),$I78,0)</f>
        <v>0</v>
      </c>
      <c r="U78" s="103" t="n">
        <f aca="false">IF(AND($K78&lt;=U$20,$L78&gt;U$20),$I78,0)</f>
        <v>0</v>
      </c>
      <c r="V78" s="103" t="n">
        <f aca="false">IF(AND($K78&lt;=V$20,$L78&gt;V$20),$I78,0)</f>
        <v>0</v>
      </c>
      <c r="W78" s="103" t="n">
        <f aca="false">IF(AND($K78&lt;=W$20,$L78&gt;W$20),$I78,0)</f>
        <v>0</v>
      </c>
      <c r="X78" s="103" t="n">
        <f aca="false">IF(AND($K78&lt;=X$20,$L78&gt;X$20),$I78,0)</f>
        <v>0</v>
      </c>
      <c r="Y78" s="106" t="n">
        <f aca="false">SUM(M78:X78)</f>
        <v>0</v>
      </c>
      <c r="Z78" s="102"/>
      <c r="AA78" s="102"/>
      <c r="AB78" s="102"/>
      <c r="AC78" s="102"/>
      <c r="AD78" s="102"/>
      <c r="AE78" s="102"/>
      <c r="AF78" s="102"/>
    </row>
    <row r="79" customFormat="false" ht="12.75" hidden="false" customHeight="false" outlineLevel="0" collapsed="false">
      <c r="A79" s="0" t="n">
        <f aca="false">+'Personnel Input Worksheet'!A80</f>
        <v>0</v>
      </c>
      <c r="B79" s="0" t="str">
        <f aca="false">+'Personnel Input Worksheet'!B80</f>
        <v> </v>
      </c>
      <c r="C79" s="0" t="n">
        <f aca="false">+'Personnel Input Worksheet'!C80</f>
        <v>0</v>
      </c>
      <c r="D79" s="0" t="n">
        <f aca="false">+'Personnel Input Worksheet'!D80</f>
        <v>0</v>
      </c>
      <c r="E79" s="0" t="n">
        <f aca="false">+'Personnel Input Worksheet'!E80</f>
        <v>0</v>
      </c>
      <c r="F79" s="94" t="n">
        <f aca="false">+'Personnel Input Worksheet'!F80</f>
        <v>0</v>
      </c>
      <c r="G79" s="0" t="n">
        <f aca="false">+'Personnel Input Worksheet'!G80</f>
        <v>12</v>
      </c>
      <c r="H79" s="102" t="n">
        <f aca="false">+G79*30</f>
        <v>360</v>
      </c>
      <c r="I79" s="103" t="n">
        <f aca="false">+F79/12</f>
        <v>0</v>
      </c>
      <c r="J79" s="104" t="n">
        <v>36526</v>
      </c>
      <c r="K79" s="105" t="n">
        <f aca="false">IF(B79&lt;&gt;"FTE",DATE(99,12,31),+J79+(360-H79))</f>
        <v>36525</v>
      </c>
      <c r="L79" s="105" t="n">
        <f aca="false">IF(B79&lt;&gt;"FTE",J79+H79,DATE(2001,1,1))</f>
        <v>36886</v>
      </c>
      <c r="M79" s="103" t="n">
        <f aca="false">IF(AND($K79&lt;=M$20,$L79&gt;M$20),$I79,0)</f>
        <v>0</v>
      </c>
      <c r="N79" s="103" t="n">
        <f aca="false">IF(AND($K79&lt;=N$20,$L79&gt;N$20),$I79,0)</f>
        <v>0</v>
      </c>
      <c r="O79" s="103" t="n">
        <f aca="false">IF(AND($K79&lt;=O$20,$L79&gt;O$20),$I79,0)</f>
        <v>0</v>
      </c>
      <c r="P79" s="103" t="n">
        <f aca="false">IF(AND($K79&lt;=P$20,$L79&gt;P$20),$I79,0)</f>
        <v>0</v>
      </c>
      <c r="Q79" s="103" t="n">
        <f aca="false">IF(AND($K79&lt;=Q$20,$L79&gt;Q$20),$I79,0)</f>
        <v>0</v>
      </c>
      <c r="R79" s="103" t="n">
        <f aca="false">IF(AND($K79&lt;=R$20,$L79&gt;R$20),$I79,0)</f>
        <v>0</v>
      </c>
      <c r="S79" s="103" t="n">
        <f aca="false">IF(AND($K79&lt;=S$20,$L79&gt;S$20),$I79,0)</f>
        <v>0</v>
      </c>
      <c r="T79" s="103" t="n">
        <f aca="false">IF(AND($K79&lt;=T$20,$L79&gt;T$20),$I79,0)</f>
        <v>0</v>
      </c>
      <c r="U79" s="103" t="n">
        <f aca="false">IF(AND($K79&lt;=U$20,$L79&gt;U$20),$I79,0)</f>
        <v>0</v>
      </c>
      <c r="V79" s="103" t="n">
        <f aca="false">IF(AND($K79&lt;=V$20,$L79&gt;V$20),$I79,0)</f>
        <v>0</v>
      </c>
      <c r="W79" s="103" t="n">
        <f aca="false">IF(AND($K79&lt;=W$20,$L79&gt;W$20),$I79,0)</f>
        <v>0</v>
      </c>
      <c r="X79" s="103" t="n">
        <f aca="false">IF(AND($K79&lt;=X$20,$L79&gt;X$20),$I79,0)</f>
        <v>0</v>
      </c>
      <c r="Y79" s="106" t="n">
        <f aca="false">SUM(M79:X79)</f>
        <v>0</v>
      </c>
      <c r="Z79" s="102"/>
      <c r="AA79" s="102"/>
      <c r="AB79" s="102"/>
      <c r="AC79" s="102"/>
      <c r="AD79" s="102"/>
      <c r="AE79" s="102"/>
      <c r="AF79" s="102"/>
    </row>
    <row r="80" customFormat="false" ht="12.75" hidden="false" customHeight="false" outlineLevel="0" collapsed="false">
      <c r="A80" s="0" t="n">
        <f aca="false">+'Personnel Input Worksheet'!A81</f>
        <v>0</v>
      </c>
      <c r="B80" s="0" t="str">
        <f aca="false">+'Personnel Input Worksheet'!B81</f>
        <v> </v>
      </c>
      <c r="C80" s="0" t="n">
        <f aca="false">+'Personnel Input Worksheet'!C81</f>
        <v>0</v>
      </c>
      <c r="D80" s="0" t="n">
        <f aca="false">+'Personnel Input Worksheet'!D81</f>
        <v>0</v>
      </c>
      <c r="E80" s="0" t="n">
        <f aca="false">+'Personnel Input Worksheet'!E81</f>
        <v>0</v>
      </c>
      <c r="F80" s="94" t="n">
        <f aca="false">+'Personnel Input Worksheet'!F81</f>
        <v>0</v>
      </c>
      <c r="G80" s="0" t="n">
        <f aca="false">+'Personnel Input Worksheet'!G81</f>
        <v>12</v>
      </c>
      <c r="H80" s="102" t="n">
        <f aca="false">+G80*30</f>
        <v>360</v>
      </c>
      <c r="I80" s="103" t="n">
        <f aca="false">+F80/12</f>
        <v>0</v>
      </c>
      <c r="J80" s="104" t="n">
        <v>36526</v>
      </c>
      <c r="K80" s="105" t="n">
        <f aca="false">IF(B80&lt;&gt;"FTE",DATE(99,12,31),+J80+(360-H80))</f>
        <v>36525</v>
      </c>
      <c r="L80" s="105" t="n">
        <f aca="false">IF(B80&lt;&gt;"FTE",J80+H80,DATE(2001,1,1))</f>
        <v>36886</v>
      </c>
      <c r="M80" s="103" t="n">
        <f aca="false">IF(AND($K80&lt;=M$20,$L80&gt;M$20),$I80,0)</f>
        <v>0</v>
      </c>
      <c r="N80" s="103" t="n">
        <f aca="false">IF(AND($K80&lt;=N$20,$L80&gt;N$20),$I80,0)</f>
        <v>0</v>
      </c>
      <c r="O80" s="103" t="n">
        <f aca="false">IF(AND($K80&lt;=O$20,$L80&gt;O$20),$I80,0)</f>
        <v>0</v>
      </c>
      <c r="P80" s="103" t="n">
        <f aca="false">IF(AND($K80&lt;=P$20,$L80&gt;P$20),$I80,0)</f>
        <v>0</v>
      </c>
      <c r="Q80" s="103" t="n">
        <f aca="false">IF(AND($K80&lt;=Q$20,$L80&gt;Q$20),$I80,0)</f>
        <v>0</v>
      </c>
      <c r="R80" s="103" t="n">
        <f aca="false">IF(AND($K80&lt;=R$20,$L80&gt;R$20),$I80,0)</f>
        <v>0</v>
      </c>
      <c r="S80" s="103" t="n">
        <f aca="false">IF(AND($K80&lt;=S$20,$L80&gt;S$20),$I80,0)</f>
        <v>0</v>
      </c>
      <c r="T80" s="103" t="n">
        <f aca="false">IF(AND($K80&lt;=T$20,$L80&gt;T$20),$I80,0)</f>
        <v>0</v>
      </c>
      <c r="U80" s="103" t="n">
        <f aca="false">IF(AND($K80&lt;=U$20,$L80&gt;U$20),$I80,0)</f>
        <v>0</v>
      </c>
      <c r="V80" s="103" t="n">
        <f aca="false">IF(AND($K80&lt;=V$20,$L80&gt;V$20),$I80,0)</f>
        <v>0</v>
      </c>
      <c r="W80" s="103" t="n">
        <f aca="false">IF(AND($K80&lt;=W$20,$L80&gt;W$20),$I80,0)</f>
        <v>0</v>
      </c>
      <c r="X80" s="103" t="n">
        <f aca="false">IF(AND($K80&lt;=X$20,$L80&gt;X$20),$I80,0)</f>
        <v>0</v>
      </c>
      <c r="Y80" s="106" t="n">
        <f aca="false">SUM(M80:X80)</f>
        <v>0</v>
      </c>
      <c r="Z80" s="102"/>
      <c r="AA80" s="102"/>
      <c r="AB80" s="102"/>
      <c r="AC80" s="102"/>
      <c r="AD80" s="102"/>
      <c r="AE80" s="102"/>
      <c r="AF80" s="102"/>
    </row>
    <row r="81" customFormat="false" ht="12.75" hidden="false" customHeight="false" outlineLevel="0" collapsed="false">
      <c r="A81" s="0" t="n">
        <f aca="false">+'Personnel Input Worksheet'!A82</f>
        <v>0</v>
      </c>
      <c r="B81" s="0" t="str">
        <f aca="false">+'Personnel Input Worksheet'!B82</f>
        <v> </v>
      </c>
      <c r="C81" s="0" t="n">
        <f aca="false">+'Personnel Input Worksheet'!C82</f>
        <v>0</v>
      </c>
      <c r="D81" s="0" t="n">
        <f aca="false">+'Personnel Input Worksheet'!D82</f>
        <v>0</v>
      </c>
      <c r="E81" s="0" t="n">
        <f aca="false">+'Personnel Input Worksheet'!E82</f>
        <v>0</v>
      </c>
      <c r="F81" s="94" t="n">
        <f aca="false">+'Personnel Input Worksheet'!F82</f>
        <v>0</v>
      </c>
      <c r="G81" s="0" t="n">
        <f aca="false">+'Personnel Input Worksheet'!G82</f>
        <v>12</v>
      </c>
      <c r="H81" s="102" t="n">
        <f aca="false">+G81*30</f>
        <v>360</v>
      </c>
      <c r="I81" s="103" t="n">
        <f aca="false">+F81/12</f>
        <v>0</v>
      </c>
      <c r="J81" s="104" t="n">
        <v>36526</v>
      </c>
      <c r="K81" s="105" t="n">
        <f aca="false">IF(B81&lt;&gt;"FTE",DATE(99,12,31),+J81+(360-H81))</f>
        <v>36525</v>
      </c>
      <c r="L81" s="105" t="n">
        <f aca="false">IF(B81&lt;&gt;"FTE",J81+H81,DATE(2001,1,1))</f>
        <v>36886</v>
      </c>
      <c r="M81" s="103" t="n">
        <f aca="false">IF(AND($K81&lt;=M$20,$L81&gt;M$20),$I81,0)</f>
        <v>0</v>
      </c>
      <c r="N81" s="103" t="n">
        <f aca="false">IF(AND($K81&lt;=N$20,$L81&gt;N$20),$I81,0)</f>
        <v>0</v>
      </c>
      <c r="O81" s="103" t="n">
        <f aca="false">IF(AND($K81&lt;=O$20,$L81&gt;O$20),$I81,0)</f>
        <v>0</v>
      </c>
      <c r="P81" s="103" t="n">
        <f aca="false">IF(AND($K81&lt;=P$20,$L81&gt;P$20),$I81,0)</f>
        <v>0</v>
      </c>
      <c r="Q81" s="103" t="n">
        <f aca="false">IF(AND($K81&lt;=Q$20,$L81&gt;Q$20),$I81,0)</f>
        <v>0</v>
      </c>
      <c r="R81" s="103" t="n">
        <f aca="false">IF(AND($K81&lt;=R$20,$L81&gt;R$20),$I81,0)</f>
        <v>0</v>
      </c>
      <c r="S81" s="103" t="n">
        <f aca="false">IF(AND($K81&lt;=S$20,$L81&gt;S$20),$I81,0)</f>
        <v>0</v>
      </c>
      <c r="T81" s="103" t="n">
        <f aca="false">IF(AND($K81&lt;=T$20,$L81&gt;T$20),$I81,0)</f>
        <v>0</v>
      </c>
      <c r="U81" s="103" t="n">
        <f aca="false">IF(AND($K81&lt;=U$20,$L81&gt;U$20),$I81,0)</f>
        <v>0</v>
      </c>
      <c r="V81" s="103" t="n">
        <f aca="false">IF(AND($K81&lt;=V$20,$L81&gt;V$20),$I81,0)</f>
        <v>0</v>
      </c>
      <c r="W81" s="103" t="n">
        <f aca="false">IF(AND($K81&lt;=W$20,$L81&gt;W$20),$I81,0)</f>
        <v>0</v>
      </c>
      <c r="X81" s="103" t="n">
        <f aca="false">IF(AND($K81&lt;=X$20,$L81&gt;X$20),$I81,0)</f>
        <v>0</v>
      </c>
      <c r="Y81" s="106" t="n">
        <f aca="false">SUM(M81:X81)</f>
        <v>0</v>
      </c>
      <c r="Z81" s="102"/>
      <c r="AA81" s="102"/>
      <c r="AB81" s="102"/>
      <c r="AC81" s="102"/>
      <c r="AD81" s="102"/>
      <c r="AE81" s="102"/>
      <c r="AF81" s="102"/>
    </row>
    <row r="82" customFormat="false" ht="12.75" hidden="false" customHeight="false" outlineLevel="0" collapsed="false">
      <c r="A82" s="0" t="n">
        <f aca="false">+'Personnel Input Worksheet'!A83</f>
        <v>0</v>
      </c>
      <c r="B82" s="0" t="str">
        <f aca="false">+'Personnel Input Worksheet'!B83</f>
        <v> </v>
      </c>
      <c r="C82" s="0" t="n">
        <f aca="false">+'Personnel Input Worksheet'!C83</f>
        <v>0</v>
      </c>
      <c r="D82" s="0" t="n">
        <f aca="false">+'Personnel Input Worksheet'!D83</f>
        <v>0</v>
      </c>
      <c r="E82" s="0" t="n">
        <f aca="false">+'Personnel Input Worksheet'!E83</f>
        <v>0</v>
      </c>
      <c r="F82" s="94" t="n">
        <f aca="false">+'Personnel Input Worksheet'!F83</f>
        <v>0</v>
      </c>
      <c r="G82" s="0" t="n">
        <f aca="false">+'Personnel Input Worksheet'!G83</f>
        <v>12</v>
      </c>
      <c r="H82" s="102" t="n">
        <f aca="false">+G82*30</f>
        <v>360</v>
      </c>
      <c r="I82" s="103" t="n">
        <f aca="false">+F82/12</f>
        <v>0</v>
      </c>
      <c r="J82" s="104" t="n">
        <v>36526</v>
      </c>
      <c r="K82" s="105" t="n">
        <f aca="false">IF(B82&lt;&gt;"FTE",DATE(99,12,31),+J82+(360-H82))</f>
        <v>36525</v>
      </c>
      <c r="L82" s="105" t="n">
        <f aca="false">IF(B82&lt;&gt;"FTE",J82+H82,DATE(2001,1,1))</f>
        <v>36886</v>
      </c>
      <c r="M82" s="103" t="n">
        <f aca="false">IF(AND($K82&lt;=M$20,$L82&gt;M$20),$I82,0)</f>
        <v>0</v>
      </c>
      <c r="N82" s="103" t="n">
        <f aca="false">IF(AND($K82&lt;=N$20,$L82&gt;N$20),$I82,0)</f>
        <v>0</v>
      </c>
      <c r="O82" s="103" t="n">
        <f aca="false">IF(AND($K82&lt;=O$20,$L82&gt;O$20),$I82,0)</f>
        <v>0</v>
      </c>
      <c r="P82" s="103" t="n">
        <f aca="false">IF(AND($K82&lt;=P$20,$L82&gt;P$20),$I82,0)</f>
        <v>0</v>
      </c>
      <c r="Q82" s="103" t="n">
        <f aca="false">IF(AND($K82&lt;=Q$20,$L82&gt;Q$20),$I82,0)</f>
        <v>0</v>
      </c>
      <c r="R82" s="103" t="n">
        <f aca="false">IF(AND($K82&lt;=R$20,$L82&gt;R$20),$I82,0)</f>
        <v>0</v>
      </c>
      <c r="S82" s="103" t="n">
        <f aca="false">IF(AND($K82&lt;=S$20,$L82&gt;S$20),$I82,0)</f>
        <v>0</v>
      </c>
      <c r="T82" s="103" t="n">
        <f aca="false">IF(AND($K82&lt;=T$20,$L82&gt;T$20),$I82,0)</f>
        <v>0</v>
      </c>
      <c r="U82" s="103" t="n">
        <f aca="false">IF(AND($K82&lt;=U$20,$L82&gt;U$20),$I82,0)</f>
        <v>0</v>
      </c>
      <c r="V82" s="103" t="n">
        <f aca="false">IF(AND($K82&lt;=V$20,$L82&gt;V$20),$I82,0)</f>
        <v>0</v>
      </c>
      <c r="W82" s="103" t="n">
        <f aca="false">IF(AND($K82&lt;=W$20,$L82&gt;W$20),$I82,0)</f>
        <v>0</v>
      </c>
      <c r="X82" s="103" t="n">
        <f aca="false">IF(AND($K82&lt;=X$20,$L82&gt;X$20),$I82,0)</f>
        <v>0</v>
      </c>
      <c r="Y82" s="106" t="n">
        <f aca="false">SUM(M82:X82)</f>
        <v>0</v>
      </c>
      <c r="Z82" s="102"/>
      <c r="AA82" s="102"/>
      <c r="AB82" s="102"/>
      <c r="AC82" s="102"/>
      <c r="AD82" s="102"/>
      <c r="AE82" s="102"/>
      <c r="AF82" s="102"/>
    </row>
    <row r="83" customFormat="false" ht="12.75" hidden="false" customHeight="false" outlineLevel="0" collapsed="false">
      <c r="A83" s="0" t="n">
        <f aca="false">+'Personnel Input Worksheet'!A84</f>
        <v>0</v>
      </c>
      <c r="B83" s="0" t="str">
        <f aca="false">+'Personnel Input Worksheet'!B84</f>
        <v> </v>
      </c>
      <c r="C83" s="0" t="n">
        <f aca="false">+'Personnel Input Worksheet'!C84</f>
        <v>0</v>
      </c>
      <c r="D83" s="0" t="n">
        <f aca="false">+'Personnel Input Worksheet'!D84</f>
        <v>0</v>
      </c>
      <c r="E83" s="0" t="n">
        <f aca="false">+'Personnel Input Worksheet'!E84</f>
        <v>0</v>
      </c>
      <c r="F83" s="94" t="n">
        <f aca="false">+'Personnel Input Worksheet'!F84</f>
        <v>0</v>
      </c>
      <c r="G83" s="0" t="n">
        <f aca="false">+'Personnel Input Worksheet'!G84</f>
        <v>12</v>
      </c>
      <c r="H83" s="102" t="n">
        <f aca="false">+G83*30</f>
        <v>360</v>
      </c>
      <c r="I83" s="103" t="n">
        <f aca="false">+F83/12</f>
        <v>0</v>
      </c>
      <c r="J83" s="104" t="n">
        <v>36526</v>
      </c>
      <c r="K83" s="105" t="n">
        <f aca="false">IF(B83&lt;&gt;"FTE",DATE(99,12,31),+J83+(360-H83))</f>
        <v>36525</v>
      </c>
      <c r="L83" s="105" t="n">
        <f aca="false">IF(B83&lt;&gt;"FTE",J83+H83,DATE(2001,1,1))</f>
        <v>36886</v>
      </c>
      <c r="M83" s="103" t="n">
        <f aca="false">IF(AND($K83&lt;=M$20,$L83&gt;M$20),$I83,0)</f>
        <v>0</v>
      </c>
      <c r="N83" s="103" t="n">
        <f aca="false">IF(AND($K83&lt;=N$20,$L83&gt;N$20),$I83,0)</f>
        <v>0</v>
      </c>
      <c r="O83" s="103" t="n">
        <f aca="false">IF(AND($K83&lt;=O$20,$L83&gt;O$20),$I83,0)</f>
        <v>0</v>
      </c>
      <c r="P83" s="103" t="n">
        <f aca="false">IF(AND($K83&lt;=P$20,$L83&gt;P$20),$I83,0)</f>
        <v>0</v>
      </c>
      <c r="Q83" s="103" t="n">
        <f aca="false">IF(AND($K83&lt;=Q$20,$L83&gt;Q$20),$I83,0)</f>
        <v>0</v>
      </c>
      <c r="R83" s="103" t="n">
        <f aca="false">IF(AND($K83&lt;=R$20,$L83&gt;R$20),$I83,0)</f>
        <v>0</v>
      </c>
      <c r="S83" s="103" t="n">
        <f aca="false">IF(AND($K83&lt;=S$20,$L83&gt;S$20),$I83,0)</f>
        <v>0</v>
      </c>
      <c r="T83" s="103" t="n">
        <f aca="false">IF(AND($K83&lt;=T$20,$L83&gt;T$20),$I83,0)</f>
        <v>0</v>
      </c>
      <c r="U83" s="103" t="n">
        <f aca="false">IF(AND($K83&lt;=U$20,$L83&gt;U$20),$I83,0)</f>
        <v>0</v>
      </c>
      <c r="V83" s="103" t="n">
        <f aca="false">IF(AND($K83&lt;=V$20,$L83&gt;V$20),$I83,0)</f>
        <v>0</v>
      </c>
      <c r="W83" s="103" t="n">
        <f aca="false">IF(AND($K83&lt;=W$20,$L83&gt;W$20),$I83,0)</f>
        <v>0</v>
      </c>
      <c r="X83" s="103" t="n">
        <f aca="false">IF(AND($K83&lt;=X$20,$L83&gt;X$20),$I83,0)</f>
        <v>0</v>
      </c>
      <c r="Y83" s="106" t="n">
        <f aca="false">SUM(M83:X83)</f>
        <v>0</v>
      </c>
      <c r="Z83" s="102"/>
      <c r="AA83" s="102"/>
      <c r="AB83" s="102"/>
      <c r="AC83" s="102"/>
      <c r="AD83" s="102"/>
      <c r="AE83" s="102"/>
      <c r="AF83" s="102"/>
    </row>
    <row r="84" customFormat="false" ht="12.75" hidden="false" customHeight="false" outlineLevel="0" collapsed="false">
      <c r="A84" s="0" t="n">
        <f aca="false">+'Personnel Input Worksheet'!A85</f>
        <v>0</v>
      </c>
      <c r="B84" s="0" t="str">
        <f aca="false">+'Personnel Input Worksheet'!B85</f>
        <v> </v>
      </c>
      <c r="C84" s="0" t="n">
        <f aca="false">+'Personnel Input Worksheet'!C85</f>
        <v>0</v>
      </c>
      <c r="D84" s="0" t="n">
        <f aca="false">+'Personnel Input Worksheet'!D85</f>
        <v>0</v>
      </c>
      <c r="E84" s="0" t="n">
        <f aca="false">+'Personnel Input Worksheet'!E85</f>
        <v>0</v>
      </c>
      <c r="F84" s="94" t="n">
        <f aca="false">+'Personnel Input Worksheet'!F85</f>
        <v>0</v>
      </c>
      <c r="G84" s="0" t="n">
        <f aca="false">+'Personnel Input Worksheet'!G85</f>
        <v>12</v>
      </c>
      <c r="H84" s="102" t="n">
        <f aca="false">+G84*30</f>
        <v>360</v>
      </c>
      <c r="I84" s="103" t="n">
        <f aca="false">+F84/12</f>
        <v>0</v>
      </c>
      <c r="J84" s="104" t="n">
        <v>36526</v>
      </c>
      <c r="K84" s="105" t="n">
        <f aca="false">IF(B84&lt;&gt;"FTE",DATE(99,12,31),+J84+(360-H84))</f>
        <v>36525</v>
      </c>
      <c r="L84" s="105" t="n">
        <f aca="false">IF(B84&lt;&gt;"FTE",J84+H84,DATE(2001,1,1))</f>
        <v>36886</v>
      </c>
      <c r="M84" s="103" t="n">
        <f aca="false">IF(AND($K84&lt;=M$20,$L84&gt;M$20),$I84,0)</f>
        <v>0</v>
      </c>
      <c r="N84" s="103" t="n">
        <f aca="false">IF(AND($K84&lt;=N$20,$L84&gt;N$20),$I84,0)</f>
        <v>0</v>
      </c>
      <c r="O84" s="103" t="n">
        <f aca="false">IF(AND($K84&lt;=O$20,$L84&gt;O$20),$I84,0)</f>
        <v>0</v>
      </c>
      <c r="P84" s="103" t="n">
        <f aca="false">IF(AND($K84&lt;=P$20,$L84&gt;P$20),$I84,0)</f>
        <v>0</v>
      </c>
      <c r="Q84" s="103" t="n">
        <f aca="false">IF(AND($K84&lt;=Q$20,$L84&gt;Q$20),$I84,0)</f>
        <v>0</v>
      </c>
      <c r="R84" s="103" t="n">
        <f aca="false">IF(AND($K84&lt;=R$20,$L84&gt;R$20),$I84,0)</f>
        <v>0</v>
      </c>
      <c r="S84" s="103" t="n">
        <f aca="false">IF(AND($K84&lt;=S$20,$L84&gt;S$20),$I84,0)</f>
        <v>0</v>
      </c>
      <c r="T84" s="103" t="n">
        <f aca="false">IF(AND($K84&lt;=T$20,$L84&gt;T$20),$I84,0)</f>
        <v>0</v>
      </c>
      <c r="U84" s="103" t="n">
        <f aca="false">IF(AND($K84&lt;=U$20,$L84&gt;U$20),$I84,0)</f>
        <v>0</v>
      </c>
      <c r="V84" s="103" t="n">
        <f aca="false">IF(AND($K84&lt;=V$20,$L84&gt;V$20),$I84,0)</f>
        <v>0</v>
      </c>
      <c r="W84" s="103" t="n">
        <f aca="false">IF(AND($K84&lt;=W$20,$L84&gt;W$20),$I84,0)</f>
        <v>0</v>
      </c>
      <c r="X84" s="103" t="n">
        <f aca="false">IF(AND($K84&lt;=X$20,$L84&gt;X$20),$I84,0)</f>
        <v>0</v>
      </c>
      <c r="Y84" s="106" t="n">
        <f aca="false">SUM(M84:X84)</f>
        <v>0</v>
      </c>
      <c r="Z84" s="102"/>
      <c r="AA84" s="102"/>
      <c r="AB84" s="102"/>
      <c r="AC84" s="102"/>
      <c r="AD84" s="102"/>
      <c r="AE84" s="102"/>
      <c r="AF84" s="102"/>
    </row>
    <row r="85" customFormat="false" ht="12.75" hidden="false" customHeight="false" outlineLevel="0" collapsed="false">
      <c r="A85" s="0" t="n">
        <f aca="false">+'Personnel Input Worksheet'!A86</f>
        <v>0</v>
      </c>
      <c r="B85" s="0" t="str">
        <f aca="false">+'Personnel Input Worksheet'!B86</f>
        <v> </v>
      </c>
      <c r="C85" s="0" t="n">
        <f aca="false">+'Personnel Input Worksheet'!C86</f>
        <v>0</v>
      </c>
      <c r="D85" s="0" t="n">
        <f aca="false">+'Personnel Input Worksheet'!D86</f>
        <v>0</v>
      </c>
      <c r="E85" s="0" t="n">
        <f aca="false">+'Personnel Input Worksheet'!E86</f>
        <v>0</v>
      </c>
      <c r="F85" s="94" t="n">
        <f aca="false">+'Personnel Input Worksheet'!F86</f>
        <v>0</v>
      </c>
      <c r="G85" s="0" t="n">
        <f aca="false">+'Personnel Input Worksheet'!G86</f>
        <v>12</v>
      </c>
      <c r="H85" s="102" t="n">
        <f aca="false">+G85*30</f>
        <v>360</v>
      </c>
      <c r="I85" s="103" t="n">
        <f aca="false">+F85/12</f>
        <v>0</v>
      </c>
      <c r="J85" s="104" t="n">
        <v>36526</v>
      </c>
      <c r="K85" s="105" t="n">
        <f aca="false">IF(B85&lt;&gt;"FTE",DATE(99,12,31),+J85+(360-H85))</f>
        <v>36525</v>
      </c>
      <c r="L85" s="105" t="n">
        <f aca="false">IF(B85&lt;&gt;"FTE",J85+H85,DATE(2001,1,1))</f>
        <v>36886</v>
      </c>
      <c r="M85" s="103" t="n">
        <f aca="false">IF(AND($K85&lt;=M$20,$L85&gt;M$20),$I85,0)</f>
        <v>0</v>
      </c>
      <c r="N85" s="103" t="n">
        <f aca="false">IF(AND($K85&lt;=N$20,$L85&gt;N$20),$I85,0)</f>
        <v>0</v>
      </c>
      <c r="O85" s="103" t="n">
        <f aca="false">IF(AND($K85&lt;=O$20,$L85&gt;O$20),$I85,0)</f>
        <v>0</v>
      </c>
      <c r="P85" s="103" t="n">
        <f aca="false">IF(AND($K85&lt;=P$20,$L85&gt;P$20),$I85,0)</f>
        <v>0</v>
      </c>
      <c r="Q85" s="103" t="n">
        <f aca="false">IF(AND($K85&lt;=Q$20,$L85&gt;Q$20),$I85,0)</f>
        <v>0</v>
      </c>
      <c r="R85" s="103" t="n">
        <f aca="false">IF(AND($K85&lt;=R$20,$L85&gt;R$20),$I85,0)</f>
        <v>0</v>
      </c>
      <c r="S85" s="103" t="n">
        <f aca="false">IF(AND($K85&lt;=S$20,$L85&gt;S$20),$I85,0)</f>
        <v>0</v>
      </c>
      <c r="T85" s="103" t="n">
        <f aca="false">IF(AND($K85&lt;=T$20,$L85&gt;T$20),$I85,0)</f>
        <v>0</v>
      </c>
      <c r="U85" s="103" t="n">
        <f aca="false">IF(AND($K85&lt;=U$20,$L85&gt;U$20),$I85,0)</f>
        <v>0</v>
      </c>
      <c r="V85" s="103" t="n">
        <f aca="false">IF(AND($K85&lt;=V$20,$L85&gt;V$20),$I85,0)</f>
        <v>0</v>
      </c>
      <c r="W85" s="103" t="n">
        <f aca="false">IF(AND($K85&lt;=W$20,$L85&gt;W$20),$I85,0)</f>
        <v>0</v>
      </c>
      <c r="X85" s="103" t="n">
        <f aca="false">IF(AND($K85&lt;=X$20,$L85&gt;X$20),$I85,0)</f>
        <v>0</v>
      </c>
      <c r="Y85" s="106" t="n">
        <f aca="false">SUM(M85:X85)</f>
        <v>0</v>
      </c>
      <c r="Z85" s="102"/>
      <c r="AA85" s="102"/>
      <c r="AB85" s="102"/>
      <c r="AC85" s="102"/>
      <c r="AD85" s="102"/>
      <c r="AE85" s="102"/>
      <c r="AF85" s="102"/>
    </row>
    <row r="86" customFormat="false" ht="12.75" hidden="false" customHeight="false" outlineLevel="0" collapsed="false">
      <c r="A86" s="0" t="n">
        <f aca="false">+'Personnel Input Worksheet'!A87</f>
        <v>0</v>
      </c>
      <c r="B86" s="0" t="str">
        <f aca="false">+'Personnel Input Worksheet'!B87</f>
        <v> </v>
      </c>
      <c r="C86" s="0" t="n">
        <f aca="false">+'Personnel Input Worksheet'!C87</f>
        <v>0</v>
      </c>
      <c r="D86" s="0" t="n">
        <f aca="false">+'Personnel Input Worksheet'!D87</f>
        <v>0</v>
      </c>
      <c r="E86" s="0" t="n">
        <f aca="false">+'Personnel Input Worksheet'!E87</f>
        <v>0</v>
      </c>
      <c r="F86" s="94" t="n">
        <f aca="false">+'Personnel Input Worksheet'!F87</f>
        <v>0</v>
      </c>
      <c r="G86" s="0" t="n">
        <f aca="false">+'Personnel Input Worksheet'!G87</f>
        <v>12</v>
      </c>
      <c r="H86" s="102" t="n">
        <f aca="false">+G86*30</f>
        <v>360</v>
      </c>
      <c r="I86" s="103" t="n">
        <f aca="false">+F86/12</f>
        <v>0</v>
      </c>
      <c r="J86" s="104" t="n">
        <v>36526</v>
      </c>
      <c r="K86" s="105" t="n">
        <f aca="false">IF(B86&lt;&gt;"FTE",DATE(99,12,31),+J86+(360-H86))</f>
        <v>36525</v>
      </c>
      <c r="L86" s="105" t="n">
        <f aca="false">IF(B86&lt;&gt;"FTE",J86+H86,DATE(2001,1,1))</f>
        <v>36886</v>
      </c>
      <c r="M86" s="103" t="n">
        <f aca="false">IF(AND($K86&lt;=M$20,$L86&gt;M$20),$I86,0)</f>
        <v>0</v>
      </c>
      <c r="N86" s="103" t="n">
        <f aca="false">IF(AND($K86&lt;=N$20,$L86&gt;N$20),$I86,0)</f>
        <v>0</v>
      </c>
      <c r="O86" s="103" t="n">
        <f aca="false">IF(AND($K86&lt;=O$20,$L86&gt;O$20),$I86,0)</f>
        <v>0</v>
      </c>
      <c r="P86" s="103" t="n">
        <f aca="false">IF(AND($K86&lt;=P$20,$L86&gt;P$20),$I86,0)</f>
        <v>0</v>
      </c>
      <c r="Q86" s="103" t="n">
        <f aca="false">IF(AND($K86&lt;=Q$20,$L86&gt;Q$20),$I86,0)</f>
        <v>0</v>
      </c>
      <c r="R86" s="103" t="n">
        <f aca="false">IF(AND($K86&lt;=R$20,$L86&gt;R$20),$I86,0)</f>
        <v>0</v>
      </c>
      <c r="S86" s="103" t="n">
        <f aca="false">IF(AND($K86&lt;=S$20,$L86&gt;S$20),$I86,0)</f>
        <v>0</v>
      </c>
      <c r="T86" s="103" t="n">
        <f aca="false">IF(AND($K86&lt;=T$20,$L86&gt;T$20),$I86,0)</f>
        <v>0</v>
      </c>
      <c r="U86" s="103" t="n">
        <f aca="false">IF(AND($K86&lt;=U$20,$L86&gt;U$20),$I86,0)</f>
        <v>0</v>
      </c>
      <c r="V86" s="103" t="n">
        <f aca="false">IF(AND($K86&lt;=V$20,$L86&gt;V$20),$I86,0)</f>
        <v>0</v>
      </c>
      <c r="W86" s="103" t="n">
        <f aca="false">IF(AND($K86&lt;=W$20,$L86&gt;W$20),$I86,0)</f>
        <v>0</v>
      </c>
      <c r="X86" s="103" t="n">
        <f aca="false">IF(AND($K86&lt;=X$20,$L86&gt;X$20),$I86,0)</f>
        <v>0</v>
      </c>
      <c r="Y86" s="106" t="n">
        <f aca="false">SUM(M86:X86)</f>
        <v>0</v>
      </c>
      <c r="Z86" s="102"/>
      <c r="AA86" s="102"/>
      <c r="AB86" s="102"/>
      <c r="AC86" s="102"/>
      <c r="AD86" s="102"/>
      <c r="AE86" s="102"/>
      <c r="AF86" s="102"/>
    </row>
    <row r="87" customFormat="false" ht="12.75" hidden="false" customHeight="false" outlineLevel="0" collapsed="false">
      <c r="A87" s="0" t="n">
        <f aca="false">+'Personnel Input Worksheet'!A88</f>
        <v>0</v>
      </c>
      <c r="B87" s="0" t="str">
        <f aca="false">+'Personnel Input Worksheet'!B88</f>
        <v> </v>
      </c>
      <c r="C87" s="0" t="n">
        <f aca="false">+'Personnel Input Worksheet'!C88</f>
        <v>0</v>
      </c>
      <c r="D87" s="0" t="n">
        <f aca="false">+'Personnel Input Worksheet'!D88</f>
        <v>0</v>
      </c>
      <c r="E87" s="0" t="n">
        <f aca="false">+'Personnel Input Worksheet'!E88</f>
        <v>0</v>
      </c>
      <c r="F87" s="94" t="n">
        <f aca="false">+'Personnel Input Worksheet'!F88</f>
        <v>0</v>
      </c>
      <c r="G87" s="0" t="n">
        <f aca="false">+'Personnel Input Worksheet'!G88</f>
        <v>12</v>
      </c>
      <c r="H87" s="102" t="n">
        <f aca="false">+G87*30</f>
        <v>360</v>
      </c>
      <c r="I87" s="103" t="n">
        <f aca="false">+F87/12</f>
        <v>0</v>
      </c>
      <c r="J87" s="104" t="n">
        <v>36526</v>
      </c>
      <c r="K87" s="105" t="n">
        <f aca="false">IF(B87&lt;&gt;"FTE",DATE(99,12,31),+J87+(360-H87))</f>
        <v>36525</v>
      </c>
      <c r="L87" s="105" t="n">
        <f aca="false">IF(B87&lt;&gt;"FTE",J87+H87,DATE(2001,1,1))</f>
        <v>36886</v>
      </c>
      <c r="M87" s="103" t="n">
        <f aca="false">IF(AND($K87&lt;=M$20,$L87&gt;M$20),$I87,0)</f>
        <v>0</v>
      </c>
      <c r="N87" s="103" t="n">
        <f aca="false">IF(AND($K87&lt;=N$20,$L87&gt;N$20),$I87,0)</f>
        <v>0</v>
      </c>
      <c r="O87" s="103" t="n">
        <f aca="false">IF(AND($K87&lt;=O$20,$L87&gt;O$20),$I87,0)</f>
        <v>0</v>
      </c>
      <c r="P87" s="103" t="n">
        <f aca="false">IF(AND($K87&lt;=P$20,$L87&gt;P$20),$I87,0)</f>
        <v>0</v>
      </c>
      <c r="Q87" s="103" t="n">
        <f aca="false">IF(AND($K87&lt;=Q$20,$L87&gt;Q$20),$I87,0)</f>
        <v>0</v>
      </c>
      <c r="R87" s="103" t="n">
        <f aca="false">IF(AND($K87&lt;=R$20,$L87&gt;R$20),$I87,0)</f>
        <v>0</v>
      </c>
      <c r="S87" s="103" t="n">
        <f aca="false">IF(AND($K87&lt;=S$20,$L87&gt;S$20),$I87,0)</f>
        <v>0</v>
      </c>
      <c r="T87" s="103" t="n">
        <f aca="false">IF(AND($K87&lt;=T$20,$L87&gt;T$20),$I87,0)</f>
        <v>0</v>
      </c>
      <c r="U87" s="103" t="n">
        <f aca="false">IF(AND($K87&lt;=U$20,$L87&gt;U$20),$I87,0)</f>
        <v>0</v>
      </c>
      <c r="V87" s="103" t="n">
        <f aca="false">IF(AND($K87&lt;=V$20,$L87&gt;V$20),$I87,0)</f>
        <v>0</v>
      </c>
      <c r="W87" s="103" t="n">
        <f aca="false">IF(AND($K87&lt;=W$20,$L87&gt;W$20),$I87,0)</f>
        <v>0</v>
      </c>
      <c r="X87" s="103" t="n">
        <f aca="false">IF(AND($K87&lt;=X$20,$L87&gt;X$20),$I87,0)</f>
        <v>0</v>
      </c>
      <c r="Y87" s="106" t="n">
        <f aca="false">SUM(M87:X87)</f>
        <v>0</v>
      </c>
      <c r="Z87" s="102"/>
      <c r="AA87" s="102"/>
      <c r="AB87" s="102"/>
      <c r="AC87" s="102"/>
      <c r="AD87" s="102"/>
      <c r="AE87" s="102"/>
      <c r="AF87" s="102"/>
    </row>
    <row r="88" customFormat="false" ht="12.75" hidden="false" customHeight="false" outlineLevel="0" collapsed="false">
      <c r="A88" s="0" t="n">
        <f aca="false">+'Personnel Input Worksheet'!A89</f>
        <v>0</v>
      </c>
      <c r="B88" s="0" t="str">
        <f aca="false">+'Personnel Input Worksheet'!B89</f>
        <v> </v>
      </c>
      <c r="C88" s="0" t="n">
        <f aca="false">+'Personnel Input Worksheet'!C89</f>
        <v>0</v>
      </c>
      <c r="D88" s="0" t="n">
        <f aca="false">+'Personnel Input Worksheet'!D89</f>
        <v>0</v>
      </c>
      <c r="E88" s="0" t="n">
        <f aca="false">+'Personnel Input Worksheet'!E89</f>
        <v>0</v>
      </c>
      <c r="F88" s="94" t="n">
        <f aca="false">+'Personnel Input Worksheet'!F89</f>
        <v>0</v>
      </c>
      <c r="G88" s="0" t="n">
        <f aca="false">+'Personnel Input Worksheet'!G89</f>
        <v>12</v>
      </c>
      <c r="H88" s="102" t="n">
        <f aca="false">+G88*30</f>
        <v>360</v>
      </c>
      <c r="I88" s="103" t="n">
        <f aca="false">+F88/12</f>
        <v>0</v>
      </c>
      <c r="J88" s="104" t="n">
        <v>36526</v>
      </c>
      <c r="K88" s="105" t="n">
        <f aca="false">IF(B88&lt;&gt;"FTE",DATE(99,12,31),+J88+(360-H88))</f>
        <v>36525</v>
      </c>
      <c r="L88" s="105" t="n">
        <f aca="false">IF(B88&lt;&gt;"FTE",J88+H88,DATE(2001,1,1))</f>
        <v>36886</v>
      </c>
      <c r="M88" s="103" t="n">
        <f aca="false">IF(AND($K88&lt;=M$20,$L88&gt;M$20),$I88,0)</f>
        <v>0</v>
      </c>
      <c r="N88" s="103" t="n">
        <f aca="false">IF(AND($K88&lt;=N$20,$L88&gt;N$20),$I88,0)</f>
        <v>0</v>
      </c>
      <c r="O88" s="103" t="n">
        <f aca="false">IF(AND($K88&lt;=O$20,$L88&gt;O$20),$I88,0)</f>
        <v>0</v>
      </c>
      <c r="P88" s="103" t="n">
        <f aca="false">IF(AND($K88&lt;=P$20,$L88&gt;P$20),$I88,0)</f>
        <v>0</v>
      </c>
      <c r="Q88" s="103" t="n">
        <f aca="false">IF(AND($K88&lt;=Q$20,$L88&gt;Q$20),$I88,0)</f>
        <v>0</v>
      </c>
      <c r="R88" s="103" t="n">
        <f aca="false">IF(AND($K88&lt;=R$20,$L88&gt;R$20),$I88,0)</f>
        <v>0</v>
      </c>
      <c r="S88" s="103" t="n">
        <f aca="false">IF(AND($K88&lt;=S$20,$L88&gt;S$20),$I88,0)</f>
        <v>0</v>
      </c>
      <c r="T88" s="103" t="n">
        <f aca="false">IF(AND($K88&lt;=T$20,$L88&gt;T$20),$I88,0)</f>
        <v>0</v>
      </c>
      <c r="U88" s="103" t="n">
        <f aca="false">IF(AND($K88&lt;=U$20,$L88&gt;U$20),$I88,0)</f>
        <v>0</v>
      </c>
      <c r="V88" s="103" t="n">
        <f aca="false">IF(AND($K88&lt;=V$20,$L88&gt;V$20),$I88,0)</f>
        <v>0</v>
      </c>
      <c r="W88" s="103" t="n">
        <f aca="false">IF(AND($K88&lt;=W$20,$L88&gt;W$20),$I88,0)</f>
        <v>0</v>
      </c>
      <c r="X88" s="103" t="n">
        <f aca="false">IF(AND($K88&lt;=X$20,$L88&gt;X$20),$I88,0)</f>
        <v>0</v>
      </c>
      <c r="Y88" s="106" t="n">
        <f aca="false">SUM(M88:X88)</f>
        <v>0</v>
      </c>
      <c r="Z88" s="102"/>
      <c r="AA88" s="102"/>
      <c r="AB88" s="102"/>
      <c r="AC88" s="102"/>
      <c r="AD88" s="102"/>
      <c r="AE88" s="102"/>
      <c r="AF88" s="102"/>
    </row>
    <row r="89" customFormat="false" ht="12.75" hidden="false" customHeight="false" outlineLevel="0" collapsed="false">
      <c r="A89" s="0" t="n">
        <f aca="false">+'Personnel Input Worksheet'!A90</f>
        <v>0</v>
      </c>
      <c r="B89" s="0" t="str">
        <f aca="false">+'Personnel Input Worksheet'!B90</f>
        <v> </v>
      </c>
      <c r="C89" s="0" t="n">
        <f aca="false">+'Personnel Input Worksheet'!C90</f>
        <v>0</v>
      </c>
      <c r="D89" s="0" t="n">
        <f aca="false">+'Personnel Input Worksheet'!D90</f>
        <v>0</v>
      </c>
      <c r="E89" s="0" t="n">
        <f aca="false">+'Personnel Input Worksheet'!E90</f>
        <v>0</v>
      </c>
      <c r="F89" s="94" t="n">
        <f aca="false">+'Personnel Input Worksheet'!F90</f>
        <v>0</v>
      </c>
      <c r="G89" s="0" t="n">
        <f aca="false">+'Personnel Input Worksheet'!G90</f>
        <v>12</v>
      </c>
      <c r="H89" s="102" t="n">
        <f aca="false">+G89*30</f>
        <v>360</v>
      </c>
      <c r="I89" s="103" t="n">
        <f aca="false">+F89/12</f>
        <v>0</v>
      </c>
      <c r="J89" s="104" t="n">
        <v>36526</v>
      </c>
      <c r="K89" s="105" t="n">
        <f aca="false">IF(B89&lt;&gt;"FTE",DATE(99,12,31),+J89+(360-H89))</f>
        <v>36525</v>
      </c>
      <c r="L89" s="105" t="n">
        <f aca="false">IF(B89&lt;&gt;"FTE",J89+H89,DATE(2001,1,1))</f>
        <v>36886</v>
      </c>
      <c r="M89" s="103" t="n">
        <f aca="false">IF(AND($K89&lt;=M$20,$L89&gt;M$20),$I89,0)</f>
        <v>0</v>
      </c>
      <c r="N89" s="103" t="n">
        <f aca="false">IF(AND($K89&lt;=N$20,$L89&gt;N$20),$I89,0)</f>
        <v>0</v>
      </c>
      <c r="O89" s="103" t="n">
        <f aca="false">IF(AND($K89&lt;=O$20,$L89&gt;O$20),$I89,0)</f>
        <v>0</v>
      </c>
      <c r="P89" s="103" t="n">
        <f aca="false">IF(AND($K89&lt;=P$20,$L89&gt;P$20),$I89,0)</f>
        <v>0</v>
      </c>
      <c r="Q89" s="103" t="n">
        <f aca="false">IF(AND($K89&lt;=Q$20,$L89&gt;Q$20),$I89,0)</f>
        <v>0</v>
      </c>
      <c r="R89" s="103" t="n">
        <f aca="false">IF(AND($K89&lt;=R$20,$L89&gt;R$20),$I89,0)</f>
        <v>0</v>
      </c>
      <c r="S89" s="103" t="n">
        <f aca="false">IF(AND($K89&lt;=S$20,$L89&gt;S$20),$I89,0)</f>
        <v>0</v>
      </c>
      <c r="T89" s="103" t="n">
        <f aca="false">IF(AND($K89&lt;=T$20,$L89&gt;T$20),$I89,0)</f>
        <v>0</v>
      </c>
      <c r="U89" s="103" t="n">
        <f aca="false">IF(AND($K89&lt;=U$20,$L89&gt;U$20),$I89,0)</f>
        <v>0</v>
      </c>
      <c r="V89" s="103" t="n">
        <f aca="false">IF(AND($K89&lt;=V$20,$L89&gt;V$20),$I89,0)</f>
        <v>0</v>
      </c>
      <c r="W89" s="103" t="n">
        <f aca="false">IF(AND($K89&lt;=W$20,$L89&gt;W$20),$I89,0)</f>
        <v>0</v>
      </c>
      <c r="X89" s="103" t="n">
        <f aca="false">IF(AND($K89&lt;=X$20,$L89&gt;X$20),$I89,0)</f>
        <v>0</v>
      </c>
      <c r="Y89" s="106" t="n">
        <f aca="false">SUM(M89:X89)</f>
        <v>0</v>
      </c>
      <c r="Z89" s="102"/>
      <c r="AA89" s="102"/>
      <c r="AB89" s="102"/>
      <c r="AC89" s="102"/>
      <c r="AD89" s="102"/>
      <c r="AE89" s="102"/>
      <c r="AF89" s="102"/>
    </row>
    <row r="90" customFormat="false" ht="12.75" hidden="false" customHeight="false" outlineLevel="0" collapsed="false">
      <c r="A90" s="0" t="n">
        <f aca="false">+'Personnel Input Worksheet'!A91</f>
        <v>0</v>
      </c>
      <c r="B90" s="0" t="str">
        <f aca="false">+'Personnel Input Worksheet'!B91</f>
        <v> </v>
      </c>
      <c r="C90" s="0" t="n">
        <f aca="false">+'Personnel Input Worksheet'!C91</f>
        <v>0</v>
      </c>
      <c r="D90" s="0" t="n">
        <f aca="false">+'Personnel Input Worksheet'!D91</f>
        <v>0</v>
      </c>
      <c r="E90" s="0" t="n">
        <f aca="false">+'Personnel Input Worksheet'!E91</f>
        <v>0</v>
      </c>
      <c r="F90" s="94" t="n">
        <f aca="false">+'Personnel Input Worksheet'!F91</f>
        <v>0</v>
      </c>
      <c r="G90" s="0" t="n">
        <f aca="false">+'Personnel Input Worksheet'!G91</f>
        <v>12</v>
      </c>
      <c r="H90" s="102" t="n">
        <f aca="false">+G90*30</f>
        <v>360</v>
      </c>
      <c r="I90" s="103" t="n">
        <f aca="false">+F90/12</f>
        <v>0</v>
      </c>
      <c r="J90" s="104" t="n">
        <v>36526</v>
      </c>
      <c r="K90" s="105" t="n">
        <f aca="false">IF(B90&lt;&gt;"FTE",DATE(99,12,31),+J90+(360-H90))</f>
        <v>36525</v>
      </c>
      <c r="L90" s="105" t="n">
        <f aca="false">IF(B90&lt;&gt;"FTE",J90+H90,DATE(2001,1,1))</f>
        <v>36886</v>
      </c>
      <c r="M90" s="103" t="n">
        <f aca="false">IF(AND($K90&lt;=M$20,$L90&gt;M$20),$I90,0)</f>
        <v>0</v>
      </c>
      <c r="N90" s="103" t="n">
        <f aca="false">IF(AND($K90&lt;=N$20,$L90&gt;N$20),$I90,0)</f>
        <v>0</v>
      </c>
      <c r="O90" s="103" t="n">
        <f aca="false">IF(AND($K90&lt;=O$20,$L90&gt;O$20),$I90,0)</f>
        <v>0</v>
      </c>
      <c r="P90" s="103" t="n">
        <f aca="false">IF(AND($K90&lt;=P$20,$L90&gt;P$20),$I90,0)</f>
        <v>0</v>
      </c>
      <c r="Q90" s="103" t="n">
        <f aca="false">IF(AND($K90&lt;=Q$20,$L90&gt;Q$20),$I90,0)</f>
        <v>0</v>
      </c>
      <c r="R90" s="103" t="n">
        <f aca="false">IF(AND($K90&lt;=R$20,$L90&gt;R$20),$I90,0)</f>
        <v>0</v>
      </c>
      <c r="S90" s="103" t="n">
        <f aca="false">IF(AND($K90&lt;=S$20,$L90&gt;S$20),$I90,0)</f>
        <v>0</v>
      </c>
      <c r="T90" s="103" t="n">
        <f aca="false">IF(AND($K90&lt;=T$20,$L90&gt;T$20),$I90,0)</f>
        <v>0</v>
      </c>
      <c r="U90" s="103" t="n">
        <f aca="false">IF(AND($K90&lt;=U$20,$L90&gt;U$20),$I90,0)</f>
        <v>0</v>
      </c>
      <c r="V90" s="103" t="n">
        <f aca="false">IF(AND($K90&lt;=V$20,$L90&gt;V$20),$I90,0)</f>
        <v>0</v>
      </c>
      <c r="W90" s="103" t="n">
        <f aca="false">IF(AND($K90&lt;=W$20,$L90&gt;W$20),$I90,0)</f>
        <v>0</v>
      </c>
      <c r="X90" s="103" t="n">
        <f aca="false">IF(AND($K90&lt;=X$20,$L90&gt;X$20),$I90,0)</f>
        <v>0</v>
      </c>
      <c r="Y90" s="106" t="n">
        <f aca="false">SUM(M90:X90)</f>
        <v>0</v>
      </c>
      <c r="Z90" s="102"/>
      <c r="AA90" s="102"/>
      <c r="AB90" s="102"/>
      <c r="AC90" s="102"/>
      <c r="AD90" s="102"/>
      <c r="AE90" s="102"/>
      <c r="AF90" s="102"/>
    </row>
    <row r="91" customFormat="false" ht="12.75" hidden="false" customHeight="false" outlineLevel="0" collapsed="false">
      <c r="A91" s="0" t="n">
        <f aca="false">+'Personnel Input Worksheet'!A92</f>
        <v>0</v>
      </c>
      <c r="B91" s="0" t="str">
        <f aca="false">+'Personnel Input Worksheet'!B92</f>
        <v> </v>
      </c>
      <c r="C91" s="0" t="n">
        <f aca="false">+'Personnel Input Worksheet'!C92</f>
        <v>0</v>
      </c>
      <c r="D91" s="0" t="n">
        <f aca="false">+'Personnel Input Worksheet'!D92</f>
        <v>0</v>
      </c>
      <c r="E91" s="0" t="n">
        <f aca="false">+'Personnel Input Worksheet'!E92</f>
        <v>0</v>
      </c>
      <c r="F91" s="94" t="n">
        <f aca="false">+'Personnel Input Worksheet'!F92</f>
        <v>0</v>
      </c>
      <c r="G91" s="0" t="n">
        <f aca="false">+'Personnel Input Worksheet'!G92</f>
        <v>12</v>
      </c>
      <c r="H91" s="102" t="n">
        <f aca="false">+G91*30</f>
        <v>360</v>
      </c>
      <c r="I91" s="103" t="n">
        <f aca="false">+F91/12</f>
        <v>0</v>
      </c>
      <c r="J91" s="104" t="n">
        <v>36526</v>
      </c>
      <c r="K91" s="105" t="n">
        <f aca="false">IF(B91&lt;&gt;"FTE",DATE(99,12,31),+J91+(360-H91))</f>
        <v>36525</v>
      </c>
      <c r="L91" s="105" t="n">
        <f aca="false">IF(B91&lt;&gt;"FTE",J91+H91,DATE(2001,1,1))</f>
        <v>36886</v>
      </c>
      <c r="M91" s="103" t="n">
        <f aca="false">IF(AND($K91&lt;=M$20,$L91&gt;M$20),$I91,0)</f>
        <v>0</v>
      </c>
      <c r="N91" s="103" t="n">
        <f aca="false">IF(AND($K91&lt;=N$20,$L91&gt;N$20),$I91,0)</f>
        <v>0</v>
      </c>
      <c r="O91" s="103" t="n">
        <f aca="false">IF(AND($K91&lt;=O$20,$L91&gt;O$20),$I91,0)</f>
        <v>0</v>
      </c>
      <c r="P91" s="103" t="n">
        <f aca="false">IF(AND($K91&lt;=P$20,$L91&gt;P$20),$I91,0)</f>
        <v>0</v>
      </c>
      <c r="Q91" s="103" t="n">
        <f aca="false">IF(AND($K91&lt;=Q$20,$L91&gt;Q$20),$I91,0)</f>
        <v>0</v>
      </c>
      <c r="R91" s="103" t="n">
        <f aca="false">IF(AND($K91&lt;=R$20,$L91&gt;R$20),$I91,0)</f>
        <v>0</v>
      </c>
      <c r="S91" s="103" t="n">
        <f aca="false">IF(AND($K91&lt;=S$20,$L91&gt;S$20),$I91,0)</f>
        <v>0</v>
      </c>
      <c r="T91" s="103" t="n">
        <f aca="false">IF(AND($K91&lt;=T$20,$L91&gt;T$20),$I91,0)</f>
        <v>0</v>
      </c>
      <c r="U91" s="103" t="n">
        <f aca="false">IF(AND($K91&lt;=U$20,$L91&gt;U$20),$I91,0)</f>
        <v>0</v>
      </c>
      <c r="V91" s="103" t="n">
        <f aca="false">IF(AND($K91&lt;=V$20,$L91&gt;V$20),$I91,0)</f>
        <v>0</v>
      </c>
      <c r="W91" s="103" t="n">
        <f aca="false">IF(AND($K91&lt;=W$20,$L91&gt;W$20),$I91,0)</f>
        <v>0</v>
      </c>
      <c r="X91" s="103" t="n">
        <f aca="false">IF(AND($K91&lt;=X$20,$L91&gt;X$20),$I91,0)</f>
        <v>0</v>
      </c>
      <c r="Y91" s="106" t="n">
        <f aca="false">SUM(M91:X91)</f>
        <v>0</v>
      </c>
      <c r="Z91" s="102"/>
      <c r="AA91" s="102"/>
      <c r="AB91" s="102"/>
      <c r="AC91" s="102"/>
      <c r="AD91" s="102"/>
      <c r="AE91" s="102"/>
      <c r="AF91" s="102"/>
    </row>
    <row r="92" customFormat="false" ht="12.75" hidden="false" customHeight="false" outlineLevel="0" collapsed="false">
      <c r="A92" s="0" t="n">
        <f aca="false">+'Personnel Input Worksheet'!A93</f>
        <v>0</v>
      </c>
      <c r="B92" s="0" t="str">
        <f aca="false">+'Personnel Input Worksheet'!B93</f>
        <v> </v>
      </c>
      <c r="C92" s="0" t="n">
        <f aca="false">+'Personnel Input Worksheet'!C93</f>
        <v>0</v>
      </c>
      <c r="D92" s="0" t="n">
        <f aca="false">+'Personnel Input Worksheet'!D93</f>
        <v>0</v>
      </c>
      <c r="E92" s="0" t="n">
        <f aca="false">+'Personnel Input Worksheet'!E93</f>
        <v>0</v>
      </c>
      <c r="F92" s="94" t="n">
        <f aca="false">+'Personnel Input Worksheet'!F93</f>
        <v>0</v>
      </c>
      <c r="G92" s="0" t="n">
        <f aca="false">+'Personnel Input Worksheet'!G93</f>
        <v>12</v>
      </c>
      <c r="H92" s="102" t="n">
        <f aca="false">+G92*30</f>
        <v>360</v>
      </c>
      <c r="I92" s="103" t="n">
        <f aca="false">+F92/12</f>
        <v>0</v>
      </c>
      <c r="J92" s="104" t="n">
        <v>36526</v>
      </c>
      <c r="K92" s="105" t="n">
        <f aca="false">IF(B92&lt;&gt;"FTE",DATE(99,12,31),+J92+(360-H92))</f>
        <v>36525</v>
      </c>
      <c r="L92" s="105" t="n">
        <f aca="false">IF(B92&lt;&gt;"FTE",J92+H92,DATE(2001,1,1))</f>
        <v>36886</v>
      </c>
      <c r="M92" s="103" t="n">
        <f aca="false">IF(AND($K92&lt;=M$20,$L92&gt;M$20),$I92,0)</f>
        <v>0</v>
      </c>
      <c r="N92" s="103" t="n">
        <f aca="false">IF(AND($K92&lt;=N$20,$L92&gt;N$20),$I92,0)</f>
        <v>0</v>
      </c>
      <c r="O92" s="103" t="n">
        <f aca="false">IF(AND($K92&lt;=O$20,$L92&gt;O$20),$I92,0)</f>
        <v>0</v>
      </c>
      <c r="P92" s="103" t="n">
        <f aca="false">IF(AND($K92&lt;=P$20,$L92&gt;P$20),$I92,0)</f>
        <v>0</v>
      </c>
      <c r="Q92" s="103" t="n">
        <f aca="false">IF(AND($K92&lt;=Q$20,$L92&gt;Q$20),$I92,0)</f>
        <v>0</v>
      </c>
      <c r="R92" s="103" t="n">
        <f aca="false">IF(AND($K92&lt;=R$20,$L92&gt;R$20),$I92,0)</f>
        <v>0</v>
      </c>
      <c r="S92" s="103" t="n">
        <f aca="false">IF(AND($K92&lt;=S$20,$L92&gt;S$20),$I92,0)</f>
        <v>0</v>
      </c>
      <c r="T92" s="103" t="n">
        <f aca="false">IF(AND($K92&lt;=T$20,$L92&gt;T$20),$I92,0)</f>
        <v>0</v>
      </c>
      <c r="U92" s="103" t="n">
        <f aca="false">IF(AND($K92&lt;=U$20,$L92&gt;U$20),$I92,0)</f>
        <v>0</v>
      </c>
      <c r="V92" s="103" t="n">
        <f aca="false">IF(AND($K92&lt;=V$20,$L92&gt;V$20),$I92,0)</f>
        <v>0</v>
      </c>
      <c r="W92" s="103" t="n">
        <f aca="false">IF(AND($K92&lt;=W$20,$L92&gt;W$20),$I92,0)</f>
        <v>0</v>
      </c>
      <c r="X92" s="103" t="n">
        <f aca="false">IF(AND($K92&lt;=X$20,$L92&gt;X$20),$I92,0)</f>
        <v>0</v>
      </c>
      <c r="Y92" s="106" t="n">
        <f aca="false">SUM(M92:X92)</f>
        <v>0</v>
      </c>
      <c r="Z92" s="102"/>
      <c r="AA92" s="102"/>
      <c r="AB92" s="102"/>
      <c r="AC92" s="102"/>
      <c r="AD92" s="102"/>
      <c r="AE92" s="102"/>
      <c r="AF92" s="102"/>
    </row>
    <row r="93" customFormat="false" ht="12.75" hidden="false" customHeight="false" outlineLevel="0" collapsed="false">
      <c r="A93" s="0" t="n">
        <f aca="false">+'Personnel Input Worksheet'!A94</f>
        <v>0</v>
      </c>
      <c r="B93" s="0" t="str">
        <f aca="false">+'Personnel Input Worksheet'!B94</f>
        <v> </v>
      </c>
      <c r="C93" s="0" t="n">
        <f aca="false">+'Personnel Input Worksheet'!C94</f>
        <v>0</v>
      </c>
      <c r="D93" s="0" t="n">
        <f aca="false">+'Personnel Input Worksheet'!D94</f>
        <v>0</v>
      </c>
      <c r="E93" s="0" t="n">
        <f aca="false">+'Personnel Input Worksheet'!E94</f>
        <v>0</v>
      </c>
      <c r="F93" s="94" t="n">
        <f aca="false">+'Personnel Input Worksheet'!F94</f>
        <v>0</v>
      </c>
      <c r="G93" s="0" t="n">
        <f aca="false">+'Personnel Input Worksheet'!G94</f>
        <v>12</v>
      </c>
      <c r="H93" s="102" t="n">
        <f aca="false">+G93*30</f>
        <v>360</v>
      </c>
      <c r="I93" s="103" t="n">
        <f aca="false">+F93/12</f>
        <v>0</v>
      </c>
      <c r="J93" s="104" t="n">
        <v>36526</v>
      </c>
      <c r="K93" s="105" t="n">
        <f aca="false">IF(B93&lt;&gt;"FTE",DATE(99,12,31),+J93+(360-H93))</f>
        <v>36525</v>
      </c>
      <c r="L93" s="105" t="n">
        <f aca="false">IF(B93&lt;&gt;"FTE",J93+H93,DATE(2001,1,1))</f>
        <v>36886</v>
      </c>
      <c r="M93" s="103" t="n">
        <f aca="false">IF(AND($K93&lt;=M$20,$L93&gt;M$20),$I93,0)</f>
        <v>0</v>
      </c>
      <c r="N93" s="103" t="n">
        <f aca="false">IF(AND($K93&lt;=N$20,$L93&gt;N$20),$I93,0)</f>
        <v>0</v>
      </c>
      <c r="O93" s="103" t="n">
        <f aca="false">IF(AND($K93&lt;=O$20,$L93&gt;O$20),$I93,0)</f>
        <v>0</v>
      </c>
      <c r="P93" s="103" t="n">
        <f aca="false">IF(AND($K93&lt;=P$20,$L93&gt;P$20),$I93,0)</f>
        <v>0</v>
      </c>
      <c r="Q93" s="103" t="n">
        <f aca="false">IF(AND($K93&lt;=Q$20,$L93&gt;Q$20),$I93,0)</f>
        <v>0</v>
      </c>
      <c r="R93" s="103" t="n">
        <f aca="false">IF(AND($K93&lt;=R$20,$L93&gt;R$20),$I93,0)</f>
        <v>0</v>
      </c>
      <c r="S93" s="103" t="n">
        <f aca="false">IF(AND($K93&lt;=S$20,$L93&gt;S$20),$I93,0)</f>
        <v>0</v>
      </c>
      <c r="T93" s="103" t="n">
        <f aca="false">IF(AND($K93&lt;=T$20,$L93&gt;T$20),$I93,0)</f>
        <v>0</v>
      </c>
      <c r="U93" s="103" t="n">
        <f aca="false">IF(AND($K93&lt;=U$20,$L93&gt;U$20),$I93,0)</f>
        <v>0</v>
      </c>
      <c r="V93" s="103" t="n">
        <f aca="false">IF(AND($K93&lt;=V$20,$L93&gt;V$20),$I93,0)</f>
        <v>0</v>
      </c>
      <c r="W93" s="103" t="n">
        <f aca="false">IF(AND($K93&lt;=W$20,$L93&gt;W$20),$I93,0)</f>
        <v>0</v>
      </c>
      <c r="X93" s="103" t="n">
        <f aca="false">IF(AND($K93&lt;=X$20,$L93&gt;X$20),$I93,0)</f>
        <v>0</v>
      </c>
      <c r="Y93" s="106" t="n">
        <f aca="false">SUM(M93:X93)</f>
        <v>0</v>
      </c>
      <c r="Z93" s="102"/>
      <c r="AA93" s="102"/>
      <c r="AB93" s="102"/>
      <c r="AC93" s="102"/>
      <c r="AD93" s="102"/>
      <c r="AE93" s="102"/>
      <c r="AF93" s="102"/>
    </row>
    <row r="94" customFormat="false" ht="12.75" hidden="false" customHeight="false" outlineLevel="0" collapsed="false">
      <c r="A94" s="0" t="n">
        <f aca="false">+'Personnel Input Worksheet'!A95</f>
        <v>0</v>
      </c>
      <c r="B94" s="0" t="str">
        <f aca="false">+'Personnel Input Worksheet'!B95</f>
        <v> </v>
      </c>
      <c r="C94" s="0" t="n">
        <f aca="false">+'Personnel Input Worksheet'!C95</f>
        <v>0</v>
      </c>
      <c r="D94" s="0" t="n">
        <f aca="false">+'Personnel Input Worksheet'!D95</f>
        <v>0</v>
      </c>
      <c r="E94" s="0" t="n">
        <f aca="false">+'Personnel Input Worksheet'!E95</f>
        <v>0</v>
      </c>
      <c r="F94" s="94" t="n">
        <f aca="false">+'Personnel Input Worksheet'!F95</f>
        <v>0</v>
      </c>
      <c r="G94" s="0" t="n">
        <f aca="false">+'Personnel Input Worksheet'!G95</f>
        <v>12</v>
      </c>
      <c r="H94" s="102" t="n">
        <f aca="false">+G94*30</f>
        <v>360</v>
      </c>
      <c r="I94" s="103" t="n">
        <f aca="false">+F94/12</f>
        <v>0</v>
      </c>
      <c r="J94" s="104" t="n">
        <v>36526</v>
      </c>
      <c r="K94" s="105" t="n">
        <f aca="false">IF(B94&lt;&gt;"FTE",DATE(99,12,31),+J94+(360-H94))</f>
        <v>36525</v>
      </c>
      <c r="L94" s="105" t="n">
        <f aca="false">IF(B94&lt;&gt;"FTE",J94+H94,DATE(2001,1,1))</f>
        <v>36886</v>
      </c>
      <c r="M94" s="103" t="n">
        <f aca="false">IF(AND($K94&lt;=M$20,$L94&gt;M$20),$I94,0)</f>
        <v>0</v>
      </c>
      <c r="N94" s="103" t="n">
        <f aca="false">IF(AND($K94&lt;=N$20,$L94&gt;N$20),$I94,0)</f>
        <v>0</v>
      </c>
      <c r="O94" s="103" t="n">
        <f aca="false">IF(AND($K94&lt;=O$20,$L94&gt;O$20),$I94,0)</f>
        <v>0</v>
      </c>
      <c r="P94" s="103" t="n">
        <f aca="false">IF(AND($K94&lt;=P$20,$L94&gt;P$20),$I94,0)</f>
        <v>0</v>
      </c>
      <c r="Q94" s="103" t="n">
        <f aca="false">IF(AND($K94&lt;=Q$20,$L94&gt;Q$20),$I94,0)</f>
        <v>0</v>
      </c>
      <c r="R94" s="103" t="n">
        <f aca="false">IF(AND($K94&lt;=R$20,$L94&gt;R$20),$I94,0)</f>
        <v>0</v>
      </c>
      <c r="S94" s="103" t="n">
        <f aca="false">IF(AND($K94&lt;=S$20,$L94&gt;S$20),$I94,0)</f>
        <v>0</v>
      </c>
      <c r="T94" s="103" t="n">
        <f aca="false">IF(AND($K94&lt;=T$20,$L94&gt;T$20),$I94,0)</f>
        <v>0</v>
      </c>
      <c r="U94" s="103" t="n">
        <f aca="false">IF(AND($K94&lt;=U$20,$L94&gt;U$20),$I94,0)</f>
        <v>0</v>
      </c>
      <c r="V94" s="103" t="n">
        <f aca="false">IF(AND($K94&lt;=V$20,$L94&gt;V$20),$I94,0)</f>
        <v>0</v>
      </c>
      <c r="W94" s="103" t="n">
        <f aca="false">IF(AND($K94&lt;=W$20,$L94&gt;W$20),$I94,0)</f>
        <v>0</v>
      </c>
      <c r="X94" s="103" t="n">
        <f aca="false">IF(AND($K94&lt;=X$20,$L94&gt;X$20),$I94,0)</f>
        <v>0</v>
      </c>
      <c r="Y94" s="106" t="n">
        <f aca="false">SUM(M94:X94)</f>
        <v>0</v>
      </c>
      <c r="Z94" s="102"/>
      <c r="AA94" s="102"/>
      <c r="AB94" s="102"/>
      <c r="AC94" s="102"/>
      <c r="AD94" s="102"/>
      <c r="AE94" s="102"/>
      <c r="AF94" s="102"/>
    </row>
    <row r="95" customFormat="false" ht="12.75" hidden="false" customHeight="false" outlineLevel="0" collapsed="false">
      <c r="A95" s="0" t="n">
        <f aca="false">+'Personnel Input Worksheet'!A96</f>
        <v>0</v>
      </c>
      <c r="B95" s="0" t="str">
        <f aca="false">+'Personnel Input Worksheet'!B96</f>
        <v> </v>
      </c>
      <c r="C95" s="0" t="n">
        <f aca="false">+'Personnel Input Worksheet'!C96</f>
        <v>0</v>
      </c>
      <c r="D95" s="0" t="n">
        <f aca="false">+'Personnel Input Worksheet'!D96</f>
        <v>0</v>
      </c>
      <c r="E95" s="0" t="n">
        <f aca="false">+'Personnel Input Worksheet'!E96</f>
        <v>0</v>
      </c>
      <c r="F95" s="94" t="n">
        <f aca="false">+'Personnel Input Worksheet'!F96</f>
        <v>0</v>
      </c>
      <c r="G95" s="0" t="n">
        <f aca="false">+'Personnel Input Worksheet'!G96</f>
        <v>12</v>
      </c>
      <c r="H95" s="102" t="n">
        <f aca="false">+G95*30</f>
        <v>360</v>
      </c>
      <c r="I95" s="103" t="n">
        <f aca="false">+F95/12</f>
        <v>0</v>
      </c>
      <c r="J95" s="104" t="n">
        <v>36526</v>
      </c>
      <c r="K95" s="105" t="n">
        <f aca="false">IF(B95&lt;&gt;"FTE",DATE(99,12,31),+J95+(360-H95))</f>
        <v>36525</v>
      </c>
      <c r="L95" s="105" t="n">
        <f aca="false">IF(B95&lt;&gt;"FTE",J95+H95,DATE(2001,1,1))</f>
        <v>36886</v>
      </c>
      <c r="M95" s="103" t="n">
        <f aca="false">IF(AND($K95&lt;=M$20,$L95&gt;M$20),$I95,0)</f>
        <v>0</v>
      </c>
      <c r="N95" s="103" t="n">
        <f aca="false">IF(AND($K95&lt;=N$20,$L95&gt;N$20),$I95,0)</f>
        <v>0</v>
      </c>
      <c r="O95" s="103" t="n">
        <f aca="false">IF(AND($K95&lt;=O$20,$L95&gt;O$20),$I95,0)</f>
        <v>0</v>
      </c>
      <c r="P95" s="103" t="n">
        <f aca="false">IF(AND($K95&lt;=P$20,$L95&gt;P$20),$I95,0)</f>
        <v>0</v>
      </c>
      <c r="Q95" s="103" t="n">
        <f aca="false">IF(AND($K95&lt;=Q$20,$L95&gt;Q$20),$I95,0)</f>
        <v>0</v>
      </c>
      <c r="R95" s="103" t="n">
        <f aca="false">IF(AND($K95&lt;=R$20,$L95&gt;R$20),$I95,0)</f>
        <v>0</v>
      </c>
      <c r="S95" s="103" t="n">
        <f aca="false">IF(AND($K95&lt;=S$20,$L95&gt;S$20),$I95,0)</f>
        <v>0</v>
      </c>
      <c r="T95" s="103" t="n">
        <f aca="false">IF(AND($K95&lt;=T$20,$L95&gt;T$20),$I95,0)</f>
        <v>0</v>
      </c>
      <c r="U95" s="103" t="n">
        <f aca="false">IF(AND($K95&lt;=U$20,$L95&gt;U$20),$I95,0)</f>
        <v>0</v>
      </c>
      <c r="V95" s="103" t="n">
        <f aca="false">IF(AND($K95&lt;=V$20,$L95&gt;V$20),$I95,0)</f>
        <v>0</v>
      </c>
      <c r="W95" s="103" t="n">
        <f aca="false">IF(AND($K95&lt;=W$20,$L95&gt;W$20),$I95,0)</f>
        <v>0</v>
      </c>
      <c r="X95" s="103" t="n">
        <f aca="false">IF(AND($K95&lt;=X$20,$L95&gt;X$20),$I95,0)</f>
        <v>0</v>
      </c>
      <c r="Y95" s="106" t="n">
        <f aca="false">SUM(M95:X95)</f>
        <v>0</v>
      </c>
      <c r="Z95" s="102"/>
      <c r="AA95" s="102"/>
      <c r="AB95" s="102"/>
      <c r="AC95" s="102"/>
      <c r="AD95" s="102"/>
      <c r="AE95" s="102"/>
      <c r="AF95" s="102"/>
    </row>
    <row r="96" customFormat="false" ht="12.75" hidden="false" customHeight="false" outlineLevel="0" collapsed="false">
      <c r="A96" s="0" t="n">
        <f aca="false">+'Personnel Input Worksheet'!A97</f>
        <v>0</v>
      </c>
      <c r="B96" s="0" t="str">
        <f aca="false">+'Personnel Input Worksheet'!B97</f>
        <v> </v>
      </c>
      <c r="C96" s="0" t="n">
        <f aca="false">+'Personnel Input Worksheet'!C97</f>
        <v>0</v>
      </c>
      <c r="D96" s="0" t="n">
        <f aca="false">+'Personnel Input Worksheet'!D97</f>
        <v>0</v>
      </c>
      <c r="E96" s="0" t="n">
        <f aca="false">+'Personnel Input Worksheet'!E97</f>
        <v>0</v>
      </c>
      <c r="F96" s="94" t="n">
        <f aca="false">+'Personnel Input Worksheet'!F97</f>
        <v>0</v>
      </c>
      <c r="G96" s="0" t="n">
        <f aca="false">+'Personnel Input Worksheet'!G97</f>
        <v>12</v>
      </c>
      <c r="H96" s="102" t="n">
        <f aca="false">+G96*30</f>
        <v>360</v>
      </c>
      <c r="I96" s="103" t="n">
        <f aca="false">+F96/12</f>
        <v>0</v>
      </c>
      <c r="J96" s="104" t="n">
        <v>36526</v>
      </c>
      <c r="K96" s="105" t="n">
        <f aca="false">IF(B96&lt;&gt;"FTE",DATE(99,12,31),+J96+(360-H96))</f>
        <v>36525</v>
      </c>
      <c r="L96" s="105" t="n">
        <f aca="false">IF(B96&lt;&gt;"FTE",J96+H96,DATE(2001,1,1))</f>
        <v>36886</v>
      </c>
      <c r="M96" s="103" t="n">
        <f aca="false">IF(AND($K96&lt;=M$20,$L96&gt;M$20),$I96,0)</f>
        <v>0</v>
      </c>
      <c r="N96" s="103" t="n">
        <f aca="false">IF(AND($K96&lt;=N$20,$L96&gt;N$20),$I96,0)</f>
        <v>0</v>
      </c>
      <c r="O96" s="103" t="n">
        <f aca="false">IF(AND($K96&lt;=O$20,$L96&gt;O$20),$I96,0)</f>
        <v>0</v>
      </c>
      <c r="P96" s="103" t="n">
        <f aca="false">IF(AND($K96&lt;=P$20,$L96&gt;P$20),$I96,0)</f>
        <v>0</v>
      </c>
      <c r="Q96" s="103" t="n">
        <f aca="false">IF(AND($K96&lt;=Q$20,$L96&gt;Q$20),$I96,0)</f>
        <v>0</v>
      </c>
      <c r="R96" s="103" t="n">
        <f aca="false">IF(AND($K96&lt;=R$20,$L96&gt;R$20),$I96,0)</f>
        <v>0</v>
      </c>
      <c r="S96" s="103" t="n">
        <f aca="false">IF(AND($K96&lt;=S$20,$L96&gt;S$20),$I96,0)</f>
        <v>0</v>
      </c>
      <c r="T96" s="103" t="n">
        <f aca="false">IF(AND($K96&lt;=T$20,$L96&gt;T$20),$I96,0)</f>
        <v>0</v>
      </c>
      <c r="U96" s="103" t="n">
        <f aca="false">IF(AND($K96&lt;=U$20,$L96&gt;U$20),$I96,0)</f>
        <v>0</v>
      </c>
      <c r="V96" s="103" t="n">
        <f aca="false">IF(AND($K96&lt;=V$20,$L96&gt;V$20),$I96,0)</f>
        <v>0</v>
      </c>
      <c r="W96" s="103" t="n">
        <f aca="false">IF(AND($K96&lt;=W$20,$L96&gt;W$20),$I96,0)</f>
        <v>0</v>
      </c>
      <c r="X96" s="103" t="n">
        <f aca="false">IF(AND($K96&lt;=X$20,$L96&gt;X$20),$I96,0)</f>
        <v>0</v>
      </c>
      <c r="Y96" s="106" t="n">
        <f aca="false">SUM(M96:X96)</f>
        <v>0</v>
      </c>
      <c r="Z96" s="102"/>
      <c r="AA96" s="102"/>
      <c r="AB96" s="102"/>
      <c r="AC96" s="102"/>
      <c r="AD96" s="102"/>
      <c r="AE96" s="102"/>
      <c r="AF96" s="102"/>
    </row>
    <row r="97" customFormat="false" ht="12.75" hidden="false" customHeight="false" outlineLevel="0" collapsed="false">
      <c r="A97" s="0" t="n">
        <f aca="false">+'Personnel Input Worksheet'!A98</f>
        <v>0</v>
      </c>
      <c r="B97" s="0" t="str">
        <f aca="false">+'Personnel Input Worksheet'!B98</f>
        <v> </v>
      </c>
      <c r="C97" s="0" t="n">
        <f aca="false">+'Personnel Input Worksheet'!C98</f>
        <v>0</v>
      </c>
      <c r="D97" s="0" t="n">
        <f aca="false">+'Personnel Input Worksheet'!D98</f>
        <v>0</v>
      </c>
      <c r="E97" s="0" t="n">
        <f aca="false">+'Personnel Input Worksheet'!E98</f>
        <v>0</v>
      </c>
      <c r="F97" s="94" t="n">
        <f aca="false">+'Personnel Input Worksheet'!F98</f>
        <v>0</v>
      </c>
      <c r="G97" s="0" t="n">
        <f aca="false">+'Personnel Input Worksheet'!G98</f>
        <v>12</v>
      </c>
      <c r="H97" s="102" t="n">
        <f aca="false">+G97*30</f>
        <v>360</v>
      </c>
      <c r="I97" s="103" t="n">
        <f aca="false">+F97/12</f>
        <v>0</v>
      </c>
      <c r="J97" s="104" t="n">
        <v>36526</v>
      </c>
      <c r="K97" s="105" t="n">
        <f aca="false">IF(B97&lt;&gt;"FTE",DATE(99,12,31),+J97+(360-H97))</f>
        <v>36525</v>
      </c>
      <c r="L97" s="105" t="n">
        <f aca="false">IF(B97&lt;&gt;"FTE",J97+H97,DATE(2001,1,1))</f>
        <v>36886</v>
      </c>
      <c r="M97" s="103" t="n">
        <f aca="false">IF(AND($K97&lt;=M$20,$L97&gt;M$20),$I97,0)</f>
        <v>0</v>
      </c>
      <c r="N97" s="103" t="n">
        <f aca="false">IF(AND($K97&lt;=N$20,$L97&gt;N$20),$I97,0)</f>
        <v>0</v>
      </c>
      <c r="O97" s="103" t="n">
        <f aca="false">IF(AND($K97&lt;=O$20,$L97&gt;O$20),$I97,0)</f>
        <v>0</v>
      </c>
      <c r="P97" s="103" t="n">
        <f aca="false">IF(AND($K97&lt;=P$20,$L97&gt;P$20),$I97,0)</f>
        <v>0</v>
      </c>
      <c r="Q97" s="103" t="n">
        <f aca="false">IF(AND($K97&lt;=Q$20,$L97&gt;Q$20),$I97,0)</f>
        <v>0</v>
      </c>
      <c r="R97" s="103" t="n">
        <f aca="false">IF(AND($K97&lt;=R$20,$L97&gt;R$20),$I97,0)</f>
        <v>0</v>
      </c>
      <c r="S97" s="103" t="n">
        <f aca="false">IF(AND($K97&lt;=S$20,$L97&gt;S$20),$I97,0)</f>
        <v>0</v>
      </c>
      <c r="T97" s="103" t="n">
        <f aca="false">IF(AND($K97&lt;=T$20,$L97&gt;T$20),$I97,0)</f>
        <v>0</v>
      </c>
      <c r="U97" s="103" t="n">
        <f aca="false">IF(AND($K97&lt;=U$20,$L97&gt;U$20),$I97,0)</f>
        <v>0</v>
      </c>
      <c r="V97" s="103" t="n">
        <f aca="false">IF(AND($K97&lt;=V$20,$L97&gt;V$20),$I97,0)</f>
        <v>0</v>
      </c>
      <c r="W97" s="103" t="n">
        <f aca="false">IF(AND($K97&lt;=W$20,$L97&gt;W$20),$I97,0)</f>
        <v>0</v>
      </c>
      <c r="X97" s="103" t="n">
        <f aca="false">IF(AND($K97&lt;=X$20,$L97&gt;X$20),$I97,0)</f>
        <v>0</v>
      </c>
      <c r="Y97" s="106" t="n">
        <f aca="false">SUM(M97:X97)</f>
        <v>0</v>
      </c>
      <c r="Z97" s="102"/>
      <c r="AA97" s="102"/>
      <c r="AB97" s="102"/>
      <c r="AC97" s="102"/>
      <c r="AD97" s="102"/>
      <c r="AE97" s="102"/>
      <c r="AF97" s="102"/>
    </row>
    <row r="98" customFormat="false" ht="12.75" hidden="false" customHeight="false" outlineLevel="0" collapsed="false">
      <c r="A98" s="0" t="n">
        <f aca="false">+'Personnel Input Worksheet'!A99</f>
        <v>0</v>
      </c>
      <c r="B98" s="0" t="str">
        <f aca="false">+'Personnel Input Worksheet'!B99</f>
        <v> </v>
      </c>
      <c r="C98" s="0" t="n">
        <f aca="false">+'Personnel Input Worksheet'!C99</f>
        <v>0</v>
      </c>
      <c r="D98" s="0" t="n">
        <f aca="false">+'Personnel Input Worksheet'!D99</f>
        <v>0</v>
      </c>
      <c r="E98" s="0" t="n">
        <f aca="false">+'Personnel Input Worksheet'!E99</f>
        <v>0</v>
      </c>
      <c r="F98" s="94" t="n">
        <f aca="false">+'Personnel Input Worksheet'!F99</f>
        <v>0</v>
      </c>
      <c r="G98" s="0" t="n">
        <f aca="false">+'Personnel Input Worksheet'!G99</f>
        <v>12</v>
      </c>
      <c r="H98" s="102" t="n">
        <f aca="false">+G98*30</f>
        <v>360</v>
      </c>
      <c r="I98" s="103" t="n">
        <f aca="false">+F98/12</f>
        <v>0</v>
      </c>
      <c r="J98" s="104" t="n">
        <v>36526</v>
      </c>
      <c r="K98" s="105" t="n">
        <f aca="false">IF(B98&lt;&gt;"FTE",DATE(99,12,31),+J98+(360-H98))</f>
        <v>36525</v>
      </c>
      <c r="L98" s="105" t="n">
        <f aca="false">IF(B98&lt;&gt;"FTE",J98+H98,DATE(2001,1,1))</f>
        <v>36886</v>
      </c>
      <c r="M98" s="103" t="n">
        <f aca="false">IF(AND($K98&lt;=M$20,$L98&gt;M$20),$I98,0)</f>
        <v>0</v>
      </c>
      <c r="N98" s="103" t="n">
        <f aca="false">IF(AND($K98&lt;=N$20,$L98&gt;N$20),$I98,0)</f>
        <v>0</v>
      </c>
      <c r="O98" s="103" t="n">
        <f aca="false">IF(AND($K98&lt;=O$20,$L98&gt;O$20),$I98,0)</f>
        <v>0</v>
      </c>
      <c r="P98" s="103" t="n">
        <f aca="false">IF(AND($K98&lt;=P$20,$L98&gt;P$20),$I98,0)</f>
        <v>0</v>
      </c>
      <c r="Q98" s="103" t="n">
        <f aca="false">IF(AND($K98&lt;=Q$20,$L98&gt;Q$20),$I98,0)</f>
        <v>0</v>
      </c>
      <c r="R98" s="103" t="n">
        <f aca="false">IF(AND($K98&lt;=R$20,$L98&gt;R$20),$I98,0)</f>
        <v>0</v>
      </c>
      <c r="S98" s="103" t="n">
        <f aca="false">IF(AND($K98&lt;=S$20,$L98&gt;S$20),$I98,0)</f>
        <v>0</v>
      </c>
      <c r="T98" s="103" t="n">
        <f aca="false">IF(AND($K98&lt;=T$20,$L98&gt;T$20),$I98,0)</f>
        <v>0</v>
      </c>
      <c r="U98" s="103" t="n">
        <f aca="false">IF(AND($K98&lt;=U$20,$L98&gt;U$20),$I98,0)</f>
        <v>0</v>
      </c>
      <c r="V98" s="103" t="n">
        <f aca="false">IF(AND($K98&lt;=V$20,$L98&gt;V$20),$I98,0)</f>
        <v>0</v>
      </c>
      <c r="W98" s="103" t="n">
        <f aca="false">IF(AND($K98&lt;=W$20,$L98&gt;W$20),$I98,0)</f>
        <v>0</v>
      </c>
      <c r="X98" s="103" t="n">
        <f aca="false">IF(AND($K98&lt;=X$20,$L98&gt;X$20),$I98,0)</f>
        <v>0</v>
      </c>
      <c r="Y98" s="106" t="n">
        <f aca="false">SUM(M98:X98)</f>
        <v>0</v>
      </c>
      <c r="Z98" s="102"/>
      <c r="AA98" s="102"/>
      <c r="AB98" s="102"/>
      <c r="AC98" s="102"/>
      <c r="AD98" s="102"/>
      <c r="AE98" s="102"/>
      <c r="AF98" s="102"/>
    </row>
    <row r="99" customFormat="false" ht="12.75" hidden="false" customHeight="false" outlineLevel="0" collapsed="false">
      <c r="A99" s="0" t="n">
        <f aca="false">+'Personnel Input Worksheet'!A100</f>
        <v>0</v>
      </c>
      <c r="B99" s="0" t="str">
        <f aca="false">+'Personnel Input Worksheet'!B100</f>
        <v> </v>
      </c>
      <c r="C99" s="0" t="n">
        <f aca="false">+'Personnel Input Worksheet'!C100</f>
        <v>0</v>
      </c>
      <c r="D99" s="0" t="n">
        <f aca="false">+'Personnel Input Worksheet'!D100</f>
        <v>0</v>
      </c>
      <c r="E99" s="0" t="n">
        <f aca="false">+'Personnel Input Worksheet'!E100</f>
        <v>0</v>
      </c>
      <c r="F99" s="94" t="n">
        <f aca="false">+'Personnel Input Worksheet'!F100</f>
        <v>0</v>
      </c>
      <c r="G99" s="0" t="n">
        <f aca="false">+'Personnel Input Worksheet'!G100</f>
        <v>0</v>
      </c>
      <c r="H99" s="102" t="n">
        <f aca="false">+G99*30</f>
        <v>0</v>
      </c>
      <c r="I99" s="103" t="n">
        <f aca="false">+F99/12</f>
        <v>0</v>
      </c>
      <c r="J99" s="104" t="n">
        <v>36526</v>
      </c>
      <c r="K99" s="105" t="n">
        <f aca="false">IF(B99&lt;&gt;"FTE",DATE(99,12,31),+J99+(360-H99))</f>
        <v>36525</v>
      </c>
      <c r="L99" s="105" t="n">
        <f aca="false">IF(B99&lt;&gt;"FTE",J99+H99,DATE(2001,1,1))</f>
        <v>36526</v>
      </c>
      <c r="M99" s="103" t="n">
        <f aca="false">IF(AND($K99&lt;=M$20,$L99&gt;M$20),$I99,0)</f>
        <v>0</v>
      </c>
      <c r="N99" s="103" t="n">
        <f aca="false">IF(AND($K99&lt;=N$20,$L99&gt;N$20),$I99,0)</f>
        <v>0</v>
      </c>
      <c r="O99" s="103" t="n">
        <f aca="false">IF(AND($K99&lt;=O$20,$L99&gt;O$20),$I99,0)</f>
        <v>0</v>
      </c>
      <c r="P99" s="103" t="n">
        <f aca="false">IF(AND($K99&lt;=P$20,$L99&gt;P$20),$I99,0)</f>
        <v>0</v>
      </c>
      <c r="Q99" s="103" t="n">
        <f aca="false">IF(AND($K99&lt;=Q$20,$L99&gt;Q$20),$I99,0)</f>
        <v>0</v>
      </c>
      <c r="R99" s="103" t="n">
        <f aca="false">IF(AND($K99&lt;=R$20,$L99&gt;R$20),$I99,0)</f>
        <v>0</v>
      </c>
      <c r="S99" s="103" t="n">
        <f aca="false">IF(AND($K99&lt;=S$20,$L99&gt;S$20),$I99,0)</f>
        <v>0</v>
      </c>
      <c r="T99" s="103" t="n">
        <f aca="false">IF(AND($K99&lt;=T$20,$L99&gt;T$20),$I99,0)</f>
        <v>0</v>
      </c>
      <c r="U99" s="103" t="n">
        <f aca="false">IF(AND($K99&lt;=U$20,$L99&gt;U$20),$I99,0)</f>
        <v>0</v>
      </c>
      <c r="V99" s="103" t="n">
        <f aca="false">IF(AND($K99&lt;=V$20,$L99&gt;V$20),$I99,0)</f>
        <v>0</v>
      </c>
      <c r="W99" s="103" t="n">
        <f aca="false">IF(AND($K99&lt;=W$20,$L99&gt;W$20),$I99,0)</f>
        <v>0</v>
      </c>
      <c r="X99" s="103" t="n">
        <f aca="false">IF(AND($K99&lt;=X$20,$L99&gt;X$20),$I99,0)</f>
        <v>0</v>
      </c>
      <c r="Y99" s="106" t="n">
        <f aca="false">SUM(M99:X99)</f>
        <v>0</v>
      </c>
      <c r="Z99" s="102"/>
      <c r="AA99" s="102"/>
      <c r="AB99" s="102"/>
      <c r="AC99" s="102"/>
      <c r="AD99" s="102"/>
      <c r="AE99" s="102"/>
      <c r="AF99" s="102"/>
    </row>
    <row r="100" customFormat="false" ht="12.75" hidden="false" customHeight="false" outlineLevel="0" collapsed="false">
      <c r="A100" s="0" t="n">
        <f aca="false">+'Personnel Input Worksheet'!A101</f>
        <v>0</v>
      </c>
      <c r="B100" s="0" t="str">
        <f aca="false">+'Personnel Input Worksheet'!B101</f>
        <v> </v>
      </c>
      <c r="C100" s="0" t="n">
        <f aca="false">+'Personnel Input Worksheet'!C101</f>
        <v>0</v>
      </c>
      <c r="D100" s="0" t="n">
        <f aca="false">+'Personnel Input Worksheet'!D101</f>
        <v>0</v>
      </c>
      <c r="E100" s="0" t="n">
        <f aca="false">+'Personnel Input Worksheet'!E101</f>
        <v>0</v>
      </c>
      <c r="F100" s="94" t="n">
        <f aca="false">+'Personnel Input Worksheet'!F101</f>
        <v>0</v>
      </c>
      <c r="G100" s="0" t="n">
        <f aca="false">+'Personnel Input Worksheet'!G101</f>
        <v>0</v>
      </c>
      <c r="H100" s="102" t="n">
        <f aca="false">+G100*30</f>
        <v>0</v>
      </c>
      <c r="I100" s="103" t="n">
        <f aca="false">+F100/12</f>
        <v>0</v>
      </c>
      <c r="J100" s="104" t="n">
        <v>36526</v>
      </c>
      <c r="K100" s="105" t="n">
        <f aca="false">IF(B100&lt;&gt;"FTE",DATE(99,12,31),+J100+(360-H100))</f>
        <v>36525</v>
      </c>
      <c r="L100" s="105" t="n">
        <f aca="false">IF(B100&lt;&gt;"FTE",J100+H100,DATE(2001,1,1))</f>
        <v>36526</v>
      </c>
      <c r="M100" s="103" t="n">
        <f aca="false">IF(AND($K100&lt;=M$20,$L100&gt;M$20),$I100,0)</f>
        <v>0</v>
      </c>
      <c r="N100" s="103" t="n">
        <f aca="false">IF(AND($K100&lt;=N$20,$L100&gt;N$20),$I100,0)</f>
        <v>0</v>
      </c>
      <c r="O100" s="103" t="n">
        <f aca="false">IF(AND($K100&lt;=O$20,$L100&gt;O$20),$I100,0)</f>
        <v>0</v>
      </c>
      <c r="P100" s="103" t="n">
        <f aca="false">IF(AND($K100&lt;=P$20,$L100&gt;P$20),$I100,0)</f>
        <v>0</v>
      </c>
      <c r="Q100" s="103" t="n">
        <f aca="false">IF(AND($K100&lt;=Q$20,$L100&gt;Q$20),$I100,0)</f>
        <v>0</v>
      </c>
      <c r="R100" s="103" t="n">
        <f aca="false">IF(AND($K100&lt;=R$20,$L100&gt;R$20),$I100,0)</f>
        <v>0</v>
      </c>
      <c r="S100" s="103" t="n">
        <f aca="false">IF(AND($K100&lt;=S$20,$L100&gt;S$20),$I100,0)</f>
        <v>0</v>
      </c>
      <c r="T100" s="103" t="n">
        <f aca="false">IF(AND($K100&lt;=T$20,$L100&gt;T$20),$I100,0)</f>
        <v>0</v>
      </c>
      <c r="U100" s="103" t="n">
        <f aca="false">IF(AND($K100&lt;=U$20,$L100&gt;U$20),$I100,0)</f>
        <v>0</v>
      </c>
      <c r="V100" s="103" t="n">
        <f aca="false">IF(AND($K100&lt;=V$20,$L100&gt;V$20),$I100,0)</f>
        <v>0</v>
      </c>
      <c r="W100" s="103" t="n">
        <f aca="false">IF(AND($K100&lt;=W$20,$L100&gt;W$20),$I100,0)</f>
        <v>0</v>
      </c>
      <c r="X100" s="103" t="n">
        <f aca="false">IF(AND($K100&lt;=X$20,$L100&gt;X$20),$I100,0)</f>
        <v>0</v>
      </c>
      <c r="Y100" s="106" t="n">
        <f aca="false">SUM(M100:X100)</f>
        <v>0</v>
      </c>
      <c r="Z100" s="102"/>
      <c r="AA100" s="102"/>
      <c r="AB100" s="102"/>
      <c r="AC100" s="102"/>
      <c r="AD100" s="102"/>
      <c r="AE100" s="102"/>
      <c r="AF100" s="102"/>
    </row>
    <row r="101" customFormat="false" ht="12.75" hidden="false" customHeight="false" outlineLevel="0" collapsed="false">
      <c r="A101" s="0" t="n">
        <f aca="false">+'Personnel Input Worksheet'!A102</f>
        <v>0</v>
      </c>
      <c r="B101" s="0" t="str">
        <f aca="false">+'Personnel Input Worksheet'!B102</f>
        <v> </v>
      </c>
      <c r="C101" s="0" t="n">
        <f aca="false">+'Personnel Input Worksheet'!C102</f>
        <v>0</v>
      </c>
      <c r="D101" s="0" t="n">
        <f aca="false">+'Personnel Input Worksheet'!D102</f>
        <v>0</v>
      </c>
      <c r="E101" s="0" t="n">
        <f aca="false">+'Personnel Input Worksheet'!E102</f>
        <v>0</v>
      </c>
      <c r="F101" s="94" t="n">
        <f aca="false">+'Personnel Input Worksheet'!F102</f>
        <v>0</v>
      </c>
      <c r="G101" s="0" t="n">
        <f aca="false">+'Personnel Input Worksheet'!G102</f>
        <v>12</v>
      </c>
      <c r="H101" s="102" t="n">
        <f aca="false">+G101*30</f>
        <v>360</v>
      </c>
      <c r="I101" s="103" t="n">
        <f aca="false">+F101/12</f>
        <v>0</v>
      </c>
      <c r="J101" s="104" t="n">
        <v>36526</v>
      </c>
      <c r="K101" s="105" t="n">
        <f aca="false">IF(B101&lt;&gt;"FTE",DATE(99,12,31),+J101+(360-H101))</f>
        <v>36525</v>
      </c>
      <c r="L101" s="105" t="n">
        <f aca="false">IF(B101&lt;&gt;"FTE",J101+H101,DATE(2001,1,1))</f>
        <v>36886</v>
      </c>
      <c r="M101" s="103" t="n">
        <f aca="false">IF(AND($K101&lt;=M$20,$L101&gt;M$20),$I101,0)</f>
        <v>0</v>
      </c>
      <c r="N101" s="103" t="n">
        <f aca="false">IF(AND($K101&lt;=N$20,$L101&gt;N$20),$I101,0)</f>
        <v>0</v>
      </c>
      <c r="O101" s="103" t="n">
        <f aca="false">IF(AND($K101&lt;=O$20,$L101&gt;O$20),$I101,0)</f>
        <v>0</v>
      </c>
      <c r="P101" s="103" t="n">
        <f aca="false">IF(AND($K101&lt;=P$20,$L101&gt;P$20),$I101,0)</f>
        <v>0</v>
      </c>
      <c r="Q101" s="103" t="n">
        <f aca="false">IF(AND($K101&lt;=Q$20,$L101&gt;Q$20),$I101,0)</f>
        <v>0</v>
      </c>
      <c r="R101" s="103" t="n">
        <f aca="false">IF(AND($K101&lt;=R$20,$L101&gt;R$20),$I101,0)</f>
        <v>0</v>
      </c>
      <c r="S101" s="103" t="n">
        <f aca="false">IF(AND($K101&lt;=S$20,$L101&gt;S$20),$I101,0)</f>
        <v>0</v>
      </c>
      <c r="T101" s="103" t="n">
        <f aca="false">IF(AND($K101&lt;=T$20,$L101&gt;T$20),$I101,0)</f>
        <v>0</v>
      </c>
      <c r="U101" s="103" t="n">
        <f aca="false">IF(AND($K101&lt;=U$20,$L101&gt;U$20),$I101,0)</f>
        <v>0</v>
      </c>
      <c r="V101" s="103" t="n">
        <f aca="false">IF(AND($K101&lt;=V$20,$L101&gt;V$20),$I101,0)</f>
        <v>0</v>
      </c>
      <c r="W101" s="103" t="n">
        <f aca="false">IF(AND($K101&lt;=W$20,$L101&gt;W$20),$I101,0)</f>
        <v>0</v>
      </c>
      <c r="X101" s="103" t="n">
        <f aca="false">IF(AND($K101&lt;=X$20,$L101&gt;X$20),$I101,0)</f>
        <v>0</v>
      </c>
      <c r="Y101" s="106" t="n">
        <f aca="false">SUM(M101:X101)</f>
        <v>0</v>
      </c>
      <c r="Z101" s="102"/>
      <c r="AA101" s="102"/>
      <c r="AB101" s="102"/>
      <c r="AC101" s="102"/>
      <c r="AD101" s="102"/>
      <c r="AE101" s="102"/>
      <c r="AF101" s="102"/>
    </row>
    <row r="102" customFormat="false" ht="12.75" hidden="false" customHeight="false" outlineLevel="0" collapsed="false">
      <c r="A102" s="0" t="n">
        <f aca="false">+'Personnel Input Worksheet'!A103</f>
        <v>0</v>
      </c>
      <c r="B102" s="0" t="str">
        <f aca="false">+'Personnel Input Worksheet'!B103</f>
        <v> </v>
      </c>
      <c r="C102" s="0" t="n">
        <f aca="false">+'Personnel Input Worksheet'!C103</f>
        <v>0</v>
      </c>
      <c r="D102" s="0" t="n">
        <f aca="false">+'Personnel Input Worksheet'!D103</f>
        <v>0</v>
      </c>
      <c r="E102" s="0" t="n">
        <f aca="false">+'Personnel Input Worksheet'!E103</f>
        <v>0</v>
      </c>
      <c r="F102" s="94" t="n">
        <f aca="false">+'Personnel Input Worksheet'!F103</f>
        <v>0</v>
      </c>
      <c r="G102" s="0" t="n">
        <f aca="false">+'Personnel Input Worksheet'!G103</f>
        <v>12</v>
      </c>
      <c r="H102" s="102" t="n">
        <f aca="false">+G102*30</f>
        <v>360</v>
      </c>
      <c r="I102" s="103" t="n">
        <f aca="false">+F102/12</f>
        <v>0</v>
      </c>
      <c r="J102" s="104" t="n">
        <v>36526</v>
      </c>
      <c r="K102" s="105" t="n">
        <f aca="false">IF(B102&lt;&gt;"FTE",DATE(99,12,31),+J102+(360-H102))</f>
        <v>36525</v>
      </c>
      <c r="L102" s="105" t="n">
        <f aca="false">IF(B102&lt;&gt;"FTE",J102+H102,DATE(2001,1,1))</f>
        <v>36886</v>
      </c>
      <c r="M102" s="103" t="n">
        <f aca="false">IF(AND($K102&lt;=M$20,$L102&gt;M$20),$I102,0)</f>
        <v>0</v>
      </c>
      <c r="N102" s="103" t="n">
        <f aca="false">IF(AND($K102&lt;=N$20,$L102&gt;N$20),$I102,0)</f>
        <v>0</v>
      </c>
      <c r="O102" s="103" t="n">
        <f aca="false">IF(AND($K102&lt;=O$20,$L102&gt;O$20),$I102,0)</f>
        <v>0</v>
      </c>
      <c r="P102" s="103" t="n">
        <f aca="false">IF(AND($K102&lt;=P$20,$L102&gt;P$20),$I102,0)</f>
        <v>0</v>
      </c>
      <c r="Q102" s="103" t="n">
        <f aca="false">IF(AND($K102&lt;=Q$20,$L102&gt;Q$20),$I102,0)</f>
        <v>0</v>
      </c>
      <c r="R102" s="103" t="n">
        <f aca="false">IF(AND($K102&lt;=R$20,$L102&gt;R$20),$I102,0)</f>
        <v>0</v>
      </c>
      <c r="S102" s="103" t="n">
        <f aca="false">IF(AND($K102&lt;=S$20,$L102&gt;S$20),$I102,0)</f>
        <v>0</v>
      </c>
      <c r="T102" s="103" t="n">
        <f aca="false">IF(AND($K102&lt;=T$20,$L102&gt;T$20),$I102,0)</f>
        <v>0</v>
      </c>
      <c r="U102" s="103" t="n">
        <f aca="false">IF(AND($K102&lt;=U$20,$L102&gt;U$20),$I102,0)</f>
        <v>0</v>
      </c>
      <c r="V102" s="103" t="n">
        <f aca="false">IF(AND($K102&lt;=V$20,$L102&gt;V$20),$I102,0)</f>
        <v>0</v>
      </c>
      <c r="W102" s="103" t="n">
        <f aca="false">IF(AND($K102&lt;=W$20,$L102&gt;W$20),$I102,0)</f>
        <v>0</v>
      </c>
      <c r="X102" s="103" t="n">
        <f aca="false">IF(AND($K102&lt;=X$20,$L102&gt;X$20),$I102,0)</f>
        <v>0</v>
      </c>
      <c r="Y102" s="106" t="n">
        <f aca="false">SUM(M102:X102)</f>
        <v>0</v>
      </c>
      <c r="Z102" s="102"/>
      <c r="AA102" s="102"/>
      <c r="AB102" s="102"/>
      <c r="AC102" s="102"/>
      <c r="AD102" s="102"/>
      <c r="AE102" s="102"/>
      <c r="AF102" s="102"/>
    </row>
    <row r="103" customFormat="false" ht="12.75" hidden="false" customHeight="false" outlineLevel="0" collapsed="false">
      <c r="A103" s="0" t="n">
        <f aca="false">+'Personnel Input Worksheet'!A104</f>
        <v>0</v>
      </c>
      <c r="B103" s="0" t="str">
        <f aca="false">+'Personnel Input Worksheet'!B104</f>
        <v> </v>
      </c>
      <c r="C103" s="0" t="n">
        <f aca="false">+'Personnel Input Worksheet'!C104</f>
        <v>0</v>
      </c>
      <c r="D103" s="0" t="n">
        <f aca="false">+'Personnel Input Worksheet'!D104</f>
        <v>0</v>
      </c>
      <c r="E103" s="0" t="n">
        <f aca="false">+'Personnel Input Worksheet'!E104</f>
        <v>0</v>
      </c>
      <c r="F103" s="94" t="n">
        <f aca="false">+'Personnel Input Worksheet'!F104</f>
        <v>0</v>
      </c>
      <c r="G103" s="0" t="n">
        <f aca="false">+'Personnel Input Worksheet'!G104</f>
        <v>0</v>
      </c>
      <c r="H103" s="102" t="n">
        <f aca="false">+G103*30</f>
        <v>0</v>
      </c>
      <c r="I103" s="103" t="n">
        <f aca="false">+F103/12</f>
        <v>0</v>
      </c>
      <c r="J103" s="104" t="n">
        <v>36526</v>
      </c>
      <c r="K103" s="105" t="n">
        <f aca="false">IF(B103&lt;&gt;"FTE",DATE(99,12,31),+J103+(360-H103))</f>
        <v>36525</v>
      </c>
      <c r="L103" s="105" t="n">
        <f aca="false">IF(B103&lt;&gt;"FTE",J103+H103,DATE(2001,1,1))</f>
        <v>36526</v>
      </c>
      <c r="M103" s="103" t="n">
        <f aca="false">IF(AND($K103&lt;=M$20,$L103&gt;M$20),$I103,0)</f>
        <v>0</v>
      </c>
      <c r="N103" s="103" t="n">
        <f aca="false">IF(AND($K103&lt;=N$20,$L103&gt;N$20),$I103,0)</f>
        <v>0</v>
      </c>
      <c r="O103" s="103" t="n">
        <f aca="false">IF(AND($K103&lt;=O$20,$L103&gt;O$20),$I103,0)</f>
        <v>0</v>
      </c>
      <c r="P103" s="103" t="n">
        <f aca="false">IF(AND($K103&lt;=P$20,$L103&gt;P$20),$I103,0)</f>
        <v>0</v>
      </c>
      <c r="Q103" s="103" t="n">
        <f aca="false">IF(AND($K103&lt;=Q$20,$L103&gt;Q$20),$I103,0)</f>
        <v>0</v>
      </c>
      <c r="R103" s="103" t="n">
        <f aca="false">IF(AND($K103&lt;=R$20,$L103&gt;R$20),$I103,0)</f>
        <v>0</v>
      </c>
      <c r="S103" s="103" t="n">
        <f aca="false">IF(AND($K103&lt;=S$20,$L103&gt;S$20),$I103,0)</f>
        <v>0</v>
      </c>
      <c r="T103" s="103" t="n">
        <f aca="false">IF(AND($K103&lt;=T$20,$L103&gt;T$20),$I103,0)</f>
        <v>0</v>
      </c>
      <c r="U103" s="103" t="n">
        <f aca="false">IF(AND($K103&lt;=U$20,$L103&gt;U$20),$I103,0)</f>
        <v>0</v>
      </c>
      <c r="V103" s="103" t="n">
        <f aca="false">IF(AND($K103&lt;=V$20,$L103&gt;V$20),$I103,0)</f>
        <v>0</v>
      </c>
      <c r="W103" s="103" t="n">
        <f aca="false">IF(AND($K103&lt;=W$20,$L103&gt;W$20),$I103,0)</f>
        <v>0</v>
      </c>
      <c r="X103" s="103" t="n">
        <f aca="false">IF(AND($K103&lt;=X$20,$L103&gt;X$20),$I103,0)</f>
        <v>0</v>
      </c>
      <c r="Y103" s="106" t="n">
        <f aca="false">SUM(M103:X103)</f>
        <v>0</v>
      </c>
      <c r="Z103" s="102"/>
      <c r="AA103" s="102"/>
      <c r="AB103" s="102"/>
      <c r="AC103" s="102"/>
      <c r="AD103" s="102"/>
      <c r="AE103" s="102"/>
      <c r="AF103" s="102"/>
    </row>
    <row r="104" customFormat="false" ht="12.75" hidden="false" customHeight="false" outlineLevel="0" collapsed="false">
      <c r="A104" s="0" t="n">
        <f aca="false">+'Personnel Input Worksheet'!A105</f>
        <v>0</v>
      </c>
      <c r="B104" s="0" t="str">
        <f aca="false">+'Personnel Input Worksheet'!B105</f>
        <v> </v>
      </c>
      <c r="C104" s="0" t="n">
        <f aca="false">+'Personnel Input Worksheet'!C105</f>
        <v>0</v>
      </c>
      <c r="D104" s="0" t="n">
        <f aca="false">+'Personnel Input Worksheet'!D105</f>
        <v>0</v>
      </c>
      <c r="E104" s="0" t="n">
        <f aca="false">+'Personnel Input Worksheet'!E105</f>
        <v>0</v>
      </c>
      <c r="F104" s="94" t="n">
        <f aca="false">+'Personnel Input Worksheet'!F105</f>
        <v>0</v>
      </c>
      <c r="G104" s="0" t="n">
        <f aca="false">+'Personnel Input Worksheet'!G105</f>
        <v>12</v>
      </c>
      <c r="H104" s="102" t="n">
        <f aca="false">+G104*30</f>
        <v>360</v>
      </c>
      <c r="I104" s="103" t="n">
        <f aca="false">+F104/12</f>
        <v>0</v>
      </c>
      <c r="J104" s="104" t="n">
        <v>36526</v>
      </c>
      <c r="K104" s="105" t="n">
        <f aca="false">IF(B104&lt;&gt;"FTE",DATE(99,12,31),+J104+(360-H104))</f>
        <v>36525</v>
      </c>
      <c r="L104" s="105" t="n">
        <f aca="false">IF(B104&lt;&gt;"FTE",J104+H104,DATE(2001,1,1))</f>
        <v>36886</v>
      </c>
      <c r="M104" s="103" t="n">
        <f aca="false">IF(AND($K104&lt;=M$20,$L104&gt;M$20),$I104,0)</f>
        <v>0</v>
      </c>
      <c r="N104" s="103" t="n">
        <f aca="false">IF(AND($K104&lt;=N$20,$L104&gt;N$20),$I104,0)</f>
        <v>0</v>
      </c>
      <c r="O104" s="103" t="n">
        <f aca="false">IF(AND($K104&lt;=O$20,$L104&gt;O$20),$I104,0)</f>
        <v>0</v>
      </c>
      <c r="P104" s="103" t="n">
        <f aca="false">IF(AND($K104&lt;=P$20,$L104&gt;P$20),$I104,0)</f>
        <v>0</v>
      </c>
      <c r="Q104" s="103" t="n">
        <f aca="false">IF(AND($K104&lt;=Q$20,$L104&gt;Q$20),$I104,0)</f>
        <v>0</v>
      </c>
      <c r="R104" s="103" t="n">
        <f aca="false">IF(AND($K104&lt;=R$20,$L104&gt;R$20),$I104,0)</f>
        <v>0</v>
      </c>
      <c r="S104" s="103" t="n">
        <f aca="false">IF(AND($K104&lt;=S$20,$L104&gt;S$20),$I104,0)</f>
        <v>0</v>
      </c>
      <c r="T104" s="103" t="n">
        <f aca="false">IF(AND($K104&lt;=T$20,$L104&gt;T$20),$I104,0)</f>
        <v>0</v>
      </c>
      <c r="U104" s="103" t="n">
        <f aca="false">IF(AND($K104&lt;=U$20,$L104&gt;U$20),$I104,0)</f>
        <v>0</v>
      </c>
      <c r="V104" s="103" t="n">
        <f aca="false">IF(AND($K104&lt;=V$20,$L104&gt;V$20),$I104,0)</f>
        <v>0</v>
      </c>
      <c r="W104" s="103" t="n">
        <f aca="false">IF(AND($K104&lt;=W$20,$L104&gt;W$20),$I104,0)</f>
        <v>0</v>
      </c>
      <c r="X104" s="103" t="n">
        <f aca="false">IF(AND($K104&lt;=X$20,$L104&gt;X$20),$I104,0)</f>
        <v>0</v>
      </c>
      <c r="Y104" s="106" t="n">
        <f aca="false">SUM(M104:X104)</f>
        <v>0</v>
      </c>
      <c r="Z104" s="102"/>
      <c r="AA104" s="102"/>
      <c r="AB104" s="102"/>
      <c r="AC104" s="102"/>
      <c r="AD104" s="102"/>
      <c r="AE104" s="102"/>
      <c r="AF104" s="102"/>
    </row>
    <row r="105" customFormat="false" ht="12.75" hidden="false" customHeight="false" outlineLevel="0" collapsed="false">
      <c r="A105" s="0" t="n">
        <f aca="false">+'Personnel Input Worksheet'!A106</f>
        <v>0</v>
      </c>
      <c r="B105" s="0" t="str">
        <f aca="false">+'Personnel Input Worksheet'!B106</f>
        <v> </v>
      </c>
      <c r="C105" s="0" t="n">
        <f aca="false">+'Personnel Input Worksheet'!C106</f>
        <v>0</v>
      </c>
      <c r="D105" s="0" t="n">
        <f aca="false">+'Personnel Input Worksheet'!D106</f>
        <v>0</v>
      </c>
      <c r="E105" s="0" t="n">
        <f aca="false">+'Personnel Input Worksheet'!E106</f>
        <v>0</v>
      </c>
      <c r="F105" s="94" t="n">
        <f aca="false">+'Personnel Input Worksheet'!F106</f>
        <v>0</v>
      </c>
      <c r="G105" s="0" t="n">
        <f aca="false">+'Personnel Input Worksheet'!G106</f>
        <v>12</v>
      </c>
      <c r="H105" s="102" t="n">
        <f aca="false">+G105*30</f>
        <v>360</v>
      </c>
      <c r="I105" s="103" t="n">
        <f aca="false">+F105/12</f>
        <v>0</v>
      </c>
      <c r="J105" s="104" t="n">
        <v>36526</v>
      </c>
      <c r="K105" s="105" t="n">
        <f aca="false">IF(B105&lt;&gt;"FTE",DATE(99,12,31),+J105+(360-H105))</f>
        <v>36525</v>
      </c>
      <c r="L105" s="105" t="n">
        <f aca="false">IF(B105&lt;&gt;"FTE",J105+H105,DATE(2001,1,1))</f>
        <v>36886</v>
      </c>
      <c r="M105" s="103" t="n">
        <f aca="false">IF(AND($K105&lt;=M$20,$L105&gt;M$20),$I105,0)</f>
        <v>0</v>
      </c>
      <c r="N105" s="103" t="n">
        <f aca="false">IF(AND($K105&lt;=N$20,$L105&gt;N$20),$I105,0)</f>
        <v>0</v>
      </c>
      <c r="O105" s="103" t="n">
        <f aca="false">IF(AND($K105&lt;=O$20,$L105&gt;O$20),$I105,0)</f>
        <v>0</v>
      </c>
      <c r="P105" s="103" t="n">
        <f aca="false">IF(AND($K105&lt;=P$20,$L105&gt;P$20),$I105,0)</f>
        <v>0</v>
      </c>
      <c r="Q105" s="103" t="n">
        <f aca="false">IF(AND($K105&lt;=Q$20,$L105&gt;Q$20),$I105,0)</f>
        <v>0</v>
      </c>
      <c r="R105" s="103" t="n">
        <f aca="false">IF(AND($K105&lt;=R$20,$L105&gt;R$20),$I105,0)</f>
        <v>0</v>
      </c>
      <c r="S105" s="103" t="n">
        <f aca="false">IF(AND($K105&lt;=S$20,$L105&gt;S$20),$I105,0)</f>
        <v>0</v>
      </c>
      <c r="T105" s="103" t="n">
        <f aca="false">IF(AND($K105&lt;=T$20,$L105&gt;T$20),$I105,0)</f>
        <v>0</v>
      </c>
      <c r="U105" s="103" t="n">
        <f aca="false">IF(AND($K105&lt;=U$20,$L105&gt;U$20),$I105,0)</f>
        <v>0</v>
      </c>
      <c r="V105" s="103" t="n">
        <f aca="false">IF(AND($K105&lt;=V$20,$L105&gt;V$20),$I105,0)</f>
        <v>0</v>
      </c>
      <c r="W105" s="103" t="n">
        <f aca="false">IF(AND($K105&lt;=W$20,$L105&gt;W$20),$I105,0)</f>
        <v>0</v>
      </c>
      <c r="X105" s="103" t="n">
        <f aca="false">IF(AND($K105&lt;=X$20,$L105&gt;X$20),$I105,0)</f>
        <v>0</v>
      </c>
      <c r="Y105" s="106" t="n">
        <f aca="false">SUM(M105:X105)</f>
        <v>0</v>
      </c>
      <c r="Z105" s="102"/>
      <c r="AA105" s="102"/>
      <c r="AB105" s="102"/>
      <c r="AC105" s="102"/>
      <c r="AD105" s="102"/>
      <c r="AE105" s="102"/>
      <c r="AF105" s="102"/>
    </row>
    <row r="106" customFormat="false" ht="12.75" hidden="false" customHeight="false" outlineLevel="0" collapsed="false">
      <c r="A106" s="0" t="n">
        <f aca="false">+'Personnel Input Worksheet'!A107</f>
        <v>0</v>
      </c>
      <c r="B106" s="0" t="str">
        <f aca="false">+'Personnel Input Worksheet'!B107</f>
        <v> </v>
      </c>
      <c r="C106" s="0" t="n">
        <f aca="false">+'Personnel Input Worksheet'!C107</f>
        <v>0</v>
      </c>
      <c r="D106" s="0" t="n">
        <f aca="false">+'Personnel Input Worksheet'!D107</f>
        <v>0</v>
      </c>
      <c r="E106" s="0" t="n">
        <f aca="false">+'Personnel Input Worksheet'!E107</f>
        <v>0</v>
      </c>
      <c r="F106" s="94" t="n">
        <f aca="false">+'Personnel Input Worksheet'!F107</f>
        <v>0</v>
      </c>
      <c r="G106" s="0" t="n">
        <f aca="false">+'Personnel Input Worksheet'!G107</f>
        <v>12</v>
      </c>
      <c r="H106" s="102" t="n">
        <f aca="false">+G106*30</f>
        <v>360</v>
      </c>
      <c r="I106" s="103" t="n">
        <f aca="false">+F106/12</f>
        <v>0</v>
      </c>
      <c r="J106" s="104" t="n">
        <v>36526</v>
      </c>
      <c r="K106" s="105" t="n">
        <f aca="false">IF(B106&lt;&gt;"FTE",DATE(99,12,31),+J106+(360-H106))</f>
        <v>36525</v>
      </c>
      <c r="L106" s="105" t="n">
        <f aca="false">IF(B106&lt;&gt;"FTE",J106+H106,DATE(2001,1,1))</f>
        <v>36886</v>
      </c>
      <c r="M106" s="103" t="n">
        <f aca="false">IF(AND($K106&lt;=M$20,$L106&gt;M$20),$I106,0)</f>
        <v>0</v>
      </c>
      <c r="N106" s="103" t="n">
        <f aca="false">IF(AND($K106&lt;=N$20,$L106&gt;N$20),$I106,0)</f>
        <v>0</v>
      </c>
      <c r="O106" s="103" t="n">
        <f aca="false">IF(AND($K106&lt;=O$20,$L106&gt;O$20),$I106,0)</f>
        <v>0</v>
      </c>
      <c r="P106" s="103" t="n">
        <f aca="false">IF(AND($K106&lt;=P$20,$L106&gt;P$20),$I106,0)</f>
        <v>0</v>
      </c>
      <c r="Q106" s="103" t="n">
        <f aca="false">IF(AND($K106&lt;=Q$20,$L106&gt;Q$20),$I106,0)</f>
        <v>0</v>
      </c>
      <c r="R106" s="103" t="n">
        <f aca="false">IF(AND($K106&lt;=R$20,$L106&gt;R$20),$I106,0)</f>
        <v>0</v>
      </c>
      <c r="S106" s="103" t="n">
        <f aca="false">IF(AND($K106&lt;=S$20,$L106&gt;S$20),$I106,0)</f>
        <v>0</v>
      </c>
      <c r="T106" s="103" t="n">
        <f aca="false">IF(AND($K106&lt;=T$20,$L106&gt;T$20),$I106,0)</f>
        <v>0</v>
      </c>
      <c r="U106" s="103" t="n">
        <f aca="false">IF(AND($K106&lt;=U$20,$L106&gt;U$20),$I106,0)</f>
        <v>0</v>
      </c>
      <c r="V106" s="103" t="n">
        <f aca="false">IF(AND($K106&lt;=V$20,$L106&gt;V$20),$I106,0)</f>
        <v>0</v>
      </c>
      <c r="W106" s="103" t="n">
        <f aca="false">IF(AND($K106&lt;=W$20,$L106&gt;W$20),$I106,0)</f>
        <v>0</v>
      </c>
      <c r="X106" s="103" t="n">
        <f aca="false">IF(AND($K106&lt;=X$20,$L106&gt;X$20),$I106,0)</f>
        <v>0</v>
      </c>
      <c r="Y106" s="106" t="n">
        <f aca="false">SUM(M106:X106)</f>
        <v>0</v>
      </c>
      <c r="Z106" s="102"/>
      <c r="AA106" s="102"/>
      <c r="AB106" s="102"/>
      <c r="AC106" s="102"/>
      <c r="AD106" s="102"/>
      <c r="AE106" s="102"/>
      <c r="AF106" s="102"/>
    </row>
    <row r="107" customFormat="false" ht="12.75" hidden="false" customHeight="false" outlineLevel="0" collapsed="false">
      <c r="A107" s="0" t="n">
        <f aca="false">+'Personnel Input Worksheet'!A108</f>
        <v>0</v>
      </c>
      <c r="B107" s="0" t="str">
        <f aca="false">+'Personnel Input Worksheet'!B108</f>
        <v> </v>
      </c>
      <c r="C107" s="0" t="n">
        <f aca="false">+'Personnel Input Worksheet'!C108</f>
        <v>0</v>
      </c>
      <c r="D107" s="0" t="n">
        <f aca="false">+'Personnel Input Worksheet'!D108</f>
        <v>0</v>
      </c>
      <c r="E107" s="0" t="n">
        <f aca="false">+'Personnel Input Worksheet'!E108</f>
        <v>0</v>
      </c>
      <c r="F107" s="94" t="n">
        <f aca="false">+'Personnel Input Worksheet'!F108</f>
        <v>0</v>
      </c>
      <c r="G107" s="0" t="n">
        <f aca="false">+'Personnel Input Worksheet'!G108</f>
        <v>12</v>
      </c>
      <c r="H107" s="102" t="n">
        <f aca="false">+G107*30</f>
        <v>360</v>
      </c>
      <c r="I107" s="103" t="n">
        <f aca="false">+F107/12</f>
        <v>0</v>
      </c>
      <c r="J107" s="104" t="n">
        <v>36526</v>
      </c>
      <c r="K107" s="105" t="n">
        <f aca="false">IF(B107&lt;&gt;"FTE",DATE(99,12,31),+J107+(360-H107))</f>
        <v>36525</v>
      </c>
      <c r="L107" s="105" t="n">
        <f aca="false">IF(B107&lt;&gt;"FTE",J107+H107,DATE(2001,1,1))</f>
        <v>36886</v>
      </c>
      <c r="M107" s="103" t="n">
        <f aca="false">IF(AND($K107&lt;=M$20,$L107&gt;M$20),$I107,0)</f>
        <v>0</v>
      </c>
      <c r="N107" s="103" t="n">
        <f aca="false">IF(AND($K107&lt;=N$20,$L107&gt;N$20),$I107,0)</f>
        <v>0</v>
      </c>
      <c r="O107" s="103" t="n">
        <f aca="false">IF(AND($K107&lt;=O$20,$L107&gt;O$20),$I107,0)</f>
        <v>0</v>
      </c>
      <c r="P107" s="103" t="n">
        <f aca="false">IF(AND($K107&lt;=P$20,$L107&gt;P$20),$I107,0)</f>
        <v>0</v>
      </c>
      <c r="Q107" s="103" t="n">
        <f aca="false">IF(AND($K107&lt;=Q$20,$L107&gt;Q$20),$I107,0)</f>
        <v>0</v>
      </c>
      <c r="R107" s="103" t="n">
        <f aca="false">IF(AND($K107&lt;=R$20,$L107&gt;R$20),$I107,0)</f>
        <v>0</v>
      </c>
      <c r="S107" s="103" t="n">
        <f aca="false">IF(AND($K107&lt;=S$20,$L107&gt;S$20),$I107,0)</f>
        <v>0</v>
      </c>
      <c r="T107" s="103" t="n">
        <f aca="false">IF(AND($K107&lt;=T$20,$L107&gt;T$20),$I107,0)</f>
        <v>0</v>
      </c>
      <c r="U107" s="103" t="n">
        <f aca="false">IF(AND($K107&lt;=U$20,$L107&gt;U$20),$I107,0)</f>
        <v>0</v>
      </c>
      <c r="V107" s="103" t="n">
        <f aca="false">IF(AND($K107&lt;=V$20,$L107&gt;V$20),$I107,0)</f>
        <v>0</v>
      </c>
      <c r="W107" s="103" t="n">
        <f aca="false">IF(AND($K107&lt;=W$20,$L107&gt;W$20),$I107,0)</f>
        <v>0</v>
      </c>
      <c r="X107" s="103" t="n">
        <f aca="false">IF(AND($K107&lt;=X$20,$L107&gt;X$20),$I107,0)</f>
        <v>0</v>
      </c>
      <c r="Y107" s="106" t="n">
        <f aca="false">SUM(M107:X107)</f>
        <v>0</v>
      </c>
      <c r="Z107" s="102"/>
      <c r="AA107" s="102"/>
      <c r="AB107" s="102"/>
      <c r="AC107" s="102"/>
      <c r="AD107" s="102"/>
      <c r="AE107" s="102"/>
      <c r="AF107" s="102"/>
    </row>
    <row r="108" customFormat="false" ht="12.75" hidden="false" customHeight="false" outlineLevel="0" collapsed="false">
      <c r="A108" s="0" t="n">
        <f aca="false">+'Personnel Input Worksheet'!A109</f>
        <v>0</v>
      </c>
      <c r="B108" s="0" t="str">
        <f aca="false">+'Personnel Input Worksheet'!B109</f>
        <v> </v>
      </c>
      <c r="C108" s="0" t="n">
        <f aca="false">+'Personnel Input Worksheet'!C109</f>
        <v>0</v>
      </c>
      <c r="D108" s="0" t="n">
        <f aca="false">+'Personnel Input Worksheet'!D109</f>
        <v>0</v>
      </c>
      <c r="E108" s="0" t="n">
        <f aca="false">+'Personnel Input Worksheet'!E109</f>
        <v>0</v>
      </c>
      <c r="F108" s="94" t="n">
        <f aca="false">+'Personnel Input Worksheet'!F109</f>
        <v>0</v>
      </c>
      <c r="G108" s="0" t="n">
        <f aca="false">+'Personnel Input Worksheet'!G109</f>
        <v>12</v>
      </c>
      <c r="H108" s="102" t="n">
        <f aca="false">+G108*30</f>
        <v>360</v>
      </c>
      <c r="I108" s="103" t="n">
        <f aca="false">+F108/12</f>
        <v>0</v>
      </c>
      <c r="J108" s="104" t="n">
        <v>36526</v>
      </c>
      <c r="K108" s="105" t="n">
        <f aca="false">IF(B108&lt;&gt;"FTE",DATE(99,12,31),+J108+(360-H108))</f>
        <v>36525</v>
      </c>
      <c r="L108" s="105" t="n">
        <f aca="false">IF(B108&lt;&gt;"FTE",J108+H108,DATE(2001,1,1))</f>
        <v>36886</v>
      </c>
      <c r="M108" s="103" t="n">
        <f aca="false">IF(AND($K108&lt;=M$20,$L108&gt;M$20),$I108,0)</f>
        <v>0</v>
      </c>
      <c r="N108" s="103" t="n">
        <f aca="false">IF(AND($K108&lt;=N$20,$L108&gt;N$20),$I108,0)</f>
        <v>0</v>
      </c>
      <c r="O108" s="103" t="n">
        <f aca="false">IF(AND($K108&lt;=O$20,$L108&gt;O$20),$I108,0)</f>
        <v>0</v>
      </c>
      <c r="P108" s="103" t="n">
        <f aca="false">IF(AND($K108&lt;=P$20,$L108&gt;P$20),$I108,0)</f>
        <v>0</v>
      </c>
      <c r="Q108" s="103" t="n">
        <f aca="false">IF(AND($K108&lt;=Q$20,$L108&gt;Q$20),$I108,0)</f>
        <v>0</v>
      </c>
      <c r="R108" s="103" t="n">
        <f aca="false">IF(AND($K108&lt;=R$20,$L108&gt;R$20),$I108,0)</f>
        <v>0</v>
      </c>
      <c r="S108" s="103" t="n">
        <f aca="false">IF(AND($K108&lt;=S$20,$L108&gt;S$20),$I108,0)</f>
        <v>0</v>
      </c>
      <c r="T108" s="103" t="n">
        <f aca="false">IF(AND($K108&lt;=T$20,$L108&gt;T$20),$I108,0)</f>
        <v>0</v>
      </c>
      <c r="U108" s="103" t="n">
        <f aca="false">IF(AND($K108&lt;=U$20,$L108&gt;U$20),$I108,0)</f>
        <v>0</v>
      </c>
      <c r="V108" s="103" t="n">
        <f aca="false">IF(AND($K108&lt;=V$20,$L108&gt;V$20),$I108,0)</f>
        <v>0</v>
      </c>
      <c r="W108" s="103" t="n">
        <f aca="false">IF(AND($K108&lt;=W$20,$L108&gt;W$20),$I108,0)</f>
        <v>0</v>
      </c>
      <c r="X108" s="103" t="n">
        <f aca="false">IF(AND($K108&lt;=X$20,$L108&gt;X$20),$I108,0)</f>
        <v>0</v>
      </c>
      <c r="Y108" s="106" t="n">
        <f aca="false">SUM(M108:X108)</f>
        <v>0</v>
      </c>
      <c r="Z108" s="102"/>
      <c r="AA108" s="102"/>
      <c r="AB108" s="102"/>
      <c r="AC108" s="102"/>
      <c r="AD108" s="102"/>
      <c r="AE108" s="102"/>
      <c r="AF108" s="102"/>
    </row>
    <row r="109" customFormat="false" ht="12.75" hidden="false" customHeight="false" outlineLevel="0" collapsed="false">
      <c r="A109" s="0" t="n">
        <f aca="false">+'Personnel Input Worksheet'!A110</f>
        <v>0</v>
      </c>
      <c r="B109" s="0" t="str">
        <f aca="false">+'Personnel Input Worksheet'!B110</f>
        <v> </v>
      </c>
      <c r="C109" s="0" t="n">
        <f aca="false">+'Personnel Input Worksheet'!C110</f>
        <v>0</v>
      </c>
      <c r="D109" s="0" t="n">
        <f aca="false">+'Personnel Input Worksheet'!D110</f>
        <v>0</v>
      </c>
      <c r="E109" s="0" t="n">
        <f aca="false">+'Personnel Input Worksheet'!E110</f>
        <v>0</v>
      </c>
      <c r="F109" s="94" t="n">
        <f aca="false">+'Personnel Input Worksheet'!F110</f>
        <v>0</v>
      </c>
      <c r="G109" s="0" t="n">
        <f aca="false">+'Personnel Input Worksheet'!G110</f>
        <v>12</v>
      </c>
      <c r="H109" s="102" t="n">
        <f aca="false">+G109*30</f>
        <v>360</v>
      </c>
      <c r="I109" s="103" t="n">
        <f aca="false">+F109/12</f>
        <v>0</v>
      </c>
      <c r="J109" s="104" t="n">
        <v>36526</v>
      </c>
      <c r="K109" s="105" t="n">
        <f aca="false">IF(B109&lt;&gt;"FTE",DATE(99,12,31),+J109+(360-H109))</f>
        <v>36525</v>
      </c>
      <c r="L109" s="105" t="n">
        <f aca="false">IF(B109&lt;&gt;"FTE",J109+H109,DATE(2001,1,1))</f>
        <v>36886</v>
      </c>
      <c r="M109" s="103" t="n">
        <f aca="false">IF(AND($K109&lt;=M$20,$L109&gt;M$20),$I109,0)</f>
        <v>0</v>
      </c>
      <c r="N109" s="103" t="n">
        <f aca="false">IF(AND($K109&lt;=N$20,$L109&gt;N$20),$I109,0)</f>
        <v>0</v>
      </c>
      <c r="O109" s="103" t="n">
        <f aca="false">IF(AND($K109&lt;=O$20,$L109&gt;O$20),$I109,0)</f>
        <v>0</v>
      </c>
      <c r="P109" s="103" t="n">
        <f aca="false">IF(AND($K109&lt;=P$20,$L109&gt;P$20),$I109,0)</f>
        <v>0</v>
      </c>
      <c r="Q109" s="103" t="n">
        <f aca="false">IF(AND($K109&lt;=Q$20,$L109&gt;Q$20),$I109,0)</f>
        <v>0</v>
      </c>
      <c r="R109" s="103" t="n">
        <f aca="false">IF(AND($K109&lt;=R$20,$L109&gt;R$20),$I109,0)</f>
        <v>0</v>
      </c>
      <c r="S109" s="103" t="n">
        <f aca="false">IF(AND($K109&lt;=S$20,$L109&gt;S$20),$I109,0)</f>
        <v>0</v>
      </c>
      <c r="T109" s="103" t="n">
        <f aca="false">IF(AND($K109&lt;=T$20,$L109&gt;T$20),$I109,0)</f>
        <v>0</v>
      </c>
      <c r="U109" s="103" t="n">
        <f aca="false">IF(AND($K109&lt;=U$20,$L109&gt;U$20),$I109,0)</f>
        <v>0</v>
      </c>
      <c r="V109" s="103" t="n">
        <f aca="false">IF(AND($K109&lt;=V$20,$L109&gt;V$20),$I109,0)</f>
        <v>0</v>
      </c>
      <c r="W109" s="103" t="n">
        <f aca="false">IF(AND($K109&lt;=W$20,$L109&gt;W$20),$I109,0)</f>
        <v>0</v>
      </c>
      <c r="X109" s="103" t="n">
        <f aca="false">IF(AND($K109&lt;=X$20,$L109&gt;X$20),$I109,0)</f>
        <v>0</v>
      </c>
      <c r="Y109" s="106" t="n">
        <f aca="false">SUM(M109:X109)</f>
        <v>0</v>
      </c>
      <c r="Z109" s="102"/>
      <c r="AA109" s="102"/>
      <c r="AB109" s="102"/>
      <c r="AC109" s="102"/>
      <c r="AD109" s="102"/>
      <c r="AE109" s="102"/>
      <c r="AF109" s="102"/>
    </row>
    <row r="110" customFormat="false" ht="12.75" hidden="false" customHeight="false" outlineLevel="0" collapsed="false">
      <c r="A110" s="0" t="n">
        <f aca="false">+'Personnel Input Worksheet'!A111</f>
        <v>0</v>
      </c>
      <c r="B110" s="0" t="str">
        <f aca="false">+'Personnel Input Worksheet'!B111</f>
        <v> </v>
      </c>
      <c r="C110" s="0" t="n">
        <f aca="false">+'Personnel Input Worksheet'!C111</f>
        <v>0</v>
      </c>
      <c r="D110" s="0" t="n">
        <f aca="false">+'Personnel Input Worksheet'!D111</f>
        <v>0</v>
      </c>
      <c r="E110" s="0" t="n">
        <f aca="false">+'Personnel Input Worksheet'!E111</f>
        <v>0</v>
      </c>
      <c r="F110" s="94" t="n">
        <f aca="false">+'Personnel Input Worksheet'!F111</f>
        <v>0</v>
      </c>
      <c r="G110" s="0" t="n">
        <f aca="false">+'Personnel Input Worksheet'!G111</f>
        <v>12</v>
      </c>
      <c r="H110" s="102" t="n">
        <f aca="false">+G110*30</f>
        <v>360</v>
      </c>
      <c r="I110" s="103" t="n">
        <f aca="false">+F110/12</f>
        <v>0</v>
      </c>
      <c r="J110" s="104" t="n">
        <v>36526</v>
      </c>
      <c r="K110" s="105" t="n">
        <f aca="false">IF(B110&lt;&gt;"FTE",DATE(99,12,31),+J110+(360-H110))</f>
        <v>36525</v>
      </c>
      <c r="L110" s="105" t="n">
        <f aca="false">IF(B110&lt;&gt;"FTE",J110+H110,DATE(2001,1,1))</f>
        <v>36886</v>
      </c>
      <c r="M110" s="103" t="n">
        <f aca="false">IF(AND($K110&lt;=M$20,$L110&gt;M$20),$I110,0)</f>
        <v>0</v>
      </c>
      <c r="N110" s="103" t="n">
        <f aca="false">IF(AND($K110&lt;=N$20,$L110&gt;N$20),$I110,0)</f>
        <v>0</v>
      </c>
      <c r="O110" s="103" t="n">
        <f aca="false">IF(AND($K110&lt;=O$20,$L110&gt;O$20),$I110,0)</f>
        <v>0</v>
      </c>
      <c r="P110" s="103" t="n">
        <f aca="false">IF(AND($K110&lt;=P$20,$L110&gt;P$20),$I110,0)</f>
        <v>0</v>
      </c>
      <c r="Q110" s="103" t="n">
        <f aca="false">IF(AND($K110&lt;=Q$20,$L110&gt;Q$20),$I110,0)</f>
        <v>0</v>
      </c>
      <c r="R110" s="103" t="n">
        <f aca="false">IF(AND($K110&lt;=R$20,$L110&gt;R$20),$I110,0)</f>
        <v>0</v>
      </c>
      <c r="S110" s="103" t="n">
        <f aca="false">IF(AND($K110&lt;=S$20,$L110&gt;S$20),$I110,0)</f>
        <v>0</v>
      </c>
      <c r="T110" s="103" t="n">
        <f aca="false">IF(AND($K110&lt;=T$20,$L110&gt;T$20),$I110,0)</f>
        <v>0</v>
      </c>
      <c r="U110" s="103" t="n">
        <f aca="false">IF(AND($K110&lt;=U$20,$L110&gt;U$20),$I110,0)</f>
        <v>0</v>
      </c>
      <c r="V110" s="103" t="n">
        <f aca="false">IF(AND($K110&lt;=V$20,$L110&gt;V$20),$I110,0)</f>
        <v>0</v>
      </c>
      <c r="W110" s="103" t="n">
        <f aca="false">IF(AND($K110&lt;=W$20,$L110&gt;W$20),$I110,0)</f>
        <v>0</v>
      </c>
      <c r="X110" s="103" t="n">
        <f aca="false">IF(AND($K110&lt;=X$20,$L110&gt;X$20),$I110,0)</f>
        <v>0</v>
      </c>
      <c r="Y110" s="106" t="n">
        <f aca="false">SUM(M110:X110)</f>
        <v>0</v>
      </c>
      <c r="Z110" s="102"/>
      <c r="AA110" s="102"/>
      <c r="AB110" s="102"/>
      <c r="AC110" s="102"/>
      <c r="AD110" s="102"/>
      <c r="AE110" s="102"/>
      <c r="AF110" s="102"/>
    </row>
    <row r="111" customFormat="false" ht="12.75" hidden="false" customHeight="false" outlineLevel="0" collapsed="false">
      <c r="A111" s="0" t="n">
        <f aca="false">+'Personnel Input Worksheet'!A112</f>
        <v>0</v>
      </c>
      <c r="B111" s="0" t="str">
        <f aca="false">+'Personnel Input Worksheet'!B112</f>
        <v> </v>
      </c>
      <c r="C111" s="0" t="n">
        <f aca="false">+'Personnel Input Worksheet'!C112</f>
        <v>0</v>
      </c>
      <c r="D111" s="0" t="n">
        <f aca="false">+'Personnel Input Worksheet'!D112</f>
        <v>0</v>
      </c>
      <c r="E111" s="0" t="n">
        <f aca="false">+'Personnel Input Worksheet'!E112</f>
        <v>0</v>
      </c>
      <c r="F111" s="94" t="n">
        <f aca="false">+'Personnel Input Worksheet'!F112</f>
        <v>0</v>
      </c>
      <c r="G111" s="0" t="n">
        <f aca="false">+'Personnel Input Worksheet'!G112</f>
        <v>12</v>
      </c>
      <c r="H111" s="102" t="n">
        <f aca="false">+G111*30</f>
        <v>360</v>
      </c>
      <c r="I111" s="103" t="n">
        <f aca="false">+F111/12</f>
        <v>0</v>
      </c>
      <c r="J111" s="104" t="n">
        <v>36526</v>
      </c>
      <c r="K111" s="105" t="n">
        <f aca="false">IF(B111&lt;&gt;"FTE",DATE(99,12,31),+J111+(360-H111))</f>
        <v>36525</v>
      </c>
      <c r="L111" s="105" t="n">
        <f aca="false">IF(B111&lt;&gt;"FTE",J111+H111,DATE(2001,1,1))</f>
        <v>36886</v>
      </c>
      <c r="M111" s="103" t="n">
        <f aca="false">IF(AND($K111&lt;=M$20,$L111&gt;M$20),$I111,0)</f>
        <v>0</v>
      </c>
      <c r="N111" s="103" t="n">
        <f aca="false">IF(AND($K111&lt;=N$20,$L111&gt;N$20),$I111,0)</f>
        <v>0</v>
      </c>
      <c r="O111" s="103" t="n">
        <f aca="false">IF(AND($K111&lt;=O$20,$L111&gt;O$20),$I111,0)</f>
        <v>0</v>
      </c>
      <c r="P111" s="103" t="n">
        <f aca="false">IF(AND($K111&lt;=P$20,$L111&gt;P$20),$I111,0)</f>
        <v>0</v>
      </c>
      <c r="Q111" s="103" t="n">
        <f aca="false">IF(AND($K111&lt;=Q$20,$L111&gt;Q$20),$I111,0)</f>
        <v>0</v>
      </c>
      <c r="R111" s="103" t="n">
        <f aca="false">IF(AND($K111&lt;=R$20,$L111&gt;R$20),$I111,0)</f>
        <v>0</v>
      </c>
      <c r="S111" s="103" t="n">
        <f aca="false">IF(AND($K111&lt;=S$20,$L111&gt;S$20),$I111,0)</f>
        <v>0</v>
      </c>
      <c r="T111" s="103" t="n">
        <f aca="false">IF(AND($K111&lt;=T$20,$L111&gt;T$20),$I111,0)</f>
        <v>0</v>
      </c>
      <c r="U111" s="103" t="n">
        <f aca="false">IF(AND($K111&lt;=U$20,$L111&gt;U$20),$I111,0)</f>
        <v>0</v>
      </c>
      <c r="V111" s="103" t="n">
        <f aca="false">IF(AND($K111&lt;=V$20,$L111&gt;V$20),$I111,0)</f>
        <v>0</v>
      </c>
      <c r="W111" s="103" t="n">
        <f aca="false">IF(AND($K111&lt;=W$20,$L111&gt;W$20),$I111,0)</f>
        <v>0</v>
      </c>
      <c r="X111" s="103" t="n">
        <f aca="false">IF(AND($K111&lt;=X$20,$L111&gt;X$20),$I111,0)</f>
        <v>0</v>
      </c>
      <c r="Y111" s="106" t="n">
        <f aca="false">SUM(M111:X111)</f>
        <v>0</v>
      </c>
      <c r="Z111" s="102"/>
      <c r="AA111" s="102"/>
      <c r="AB111" s="102"/>
      <c r="AC111" s="102"/>
      <c r="AD111" s="102"/>
      <c r="AE111" s="102"/>
      <c r="AF111" s="102"/>
    </row>
    <row r="112" customFormat="false" ht="12.75" hidden="false" customHeight="false" outlineLevel="0" collapsed="false">
      <c r="A112" s="0" t="n">
        <f aca="false">+'Personnel Input Worksheet'!A113</f>
        <v>0</v>
      </c>
      <c r="B112" s="0" t="str">
        <f aca="false">+'Personnel Input Worksheet'!B113</f>
        <v> </v>
      </c>
      <c r="C112" s="0" t="n">
        <f aca="false">+'Personnel Input Worksheet'!C113</f>
        <v>0</v>
      </c>
      <c r="D112" s="0" t="n">
        <f aca="false">+'Personnel Input Worksheet'!D113</f>
        <v>0</v>
      </c>
      <c r="E112" s="0" t="n">
        <f aca="false">+'Personnel Input Worksheet'!E113</f>
        <v>0</v>
      </c>
      <c r="F112" s="94" t="n">
        <f aca="false">+'Personnel Input Worksheet'!F113</f>
        <v>0</v>
      </c>
      <c r="G112" s="0" t="n">
        <f aca="false">+'Personnel Input Worksheet'!G113</f>
        <v>12</v>
      </c>
      <c r="H112" s="102" t="n">
        <f aca="false">+G112*30</f>
        <v>360</v>
      </c>
      <c r="I112" s="103" t="n">
        <f aca="false">+F112/12</f>
        <v>0</v>
      </c>
      <c r="J112" s="104" t="n">
        <v>36526</v>
      </c>
      <c r="K112" s="105" t="n">
        <f aca="false">IF(B112&lt;&gt;"FTE",DATE(99,12,31),+J112+(360-H112))</f>
        <v>36525</v>
      </c>
      <c r="L112" s="105" t="n">
        <f aca="false">IF(B112&lt;&gt;"FTE",J112+H112,DATE(2001,1,1))</f>
        <v>36886</v>
      </c>
      <c r="M112" s="103" t="n">
        <f aca="false">IF(AND($K112&lt;=M$20,$L112&gt;M$20),$I112,0)</f>
        <v>0</v>
      </c>
      <c r="N112" s="103" t="n">
        <f aca="false">IF(AND($K112&lt;=N$20,$L112&gt;N$20),$I112,0)</f>
        <v>0</v>
      </c>
      <c r="O112" s="103" t="n">
        <f aca="false">IF(AND($K112&lt;=O$20,$L112&gt;O$20),$I112,0)</f>
        <v>0</v>
      </c>
      <c r="P112" s="103" t="n">
        <f aca="false">IF(AND($K112&lt;=P$20,$L112&gt;P$20),$I112,0)</f>
        <v>0</v>
      </c>
      <c r="Q112" s="103" t="n">
        <f aca="false">IF(AND($K112&lt;=Q$20,$L112&gt;Q$20),$I112,0)</f>
        <v>0</v>
      </c>
      <c r="R112" s="103" t="n">
        <f aca="false">IF(AND($K112&lt;=R$20,$L112&gt;R$20),$I112,0)</f>
        <v>0</v>
      </c>
      <c r="S112" s="103" t="n">
        <f aca="false">IF(AND($K112&lt;=S$20,$L112&gt;S$20),$I112,0)</f>
        <v>0</v>
      </c>
      <c r="T112" s="103" t="n">
        <f aca="false">IF(AND($K112&lt;=T$20,$L112&gt;T$20),$I112,0)</f>
        <v>0</v>
      </c>
      <c r="U112" s="103" t="n">
        <f aca="false">IF(AND($K112&lt;=U$20,$L112&gt;U$20),$I112,0)</f>
        <v>0</v>
      </c>
      <c r="V112" s="103" t="n">
        <f aca="false">IF(AND($K112&lt;=V$20,$L112&gt;V$20),$I112,0)</f>
        <v>0</v>
      </c>
      <c r="W112" s="103" t="n">
        <f aca="false">IF(AND($K112&lt;=W$20,$L112&gt;W$20),$I112,0)</f>
        <v>0</v>
      </c>
      <c r="X112" s="103" t="n">
        <f aca="false">IF(AND($K112&lt;=X$20,$L112&gt;X$20),$I112,0)</f>
        <v>0</v>
      </c>
      <c r="Y112" s="106" t="n">
        <f aca="false">SUM(M112:X112)</f>
        <v>0</v>
      </c>
      <c r="Z112" s="102"/>
      <c r="AA112" s="102"/>
      <c r="AB112" s="102"/>
      <c r="AC112" s="102"/>
      <c r="AD112" s="102"/>
      <c r="AE112" s="102"/>
      <c r="AF112" s="102"/>
    </row>
    <row r="113" customFormat="false" ht="12.75" hidden="false" customHeight="false" outlineLevel="0" collapsed="false">
      <c r="A113" s="0" t="n">
        <f aca="false">+'Personnel Input Worksheet'!A114</f>
        <v>0</v>
      </c>
      <c r="B113" s="0" t="str">
        <f aca="false">+'Personnel Input Worksheet'!B114</f>
        <v> </v>
      </c>
      <c r="C113" s="0" t="n">
        <f aca="false">+'Personnel Input Worksheet'!C114</f>
        <v>0</v>
      </c>
      <c r="D113" s="0" t="n">
        <f aca="false">+'Personnel Input Worksheet'!D114</f>
        <v>0</v>
      </c>
      <c r="E113" s="0" t="n">
        <f aca="false">+'Personnel Input Worksheet'!E114</f>
        <v>0</v>
      </c>
      <c r="F113" s="94" t="n">
        <f aca="false">+'Personnel Input Worksheet'!F114</f>
        <v>0</v>
      </c>
      <c r="G113" s="0" t="n">
        <f aca="false">+'Personnel Input Worksheet'!G114</f>
        <v>12</v>
      </c>
      <c r="H113" s="102" t="n">
        <f aca="false">+G113*30</f>
        <v>360</v>
      </c>
      <c r="I113" s="103" t="n">
        <f aca="false">+F113/12</f>
        <v>0</v>
      </c>
      <c r="J113" s="104" t="n">
        <v>36526</v>
      </c>
      <c r="K113" s="105" t="n">
        <f aca="false">IF(B113&lt;&gt;"FTE",DATE(99,12,31),+J113+(360-H113))</f>
        <v>36525</v>
      </c>
      <c r="L113" s="105" t="n">
        <f aca="false">IF(B113&lt;&gt;"FTE",J113+H113,DATE(2001,1,1))</f>
        <v>36886</v>
      </c>
      <c r="M113" s="103" t="n">
        <f aca="false">IF(AND($K113&lt;=M$20,$L113&gt;M$20),$I113,0)</f>
        <v>0</v>
      </c>
      <c r="N113" s="103" t="n">
        <f aca="false">IF(AND($K113&lt;=N$20,$L113&gt;N$20),$I113,0)</f>
        <v>0</v>
      </c>
      <c r="O113" s="103" t="n">
        <f aca="false">IF(AND($K113&lt;=O$20,$L113&gt;O$20),$I113,0)</f>
        <v>0</v>
      </c>
      <c r="P113" s="103" t="n">
        <f aca="false">IF(AND($K113&lt;=P$20,$L113&gt;P$20),$I113,0)</f>
        <v>0</v>
      </c>
      <c r="Q113" s="103" t="n">
        <f aca="false">IF(AND($K113&lt;=Q$20,$L113&gt;Q$20),$I113,0)</f>
        <v>0</v>
      </c>
      <c r="R113" s="103" t="n">
        <f aca="false">IF(AND($K113&lt;=R$20,$L113&gt;R$20),$I113,0)</f>
        <v>0</v>
      </c>
      <c r="S113" s="103" t="n">
        <f aca="false">IF(AND($K113&lt;=S$20,$L113&gt;S$20),$I113,0)</f>
        <v>0</v>
      </c>
      <c r="T113" s="103" t="n">
        <f aca="false">IF(AND($K113&lt;=T$20,$L113&gt;T$20),$I113,0)</f>
        <v>0</v>
      </c>
      <c r="U113" s="103" t="n">
        <f aca="false">IF(AND($K113&lt;=U$20,$L113&gt;U$20),$I113,0)</f>
        <v>0</v>
      </c>
      <c r="V113" s="103" t="n">
        <f aca="false">IF(AND($K113&lt;=V$20,$L113&gt;V$20),$I113,0)</f>
        <v>0</v>
      </c>
      <c r="W113" s="103" t="n">
        <f aca="false">IF(AND($K113&lt;=W$20,$L113&gt;W$20),$I113,0)</f>
        <v>0</v>
      </c>
      <c r="X113" s="103" t="n">
        <f aca="false">IF(AND($K113&lt;=X$20,$L113&gt;X$20),$I113,0)</f>
        <v>0</v>
      </c>
      <c r="Y113" s="106" t="n">
        <f aca="false">SUM(M113:X113)</f>
        <v>0</v>
      </c>
      <c r="Z113" s="102"/>
      <c r="AA113" s="102"/>
      <c r="AB113" s="102"/>
      <c r="AC113" s="102"/>
      <c r="AD113" s="102"/>
      <c r="AE113" s="102"/>
      <c r="AF113" s="102"/>
    </row>
    <row r="114" customFormat="false" ht="12.75" hidden="false" customHeight="false" outlineLevel="0" collapsed="false">
      <c r="A114" s="0" t="n">
        <f aca="false">+'Personnel Input Worksheet'!A115</f>
        <v>0</v>
      </c>
      <c r="B114" s="0" t="str">
        <f aca="false">+'Personnel Input Worksheet'!B115</f>
        <v> </v>
      </c>
      <c r="C114" s="0" t="n">
        <f aca="false">+'Personnel Input Worksheet'!C115</f>
        <v>0</v>
      </c>
      <c r="D114" s="0" t="n">
        <f aca="false">+'Personnel Input Worksheet'!D115</f>
        <v>0</v>
      </c>
      <c r="E114" s="0" t="n">
        <f aca="false">+'Personnel Input Worksheet'!E115</f>
        <v>0</v>
      </c>
      <c r="F114" s="94" t="n">
        <f aca="false">+'Personnel Input Worksheet'!F115</f>
        <v>0</v>
      </c>
      <c r="G114" s="0" t="n">
        <f aca="false">+'Personnel Input Worksheet'!G115</f>
        <v>12</v>
      </c>
      <c r="H114" s="102" t="n">
        <f aca="false">+G114*30</f>
        <v>360</v>
      </c>
      <c r="I114" s="103" t="n">
        <f aca="false">+F114/12</f>
        <v>0</v>
      </c>
      <c r="J114" s="104" t="n">
        <v>36526</v>
      </c>
      <c r="K114" s="105" t="n">
        <f aca="false">IF(B114&lt;&gt;"FTE",DATE(99,12,31),+J114+(360-H114))</f>
        <v>36525</v>
      </c>
      <c r="L114" s="105" t="n">
        <f aca="false">IF(B114&lt;&gt;"FTE",J114+H114,DATE(2001,1,1))</f>
        <v>36886</v>
      </c>
      <c r="M114" s="103" t="n">
        <f aca="false">IF(AND($K114&lt;=M$20,$L114&gt;M$20),$I114,0)</f>
        <v>0</v>
      </c>
      <c r="N114" s="103" t="n">
        <f aca="false">IF(AND($K114&lt;=N$20,$L114&gt;N$20),$I114,0)</f>
        <v>0</v>
      </c>
      <c r="O114" s="103" t="n">
        <f aca="false">IF(AND($K114&lt;=O$20,$L114&gt;O$20),$I114,0)</f>
        <v>0</v>
      </c>
      <c r="P114" s="103" t="n">
        <f aca="false">IF(AND($K114&lt;=P$20,$L114&gt;P$20),$I114,0)</f>
        <v>0</v>
      </c>
      <c r="Q114" s="103" t="n">
        <f aca="false">IF(AND($K114&lt;=Q$20,$L114&gt;Q$20),$I114,0)</f>
        <v>0</v>
      </c>
      <c r="R114" s="103" t="n">
        <f aca="false">IF(AND($K114&lt;=R$20,$L114&gt;R$20),$I114,0)</f>
        <v>0</v>
      </c>
      <c r="S114" s="103" t="n">
        <f aca="false">IF(AND($K114&lt;=S$20,$L114&gt;S$20),$I114,0)</f>
        <v>0</v>
      </c>
      <c r="T114" s="103" t="n">
        <f aca="false">IF(AND($K114&lt;=T$20,$L114&gt;T$20),$I114,0)</f>
        <v>0</v>
      </c>
      <c r="U114" s="103" t="n">
        <f aca="false">IF(AND($K114&lt;=U$20,$L114&gt;U$20),$I114,0)</f>
        <v>0</v>
      </c>
      <c r="V114" s="103" t="n">
        <f aca="false">IF(AND($K114&lt;=V$20,$L114&gt;V$20),$I114,0)</f>
        <v>0</v>
      </c>
      <c r="W114" s="103" t="n">
        <f aca="false">IF(AND($K114&lt;=W$20,$L114&gt;W$20),$I114,0)</f>
        <v>0</v>
      </c>
      <c r="X114" s="103" t="n">
        <f aca="false">IF(AND($K114&lt;=X$20,$L114&gt;X$20),$I114,0)</f>
        <v>0</v>
      </c>
      <c r="Y114" s="106" t="n">
        <f aca="false">SUM(M114:X114)</f>
        <v>0</v>
      </c>
      <c r="Z114" s="102"/>
      <c r="AA114" s="102"/>
      <c r="AB114" s="102"/>
      <c r="AC114" s="102"/>
      <c r="AD114" s="102"/>
      <c r="AE114" s="102"/>
      <c r="AF114" s="102"/>
    </row>
    <row r="115" customFormat="false" ht="12.75" hidden="false" customHeight="false" outlineLevel="0" collapsed="false">
      <c r="A115" s="0" t="n">
        <f aca="false">+'Personnel Input Worksheet'!A116</f>
        <v>0</v>
      </c>
      <c r="B115" s="0" t="str">
        <f aca="false">+'Personnel Input Worksheet'!B116</f>
        <v> </v>
      </c>
      <c r="C115" s="0" t="n">
        <f aca="false">+'Personnel Input Worksheet'!C116</f>
        <v>0</v>
      </c>
      <c r="D115" s="0" t="n">
        <f aca="false">+'Personnel Input Worksheet'!D116</f>
        <v>0</v>
      </c>
      <c r="E115" s="0" t="n">
        <f aca="false">+'Personnel Input Worksheet'!E116</f>
        <v>0</v>
      </c>
      <c r="F115" s="94" t="n">
        <f aca="false">+'Personnel Input Worksheet'!F116</f>
        <v>0</v>
      </c>
      <c r="G115" s="0" t="n">
        <f aca="false">+'Personnel Input Worksheet'!G116</f>
        <v>12</v>
      </c>
      <c r="H115" s="102" t="n">
        <f aca="false">+G115*30</f>
        <v>360</v>
      </c>
      <c r="I115" s="103" t="n">
        <f aca="false">+F115/12</f>
        <v>0</v>
      </c>
      <c r="J115" s="104" t="n">
        <v>36526</v>
      </c>
      <c r="K115" s="105" t="n">
        <f aca="false">IF(B115&lt;&gt;"FTE",DATE(99,12,31),+J115+(360-H115))</f>
        <v>36525</v>
      </c>
      <c r="L115" s="105" t="n">
        <f aca="false">IF(B115&lt;&gt;"FTE",J115+H115,DATE(2001,1,1))</f>
        <v>36886</v>
      </c>
      <c r="M115" s="103" t="n">
        <f aca="false">IF(AND($K115&lt;=M$20,$L115&gt;M$20),$I115,0)</f>
        <v>0</v>
      </c>
      <c r="N115" s="103" t="n">
        <f aca="false">IF(AND($K115&lt;=N$20,$L115&gt;N$20),$I115,0)</f>
        <v>0</v>
      </c>
      <c r="O115" s="103" t="n">
        <f aca="false">IF(AND($K115&lt;=O$20,$L115&gt;O$20),$I115,0)</f>
        <v>0</v>
      </c>
      <c r="P115" s="103" t="n">
        <f aca="false">IF(AND($K115&lt;=P$20,$L115&gt;P$20),$I115,0)</f>
        <v>0</v>
      </c>
      <c r="Q115" s="103" t="n">
        <f aca="false">IF(AND($K115&lt;=Q$20,$L115&gt;Q$20),$I115,0)</f>
        <v>0</v>
      </c>
      <c r="R115" s="103" t="n">
        <f aca="false">IF(AND($K115&lt;=R$20,$L115&gt;R$20),$I115,0)</f>
        <v>0</v>
      </c>
      <c r="S115" s="103" t="n">
        <f aca="false">IF(AND($K115&lt;=S$20,$L115&gt;S$20),$I115,0)</f>
        <v>0</v>
      </c>
      <c r="T115" s="103" t="n">
        <f aca="false">IF(AND($K115&lt;=T$20,$L115&gt;T$20),$I115,0)</f>
        <v>0</v>
      </c>
      <c r="U115" s="103" t="n">
        <f aca="false">IF(AND($K115&lt;=U$20,$L115&gt;U$20),$I115,0)</f>
        <v>0</v>
      </c>
      <c r="V115" s="103" t="n">
        <f aca="false">IF(AND($K115&lt;=V$20,$L115&gt;V$20),$I115,0)</f>
        <v>0</v>
      </c>
      <c r="W115" s="103" t="n">
        <f aca="false">IF(AND($K115&lt;=W$20,$L115&gt;W$20),$I115,0)</f>
        <v>0</v>
      </c>
      <c r="X115" s="103" t="n">
        <f aca="false">IF(AND($K115&lt;=X$20,$L115&gt;X$20),$I115,0)</f>
        <v>0</v>
      </c>
      <c r="Y115" s="106" t="n">
        <f aca="false">SUM(M115:X115)</f>
        <v>0</v>
      </c>
      <c r="Z115" s="102"/>
      <c r="AA115" s="102"/>
      <c r="AB115" s="102"/>
      <c r="AC115" s="102"/>
      <c r="AD115" s="102"/>
      <c r="AE115" s="102"/>
      <c r="AF115" s="102"/>
    </row>
    <row r="116" customFormat="false" ht="12.75" hidden="false" customHeight="false" outlineLevel="0" collapsed="false">
      <c r="A116" s="0" t="n">
        <f aca="false">+'Personnel Input Worksheet'!A117</f>
        <v>0</v>
      </c>
      <c r="B116" s="0" t="str">
        <f aca="false">+'Personnel Input Worksheet'!B117</f>
        <v> </v>
      </c>
      <c r="C116" s="0" t="n">
        <f aca="false">+'Personnel Input Worksheet'!C117</f>
        <v>0</v>
      </c>
      <c r="D116" s="0" t="n">
        <f aca="false">+'Personnel Input Worksheet'!D117</f>
        <v>0</v>
      </c>
      <c r="E116" s="0" t="n">
        <f aca="false">+'Personnel Input Worksheet'!E117</f>
        <v>0</v>
      </c>
      <c r="F116" s="94" t="n">
        <f aca="false">+'Personnel Input Worksheet'!F117</f>
        <v>0</v>
      </c>
      <c r="G116" s="0" t="n">
        <f aca="false">+'Personnel Input Worksheet'!G117</f>
        <v>12</v>
      </c>
      <c r="H116" s="102" t="n">
        <f aca="false">+G116*30</f>
        <v>360</v>
      </c>
      <c r="I116" s="103" t="n">
        <f aca="false">+F116/12</f>
        <v>0</v>
      </c>
      <c r="J116" s="104" t="n">
        <v>36526</v>
      </c>
      <c r="K116" s="105" t="n">
        <f aca="false">IF(B116&lt;&gt;"FTE",DATE(99,12,31),+J116+(360-H116))</f>
        <v>36525</v>
      </c>
      <c r="L116" s="105" t="n">
        <f aca="false">IF(B116&lt;&gt;"FTE",J116+H116,DATE(2001,1,1))</f>
        <v>36886</v>
      </c>
      <c r="M116" s="103" t="n">
        <f aca="false">IF(AND($K116&lt;=M$20,$L116&gt;M$20),$I116,0)</f>
        <v>0</v>
      </c>
      <c r="N116" s="103" t="n">
        <f aca="false">IF(AND($K116&lt;=N$20,$L116&gt;N$20),$I116,0)</f>
        <v>0</v>
      </c>
      <c r="O116" s="103" t="n">
        <f aca="false">IF(AND($K116&lt;=O$20,$L116&gt;O$20),$I116,0)</f>
        <v>0</v>
      </c>
      <c r="P116" s="103" t="n">
        <f aca="false">IF(AND($K116&lt;=P$20,$L116&gt;P$20),$I116,0)</f>
        <v>0</v>
      </c>
      <c r="Q116" s="103" t="n">
        <f aca="false">IF(AND($K116&lt;=Q$20,$L116&gt;Q$20),$I116,0)</f>
        <v>0</v>
      </c>
      <c r="R116" s="103" t="n">
        <f aca="false">IF(AND($K116&lt;=R$20,$L116&gt;R$20),$I116,0)</f>
        <v>0</v>
      </c>
      <c r="S116" s="103" t="n">
        <f aca="false">IF(AND($K116&lt;=S$20,$L116&gt;S$20),$I116,0)</f>
        <v>0</v>
      </c>
      <c r="T116" s="103" t="n">
        <f aca="false">IF(AND($K116&lt;=T$20,$L116&gt;T$20),$I116,0)</f>
        <v>0</v>
      </c>
      <c r="U116" s="103" t="n">
        <f aca="false">IF(AND($K116&lt;=U$20,$L116&gt;U$20),$I116,0)</f>
        <v>0</v>
      </c>
      <c r="V116" s="103" t="n">
        <f aca="false">IF(AND($K116&lt;=V$20,$L116&gt;V$20),$I116,0)</f>
        <v>0</v>
      </c>
      <c r="W116" s="103" t="n">
        <f aca="false">IF(AND($K116&lt;=W$20,$L116&gt;W$20),$I116,0)</f>
        <v>0</v>
      </c>
      <c r="X116" s="103" t="n">
        <f aca="false">IF(AND($K116&lt;=X$20,$L116&gt;X$20),$I116,0)</f>
        <v>0</v>
      </c>
      <c r="Y116" s="106" t="n">
        <f aca="false">SUM(M116:X116)</f>
        <v>0</v>
      </c>
      <c r="Z116" s="102"/>
      <c r="AA116" s="102"/>
      <c r="AB116" s="102"/>
      <c r="AC116" s="102"/>
      <c r="AD116" s="102"/>
      <c r="AE116" s="102"/>
      <c r="AF116" s="102"/>
    </row>
    <row r="117" customFormat="false" ht="12.75" hidden="false" customHeight="false" outlineLevel="0" collapsed="false">
      <c r="A117" s="0" t="n">
        <f aca="false">+'Personnel Input Worksheet'!A118</f>
        <v>0</v>
      </c>
      <c r="B117" s="0" t="str">
        <f aca="false">+'Personnel Input Worksheet'!B118</f>
        <v> </v>
      </c>
      <c r="C117" s="0" t="n">
        <f aca="false">+'Personnel Input Worksheet'!C118</f>
        <v>0</v>
      </c>
      <c r="D117" s="0" t="n">
        <f aca="false">+'Personnel Input Worksheet'!D118</f>
        <v>0</v>
      </c>
      <c r="E117" s="0" t="n">
        <f aca="false">+'Personnel Input Worksheet'!E118</f>
        <v>0</v>
      </c>
      <c r="F117" s="94" t="n">
        <f aca="false">+'Personnel Input Worksheet'!F118</f>
        <v>0</v>
      </c>
      <c r="G117" s="0" t="n">
        <f aca="false">+'Personnel Input Worksheet'!G118</f>
        <v>12</v>
      </c>
      <c r="H117" s="102" t="n">
        <f aca="false">+G117*30</f>
        <v>360</v>
      </c>
      <c r="I117" s="103" t="n">
        <f aca="false">+F117/12</f>
        <v>0</v>
      </c>
      <c r="J117" s="104" t="n">
        <v>36526</v>
      </c>
      <c r="K117" s="105" t="n">
        <f aca="false">IF(B117&lt;&gt;"FTE",DATE(99,12,31),+J117+(360-H117))</f>
        <v>36525</v>
      </c>
      <c r="L117" s="105" t="n">
        <f aca="false">IF(B117&lt;&gt;"FTE",J117+H117,DATE(2001,1,1))</f>
        <v>36886</v>
      </c>
      <c r="M117" s="103" t="n">
        <f aca="false">IF(AND($K117&lt;=M$20,$L117&gt;M$20),$I117,0)</f>
        <v>0</v>
      </c>
      <c r="N117" s="103" t="n">
        <f aca="false">IF(AND($K117&lt;=N$20,$L117&gt;N$20),$I117,0)</f>
        <v>0</v>
      </c>
      <c r="O117" s="103" t="n">
        <f aca="false">IF(AND($K117&lt;=O$20,$L117&gt;O$20),$I117,0)</f>
        <v>0</v>
      </c>
      <c r="P117" s="103" t="n">
        <f aca="false">IF(AND($K117&lt;=P$20,$L117&gt;P$20),$I117,0)</f>
        <v>0</v>
      </c>
      <c r="Q117" s="103" t="n">
        <f aca="false">IF(AND($K117&lt;=Q$20,$L117&gt;Q$20),$I117,0)</f>
        <v>0</v>
      </c>
      <c r="R117" s="103" t="n">
        <f aca="false">IF(AND($K117&lt;=R$20,$L117&gt;R$20),$I117,0)</f>
        <v>0</v>
      </c>
      <c r="S117" s="103" t="n">
        <f aca="false">IF(AND($K117&lt;=S$20,$L117&gt;S$20),$I117,0)</f>
        <v>0</v>
      </c>
      <c r="T117" s="103" t="n">
        <f aca="false">IF(AND($K117&lt;=T$20,$L117&gt;T$20),$I117,0)</f>
        <v>0</v>
      </c>
      <c r="U117" s="103" t="n">
        <f aca="false">IF(AND($K117&lt;=U$20,$L117&gt;U$20),$I117,0)</f>
        <v>0</v>
      </c>
      <c r="V117" s="103" t="n">
        <f aca="false">IF(AND($K117&lt;=V$20,$L117&gt;V$20),$I117,0)</f>
        <v>0</v>
      </c>
      <c r="W117" s="103" t="n">
        <f aca="false">IF(AND($K117&lt;=W$20,$L117&gt;W$20),$I117,0)</f>
        <v>0</v>
      </c>
      <c r="X117" s="103" t="n">
        <f aca="false">IF(AND($K117&lt;=X$20,$L117&gt;X$20),$I117,0)</f>
        <v>0</v>
      </c>
      <c r="Y117" s="106" t="n">
        <f aca="false">SUM(M117:X117)</f>
        <v>0</v>
      </c>
      <c r="Z117" s="102"/>
      <c r="AA117" s="102"/>
      <c r="AB117" s="102"/>
      <c r="AC117" s="102"/>
      <c r="AD117" s="102"/>
      <c r="AE117" s="102"/>
      <c r="AF117" s="102"/>
    </row>
    <row r="118" customFormat="false" ht="12.75" hidden="false" customHeight="false" outlineLevel="0" collapsed="false">
      <c r="A118" s="0" t="n">
        <f aca="false">+'Personnel Input Worksheet'!A119</f>
        <v>0</v>
      </c>
      <c r="B118" s="0" t="str">
        <f aca="false">+'Personnel Input Worksheet'!B119</f>
        <v> </v>
      </c>
      <c r="C118" s="0" t="n">
        <f aca="false">+'Personnel Input Worksheet'!C119</f>
        <v>0</v>
      </c>
      <c r="D118" s="0" t="n">
        <f aca="false">+'Personnel Input Worksheet'!D119</f>
        <v>0</v>
      </c>
      <c r="E118" s="0" t="n">
        <f aca="false">+'Personnel Input Worksheet'!E119</f>
        <v>0</v>
      </c>
      <c r="F118" s="94" t="n">
        <f aca="false">+'Personnel Input Worksheet'!F119</f>
        <v>0</v>
      </c>
      <c r="G118" s="0" t="n">
        <f aca="false">+'Personnel Input Worksheet'!G119</f>
        <v>12</v>
      </c>
      <c r="H118" s="102" t="n">
        <f aca="false">+G118*30</f>
        <v>360</v>
      </c>
      <c r="I118" s="103" t="n">
        <f aca="false">+F118/12</f>
        <v>0</v>
      </c>
      <c r="J118" s="104" t="n">
        <v>36526</v>
      </c>
      <c r="K118" s="105" t="n">
        <f aca="false">IF(B118&lt;&gt;"FTE",DATE(99,12,31),+J118+(360-H118))</f>
        <v>36525</v>
      </c>
      <c r="L118" s="105" t="n">
        <f aca="false">IF(B118&lt;&gt;"FTE",J118+H118,DATE(2001,1,1))</f>
        <v>36886</v>
      </c>
      <c r="M118" s="103" t="n">
        <f aca="false">IF(AND($K118&lt;=M$20,$L118&gt;M$20),$I118,0)</f>
        <v>0</v>
      </c>
      <c r="N118" s="103" t="n">
        <f aca="false">IF(AND($K118&lt;=N$20,$L118&gt;N$20),$I118,0)</f>
        <v>0</v>
      </c>
      <c r="O118" s="103" t="n">
        <f aca="false">IF(AND($K118&lt;=O$20,$L118&gt;O$20),$I118,0)</f>
        <v>0</v>
      </c>
      <c r="P118" s="103" t="n">
        <f aca="false">IF(AND($K118&lt;=P$20,$L118&gt;P$20),$I118,0)</f>
        <v>0</v>
      </c>
      <c r="Q118" s="103" t="n">
        <f aca="false">IF(AND($K118&lt;=Q$20,$L118&gt;Q$20),$I118,0)</f>
        <v>0</v>
      </c>
      <c r="R118" s="103" t="n">
        <f aca="false">IF(AND($K118&lt;=R$20,$L118&gt;R$20),$I118,0)</f>
        <v>0</v>
      </c>
      <c r="S118" s="103" t="n">
        <f aca="false">IF(AND($K118&lt;=S$20,$L118&gt;S$20),$I118,0)</f>
        <v>0</v>
      </c>
      <c r="T118" s="103" t="n">
        <f aca="false">IF(AND($K118&lt;=T$20,$L118&gt;T$20),$I118,0)</f>
        <v>0</v>
      </c>
      <c r="U118" s="103" t="n">
        <f aca="false">IF(AND($K118&lt;=U$20,$L118&gt;U$20),$I118,0)</f>
        <v>0</v>
      </c>
      <c r="V118" s="103" t="n">
        <f aca="false">IF(AND($K118&lt;=V$20,$L118&gt;V$20),$I118,0)</f>
        <v>0</v>
      </c>
      <c r="W118" s="103" t="n">
        <f aca="false">IF(AND($K118&lt;=W$20,$L118&gt;W$20),$I118,0)</f>
        <v>0</v>
      </c>
      <c r="X118" s="103" t="n">
        <f aca="false">IF(AND($K118&lt;=X$20,$L118&gt;X$20),$I118,0)</f>
        <v>0</v>
      </c>
      <c r="Y118" s="106" t="n">
        <f aca="false">SUM(M118:X118)</f>
        <v>0</v>
      </c>
      <c r="Z118" s="102"/>
      <c r="AA118" s="102"/>
      <c r="AB118" s="102"/>
      <c r="AC118" s="102"/>
      <c r="AD118" s="102"/>
      <c r="AE118" s="102"/>
      <c r="AF118" s="102"/>
    </row>
    <row r="119" customFormat="false" ht="12.75" hidden="false" customHeight="false" outlineLevel="0" collapsed="false">
      <c r="A119" s="0" t="n">
        <f aca="false">+'Personnel Input Worksheet'!A120</f>
        <v>0</v>
      </c>
      <c r="B119" s="0" t="str">
        <f aca="false">+'Personnel Input Worksheet'!B120</f>
        <v> </v>
      </c>
      <c r="C119" s="0" t="n">
        <f aca="false">+'Personnel Input Worksheet'!C120</f>
        <v>0</v>
      </c>
      <c r="D119" s="0" t="n">
        <f aca="false">+'Personnel Input Worksheet'!D120</f>
        <v>0</v>
      </c>
      <c r="E119" s="0" t="n">
        <f aca="false">+'Personnel Input Worksheet'!E120</f>
        <v>0</v>
      </c>
      <c r="F119" s="94" t="n">
        <f aca="false">+'Personnel Input Worksheet'!F120</f>
        <v>0</v>
      </c>
      <c r="G119" s="0" t="n">
        <f aca="false">+'Personnel Input Worksheet'!G120</f>
        <v>12</v>
      </c>
      <c r="H119" s="102" t="n">
        <f aca="false">+G119*30</f>
        <v>360</v>
      </c>
      <c r="I119" s="103" t="n">
        <f aca="false">+F119/12</f>
        <v>0</v>
      </c>
      <c r="J119" s="104" t="n">
        <v>36526</v>
      </c>
      <c r="K119" s="105" t="n">
        <f aca="false">IF(B119&lt;&gt;"FTE",DATE(99,12,31),+J119+(360-H119))</f>
        <v>36525</v>
      </c>
      <c r="L119" s="105" t="n">
        <f aca="false">IF(B119&lt;&gt;"FTE",J119+H119,DATE(2001,1,1))</f>
        <v>36886</v>
      </c>
      <c r="M119" s="103" t="n">
        <f aca="false">IF(AND($K119&lt;=M$20,$L119&gt;M$20),$I119,0)</f>
        <v>0</v>
      </c>
      <c r="N119" s="103" t="n">
        <f aca="false">IF(AND($K119&lt;=N$20,$L119&gt;N$20),$I119,0)</f>
        <v>0</v>
      </c>
      <c r="O119" s="103" t="n">
        <f aca="false">IF(AND($K119&lt;=O$20,$L119&gt;O$20),$I119,0)</f>
        <v>0</v>
      </c>
      <c r="P119" s="103" t="n">
        <f aca="false">IF(AND($K119&lt;=P$20,$L119&gt;P$20),$I119,0)</f>
        <v>0</v>
      </c>
      <c r="Q119" s="103" t="n">
        <f aca="false">IF(AND($K119&lt;=Q$20,$L119&gt;Q$20),$I119,0)</f>
        <v>0</v>
      </c>
      <c r="R119" s="103" t="n">
        <f aca="false">IF(AND($K119&lt;=R$20,$L119&gt;R$20),$I119,0)</f>
        <v>0</v>
      </c>
      <c r="S119" s="103" t="n">
        <f aca="false">IF(AND($K119&lt;=S$20,$L119&gt;S$20),$I119,0)</f>
        <v>0</v>
      </c>
      <c r="T119" s="103" t="n">
        <f aca="false">IF(AND($K119&lt;=T$20,$L119&gt;T$20),$I119,0)</f>
        <v>0</v>
      </c>
      <c r="U119" s="103" t="n">
        <f aca="false">IF(AND($K119&lt;=U$20,$L119&gt;U$20),$I119,0)</f>
        <v>0</v>
      </c>
      <c r="V119" s="103" t="n">
        <f aca="false">IF(AND($K119&lt;=V$20,$L119&gt;V$20),$I119,0)</f>
        <v>0</v>
      </c>
      <c r="W119" s="103" t="n">
        <f aca="false">IF(AND($K119&lt;=W$20,$L119&gt;W$20),$I119,0)</f>
        <v>0</v>
      </c>
      <c r="X119" s="103" t="n">
        <f aca="false">IF(AND($K119&lt;=X$20,$L119&gt;X$20),$I119,0)</f>
        <v>0</v>
      </c>
      <c r="Y119" s="106" t="n">
        <f aca="false">SUM(M119:X119)</f>
        <v>0</v>
      </c>
      <c r="Z119" s="102"/>
      <c r="AA119" s="102"/>
      <c r="AB119" s="102"/>
      <c r="AC119" s="102"/>
      <c r="AD119" s="102"/>
      <c r="AE119" s="102"/>
      <c r="AF119" s="102"/>
    </row>
    <row r="120" customFormat="false" ht="12.75" hidden="false" customHeight="false" outlineLevel="0" collapsed="false">
      <c r="A120" s="0" t="n">
        <f aca="false">+'Personnel Input Worksheet'!A121</f>
        <v>0</v>
      </c>
      <c r="B120" s="0" t="str">
        <f aca="false">+'Personnel Input Worksheet'!B121</f>
        <v> </v>
      </c>
      <c r="C120" s="0" t="n">
        <f aca="false">+'Personnel Input Worksheet'!C121</f>
        <v>0</v>
      </c>
      <c r="D120" s="0" t="n">
        <f aca="false">+'Personnel Input Worksheet'!D121</f>
        <v>0</v>
      </c>
      <c r="E120" s="0" t="n">
        <f aca="false">+'Personnel Input Worksheet'!E121</f>
        <v>0</v>
      </c>
      <c r="F120" s="94" t="n">
        <f aca="false">+'Personnel Input Worksheet'!F121</f>
        <v>0</v>
      </c>
      <c r="G120" s="0" t="n">
        <f aca="false">+'Personnel Input Worksheet'!G121</f>
        <v>12</v>
      </c>
      <c r="H120" s="102" t="n">
        <f aca="false">+G120*30</f>
        <v>360</v>
      </c>
      <c r="I120" s="103" t="n">
        <f aca="false">+F120/12</f>
        <v>0</v>
      </c>
      <c r="J120" s="104" t="n">
        <v>36526</v>
      </c>
      <c r="K120" s="105" t="n">
        <f aca="false">IF(B120&lt;&gt;"FTE",DATE(99,12,31),+J120+(360-H120))</f>
        <v>36525</v>
      </c>
      <c r="L120" s="105" t="n">
        <f aca="false">IF(B120&lt;&gt;"FTE",J120+H120,DATE(2001,1,1))</f>
        <v>36886</v>
      </c>
      <c r="M120" s="103" t="n">
        <f aca="false">IF(AND($K120&lt;=M$20,$L120&gt;M$20),$I120,0)</f>
        <v>0</v>
      </c>
      <c r="N120" s="103" t="n">
        <f aca="false">IF(AND($K120&lt;=N$20,$L120&gt;N$20),$I120,0)</f>
        <v>0</v>
      </c>
      <c r="O120" s="103" t="n">
        <f aca="false">IF(AND($K120&lt;=O$20,$L120&gt;O$20),$I120,0)</f>
        <v>0</v>
      </c>
      <c r="P120" s="103" t="n">
        <f aca="false">IF(AND($K120&lt;=P$20,$L120&gt;P$20),$I120,0)</f>
        <v>0</v>
      </c>
      <c r="Q120" s="103" t="n">
        <f aca="false">IF(AND($K120&lt;=Q$20,$L120&gt;Q$20),$I120,0)</f>
        <v>0</v>
      </c>
      <c r="R120" s="103" t="n">
        <f aca="false">IF(AND($K120&lt;=R$20,$L120&gt;R$20),$I120,0)</f>
        <v>0</v>
      </c>
      <c r="S120" s="103" t="n">
        <f aca="false">IF(AND($K120&lt;=S$20,$L120&gt;S$20),$I120,0)</f>
        <v>0</v>
      </c>
      <c r="T120" s="103" t="n">
        <f aca="false">IF(AND($K120&lt;=T$20,$L120&gt;T$20),$I120,0)</f>
        <v>0</v>
      </c>
      <c r="U120" s="103" t="n">
        <f aca="false">IF(AND($K120&lt;=U$20,$L120&gt;U$20),$I120,0)</f>
        <v>0</v>
      </c>
      <c r="V120" s="103" t="n">
        <f aca="false">IF(AND($K120&lt;=V$20,$L120&gt;V$20),$I120,0)</f>
        <v>0</v>
      </c>
      <c r="W120" s="103" t="n">
        <f aca="false">IF(AND($K120&lt;=W$20,$L120&gt;W$20),$I120,0)</f>
        <v>0</v>
      </c>
      <c r="X120" s="103" t="n">
        <f aca="false">IF(AND($K120&lt;=X$20,$L120&gt;X$20),$I120,0)</f>
        <v>0</v>
      </c>
      <c r="Y120" s="106" t="n">
        <f aca="false">SUM(M120:X120)</f>
        <v>0</v>
      </c>
    </row>
    <row r="121" customFormat="false" ht="12.75" hidden="false" customHeight="false" outlineLevel="0" collapsed="false">
      <c r="A121" s="0" t="n">
        <f aca="false">+'Personnel Input Worksheet'!A122</f>
        <v>0</v>
      </c>
      <c r="B121" s="0" t="str">
        <f aca="false">+'Personnel Input Worksheet'!B122</f>
        <v> </v>
      </c>
      <c r="C121" s="0" t="n">
        <f aca="false">+'Personnel Input Worksheet'!C122</f>
        <v>0</v>
      </c>
      <c r="D121" s="0" t="n">
        <f aca="false">+'Personnel Input Worksheet'!D122</f>
        <v>0</v>
      </c>
      <c r="E121" s="0" t="n">
        <f aca="false">+'Personnel Input Worksheet'!E122</f>
        <v>0</v>
      </c>
      <c r="F121" s="94" t="n">
        <f aca="false">+'Personnel Input Worksheet'!F122</f>
        <v>0</v>
      </c>
      <c r="G121" s="0" t="n">
        <f aca="false">+'Personnel Input Worksheet'!G122</f>
        <v>12</v>
      </c>
      <c r="H121" s="102" t="n">
        <f aca="false">+G121*30</f>
        <v>360</v>
      </c>
      <c r="I121" s="103" t="n">
        <f aca="false">+F121/12</f>
        <v>0</v>
      </c>
      <c r="J121" s="104" t="n">
        <v>36526</v>
      </c>
      <c r="K121" s="105" t="n">
        <f aca="false">IF(B121&lt;&gt;"FTE",DATE(99,12,31),+J121+(360-H121))</f>
        <v>36525</v>
      </c>
      <c r="L121" s="105" t="n">
        <f aca="false">IF(B121&lt;&gt;"FTE",J121+H121,DATE(2001,1,1))</f>
        <v>36886</v>
      </c>
      <c r="M121" s="103" t="n">
        <f aca="false">IF(AND($K121&lt;=M$20,$L121&gt;M$20),$I121,0)</f>
        <v>0</v>
      </c>
      <c r="N121" s="103" t="n">
        <f aca="false">IF(AND($K121&lt;=N$20,$L121&gt;N$20),$I121,0)</f>
        <v>0</v>
      </c>
      <c r="O121" s="103" t="n">
        <f aca="false">IF(AND($K121&lt;=O$20,$L121&gt;O$20),$I121,0)</f>
        <v>0</v>
      </c>
      <c r="P121" s="103" t="n">
        <f aca="false">IF(AND($K121&lt;=P$20,$L121&gt;P$20),$I121,0)</f>
        <v>0</v>
      </c>
      <c r="Q121" s="103" t="n">
        <f aca="false">IF(AND($K121&lt;=Q$20,$L121&gt;Q$20),$I121,0)</f>
        <v>0</v>
      </c>
      <c r="R121" s="103" t="n">
        <f aca="false">IF(AND($K121&lt;=R$20,$L121&gt;R$20),$I121,0)</f>
        <v>0</v>
      </c>
      <c r="S121" s="103" t="n">
        <f aca="false">IF(AND($K121&lt;=S$20,$L121&gt;S$20),$I121,0)</f>
        <v>0</v>
      </c>
      <c r="T121" s="103" t="n">
        <f aca="false">IF(AND($K121&lt;=T$20,$L121&gt;T$20),$I121,0)</f>
        <v>0</v>
      </c>
      <c r="U121" s="103" t="n">
        <f aca="false">IF(AND($K121&lt;=U$20,$L121&gt;U$20),$I121,0)</f>
        <v>0</v>
      </c>
      <c r="V121" s="103" t="n">
        <f aca="false">IF(AND($K121&lt;=V$20,$L121&gt;V$20),$I121,0)</f>
        <v>0</v>
      </c>
      <c r="W121" s="103" t="n">
        <f aca="false">IF(AND($K121&lt;=W$20,$L121&gt;W$20),$I121,0)</f>
        <v>0</v>
      </c>
      <c r="X121" s="103" t="n">
        <f aca="false">IF(AND($K121&lt;=X$20,$L121&gt;X$20),$I121,0)</f>
        <v>0</v>
      </c>
      <c r="Y121" s="106" t="n">
        <f aca="false">SUM(M121:X121)</f>
        <v>0</v>
      </c>
    </row>
    <row r="122" customFormat="false" ht="12.75" hidden="false" customHeight="false" outlineLevel="0" collapsed="false">
      <c r="A122" s="0" t="n">
        <f aca="false">+'Personnel Input Worksheet'!A123</f>
        <v>0</v>
      </c>
      <c r="B122" s="0" t="str">
        <f aca="false">+'Personnel Input Worksheet'!B123</f>
        <v> </v>
      </c>
      <c r="C122" s="0" t="n">
        <f aca="false">+'Personnel Input Worksheet'!C123</f>
        <v>0</v>
      </c>
      <c r="D122" s="0" t="n">
        <f aca="false">+'Personnel Input Worksheet'!D123</f>
        <v>0</v>
      </c>
      <c r="E122" s="0" t="n">
        <f aca="false">+'Personnel Input Worksheet'!E123</f>
        <v>0</v>
      </c>
      <c r="F122" s="94" t="n">
        <f aca="false">+'Personnel Input Worksheet'!F123</f>
        <v>0</v>
      </c>
      <c r="G122" s="0" t="n">
        <f aca="false">+'Personnel Input Worksheet'!G123</f>
        <v>12</v>
      </c>
      <c r="H122" s="102" t="n">
        <f aca="false">+G122*30</f>
        <v>360</v>
      </c>
      <c r="I122" s="103" t="n">
        <f aca="false">+F122/12</f>
        <v>0</v>
      </c>
      <c r="J122" s="104" t="n">
        <v>36526</v>
      </c>
      <c r="K122" s="105" t="n">
        <f aca="false">IF(B122&lt;&gt;"FTE",DATE(99,12,31),+J122+(360-H122))</f>
        <v>36525</v>
      </c>
      <c r="L122" s="105" t="n">
        <f aca="false">IF(B122&lt;&gt;"FTE",J122+H122,DATE(2001,1,1))</f>
        <v>36886</v>
      </c>
      <c r="M122" s="103" t="n">
        <f aca="false">IF(AND($K122&lt;=M$20,$L122&gt;M$20),$I122,0)</f>
        <v>0</v>
      </c>
      <c r="N122" s="103" t="n">
        <f aca="false">IF(AND($K122&lt;=N$20,$L122&gt;N$20),$I122,0)</f>
        <v>0</v>
      </c>
      <c r="O122" s="103" t="n">
        <f aca="false">IF(AND($K122&lt;=O$20,$L122&gt;O$20),$I122,0)</f>
        <v>0</v>
      </c>
      <c r="P122" s="103" t="n">
        <f aca="false">IF(AND($K122&lt;=P$20,$L122&gt;P$20),$I122,0)</f>
        <v>0</v>
      </c>
      <c r="Q122" s="103" t="n">
        <f aca="false">IF(AND($K122&lt;=Q$20,$L122&gt;Q$20),$I122,0)</f>
        <v>0</v>
      </c>
      <c r="R122" s="103" t="n">
        <f aca="false">IF(AND($K122&lt;=R$20,$L122&gt;R$20),$I122,0)</f>
        <v>0</v>
      </c>
      <c r="S122" s="103" t="n">
        <f aca="false">IF(AND($K122&lt;=S$20,$L122&gt;S$20),$I122,0)</f>
        <v>0</v>
      </c>
      <c r="T122" s="103" t="n">
        <f aca="false">IF(AND($K122&lt;=T$20,$L122&gt;T$20),$I122,0)</f>
        <v>0</v>
      </c>
      <c r="U122" s="103" t="n">
        <f aca="false">IF(AND($K122&lt;=U$20,$L122&gt;U$20),$I122,0)</f>
        <v>0</v>
      </c>
      <c r="V122" s="103" t="n">
        <f aca="false">IF(AND($K122&lt;=V$20,$L122&gt;V$20),$I122,0)</f>
        <v>0</v>
      </c>
      <c r="W122" s="103" t="n">
        <f aca="false">IF(AND($K122&lt;=W$20,$L122&gt;W$20),$I122,0)</f>
        <v>0</v>
      </c>
      <c r="X122" s="103" t="n">
        <f aca="false">IF(AND($K122&lt;=X$20,$L122&gt;X$20),$I122,0)</f>
        <v>0</v>
      </c>
      <c r="Y122" s="106" t="n">
        <f aca="false">SUM(M122:X122)</f>
        <v>0</v>
      </c>
    </row>
    <row r="123" customFormat="false" ht="12.75" hidden="false" customHeight="false" outlineLevel="0" collapsed="false">
      <c r="A123" s="0" t="n">
        <f aca="false">+'Personnel Input Worksheet'!A124</f>
        <v>0</v>
      </c>
      <c r="B123" s="0" t="str">
        <f aca="false">+'Personnel Input Worksheet'!B124</f>
        <v> </v>
      </c>
      <c r="C123" s="0" t="n">
        <f aca="false">+'Personnel Input Worksheet'!C124</f>
        <v>0</v>
      </c>
      <c r="D123" s="0" t="n">
        <f aca="false">+'Personnel Input Worksheet'!D124</f>
        <v>0</v>
      </c>
      <c r="E123" s="0" t="n">
        <f aca="false">+'Personnel Input Worksheet'!E124</f>
        <v>0</v>
      </c>
      <c r="F123" s="94" t="n">
        <f aca="false">+'Personnel Input Worksheet'!F124</f>
        <v>0</v>
      </c>
      <c r="G123" s="0" t="n">
        <f aca="false">+'Personnel Input Worksheet'!G124</f>
        <v>12</v>
      </c>
      <c r="H123" s="102" t="n">
        <f aca="false">+G123*30</f>
        <v>360</v>
      </c>
      <c r="I123" s="103" t="n">
        <f aca="false">+F123/12</f>
        <v>0</v>
      </c>
      <c r="J123" s="104" t="n">
        <v>36526</v>
      </c>
      <c r="K123" s="105" t="n">
        <f aca="false">IF(B123&lt;&gt;"FTE",DATE(99,12,31),+J123+(360-H123))</f>
        <v>36525</v>
      </c>
      <c r="L123" s="105" t="n">
        <f aca="false">IF(B123&lt;&gt;"FTE",J123+H123,DATE(2001,1,1))</f>
        <v>36886</v>
      </c>
      <c r="M123" s="103" t="n">
        <f aca="false">IF(AND($K123&lt;=M$20,$L123&gt;M$20),$I123,0)</f>
        <v>0</v>
      </c>
      <c r="N123" s="103" t="n">
        <f aca="false">IF(AND($K123&lt;=N$20,$L123&gt;N$20),$I123,0)</f>
        <v>0</v>
      </c>
      <c r="O123" s="103" t="n">
        <f aca="false">IF(AND($K123&lt;=O$20,$L123&gt;O$20),$I123,0)</f>
        <v>0</v>
      </c>
      <c r="P123" s="103" t="n">
        <f aca="false">IF(AND($K123&lt;=P$20,$L123&gt;P$20),$I123,0)</f>
        <v>0</v>
      </c>
      <c r="Q123" s="103" t="n">
        <f aca="false">IF(AND($K123&lt;=Q$20,$L123&gt;Q$20),$I123,0)</f>
        <v>0</v>
      </c>
      <c r="R123" s="103" t="n">
        <f aca="false">IF(AND($K123&lt;=R$20,$L123&gt;R$20),$I123,0)</f>
        <v>0</v>
      </c>
      <c r="S123" s="103" t="n">
        <f aca="false">IF(AND($K123&lt;=S$20,$L123&gt;S$20),$I123,0)</f>
        <v>0</v>
      </c>
      <c r="T123" s="103" t="n">
        <f aca="false">IF(AND($K123&lt;=T$20,$L123&gt;T$20),$I123,0)</f>
        <v>0</v>
      </c>
      <c r="U123" s="103" t="n">
        <f aca="false">IF(AND($K123&lt;=U$20,$L123&gt;U$20),$I123,0)</f>
        <v>0</v>
      </c>
      <c r="V123" s="103" t="n">
        <f aca="false">IF(AND($K123&lt;=V$20,$L123&gt;V$20),$I123,0)</f>
        <v>0</v>
      </c>
      <c r="W123" s="103" t="n">
        <f aca="false">IF(AND($K123&lt;=W$20,$L123&gt;W$20),$I123,0)</f>
        <v>0</v>
      </c>
      <c r="X123" s="103" t="n">
        <f aca="false">IF(AND($K123&lt;=X$20,$L123&gt;X$20),$I123,0)</f>
        <v>0</v>
      </c>
      <c r="Y123" s="106" t="n">
        <f aca="false">SUM(M123:X123)</f>
        <v>0</v>
      </c>
    </row>
    <row r="124" customFormat="false" ht="12.75" hidden="false" customHeight="false" outlineLevel="0" collapsed="false">
      <c r="A124" s="0" t="n">
        <f aca="false">+'Personnel Input Worksheet'!A125</f>
        <v>0</v>
      </c>
      <c r="B124" s="0" t="str">
        <f aca="false">+'Personnel Input Worksheet'!B125</f>
        <v> </v>
      </c>
      <c r="C124" s="0" t="n">
        <f aca="false">+'Personnel Input Worksheet'!C125</f>
        <v>0</v>
      </c>
      <c r="D124" s="0" t="n">
        <f aca="false">+'Personnel Input Worksheet'!D125</f>
        <v>0</v>
      </c>
      <c r="E124" s="0" t="n">
        <f aca="false">+'Personnel Input Worksheet'!E125</f>
        <v>0</v>
      </c>
      <c r="F124" s="94" t="n">
        <f aca="false">+'Personnel Input Worksheet'!F125</f>
        <v>0</v>
      </c>
      <c r="G124" s="0" t="n">
        <f aca="false">+'Personnel Input Worksheet'!G125</f>
        <v>12</v>
      </c>
      <c r="H124" s="102" t="n">
        <f aca="false">+G124*30</f>
        <v>360</v>
      </c>
      <c r="I124" s="103" t="n">
        <f aca="false">+F124/12</f>
        <v>0</v>
      </c>
      <c r="J124" s="104" t="n">
        <v>36526</v>
      </c>
      <c r="K124" s="105" t="n">
        <f aca="false">IF(B124&lt;&gt;"FTE",DATE(99,12,31),+J124+(360-H124))</f>
        <v>36525</v>
      </c>
      <c r="L124" s="105" t="n">
        <f aca="false">IF(B124&lt;&gt;"FTE",J124+H124,DATE(2001,1,1))</f>
        <v>36886</v>
      </c>
      <c r="M124" s="103" t="n">
        <f aca="false">IF(AND($K124&lt;=M$20,$L124&gt;M$20),$I124,0)</f>
        <v>0</v>
      </c>
      <c r="N124" s="103" t="n">
        <f aca="false">IF(AND($K124&lt;=N$20,$L124&gt;N$20),$I124,0)</f>
        <v>0</v>
      </c>
      <c r="O124" s="103" t="n">
        <f aca="false">IF(AND($K124&lt;=O$20,$L124&gt;O$20),$I124,0)</f>
        <v>0</v>
      </c>
      <c r="P124" s="103" t="n">
        <f aca="false">IF(AND($K124&lt;=P$20,$L124&gt;P$20),$I124,0)</f>
        <v>0</v>
      </c>
      <c r="Q124" s="103" t="n">
        <f aca="false">IF(AND($K124&lt;=Q$20,$L124&gt;Q$20),$I124,0)</f>
        <v>0</v>
      </c>
      <c r="R124" s="103" t="n">
        <f aca="false">IF(AND($K124&lt;=R$20,$L124&gt;R$20),$I124,0)</f>
        <v>0</v>
      </c>
      <c r="S124" s="103" t="n">
        <f aca="false">IF(AND($K124&lt;=S$20,$L124&gt;S$20),$I124,0)</f>
        <v>0</v>
      </c>
      <c r="T124" s="103" t="n">
        <f aca="false">IF(AND($K124&lt;=T$20,$L124&gt;T$20),$I124,0)</f>
        <v>0</v>
      </c>
      <c r="U124" s="103" t="n">
        <f aca="false">IF(AND($K124&lt;=U$20,$L124&gt;U$20),$I124,0)</f>
        <v>0</v>
      </c>
      <c r="V124" s="103" t="n">
        <f aca="false">IF(AND($K124&lt;=V$20,$L124&gt;V$20),$I124,0)</f>
        <v>0</v>
      </c>
      <c r="W124" s="103" t="n">
        <f aca="false">IF(AND($K124&lt;=W$20,$L124&gt;W$20),$I124,0)</f>
        <v>0</v>
      </c>
      <c r="X124" s="103" t="n">
        <f aca="false">IF(AND($K124&lt;=X$20,$L124&gt;X$20),$I124,0)</f>
        <v>0</v>
      </c>
      <c r="Y124" s="106" t="n">
        <f aca="false">SUM(M124:X124)</f>
        <v>0</v>
      </c>
    </row>
    <row r="125" customFormat="false" ht="12.75" hidden="false" customHeight="false" outlineLevel="0" collapsed="false">
      <c r="A125" s="0" t="n">
        <f aca="false">+'Personnel Input Worksheet'!A126</f>
        <v>0</v>
      </c>
      <c r="B125" s="0" t="str">
        <f aca="false">+'Personnel Input Worksheet'!B126</f>
        <v> </v>
      </c>
      <c r="C125" s="0" t="n">
        <f aca="false">+'Personnel Input Worksheet'!C126</f>
        <v>0</v>
      </c>
      <c r="D125" s="0" t="n">
        <f aca="false">+'Personnel Input Worksheet'!D126</f>
        <v>0</v>
      </c>
      <c r="E125" s="0" t="n">
        <f aca="false">+'Personnel Input Worksheet'!E126</f>
        <v>0</v>
      </c>
      <c r="F125" s="94" t="n">
        <f aca="false">+'Personnel Input Worksheet'!F126</f>
        <v>0</v>
      </c>
      <c r="G125" s="0" t="n">
        <f aca="false">+'Personnel Input Worksheet'!G126</f>
        <v>12</v>
      </c>
      <c r="H125" s="102" t="n">
        <f aca="false">+G125*30</f>
        <v>360</v>
      </c>
      <c r="I125" s="103" t="n">
        <f aca="false">+F125/12</f>
        <v>0</v>
      </c>
      <c r="J125" s="104" t="n">
        <v>36526</v>
      </c>
      <c r="K125" s="105" t="n">
        <f aca="false">IF(B125&lt;&gt;"FTE",DATE(99,12,31),+J125+(360-H125))</f>
        <v>36525</v>
      </c>
      <c r="L125" s="105" t="n">
        <f aca="false">IF(B125&lt;&gt;"FTE",J125+H125,DATE(2001,1,1))</f>
        <v>36886</v>
      </c>
      <c r="M125" s="103" t="n">
        <f aca="false">IF(AND($K125&lt;=M$20,$L125&gt;M$20),$I125,0)</f>
        <v>0</v>
      </c>
      <c r="N125" s="103" t="n">
        <f aca="false">IF(AND($K125&lt;=N$20,$L125&gt;N$20),$I125,0)</f>
        <v>0</v>
      </c>
      <c r="O125" s="103" t="n">
        <f aca="false">IF(AND($K125&lt;=O$20,$L125&gt;O$20),$I125,0)</f>
        <v>0</v>
      </c>
      <c r="P125" s="103" t="n">
        <f aca="false">IF(AND($K125&lt;=P$20,$L125&gt;P$20),$I125,0)</f>
        <v>0</v>
      </c>
      <c r="Q125" s="103" t="n">
        <f aca="false">IF(AND($K125&lt;=Q$20,$L125&gt;Q$20),$I125,0)</f>
        <v>0</v>
      </c>
      <c r="R125" s="103" t="n">
        <f aca="false">IF(AND($K125&lt;=R$20,$L125&gt;R$20),$I125,0)</f>
        <v>0</v>
      </c>
      <c r="S125" s="103" t="n">
        <f aca="false">IF(AND($K125&lt;=S$20,$L125&gt;S$20),$I125,0)</f>
        <v>0</v>
      </c>
      <c r="T125" s="103" t="n">
        <f aca="false">IF(AND($K125&lt;=T$20,$L125&gt;T$20),$I125,0)</f>
        <v>0</v>
      </c>
      <c r="U125" s="103" t="n">
        <f aca="false">IF(AND($K125&lt;=U$20,$L125&gt;U$20),$I125,0)</f>
        <v>0</v>
      </c>
      <c r="V125" s="103" t="n">
        <f aca="false">IF(AND($K125&lt;=V$20,$L125&gt;V$20),$I125,0)</f>
        <v>0</v>
      </c>
      <c r="W125" s="103" t="n">
        <f aca="false">IF(AND($K125&lt;=W$20,$L125&gt;W$20),$I125,0)</f>
        <v>0</v>
      </c>
      <c r="X125" s="103" t="n">
        <f aca="false">IF(AND($K125&lt;=X$20,$L125&gt;X$20),$I125,0)</f>
        <v>0</v>
      </c>
      <c r="Y125" s="106" t="n">
        <f aca="false">SUM(M125:X125)</f>
        <v>0</v>
      </c>
    </row>
    <row r="126" customFormat="false" ht="12.75" hidden="false" customHeight="false" outlineLevel="0" collapsed="false">
      <c r="A126" s="0" t="n">
        <f aca="false">+'Personnel Input Worksheet'!A127</f>
        <v>0</v>
      </c>
      <c r="B126" s="0" t="str">
        <f aca="false">+'Personnel Input Worksheet'!B127</f>
        <v> </v>
      </c>
      <c r="C126" s="0" t="n">
        <f aca="false">+'Personnel Input Worksheet'!C127</f>
        <v>0</v>
      </c>
      <c r="D126" s="0" t="n">
        <f aca="false">+'Personnel Input Worksheet'!D127</f>
        <v>0</v>
      </c>
      <c r="E126" s="0" t="n">
        <f aca="false">+'Personnel Input Worksheet'!E127</f>
        <v>0</v>
      </c>
      <c r="F126" s="94" t="n">
        <f aca="false">+'Personnel Input Worksheet'!F127</f>
        <v>0</v>
      </c>
      <c r="G126" s="0" t="n">
        <f aca="false">+'Personnel Input Worksheet'!G127</f>
        <v>12</v>
      </c>
      <c r="H126" s="102" t="n">
        <f aca="false">+G126*30</f>
        <v>360</v>
      </c>
      <c r="I126" s="103" t="n">
        <f aca="false">+F126/12</f>
        <v>0</v>
      </c>
      <c r="J126" s="104" t="n">
        <v>36526</v>
      </c>
      <c r="K126" s="105" t="n">
        <f aca="false">IF(B126&lt;&gt;"FTE",DATE(99,12,31),+J126+(360-H126))</f>
        <v>36525</v>
      </c>
      <c r="L126" s="105" t="n">
        <f aca="false">IF(B126&lt;&gt;"FTE",J126+H126,DATE(2001,1,1))</f>
        <v>36886</v>
      </c>
      <c r="M126" s="103" t="n">
        <f aca="false">IF(AND($K126&lt;=M$20,$L126&gt;M$20),$I126,0)</f>
        <v>0</v>
      </c>
      <c r="N126" s="103" t="n">
        <f aca="false">IF(AND($K126&lt;=N$20,$L126&gt;N$20),$I126,0)</f>
        <v>0</v>
      </c>
      <c r="O126" s="103" t="n">
        <f aca="false">IF(AND($K126&lt;=O$20,$L126&gt;O$20),$I126,0)</f>
        <v>0</v>
      </c>
      <c r="P126" s="103" t="n">
        <f aca="false">IF(AND($K126&lt;=P$20,$L126&gt;P$20),$I126,0)</f>
        <v>0</v>
      </c>
      <c r="Q126" s="103" t="n">
        <f aca="false">IF(AND($K126&lt;=Q$20,$L126&gt;Q$20),$I126,0)</f>
        <v>0</v>
      </c>
      <c r="R126" s="103" t="n">
        <f aca="false">IF(AND($K126&lt;=R$20,$L126&gt;R$20),$I126,0)</f>
        <v>0</v>
      </c>
      <c r="S126" s="103" t="n">
        <f aca="false">IF(AND($K126&lt;=S$20,$L126&gt;S$20),$I126,0)</f>
        <v>0</v>
      </c>
      <c r="T126" s="103" t="n">
        <f aca="false">IF(AND($K126&lt;=T$20,$L126&gt;T$20),$I126,0)</f>
        <v>0</v>
      </c>
      <c r="U126" s="103" t="n">
        <f aca="false">IF(AND($K126&lt;=U$20,$L126&gt;U$20),$I126,0)</f>
        <v>0</v>
      </c>
      <c r="V126" s="103" t="n">
        <f aca="false">IF(AND($K126&lt;=V$20,$L126&gt;V$20),$I126,0)</f>
        <v>0</v>
      </c>
      <c r="W126" s="103" t="n">
        <f aca="false">IF(AND($K126&lt;=W$20,$L126&gt;W$20),$I126,0)</f>
        <v>0</v>
      </c>
      <c r="X126" s="103" t="n">
        <f aca="false">IF(AND($K126&lt;=X$20,$L126&gt;X$20),$I126,0)</f>
        <v>0</v>
      </c>
      <c r="Y126" s="106" t="n">
        <f aca="false">SUM(M126:X126)</f>
        <v>0</v>
      </c>
    </row>
    <row r="127" customFormat="false" ht="12.75" hidden="false" customHeight="false" outlineLevel="0" collapsed="false">
      <c r="A127" s="0" t="n">
        <f aca="false">+'Personnel Input Worksheet'!A128</f>
        <v>0</v>
      </c>
      <c r="B127" s="0" t="str">
        <f aca="false">+'Personnel Input Worksheet'!B128</f>
        <v> </v>
      </c>
      <c r="C127" s="0" t="n">
        <f aca="false">+'Personnel Input Worksheet'!C128</f>
        <v>0</v>
      </c>
      <c r="D127" s="0" t="n">
        <f aca="false">+'Personnel Input Worksheet'!D128</f>
        <v>0</v>
      </c>
      <c r="E127" s="0" t="n">
        <f aca="false">+'Personnel Input Worksheet'!E128</f>
        <v>0</v>
      </c>
      <c r="F127" s="94" t="n">
        <f aca="false">+'Personnel Input Worksheet'!F128</f>
        <v>0</v>
      </c>
      <c r="G127" s="0" t="n">
        <f aca="false">+'Personnel Input Worksheet'!G128</f>
        <v>12</v>
      </c>
      <c r="H127" s="102" t="n">
        <f aca="false">+G127*30</f>
        <v>360</v>
      </c>
      <c r="I127" s="103" t="n">
        <f aca="false">+F127/12</f>
        <v>0</v>
      </c>
      <c r="J127" s="104" t="n">
        <v>36526</v>
      </c>
      <c r="K127" s="105" t="n">
        <f aca="false">IF(B127&lt;&gt;"FTE",DATE(99,12,31),+J127+(360-H127))</f>
        <v>36525</v>
      </c>
      <c r="L127" s="105" t="n">
        <f aca="false">IF(B127&lt;&gt;"FTE",J127+H127,DATE(2001,1,1))</f>
        <v>36886</v>
      </c>
      <c r="M127" s="103" t="n">
        <f aca="false">IF(AND($K127&lt;=M$20,$L127&gt;M$20),$I127,0)</f>
        <v>0</v>
      </c>
      <c r="N127" s="103" t="n">
        <f aca="false">IF(AND($K127&lt;=N$20,$L127&gt;N$20),$I127,0)</f>
        <v>0</v>
      </c>
      <c r="O127" s="103" t="n">
        <f aca="false">IF(AND($K127&lt;=O$20,$L127&gt;O$20),$I127,0)</f>
        <v>0</v>
      </c>
      <c r="P127" s="103" t="n">
        <f aca="false">IF(AND($K127&lt;=P$20,$L127&gt;P$20),$I127,0)</f>
        <v>0</v>
      </c>
      <c r="Q127" s="103" t="n">
        <f aca="false">IF(AND($K127&lt;=Q$20,$L127&gt;Q$20),$I127,0)</f>
        <v>0</v>
      </c>
      <c r="R127" s="103" t="n">
        <f aca="false">IF(AND($K127&lt;=R$20,$L127&gt;R$20),$I127,0)</f>
        <v>0</v>
      </c>
      <c r="S127" s="103" t="n">
        <f aca="false">IF(AND($K127&lt;=S$20,$L127&gt;S$20),$I127,0)</f>
        <v>0</v>
      </c>
      <c r="T127" s="103" t="n">
        <f aca="false">IF(AND($K127&lt;=T$20,$L127&gt;T$20),$I127,0)</f>
        <v>0</v>
      </c>
      <c r="U127" s="103" t="n">
        <f aca="false">IF(AND($K127&lt;=U$20,$L127&gt;U$20),$I127,0)</f>
        <v>0</v>
      </c>
      <c r="V127" s="103" t="n">
        <f aca="false">IF(AND($K127&lt;=V$20,$L127&gt;V$20),$I127,0)</f>
        <v>0</v>
      </c>
      <c r="W127" s="103" t="n">
        <f aca="false">IF(AND($K127&lt;=W$20,$L127&gt;W$20),$I127,0)</f>
        <v>0</v>
      </c>
      <c r="X127" s="103" t="n">
        <f aca="false">IF(AND($K127&lt;=X$20,$L127&gt;X$20),$I127,0)</f>
        <v>0</v>
      </c>
      <c r="Y127" s="106" t="n">
        <f aca="false">SUM(M127:X127)</f>
        <v>0</v>
      </c>
    </row>
    <row r="128" customFormat="false" ht="12.75" hidden="false" customHeight="false" outlineLevel="0" collapsed="false">
      <c r="A128" s="0" t="n">
        <f aca="false">+'Personnel Input Worksheet'!A129</f>
        <v>0</v>
      </c>
      <c r="B128" s="0" t="str">
        <f aca="false">+'Personnel Input Worksheet'!B129</f>
        <v> </v>
      </c>
      <c r="C128" s="0" t="n">
        <f aca="false">+'Personnel Input Worksheet'!C129</f>
        <v>0</v>
      </c>
      <c r="D128" s="0" t="n">
        <f aca="false">+'Personnel Input Worksheet'!D129</f>
        <v>0</v>
      </c>
      <c r="E128" s="0" t="n">
        <f aca="false">+'Personnel Input Worksheet'!E129</f>
        <v>0</v>
      </c>
      <c r="F128" s="94" t="n">
        <f aca="false">+'Personnel Input Worksheet'!F129</f>
        <v>0</v>
      </c>
      <c r="G128" s="0" t="n">
        <f aca="false">+'Personnel Input Worksheet'!G129</f>
        <v>12</v>
      </c>
      <c r="H128" s="102" t="n">
        <f aca="false">+G128*30</f>
        <v>360</v>
      </c>
      <c r="I128" s="103" t="n">
        <f aca="false">+F128/12</f>
        <v>0</v>
      </c>
      <c r="J128" s="104" t="n">
        <v>36526</v>
      </c>
      <c r="K128" s="105" t="n">
        <f aca="false">IF(B128&lt;&gt;"FTE",DATE(99,12,31),+J128+(360-H128))</f>
        <v>36525</v>
      </c>
      <c r="L128" s="105" t="n">
        <f aca="false">IF(B128&lt;&gt;"FTE",J128+H128,DATE(2001,1,1))</f>
        <v>36886</v>
      </c>
      <c r="M128" s="103" t="n">
        <f aca="false">IF(AND($K128&lt;=M$20,$L128&gt;M$20),$I128,0)</f>
        <v>0</v>
      </c>
      <c r="N128" s="103" t="n">
        <f aca="false">IF(AND($K128&lt;=N$20,$L128&gt;N$20),$I128,0)</f>
        <v>0</v>
      </c>
      <c r="O128" s="103" t="n">
        <f aca="false">IF(AND($K128&lt;=O$20,$L128&gt;O$20),$I128,0)</f>
        <v>0</v>
      </c>
      <c r="P128" s="103" t="n">
        <f aca="false">IF(AND($K128&lt;=P$20,$L128&gt;P$20),$I128,0)</f>
        <v>0</v>
      </c>
      <c r="Q128" s="103" t="n">
        <f aca="false">IF(AND($K128&lt;=Q$20,$L128&gt;Q$20),$I128,0)</f>
        <v>0</v>
      </c>
      <c r="R128" s="103" t="n">
        <f aca="false">IF(AND($K128&lt;=R$20,$L128&gt;R$20),$I128,0)</f>
        <v>0</v>
      </c>
      <c r="S128" s="103" t="n">
        <f aca="false">IF(AND($K128&lt;=S$20,$L128&gt;S$20),$I128,0)</f>
        <v>0</v>
      </c>
      <c r="T128" s="103" t="n">
        <f aca="false">IF(AND($K128&lt;=T$20,$L128&gt;T$20),$I128,0)</f>
        <v>0</v>
      </c>
      <c r="U128" s="103" t="n">
        <f aca="false">IF(AND($K128&lt;=U$20,$L128&gt;U$20),$I128,0)</f>
        <v>0</v>
      </c>
      <c r="V128" s="103" t="n">
        <f aca="false">IF(AND($K128&lt;=V$20,$L128&gt;V$20),$I128,0)</f>
        <v>0</v>
      </c>
      <c r="W128" s="103" t="n">
        <f aca="false">IF(AND($K128&lt;=W$20,$L128&gt;W$20),$I128,0)</f>
        <v>0</v>
      </c>
      <c r="X128" s="103" t="n">
        <f aca="false">IF(AND($K128&lt;=X$20,$L128&gt;X$20),$I128,0)</f>
        <v>0</v>
      </c>
      <c r="Y128" s="106" t="n">
        <f aca="false">SUM(M128:X128)</f>
        <v>0</v>
      </c>
    </row>
    <row r="129" customFormat="false" ht="12.75" hidden="false" customHeight="false" outlineLevel="0" collapsed="false">
      <c r="A129" s="0" t="n">
        <f aca="false">+'Personnel Input Worksheet'!A130</f>
        <v>0</v>
      </c>
      <c r="B129" s="0" t="str">
        <f aca="false">+'Personnel Input Worksheet'!B130</f>
        <v> </v>
      </c>
      <c r="C129" s="0" t="n">
        <f aca="false">+'Personnel Input Worksheet'!C130</f>
        <v>0</v>
      </c>
      <c r="D129" s="0" t="n">
        <f aca="false">+'Personnel Input Worksheet'!D130</f>
        <v>0</v>
      </c>
      <c r="E129" s="0" t="n">
        <f aca="false">+'Personnel Input Worksheet'!E130</f>
        <v>0</v>
      </c>
      <c r="F129" s="94" t="n">
        <f aca="false">+'Personnel Input Worksheet'!F130</f>
        <v>0</v>
      </c>
      <c r="G129" s="0" t="n">
        <f aca="false">+'Personnel Input Worksheet'!G130</f>
        <v>0</v>
      </c>
      <c r="H129" s="102" t="n">
        <f aca="false">+G129*30</f>
        <v>0</v>
      </c>
      <c r="I129" s="103" t="n">
        <f aca="false">+F129/12</f>
        <v>0</v>
      </c>
      <c r="J129" s="104" t="n">
        <v>36526</v>
      </c>
      <c r="K129" s="105" t="n">
        <f aca="false">IF(B129&lt;&gt;"FTE",DATE(99,12,31),+J129+(360-H129))</f>
        <v>36525</v>
      </c>
      <c r="L129" s="105" t="n">
        <f aca="false">IF(B129&lt;&gt;"FTE",J129+H129,DATE(2001,1,1))</f>
        <v>36526</v>
      </c>
      <c r="M129" s="103" t="n">
        <f aca="false">IF(AND($K129&lt;=M$20,$L129&gt;M$20),$I129,0)</f>
        <v>0</v>
      </c>
      <c r="N129" s="103" t="n">
        <f aca="false">IF(AND($K129&lt;=N$20,$L129&gt;N$20),$I129,0)</f>
        <v>0</v>
      </c>
      <c r="O129" s="103" t="n">
        <f aca="false">IF(AND($K129&lt;=O$20,$L129&gt;O$20),$I129,0)</f>
        <v>0</v>
      </c>
      <c r="P129" s="103" t="n">
        <f aca="false">IF(AND($K129&lt;=P$20,$L129&gt;P$20),$I129,0)</f>
        <v>0</v>
      </c>
      <c r="Q129" s="103" t="n">
        <f aca="false">IF(AND($K129&lt;=Q$20,$L129&gt;Q$20),$I129,0)</f>
        <v>0</v>
      </c>
      <c r="R129" s="103" t="n">
        <f aca="false">IF(AND($K129&lt;=R$20,$L129&gt;R$20),$I129,0)</f>
        <v>0</v>
      </c>
      <c r="S129" s="103" t="n">
        <f aca="false">IF(AND($K129&lt;=S$20,$L129&gt;S$20),$I129,0)</f>
        <v>0</v>
      </c>
      <c r="T129" s="103" t="n">
        <f aca="false">IF(AND($K129&lt;=T$20,$L129&gt;T$20),$I129,0)</f>
        <v>0</v>
      </c>
      <c r="U129" s="103" t="n">
        <f aca="false">IF(AND($K129&lt;=U$20,$L129&gt;U$20),$I129,0)</f>
        <v>0</v>
      </c>
      <c r="V129" s="103" t="n">
        <f aca="false">IF(AND($K129&lt;=V$20,$L129&gt;V$20),$I129,0)</f>
        <v>0</v>
      </c>
      <c r="W129" s="103" t="n">
        <f aca="false">IF(AND($K129&lt;=W$20,$L129&gt;W$20),$I129,0)</f>
        <v>0</v>
      </c>
      <c r="X129" s="103" t="n">
        <f aca="false">IF(AND($K129&lt;=X$20,$L129&gt;X$20),$I129,0)</f>
        <v>0</v>
      </c>
      <c r="Y129" s="106" t="n">
        <f aca="false">SUM(M129:X129)</f>
        <v>0</v>
      </c>
    </row>
    <row r="130" customFormat="false" ht="12.75" hidden="false" customHeight="false" outlineLevel="0" collapsed="false">
      <c r="A130" s="0" t="n">
        <f aca="false">+'Personnel Input Worksheet'!A131</f>
        <v>0</v>
      </c>
      <c r="B130" s="0" t="str">
        <f aca="false">+'Personnel Input Worksheet'!B131</f>
        <v> </v>
      </c>
      <c r="C130" s="0" t="n">
        <f aca="false">+'Personnel Input Worksheet'!C131</f>
        <v>0</v>
      </c>
      <c r="D130" s="0" t="n">
        <f aca="false">+'Personnel Input Worksheet'!D131</f>
        <v>0</v>
      </c>
      <c r="E130" s="0" t="n">
        <f aca="false">+'Personnel Input Worksheet'!E131</f>
        <v>0</v>
      </c>
      <c r="F130" s="94" t="n">
        <f aca="false">+'Personnel Input Worksheet'!F131</f>
        <v>0</v>
      </c>
      <c r="G130" s="0" t="n">
        <f aca="false">+'Personnel Input Worksheet'!G131</f>
        <v>12</v>
      </c>
      <c r="H130" s="102" t="n">
        <f aca="false">+G130*30</f>
        <v>360</v>
      </c>
      <c r="I130" s="103" t="n">
        <f aca="false">+F130/12</f>
        <v>0</v>
      </c>
      <c r="J130" s="104" t="n">
        <v>36526</v>
      </c>
      <c r="K130" s="105" t="n">
        <f aca="false">IF(B130&lt;&gt;"FTE",DATE(99,12,31),+J130+(360-H130))</f>
        <v>36525</v>
      </c>
      <c r="L130" s="105" t="n">
        <f aca="false">IF(B130&lt;&gt;"FTE",J130+H130,DATE(2001,1,1))</f>
        <v>36886</v>
      </c>
      <c r="M130" s="103" t="n">
        <f aca="false">IF(AND($K130&lt;=M$20,$L130&gt;M$20),$I130,0)</f>
        <v>0</v>
      </c>
      <c r="N130" s="103" t="n">
        <f aca="false">IF(AND($K130&lt;=N$20,$L130&gt;N$20),$I130,0)</f>
        <v>0</v>
      </c>
      <c r="O130" s="103" t="n">
        <f aca="false">IF(AND($K130&lt;=O$20,$L130&gt;O$20),$I130,0)</f>
        <v>0</v>
      </c>
      <c r="P130" s="103" t="n">
        <f aca="false">IF(AND($K130&lt;=P$20,$L130&gt;P$20),$I130,0)</f>
        <v>0</v>
      </c>
      <c r="Q130" s="103" t="n">
        <f aca="false">IF(AND($K130&lt;=Q$20,$L130&gt;Q$20),$I130,0)</f>
        <v>0</v>
      </c>
      <c r="R130" s="103" t="n">
        <f aca="false">IF(AND($K130&lt;=R$20,$L130&gt;R$20),$I130,0)</f>
        <v>0</v>
      </c>
      <c r="S130" s="103" t="n">
        <f aca="false">IF(AND($K130&lt;=S$20,$L130&gt;S$20),$I130,0)</f>
        <v>0</v>
      </c>
      <c r="T130" s="103" t="n">
        <f aca="false">IF(AND($K130&lt;=T$20,$L130&gt;T$20),$I130,0)</f>
        <v>0</v>
      </c>
      <c r="U130" s="103" t="n">
        <f aca="false">IF(AND($K130&lt;=U$20,$L130&gt;U$20),$I130,0)</f>
        <v>0</v>
      </c>
      <c r="V130" s="103" t="n">
        <f aca="false">IF(AND($K130&lt;=V$20,$L130&gt;V$20),$I130,0)</f>
        <v>0</v>
      </c>
      <c r="W130" s="103" t="n">
        <f aca="false">IF(AND($K130&lt;=W$20,$L130&gt;W$20),$I130,0)</f>
        <v>0</v>
      </c>
      <c r="X130" s="103" t="n">
        <f aca="false">IF(AND($K130&lt;=X$20,$L130&gt;X$20),$I130,0)</f>
        <v>0</v>
      </c>
      <c r="Y130" s="106" t="n">
        <f aca="false">SUM(M130:X130)</f>
        <v>0</v>
      </c>
    </row>
    <row r="131" customFormat="false" ht="12.75" hidden="false" customHeight="false" outlineLevel="0" collapsed="false">
      <c r="A131" s="0" t="n">
        <f aca="false">+'Personnel Input Worksheet'!A132</f>
        <v>0</v>
      </c>
      <c r="B131" s="0" t="str">
        <f aca="false">+'Personnel Input Worksheet'!B132</f>
        <v> </v>
      </c>
      <c r="C131" s="0" t="n">
        <f aca="false">+'Personnel Input Worksheet'!C132</f>
        <v>0</v>
      </c>
      <c r="D131" s="0" t="n">
        <f aca="false">+'Personnel Input Worksheet'!D132</f>
        <v>0</v>
      </c>
      <c r="E131" s="0" t="n">
        <f aca="false">+'Personnel Input Worksheet'!E132</f>
        <v>0</v>
      </c>
      <c r="F131" s="94" t="n">
        <f aca="false">+'Personnel Input Worksheet'!F132</f>
        <v>0</v>
      </c>
      <c r="G131" s="0" t="n">
        <f aca="false">+'Personnel Input Worksheet'!G132</f>
        <v>12</v>
      </c>
      <c r="H131" s="102" t="n">
        <f aca="false">+G131*30</f>
        <v>360</v>
      </c>
      <c r="I131" s="103" t="n">
        <f aca="false">+F131/12</f>
        <v>0</v>
      </c>
      <c r="J131" s="104" t="n">
        <v>36526</v>
      </c>
      <c r="K131" s="105" t="n">
        <f aca="false">IF(B131&lt;&gt;"FTE",DATE(99,12,31),+J131+(360-H131))</f>
        <v>36525</v>
      </c>
      <c r="L131" s="105" t="n">
        <f aca="false">IF(B131&lt;&gt;"FTE",J131+H131,DATE(2001,1,1))</f>
        <v>36886</v>
      </c>
      <c r="M131" s="103" t="n">
        <f aca="false">IF(AND($K131&lt;=M$20,$L131&gt;M$20),$I131,0)</f>
        <v>0</v>
      </c>
      <c r="N131" s="103" t="n">
        <f aca="false">IF(AND($K131&lt;=N$20,$L131&gt;N$20),$I131,0)</f>
        <v>0</v>
      </c>
      <c r="O131" s="103" t="n">
        <f aca="false">IF(AND($K131&lt;=O$20,$L131&gt;O$20),$I131,0)</f>
        <v>0</v>
      </c>
      <c r="P131" s="103" t="n">
        <f aca="false">IF(AND($K131&lt;=P$20,$L131&gt;P$20),$I131,0)</f>
        <v>0</v>
      </c>
      <c r="Q131" s="103" t="n">
        <f aca="false">IF(AND($K131&lt;=Q$20,$L131&gt;Q$20),$I131,0)</f>
        <v>0</v>
      </c>
      <c r="R131" s="103" t="n">
        <f aca="false">IF(AND($K131&lt;=R$20,$L131&gt;R$20),$I131,0)</f>
        <v>0</v>
      </c>
      <c r="S131" s="103" t="n">
        <f aca="false">IF(AND($K131&lt;=S$20,$L131&gt;S$20),$I131,0)</f>
        <v>0</v>
      </c>
      <c r="T131" s="103" t="n">
        <f aca="false">IF(AND($K131&lt;=T$20,$L131&gt;T$20),$I131,0)</f>
        <v>0</v>
      </c>
      <c r="U131" s="103" t="n">
        <f aca="false">IF(AND($K131&lt;=U$20,$L131&gt;U$20),$I131,0)</f>
        <v>0</v>
      </c>
      <c r="V131" s="103" t="n">
        <f aca="false">IF(AND($K131&lt;=V$20,$L131&gt;V$20),$I131,0)</f>
        <v>0</v>
      </c>
      <c r="W131" s="103" t="n">
        <f aca="false">IF(AND($K131&lt;=W$20,$L131&gt;W$20),$I131,0)</f>
        <v>0</v>
      </c>
      <c r="X131" s="103" t="n">
        <f aca="false">IF(AND($K131&lt;=X$20,$L131&gt;X$20),$I131,0)</f>
        <v>0</v>
      </c>
      <c r="Y131" s="106" t="n">
        <f aca="false">SUM(M131:X131)</f>
        <v>0</v>
      </c>
    </row>
    <row r="132" customFormat="false" ht="12.75" hidden="false" customHeight="false" outlineLevel="0" collapsed="false">
      <c r="A132" s="0" t="n">
        <f aca="false">+'Personnel Input Worksheet'!A133</f>
        <v>0</v>
      </c>
      <c r="B132" s="0" t="str">
        <f aca="false">+'Personnel Input Worksheet'!B133</f>
        <v> </v>
      </c>
      <c r="C132" s="0" t="n">
        <f aca="false">+'Personnel Input Worksheet'!C133</f>
        <v>0</v>
      </c>
      <c r="D132" s="0" t="n">
        <f aca="false">+'Personnel Input Worksheet'!D133</f>
        <v>0</v>
      </c>
      <c r="E132" s="0" t="n">
        <f aca="false">+'Personnel Input Worksheet'!E133</f>
        <v>0</v>
      </c>
      <c r="F132" s="94" t="n">
        <f aca="false">+'Personnel Input Worksheet'!F133</f>
        <v>0</v>
      </c>
      <c r="G132" s="0" t="n">
        <f aca="false">+'Personnel Input Worksheet'!G133</f>
        <v>12</v>
      </c>
      <c r="H132" s="102" t="n">
        <f aca="false">+G132*30</f>
        <v>360</v>
      </c>
      <c r="I132" s="103" t="n">
        <f aca="false">+F132/12</f>
        <v>0</v>
      </c>
      <c r="J132" s="104" t="n">
        <v>36526</v>
      </c>
      <c r="K132" s="105" t="n">
        <f aca="false">IF(B132&lt;&gt;"FTE",DATE(99,12,31),+J132+(360-H132))</f>
        <v>36525</v>
      </c>
      <c r="L132" s="105" t="n">
        <f aca="false">IF(B132&lt;&gt;"FTE",J132+H132,DATE(2001,1,1))</f>
        <v>36886</v>
      </c>
      <c r="M132" s="103" t="n">
        <f aca="false">IF(AND($K132&lt;=M$20,$L132&gt;M$20),$I132,0)</f>
        <v>0</v>
      </c>
      <c r="N132" s="103" t="n">
        <f aca="false">IF(AND($K132&lt;=N$20,$L132&gt;N$20),$I132,0)</f>
        <v>0</v>
      </c>
      <c r="O132" s="103" t="n">
        <f aca="false">IF(AND($K132&lt;=O$20,$L132&gt;O$20),$I132,0)</f>
        <v>0</v>
      </c>
      <c r="P132" s="103" t="n">
        <f aca="false">IF(AND($K132&lt;=P$20,$L132&gt;P$20),$I132,0)</f>
        <v>0</v>
      </c>
      <c r="Q132" s="103" t="n">
        <f aca="false">IF(AND($K132&lt;=Q$20,$L132&gt;Q$20),$I132,0)</f>
        <v>0</v>
      </c>
      <c r="R132" s="103" t="n">
        <f aca="false">IF(AND($K132&lt;=R$20,$L132&gt;R$20),$I132,0)</f>
        <v>0</v>
      </c>
      <c r="S132" s="103" t="n">
        <f aca="false">IF(AND($K132&lt;=S$20,$L132&gt;S$20),$I132,0)</f>
        <v>0</v>
      </c>
      <c r="T132" s="103" t="n">
        <f aca="false">IF(AND($K132&lt;=T$20,$L132&gt;T$20),$I132,0)</f>
        <v>0</v>
      </c>
      <c r="U132" s="103" t="n">
        <f aca="false">IF(AND($K132&lt;=U$20,$L132&gt;U$20),$I132,0)</f>
        <v>0</v>
      </c>
      <c r="V132" s="103" t="n">
        <f aca="false">IF(AND($K132&lt;=V$20,$L132&gt;V$20),$I132,0)</f>
        <v>0</v>
      </c>
      <c r="W132" s="103" t="n">
        <f aca="false">IF(AND($K132&lt;=W$20,$L132&gt;W$20),$I132,0)</f>
        <v>0</v>
      </c>
      <c r="X132" s="103" t="n">
        <f aca="false">IF(AND($K132&lt;=X$20,$L132&gt;X$20),$I132,0)</f>
        <v>0</v>
      </c>
      <c r="Y132" s="106" t="n">
        <f aca="false">SUM(M132:X132)</f>
        <v>0</v>
      </c>
    </row>
    <row r="133" customFormat="false" ht="12.75" hidden="false" customHeight="false" outlineLevel="0" collapsed="false">
      <c r="A133" s="0" t="n">
        <f aca="false">+'Personnel Input Worksheet'!A134</f>
        <v>0</v>
      </c>
      <c r="B133" s="0" t="str">
        <f aca="false">+'Personnel Input Worksheet'!B134</f>
        <v> </v>
      </c>
      <c r="C133" s="0" t="n">
        <f aca="false">+'Personnel Input Worksheet'!C134</f>
        <v>0</v>
      </c>
      <c r="D133" s="0" t="n">
        <f aca="false">+'Personnel Input Worksheet'!D134</f>
        <v>0</v>
      </c>
      <c r="E133" s="0" t="n">
        <f aca="false">+'Personnel Input Worksheet'!E134</f>
        <v>0</v>
      </c>
      <c r="F133" s="94" t="n">
        <f aca="false">+'Personnel Input Worksheet'!F134</f>
        <v>0</v>
      </c>
      <c r="G133" s="0" t="n">
        <f aca="false">+'Personnel Input Worksheet'!G134</f>
        <v>12</v>
      </c>
      <c r="H133" s="102" t="n">
        <f aca="false">+G133*30</f>
        <v>360</v>
      </c>
      <c r="I133" s="103" t="n">
        <f aca="false">+F133/12</f>
        <v>0</v>
      </c>
      <c r="J133" s="104" t="n">
        <v>36526</v>
      </c>
      <c r="K133" s="105" t="n">
        <f aca="false">IF(B133&lt;&gt;"FTE",DATE(99,12,31),+J133+(360-H133))</f>
        <v>36525</v>
      </c>
      <c r="L133" s="105" t="n">
        <f aca="false">IF(B133&lt;&gt;"FTE",J133+H133,DATE(2001,1,1))</f>
        <v>36886</v>
      </c>
      <c r="M133" s="103" t="n">
        <f aca="false">IF(AND($K133&lt;=M$20,$L133&gt;M$20),$I133,0)</f>
        <v>0</v>
      </c>
      <c r="N133" s="103" t="n">
        <f aca="false">IF(AND($K133&lt;=N$20,$L133&gt;N$20),$I133,0)</f>
        <v>0</v>
      </c>
      <c r="O133" s="103" t="n">
        <f aca="false">IF(AND($K133&lt;=O$20,$L133&gt;O$20),$I133,0)</f>
        <v>0</v>
      </c>
      <c r="P133" s="103" t="n">
        <f aca="false">IF(AND($K133&lt;=P$20,$L133&gt;P$20),$I133,0)</f>
        <v>0</v>
      </c>
      <c r="Q133" s="103" t="n">
        <f aca="false">IF(AND($K133&lt;=Q$20,$L133&gt;Q$20),$I133,0)</f>
        <v>0</v>
      </c>
      <c r="R133" s="103" t="n">
        <f aca="false">IF(AND($K133&lt;=R$20,$L133&gt;R$20),$I133,0)</f>
        <v>0</v>
      </c>
      <c r="S133" s="103" t="n">
        <f aca="false">IF(AND($K133&lt;=S$20,$L133&gt;S$20),$I133,0)</f>
        <v>0</v>
      </c>
      <c r="T133" s="103" t="n">
        <f aca="false">IF(AND($K133&lt;=T$20,$L133&gt;T$20),$I133,0)</f>
        <v>0</v>
      </c>
      <c r="U133" s="103" t="n">
        <f aca="false">IF(AND($K133&lt;=U$20,$L133&gt;U$20),$I133,0)</f>
        <v>0</v>
      </c>
      <c r="V133" s="103" t="n">
        <f aca="false">IF(AND($K133&lt;=V$20,$L133&gt;V$20),$I133,0)</f>
        <v>0</v>
      </c>
      <c r="W133" s="103" t="n">
        <f aca="false">IF(AND($K133&lt;=W$20,$L133&gt;W$20),$I133,0)</f>
        <v>0</v>
      </c>
      <c r="X133" s="103" t="n">
        <f aca="false">IF(AND($K133&lt;=X$20,$L133&gt;X$20),$I133,0)</f>
        <v>0</v>
      </c>
      <c r="Y133" s="106" t="n">
        <f aca="false">SUM(M133:X133)</f>
        <v>0</v>
      </c>
    </row>
    <row r="134" customFormat="false" ht="12.75" hidden="false" customHeight="false" outlineLevel="0" collapsed="false">
      <c r="A134" s="0" t="n">
        <f aca="false">+'Personnel Input Worksheet'!A135</f>
        <v>0</v>
      </c>
      <c r="B134" s="0" t="str">
        <f aca="false">+'Personnel Input Worksheet'!B135</f>
        <v> </v>
      </c>
      <c r="C134" s="0" t="n">
        <f aca="false">+'Personnel Input Worksheet'!C135</f>
        <v>0</v>
      </c>
      <c r="D134" s="0" t="n">
        <f aca="false">+'Personnel Input Worksheet'!D135</f>
        <v>0</v>
      </c>
      <c r="E134" s="0" t="n">
        <f aca="false">+'Personnel Input Worksheet'!E135</f>
        <v>0</v>
      </c>
      <c r="F134" s="94" t="n">
        <f aca="false">+'Personnel Input Worksheet'!F135</f>
        <v>0</v>
      </c>
      <c r="G134" s="0" t="n">
        <f aca="false">+'Personnel Input Worksheet'!G135</f>
        <v>12</v>
      </c>
      <c r="H134" s="102" t="n">
        <f aca="false">+G134*30</f>
        <v>360</v>
      </c>
      <c r="I134" s="103" t="n">
        <f aca="false">+F134/12</f>
        <v>0</v>
      </c>
      <c r="J134" s="104" t="n">
        <v>36526</v>
      </c>
      <c r="K134" s="105" t="n">
        <f aca="false">IF(B134&lt;&gt;"FTE",DATE(99,12,31),+J134+(360-H134))</f>
        <v>36525</v>
      </c>
      <c r="L134" s="105" t="n">
        <f aca="false">IF(B134&lt;&gt;"FTE",J134+H134,DATE(2001,1,1))</f>
        <v>36886</v>
      </c>
      <c r="M134" s="103" t="n">
        <f aca="false">IF(AND($K134&lt;=M$20,$L134&gt;M$20),$I134,0)</f>
        <v>0</v>
      </c>
      <c r="N134" s="103" t="n">
        <f aca="false">IF(AND($K134&lt;=N$20,$L134&gt;N$20),$I134,0)</f>
        <v>0</v>
      </c>
      <c r="O134" s="103" t="n">
        <f aca="false">IF(AND($K134&lt;=O$20,$L134&gt;O$20),$I134,0)</f>
        <v>0</v>
      </c>
      <c r="P134" s="103" t="n">
        <f aca="false">IF(AND($K134&lt;=P$20,$L134&gt;P$20),$I134,0)</f>
        <v>0</v>
      </c>
      <c r="Q134" s="103" t="n">
        <f aca="false">IF(AND($K134&lt;=Q$20,$L134&gt;Q$20),$I134,0)</f>
        <v>0</v>
      </c>
      <c r="R134" s="103" t="n">
        <f aca="false">IF(AND($K134&lt;=R$20,$L134&gt;R$20),$I134,0)</f>
        <v>0</v>
      </c>
      <c r="S134" s="103" t="n">
        <f aca="false">IF(AND($K134&lt;=S$20,$L134&gt;S$20),$I134,0)</f>
        <v>0</v>
      </c>
      <c r="T134" s="103" t="n">
        <f aca="false">IF(AND($K134&lt;=T$20,$L134&gt;T$20),$I134,0)</f>
        <v>0</v>
      </c>
      <c r="U134" s="103" t="n">
        <f aca="false">IF(AND($K134&lt;=U$20,$L134&gt;U$20),$I134,0)</f>
        <v>0</v>
      </c>
      <c r="V134" s="103" t="n">
        <f aca="false">IF(AND($K134&lt;=V$20,$L134&gt;V$20),$I134,0)</f>
        <v>0</v>
      </c>
      <c r="W134" s="103" t="n">
        <f aca="false">IF(AND($K134&lt;=W$20,$L134&gt;W$20),$I134,0)</f>
        <v>0</v>
      </c>
      <c r="X134" s="103" t="n">
        <f aca="false">IF(AND($K134&lt;=X$20,$L134&gt;X$20),$I134,0)</f>
        <v>0</v>
      </c>
      <c r="Y134" s="106" t="n">
        <f aca="false">SUM(M134:X134)</f>
        <v>0</v>
      </c>
    </row>
    <row r="135" customFormat="false" ht="12.75" hidden="false" customHeight="false" outlineLevel="0" collapsed="false">
      <c r="A135" s="0" t="n">
        <f aca="false">+'Personnel Input Worksheet'!A136</f>
        <v>0</v>
      </c>
      <c r="B135" s="0" t="str">
        <f aca="false">+'Personnel Input Worksheet'!B136</f>
        <v> </v>
      </c>
      <c r="C135" s="0" t="n">
        <f aca="false">+'Personnel Input Worksheet'!C136</f>
        <v>0</v>
      </c>
      <c r="D135" s="0" t="n">
        <f aca="false">+'Personnel Input Worksheet'!D136</f>
        <v>0</v>
      </c>
      <c r="E135" s="0" t="n">
        <f aca="false">+'Personnel Input Worksheet'!E136</f>
        <v>0</v>
      </c>
      <c r="F135" s="94" t="n">
        <f aca="false">+'Personnel Input Worksheet'!F136</f>
        <v>0</v>
      </c>
      <c r="G135" s="0" t="n">
        <f aca="false">+'Personnel Input Worksheet'!G136</f>
        <v>12</v>
      </c>
      <c r="H135" s="102" t="n">
        <f aca="false">+G135*30</f>
        <v>360</v>
      </c>
      <c r="I135" s="103" t="n">
        <f aca="false">+F135/12</f>
        <v>0</v>
      </c>
      <c r="J135" s="104" t="n">
        <v>36526</v>
      </c>
      <c r="K135" s="105" t="n">
        <f aca="false">IF(B135&lt;&gt;"FTE",DATE(99,12,31),+J135+(360-H135))</f>
        <v>36525</v>
      </c>
      <c r="L135" s="105" t="n">
        <f aca="false">IF(B135&lt;&gt;"FTE",J135+H135,DATE(2001,1,1))</f>
        <v>36886</v>
      </c>
      <c r="M135" s="103" t="n">
        <f aca="false">IF(AND($K135&lt;=M$20,$L135&gt;M$20),$I135,0)</f>
        <v>0</v>
      </c>
      <c r="N135" s="103" t="n">
        <f aca="false">IF(AND($K135&lt;=N$20,$L135&gt;N$20),$I135,0)</f>
        <v>0</v>
      </c>
      <c r="O135" s="103" t="n">
        <f aca="false">IF(AND($K135&lt;=O$20,$L135&gt;O$20),$I135,0)</f>
        <v>0</v>
      </c>
      <c r="P135" s="103" t="n">
        <f aca="false">IF(AND($K135&lt;=P$20,$L135&gt;P$20),$I135,0)</f>
        <v>0</v>
      </c>
      <c r="Q135" s="103" t="n">
        <f aca="false">IF(AND($K135&lt;=Q$20,$L135&gt;Q$20),$I135,0)</f>
        <v>0</v>
      </c>
      <c r="R135" s="103" t="n">
        <f aca="false">IF(AND($K135&lt;=R$20,$L135&gt;R$20),$I135,0)</f>
        <v>0</v>
      </c>
      <c r="S135" s="103" t="n">
        <f aca="false">IF(AND($K135&lt;=S$20,$L135&gt;S$20),$I135,0)</f>
        <v>0</v>
      </c>
      <c r="T135" s="103" t="n">
        <f aca="false">IF(AND($K135&lt;=T$20,$L135&gt;T$20),$I135,0)</f>
        <v>0</v>
      </c>
      <c r="U135" s="103" t="n">
        <f aca="false">IF(AND($K135&lt;=U$20,$L135&gt;U$20),$I135,0)</f>
        <v>0</v>
      </c>
      <c r="V135" s="103" t="n">
        <f aca="false">IF(AND($K135&lt;=V$20,$L135&gt;V$20),$I135,0)</f>
        <v>0</v>
      </c>
      <c r="W135" s="103" t="n">
        <f aca="false">IF(AND($K135&lt;=W$20,$L135&gt;W$20),$I135,0)</f>
        <v>0</v>
      </c>
      <c r="X135" s="103" t="n">
        <f aca="false">IF(AND($K135&lt;=X$20,$L135&gt;X$20),$I135,0)</f>
        <v>0</v>
      </c>
      <c r="Y135" s="106" t="n">
        <f aca="false">SUM(M135:X135)</f>
        <v>0</v>
      </c>
    </row>
    <row r="136" customFormat="false" ht="12.75" hidden="false" customHeight="false" outlineLevel="0" collapsed="false">
      <c r="A136" s="0" t="n">
        <f aca="false">+'Personnel Input Worksheet'!A137</f>
        <v>0</v>
      </c>
      <c r="B136" s="0" t="str">
        <f aca="false">+'Personnel Input Worksheet'!B137</f>
        <v> </v>
      </c>
      <c r="C136" s="0" t="n">
        <f aca="false">+'Personnel Input Worksheet'!C137</f>
        <v>0</v>
      </c>
      <c r="D136" s="0" t="n">
        <f aca="false">+'Personnel Input Worksheet'!D137</f>
        <v>0</v>
      </c>
      <c r="E136" s="0" t="n">
        <f aca="false">+'Personnel Input Worksheet'!E137</f>
        <v>0</v>
      </c>
      <c r="F136" s="94" t="n">
        <f aca="false">+'Personnel Input Worksheet'!F137</f>
        <v>0</v>
      </c>
      <c r="G136" s="0" t="n">
        <f aca="false">+'Personnel Input Worksheet'!G137</f>
        <v>12</v>
      </c>
      <c r="H136" s="102" t="n">
        <f aca="false">+G136*30</f>
        <v>360</v>
      </c>
      <c r="I136" s="103" t="n">
        <f aca="false">+F136/12</f>
        <v>0</v>
      </c>
      <c r="J136" s="104" t="n">
        <v>36526</v>
      </c>
      <c r="K136" s="105" t="n">
        <f aca="false">IF(B136&lt;&gt;"FTE",DATE(99,12,31),+J136+(360-H136))</f>
        <v>36525</v>
      </c>
      <c r="L136" s="105" t="n">
        <f aca="false">IF(B136&lt;&gt;"FTE",J136+H136,DATE(2001,1,1))</f>
        <v>36886</v>
      </c>
      <c r="M136" s="103" t="n">
        <f aca="false">IF(AND($K136&lt;=M$20,$L136&gt;M$20),$I136,0)</f>
        <v>0</v>
      </c>
      <c r="N136" s="103" t="n">
        <f aca="false">IF(AND($K136&lt;=N$20,$L136&gt;N$20),$I136,0)</f>
        <v>0</v>
      </c>
      <c r="O136" s="103" t="n">
        <f aca="false">IF(AND($K136&lt;=O$20,$L136&gt;O$20),$I136,0)</f>
        <v>0</v>
      </c>
      <c r="P136" s="103" t="n">
        <f aca="false">IF(AND($K136&lt;=P$20,$L136&gt;P$20),$I136,0)</f>
        <v>0</v>
      </c>
      <c r="Q136" s="103" t="n">
        <f aca="false">IF(AND($K136&lt;=Q$20,$L136&gt;Q$20),$I136,0)</f>
        <v>0</v>
      </c>
      <c r="R136" s="103" t="n">
        <f aca="false">IF(AND($K136&lt;=R$20,$L136&gt;R$20),$I136,0)</f>
        <v>0</v>
      </c>
      <c r="S136" s="103" t="n">
        <f aca="false">IF(AND($K136&lt;=S$20,$L136&gt;S$20),$I136,0)</f>
        <v>0</v>
      </c>
      <c r="T136" s="103" t="n">
        <f aca="false">IF(AND($K136&lt;=T$20,$L136&gt;T$20),$I136,0)</f>
        <v>0</v>
      </c>
      <c r="U136" s="103" t="n">
        <f aca="false">IF(AND($K136&lt;=U$20,$L136&gt;U$20),$I136,0)</f>
        <v>0</v>
      </c>
      <c r="V136" s="103" t="n">
        <f aca="false">IF(AND($K136&lt;=V$20,$L136&gt;V$20),$I136,0)</f>
        <v>0</v>
      </c>
      <c r="W136" s="103" t="n">
        <f aca="false">IF(AND($K136&lt;=W$20,$L136&gt;W$20),$I136,0)</f>
        <v>0</v>
      </c>
      <c r="X136" s="103" t="n">
        <f aca="false">IF(AND($K136&lt;=X$20,$L136&gt;X$20),$I136,0)</f>
        <v>0</v>
      </c>
      <c r="Y136" s="106" t="n">
        <f aca="false">SUM(M136:X136)</f>
        <v>0</v>
      </c>
    </row>
    <row r="137" customFormat="false" ht="12.75" hidden="false" customHeight="false" outlineLevel="0" collapsed="false">
      <c r="A137" s="0" t="n">
        <f aca="false">+'Personnel Input Worksheet'!A138</f>
        <v>0</v>
      </c>
      <c r="B137" s="0" t="str">
        <f aca="false">+'Personnel Input Worksheet'!B138</f>
        <v> </v>
      </c>
      <c r="C137" s="0" t="n">
        <f aca="false">+'Personnel Input Worksheet'!C138</f>
        <v>0</v>
      </c>
      <c r="D137" s="0" t="n">
        <f aca="false">+'Personnel Input Worksheet'!D138</f>
        <v>0</v>
      </c>
      <c r="E137" s="0" t="n">
        <f aca="false">+'Personnel Input Worksheet'!E138</f>
        <v>0</v>
      </c>
      <c r="F137" s="94" t="n">
        <f aca="false">+'Personnel Input Worksheet'!F138</f>
        <v>0</v>
      </c>
      <c r="G137" s="0" t="n">
        <f aca="false">+'Personnel Input Worksheet'!G138</f>
        <v>12</v>
      </c>
      <c r="H137" s="102" t="n">
        <f aca="false">+G137*30</f>
        <v>360</v>
      </c>
      <c r="I137" s="103" t="n">
        <f aca="false">+F137/12</f>
        <v>0</v>
      </c>
      <c r="J137" s="104" t="n">
        <v>36526</v>
      </c>
      <c r="K137" s="105" t="n">
        <f aca="false">IF(B137&lt;&gt;"FTE",DATE(99,12,31),+J137+(360-H137))</f>
        <v>36525</v>
      </c>
      <c r="L137" s="105" t="n">
        <f aca="false">IF(B137&lt;&gt;"FTE",J137+H137,DATE(2001,1,1))</f>
        <v>36886</v>
      </c>
      <c r="M137" s="103" t="n">
        <f aca="false">IF(AND($K137&lt;=M$20,$L137&gt;M$20),$I137,0)</f>
        <v>0</v>
      </c>
      <c r="N137" s="103" t="n">
        <f aca="false">IF(AND($K137&lt;=N$20,$L137&gt;N$20),$I137,0)</f>
        <v>0</v>
      </c>
      <c r="O137" s="103" t="n">
        <f aca="false">IF(AND($K137&lt;=O$20,$L137&gt;O$20),$I137,0)</f>
        <v>0</v>
      </c>
      <c r="P137" s="103" t="n">
        <f aca="false">IF(AND($K137&lt;=P$20,$L137&gt;P$20),$I137,0)</f>
        <v>0</v>
      </c>
      <c r="Q137" s="103" t="n">
        <f aca="false">IF(AND($K137&lt;=Q$20,$L137&gt;Q$20),$I137,0)</f>
        <v>0</v>
      </c>
      <c r="R137" s="103" t="n">
        <f aca="false">IF(AND($K137&lt;=R$20,$L137&gt;R$20),$I137,0)</f>
        <v>0</v>
      </c>
      <c r="S137" s="103" t="n">
        <f aca="false">IF(AND($K137&lt;=S$20,$L137&gt;S$20),$I137,0)</f>
        <v>0</v>
      </c>
      <c r="T137" s="103" t="n">
        <f aca="false">IF(AND($K137&lt;=T$20,$L137&gt;T$20),$I137,0)</f>
        <v>0</v>
      </c>
      <c r="U137" s="103" t="n">
        <f aca="false">IF(AND($K137&lt;=U$20,$L137&gt;U$20),$I137,0)</f>
        <v>0</v>
      </c>
      <c r="V137" s="103" t="n">
        <f aca="false">IF(AND($K137&lt;=V$20,$L137&gt;V$20),$I137,0)</f>
        <v>0</v>
      </c>
      <c r="W137" s="103" t="n">
        <f aca="false">IF(AND($K137&lt;=W$20,$L137&gt;W$20),$I137,0)</f>
        <v>0</v>
      </c>
      <c r="X137" s="103" t="n">
        <f aca="false">IF(AND($K137&lt;=X$20,$L137&gt;X$20),$I137,0)</f>
        <v>0</v>
      </c>
      <c r="Y137" s="106" t="n">
        <f aca="false">SUM(M137:X137)</f>
        <v>0</v>
      </c>
    </row>
    <row r="138" customFormat="false" ht="12.75" hidden="false" customHeight="false" outlineLevel="0" collapsed="false">
      <c r="A138" s="0" t="n">
        <f aca="false">+'Personnel Input Worksheet'!A139</f>
        <v>0</v>
      </c>
      <c r="B138" s="0" t="str">
        <f aca="false">+'Personnel Input Worksheet'!B139</f>
        <v> </v>
      </c>
      <c r="C138" s="0" t="n">
        <f aca="false">+'Personnel Input Worksheet'!C139</f>
        <v>0</v>
      </c>
      <c r="D138" s="0" t="n">
        <f aca="false">+'Personnel Input Worksheet'!D139</f>
        <v>0</v>
      </c>
      <c r="E138" s="0" t="n">
        <f aca="false">+'Personnel Input Worksheet'!E139</f>
        <v>0</v>
      </c>
      <c r="F138" s="94" t="n">
        <f aca="false">+'Personnel Input Worksheet'!F139</f>
        <v>0</v>
      </c>
      <c r="G138" s="0" t="n">
        <f aca="false">+'Personnel Input Worksheet'!G139</f>
        <v>12</v>
      </c>
      <c r="H138" s="102" t="n">
        <f aca="false">+G138*30</f>
        <v>360</v>
      </c>
      <c r="I138" s="103" t="n">
        <f aca="false">+F138/12</f>
        <v>0</v>
      </c>
      <c r="J138" s="104" t="n">
        <v>36526</v>
      </c>
      <c r="K138" s="105" t="n">
        <f aca="false">IF(B138&lt;&gt;"FTE",DATE(99,12,31),+J138+(360-H138))</f>
        <v>36525</v>
      </c>
      <c r="L138" s="105" t="n">
        <f aca="false">IF(B138&lt;&gt;"FTE",J138+H138,DATE(2001,1,1))</f>
        <v>36886</v>
      </c>
      <c r="M138" s="103" t="n">
        <f aca="false">IF(AND($K138&lt;=M$20,$L138&gt;M$20),$I138,0)</f>
        <v>0</v>
      </c>
      <c r="N138" s="103" t="n">
        <f aca="false">IF(AND($K138&lt;=N$20,$L138&gt;N$20),$I138,0)</f>
        <v>0</v>
      </c>
      <c r="O138" s="103" t="n">
        <f aca="false">IF(AND($K138&lt;=O$20,$L138&gt;O$20),$I138,0)</f>
        <v>0</v>
      </c>
      <c r="P138" s="103" t="n">
        <f aca="false">IF(AND($K138&lt;=P$20,$L138&gt;P$20),$I138,0)</f>
        <v>0</v>
      </c>
      <c r="Q138" s="103" t="n">
        <f aca="false">IF(AND($K138&lt;=Q$20,$L138&gt;Q$20),$I138,0)</f>
        <v>0</v>
      </c>
      <c r="R138" s="103" t="n">
        <f aca="false">IF(AND($K138&lt;=R$20,$L138&gt;R$20),$I138,0)</f>
        <v>0</v>
      </c>
      <c r="S138" s="103" t="n">
        <f aca="false">IF(AND($K138&lt;=S$20,$L138&gt;S$20),$I138,0)</f>
        <v>0</v>
      </c>
      <c r="T138" s="103" t="n">
        <f aca="false">IF(AND($K138&lt;=T$20,$L138&gt;T$20),$I138,0)</f>
        <v>0</v>
      </c>
      <c r="U138" s="103" t="n">
        <f aca="false">IF(AND($K138&lt;=U$20,$L138&gt;U$20),$I138,0)</f>
        <v>0</v>
      </c>
      <c r="V138" s="103" t="n">
        <f aca="false">IF(AND($K138&lt;=V$20,$L138&gt;V$20),$I138,0)</f>
        <v>0</v>
      </c>
      <c r="W138" s="103" t="n">
        <f aca="false">IF(AND($K138&lt;=W$20,$L138&gt;W$20),$I138,0)</f>
        <v>0</v>
      </c>
      <c r="X138" s="103" t="n">
        <f aca="false">IF(AND($K138&lt;=X$20,$L138&gt;X$20),$I138,0)</f>
        <v>0</v>
      </c>
      <c r="Y138" s="106" t="n">
        <f aca="false">SUM(M138:X138)</f>
        <v>0</v>
      </c>
    </row>
    <row r="139" customFormat="false" ht="12.75" hidden="false" customHeight="false" outlineLevel="0" collapsed="false">
      <c r="A139" s="0" t="n">
        <f aca="false">+'Personnel Input Worksheet'!A140</f>
        <v>0</v>
      </c>
      <c r="B139" s="0" t="str">
        <f aca="false">+'Personnel Input Worksheet'!B140</f>
        <v> </v>
      </c>
      <c r="C139" s="0" t="n">
        <f aca="false">+'Personnel Input Worksheet'!C140</f>
        <v>0</v>
      </c>
      <c r="D139" s="0" t="n">
        <f aca="false">+'Personnel Input Worksheet'!D140</f>
        <v>0</v>
      </c>
      <c r="E139" s="0" t="n">
        <f aca="false">+'Personnel Input Worksheet'!E140</f>
        <v>0</v>
      </c>
      <c r="F139" s="94" t="n">
        <f aca="false">+'Personnel Input Worksheet'!F140</f>
        <v>0</v>
      </c>
      <c r="G139" s="0" t="n">
        <f aca="false">+'Personnel Input Worksheet'!G140</f>
        <v>12</v>
      </c>
      <c r="H139" s="102" t="n">
        <f aca="false">+G139*30</f>
        <v>360</v>
      </c>
      <c r="I139" s="103" t="n">
        <f aca="false">+F139/12</f>
        <v>0</v>
      </c>
      <c r="J139" s="104" t="n">
        <v>36526</v>
      </c>
      <c r="K139" s="105" t="n">
        <f aca="false">IF(B139&lt;&gt;"FTE",DATE(99,12,31),+J139+(360-H139))</f>
        <v>36525</v>
      </c>
      <c r="L139" s="105" t="n">
        <f aca="false">IF(B139&lt;&gt;"FTE",J139+H139,DATE(2001,1,1))</f>
        <v>36886</v>
      </c>
      <c r="M139" s="103" t="n">
        <f aca="false">IF(AND($K139&lt;=M$20,$L139&gt;M$20),$I139,0)</f>
        <v>0</v>
      </c>
      <c r="N139" s="103" t="n">
        <f aca="false">IF(AND($K139&lt;=N$20,$L139&gt;N$20),$I139,0)</f>
        <v>0</v>
      </c>
      <c r="O139" s="103" t="n">
        <f aca="false">IF(AND($K139&lt;=O$20,$L139&gt;O$20),$I139,0)</f>
        <v>0</v>
      </c>
      <c r="P139" s="103" t="n">
        <f aca="false">IF(AND($K139&lt;=P$20,$L139&gt;P$20),$I139,0)</f>
        <v>0</v>
      </c>
      <c r="Q139" s="103" t="n">
        <f aca="false">IF(AND($K139&lt;=Q$20,$L139&gt;Q$20),$I139,0)</f>
        <v>0</v>
      </c>
      <c r="R139" s="103" t="n">
        <f aca="false">IF(AND($K139&lt;=R$20,$L139&gt;R$20),$I139,0)</f>
        <v>0</v>
      </c>
      <c r="S139" s="103" t="n">
        <f aca="false">IF(AND($K139&lt;=S$20,$L139&gt;S$20),$I139,0)</f>
        <v>0</v>
      </c>
      <c r="T139" s="103" t="n">
        <f aca="false">IF(AND($K139&lt;=T$20,$L139&gt;T$20),$I139,0)</f>
        <v>0</v>
      </c>
      <c r="U139" s="103" t="n">
        <f aca="false">IF(AND($K139&lt;=U$20,$L139&gt;U$20),$I139,0)</f>
        <v>0</v>
      </c>
      <c r="V139" s="103" t="n">
        <f aca="false">IF(AND($K139&lt;=V$20,$L139&gt;V$20),$I139,0)</f>
        <v>0</v>
      </c>
      <c r="W139" s="103" t="n">
        <f aca="false">IF(AND($K139&lt;=W$20,$L139&gt;W$20),$I139,0)</f>
        <v>0</v>
      </c>
      <c r="X139" s="103" t="n">
        <f aca="false">IF(AND($K139&lt;=X$20,$L139&gt;X$20),$I139,0)</f>
        <v>0</v>
      </c>
      <c r="Y139" s="106" t="n">
        <f aca="false">SUM(M139:X139)</f>
        <v>0</v>
      </c>
    </row>
    <row r="140" customFormat="false" ht="12.75" hidden="false" customHeight="false" outlineLevel="0" collapsed="false">
      <c r="A140" s="0" t="n">
        <f aca="false">+'Personnel Input Worksheet'!A141</f>
        <v>0</v>
      </c>
      <c r="B140" s="0" t="str">
        <f aca="false">+'Personnel Input Worksheet'!B141</f>
        <v> </v>
      </c>
      <c r="C140" s="0" t="n">
        <f aca="false">+'Personnel Input Worksheet'!C141</f>
        <v>0</v>
      </c>
      <c r="D140" s="0" t="n">
        <f aca="false">+'Personnel Input Worksheet'!D141</f>
        <v>0</v>
      </c>
      <c r="E140" s="0" t="n">
        <f aca="false">+'Personnel Input Worksheet'!E141</f>
        <v>0</v>
      </c>
      <c r="F140" s="94" t="n">
        <f aca="false">+'Personnel Input Worksheet'!F141</f>
        <v>0</v>
      </c>
      <c r="G140" s="0" t="n">
        <f aca="false">+'Personnel Input Worksheet'!G141</f>
        <v>12</v>
      </c>
      <c r="H140" s="102" t="n">
        <f aca="false">+G140*30</f>
        <v>360</v>
      </c>
      <c r="I140" s="103" t="n">
        <f aca="false">+F140/12</f>
        <v>0</v>
      </c>
      <c r="J140" s="104" t="n">
        <v>36526</v>
      </c>
      <c r="K140" s="105" t="n">
        <f aca="false">IF(B140&lt;&gt;"FTE",DATE(99,12,31),+J140+(360-H140))</f>
        <v>36525</v>
      </c>
      <c r="L140" s="105" t="n">
        <f aca="false">IF(B140&lt;&gt;"FTE",J140+H140,DATE(2001,1,1))</f>
        <v>36886</v>
      </c>
      <c r="M140" s="103" t="n">
        <f aca="false">IF(AND($K140&lt;=M$20,$L140&gt;M$20),$I140,0)</f>
        <v>0</v>
      </c>
      <c r="N140" s="103" t="n">
        <f aca="false">IF(AND($K140&lt;=N$20,$L140&gt;N$20),$I140,0)</f>
        <v>0</v>
      </c>
      <c r="O140" s="103" t="n">
        <f aca="false">IF(AND($K140&lt;=O$20,$L140&gt;O$20),$I140,0)</f>
        <v>0</v>
      </c>
      <c r="P140" s="103" t="n">
        <f aca="false">IF(AND($K140&lt;=P$20,$L140&gt;P$20),$I140,0)</f>
        <v>0</v>
      </c>
      <c r="Q140" s="103" t="n">
        <f aca="false">IF(AND($K140&lt;=Q$20,$L140&gt;Q$20),$I140,0)</f>
        <v>0</v>
      </c>
      <c r="R140" s="103" t="n">
        <f aca="false">IF(AND($K140&lt;=R$20,$L140&gt;R$20),$I140,0)</f>
        <v>0</v>
      </c>
      <c r="S140" s="103" t="n">
        <f aca="false">IF(AND($K140&lt;=S$20,$L140&gt;S$20),$I140,0)</f>
        <v>0</v>
      </c>
      <c r="T140" s="103" t="n">
        <f aca="false">IF(AND($K140&lt;=T$20,$L140&gt;T$20),$I140,0)</f>
        <v>0</v>
      </c>
      <c r="U140" s="103" t="n">
        <f aca="false">IF(AND($K140&lt;=U$20,$L140&gt;U$20),$I140,0)</f>
        <v>0</v>
      </c>
      <c r="V140" s="103" t="n">
        <f aca="false">IF(AND($K140&lt;=V$20,$L140&gt;V$20),$I140,0)</f>
        <v>0</v>
      </c>
      <c r="W140" s="103" t="n">
        <f aca="false">IF(AND($K140&lt;=W$20,$L140&gt;W$20),$I140,0)</f>
        <v>0</v>
      </c>
      <c r="X140" s="103" t="n">
        <f aca="false">IF(AND($K140&lt;=X$20,$L140&gt;X$20),$I140,0)</f>
        <v>0</v>
      </c>
      <c r="Y140" s="106" t="n">
        <f aca="false">SUM(M140:X140)</f>
        <v>0</v>
      </c>
    </row>
    <row r="141" customFormat="false" ht="12.75" hidden="false" customHeight="false" outlineLevel="0" collapsed="false">
      <c r="A141" s="0" t="n">
        <f aca="false">+'Personnel Input Worksheet'!A142</f>
        <v>0</v>
      </c>
      <c r="B141" s="0" t="str">
        <f aca="false">+'Personnel Input Worksheet'!B142</f>
        <v> </v>
      </c>
      <c r="C141" s="0" t="n">
        <f aca="false">+'Personnel Input Worksheet'!C142</f>
        <v>0</v>
      </c>
      <c r="D141" s="0" t="n">
        <f aca="false">+'Personnel Input Worksheet'!D142</f>
        <v>0</v>
      </c>
      <c r="E141" s="0" t="n">
        <f aca="false">+'Personnel Input Worksheet'!E142</f>
        <v>0</v>
      </c>
      <c r="F141" s="94" t="n">
        <f aca="false">+'Personnel Input Worksheet'!F142</f>
        <v>0</v>
      </c>
      <c r="G141" s="0" t="n">
        <f aca="false">+'Personnel Input Worksheet'!G142</f>
        <v>12</v>
      </c>
      <c r="H141" s="102" t="n">
        <f aca="false">+G141*30</f>
        <v>360</v>
      </c>
      <c r="I141" s="103" t="n">
        <f aca="false">+F141/12</f>
        <v>0</v>
      </c>
      <c r="J141" s="104" t="n">
        <v>36526</v>
      </c>
      <c r="K141" s="105" t="n">
        <f aca="false">IF(B141&lt;&gt;"FTE",DATE(99,12,31),+J141+(360-H141))</f>
        <v>36525</v>
      </c>
      <c r="L141" s="105" t="n">
        <f aca="false">IF(B141&lt;&gt;"FTE",J141+H141,DATE(2001,1,1))</f>
        <v>36886</v>
      </c>
      <c r="M141" s="103" t="n">
        <f aca="false">IF(AND($K141&lt;=M$20,$L141&gt;M$20),$I141,0)</f>
        <v>0</v>
      </c>
      <c r="N141" s="103" t="n">
        <f aca="false">IF(AND($K141&lt;=N$20,$L141&gt;N$20),$I141,0)</f>
        <v>0</v>
      </c>
      <c r="O141" s="103" t="n">
        <f aca="false">IF(AND($K141&lt;=O$20,$L141&gt;O$20),$I141,0)</f>
        <v>0</v>
      </c>
      <c r="P141" s="103" t="n">
        <f aca="false">IF(AND($K141&lt;=P$20,$L141&gt;P$20),$I141,0)</f>
        <v>0</v>
      </c>
      <c r="Q141" s="103" t="n">
        <f aca="false">IF(AND($K141&lt;=Q$20,$L141&gt;Q$20),$I141,0)</f>
        <v>0</v>
      </c>
      <c r="R141" s="103" t="n">
        <f aca="false">IF(AND($K141&lt;=R$20,$L141&gt;R$20),$I141,0)</f>
        <v>0</v>
      </c>
      <c r="S141" s="103" t="n">
        <f aca="false">IF(AND($K141&lt;=S$20,$L141&gt;S$20),$I141,0)</f>
        <v>0</v>
      </c>
      <c r="T141" s="103" t="n">
        <f aca="false">IF(AND($K141&lt;=T$20,$L141&gt;T$20),$I141,0)</f>
        <v>0</v>
      </c>
      <c r="U141" s="103" t="n">
        <f aca="false">IF(AND($K141&lt;=U$20,$L141&gt;U$20),$I141,0)</f>
        <v>0</v>
      </c>
      <c r="V141" s="103" t="n">
        <f aca="false">IF(AND($K141&lt;=V$20,$L141&gt;V$20),$I141,0)</f>
        <v>0</v>
      </c>
      <c r="W141" s="103" t="n">
        <f aca="false">IF(AND($K141&lt;=W$20,$L141&gt;W$20),$I141,0)</f>
        <v>0</v>
      </c>
      <c r="X141" s="103" t="n">
        <f aca="false">IF(AND($K141&lt;=X$20,$L141&gt;X$20),$I141,0)</f>
        <v>0</v>
      </c>
      <c r="Y141" s="106" t="n">
        <f aca="false">SUM(M141:X141)</f>
        <v>0</v>
      </c>
    </row>
    <row r="142" customFormat="false" ht="12.75" hidden="false" customHeight="false" outlineLevel="0" collapsed="false">
      <c r="A142" s="0" t="n">
        <f aca="false">+'Personnel Input Worksheet'!A143</f>
        <v>0</v>
      </c>
      <c r="B142" s="0" t="str">
        <f aca="false">+'Personnel Input Worksheet'!B143</f>
        <v> </v>
      </c>
      <c r="C142" s="0" t="n">
        <f aca="false">+'Personnel Input Worksheet'!C143</f>
        <v>0</v>
      </c>
      <c r="D142" s="0" t="n">
        <f aca="false">+'Personnel Input Worksheet'!D143</f>
        <v>0</v>
      </c>
      <c r="E142" s="0" t="n">
        <f aca="false">+'Personnel Input Worksheet'!E143</f>
        <v>0</v>
      </c>
      <c r="F142" s="94" t="n">
        <f aca="false">+'Personnel Input Worksheet'!F143</f>
        <v>0</v>
      </c>
      <c r="G142" s="0" t="n">
        <f aca="false">+'Personnel Input Worksheet'!G143</f>
        <v>12</v>
      </c>
      <c r="H142" s="102" t="n">
        <f aca="false">+G142*30</f>
        <v>360</v>
      </c>
      <c r="I142" s="103" t="n">
        <f aca="false">+F142/12</f>
        <v>0</v>
      </c>
      <c r="J142" s="104" t="n">
        <v>36526</v>
      </c>
      <c r="K142" s="105" t="n">
        <f aca="false">IF(B142&lt;&gt;"FTE",DATE(99,12,31),+J142+(360-H142))</f>
        <v>36525</v>
      </c>
      <c r="L142" s="105" t="n">
        <f aca="false">IF(B142&lt;&gt;"FTE",J142+H142,DATE(2001,1,1))</f>
        <v>36886</v>
      </c>
      <c r="M142" s="103" t="n">
        <f aca="false">IF(AND($K142&lt;=M$20,$L142&gt;M$20),$I142,0)</f>
        <v>0</v>
      </c>
      <c r="N142" s="103" t="n">
        <f aca="false">IF(AND($K142&lt;=N$20,$L142&gt;N$20),$I142,0)</f>
        <v>0</v>
      </c>
      <c r="O142" s="103" t="n">
        <f aca="false">IF(AND($K142&lt;=O$20,$L142&gt;O$20),$I142,0)</f>
        <v>0</v>
      </c>
      <c r="P142" s="103" t="n">
        <f aca="false">IF(AND($K142&lt;=P$20,$L142&gt;P$20),$I142,0)</f>
        <v>0</v>
      </c>
      <c r="Q142" s="103" t="n">
        <f aca="false">IF(AND($K142&lt;=Q$20,$L142&gt;Q$20),$I142,0)</f>
        <v>0</v>
      </c>
      <c r="R142" s="103" t="n">
        <f aca="false">IF(AND($K142&lt;=R$20,$L142&gt;R$20),$I142,0)</f>
        <v>0</v>
      </c>
      <c r="S142" s="103" t="n">
        <f aca="false">IF(AND($K142&lt;=S$20,$L142&gt;S$20),$I142,0)</f>
        <v>0</v>
      </c>
      <c r="T142" s="103" t="n">
        <f aca="false">IF(AND($K142&lt;=T$20,$L142&gt;T$20),$I142,0)</f>
        <v>0</v>
      </c>
      <c r="U142" s="103" t="n">
        <f aca="false">IF(AND($K142&lt;=U$20,$L142&gt;U$20),$I142,0)</f>
        <v>0</v>
      </c>
      <c r="V142" s="103" t="n">
        <f aca="false">IF(AND($K142&lt;=V$20,$L142&gt;V$20),$I142,0)</f>
        <v>0</v>
      </c>
      <c r="W142" s="103" t="n">
        <f aca="false">IF(AND($K142&lt;=W$20,$L142&gt;W$20),$I142,0)</f>
        <v>0</v>
      </c>
      <c r="X142" s="103" t="n">
        <f aca="false">IF(AND($K142&lt;=X$20,$L142&gt;X$20),$I142,0)</f>
        <v>0</v>
      </c>
      <c r="Y142" s="106" t="n">
        <f aca="false">SUM(M142:X142)</f>
        <v>0</v>
      </c>
    </row>
    <row r="143" customFormat="false" ht="12.75" hidden="false" customHeight="false" outlineLevel="0" collapsed="false">
      <c r="A143" s="0" t="n">
        <f aca="false">+'Personnel Input Worksheet'!A144</f>
        <v>0</v>
      </c>
      <c r="B143" s="0" t="str">
        <f aca="false">+'Personnel Input Worksheet'!B144</f>
        <v> </v>
      </c>
      <c r="C143" s="0" t="n">
        <f aca="false">+'Personnel Input Worksheet'!C144</f>
        <v>0</v>
      </c>
      <c r="D143" s="0" t="n">
        <f aca="false">+'Personnel Input Worksheet'!D144</f>
        <v>0</v>
      </c>
      <c r="E143" s="0" t="n">
        <f aca="false">+'Personnel Input Worksheet'!E144</f>
        <v>0</v>
      </c>
      <c r="F143" s="94" t="n">
        <f aca="false">+'Personnel Input Worksheet'!F144</f>
        <v>0</v>
      </c>
      <c r="G143" s="0" t="n">
        <f aca="false">+'Personnel Input Worksheet'!G144</f>
        <v>12</v>
      </c>
      <c r="H143" s="102" t="n">
        <f aca="false">+G143*30</f>
        <v>360</v>
      </c>
      <c r="I143" s="103" t="n">
        <f aca="false">+F143/12</f>
        <v>0</v>
      </c>
      <c r="J143" s="104" t="n">
        <v>36526</v>
      </c>
      <c r="K143" s="105" t="n">
        <f aca="false">IF(B143&lt;&gt;"FTE",DATE(99,12,31),+J143+(360-H143))</f>
        <v>36525</v>
      </c>
      <c r="L143" s="105" t="n">
        <f aca="false">IF(B143&lt;&gt;"FTE",J143+H143,DATE(2001,1,1))</f>
        <v>36886</v>
      </c>
      <c r="M143" s="103" t="n">
        <f aca="false">IF(AND($K143&lt;=M$20,$L143&gt;M$20),$I143,0)</f>
        <v>0</v>
      </c>
      <c r="N143" s="103" t="n">
        <f aca="false">IF(AND($K143&lt;=N$20,$L143&gt;N$20),$I143,0)</f>
        <v>0</v>
      </c>
      <c r="O143" s="103" t="n">
        <f aca="false">IF(AND($K143&lt;=O$20,$L143&gt;O$20),$I143,0)</f>
        <v>0</v>
      </c>
      <c r="P143" s="103" t="n">
        <f aca="false">IF(AND($K143&lt;=P$20,$L143&gt;P$20),$I143,0)</f>
        <v>0</v>
      </c>
      <c r="Q143" s="103" t="n">
        <f aca="false">IF(AND($K143&lt;=Q$20,$L143&gt;Q$20),$I143,0)</f>
        <v>0</v>
      </c>
      <c r="R143" s="103" t="n">
        <f aca="false">IF(AND($K143&lt;=R$20,$L143&gt;R$20),$I143,0)</f>
        <v>0</v>
      </c>
      <c r="S143" s="103" t="n">
        <f aca="false">IF(AND($K143&lt;=S$20,$L143&gt;S$20),$I143,0)</f>
        <v>0</v>
      </c>
      <c r="T143" s="103" t="n">
        <f aca="false">IF(AND($K143&lt;=T$20,$L143&gt;T$20),$I143,0)</f>
        <v>0</v>
      </c>
      <c r="U143" s="103" t="n">
        <f aca="false">IF(AND($K143&lt;=U$20,$L143&gt;U$20),$I143,0)</f>
        <v>0</v>
      </c>
      <c r="V143" s="103" t="n">
        <f aca="false">IF(AND($K143&lt;=V$20,$L143&gt;V$20),$I143,0)</f>
        <v>0</v>
      </c>
      <c r="W143" s="103" t="n">
        <f aca="false">IF(AND($K143&lt;=W$20,$L143&gt;W$20),$I143,0)</f>
        <v>0</v>
      </c>
      <c r="X143" s="103" t="n">
        <f aca="false">IF(AND($K143&lt;=X$20,$L143&gt;X$20),$I143,0)</f>
        <v>0</v>
      </c>
      <c r="Y143" s="106" t="n">
        <f aca="false">SUM(M143:X143)</f>
        <v>0</v>
      </c>
    </row>
    <row r="144" customFormat="false" ht="12.75" hidden="false" customHeight="false" outlineLevel="0" collapsed="false">
      <c r="A144" s="0" t="n">
        <f aca="false">+'Personnel Input Worksheet'!A145</f>
        <v>0</v>
      </c>
      <c r="B144" s="0" t="str">
        <f aca="false">+'Personnel Input Worksheet'!B145</f>
        <v> </v>
      </c>
      <c r="C144" s="0" t="n">
        <f aca="false">+'Personnel Input Worksheet'!C145</f>
        <v>0</v>
      </c>
      <c r="D144" s="0" t="n">
        <f aca="false">+'Personnel Input Worksheet'!D145</f>
        <v>0</v>
      </c>
      <c r="E144" s="0" t="n">
        <f aca="false">+'Personnel Input Worksheet'!E145</f>
        <v>0</v>
      </c>
      <c r="F144" s="94" t="n">
        <f aca="false">+'Personnel Input Worksheet'!F145</f>
        <v>0</v>
      </c>
      <c r="G144" s="0" t="n">
        <f aca="false">+'Personnel Input Worksheet'!G145</f>
        <v>12</v>
      </c>
      <c r="H144" s="102" t="n">
        <f aca="false">+G144*30</f>
        <v>360</v>
      </c>
      <c r="I144" s="103" t="n">
        <f aca="false">+F144/12</f>
        <v>0</v>
      </c>
      <c r="J144" s="104" t="n">
        <v>36526</v>
      </c>
      <c r="K144" s="105" t="n">
        <f aca="false">IF(B144&lt;&gt;"FTE",DATE(99,12,31),+J144+(360-H144))</f>
        <v>36525</v>
      </c>
      <c r="L144" s="105" t="n">
        <f aca="false">IF(B144&lt;&gt;"FTE",J144+H144,DATE(2001,1,1))</f>
        <v>36886</v>
      </c>
      <c r="M144" s="103" t="n">
        <f aca="false">IF(AND($K144&lt;=M$20,$L144&gt;M$20),$I144,0)</f>
        <v>0</v>
      </c>
      <c r="N144" s="103" t="n">
        <f aca="false">IF(AND($K144&lt;=N$20,$L144&gt;N$20),$I144,0)</f>
        <v>0</v>
      </c>
      <c r="O144" s="103" t="n">
        <f aca="false">IF(AND($K144&lt;=O$20,$L144&gt;O$20),$I144,0)</f>
        <v>0</v>
      </c>
      <c r="P144" s="103" t="n">
        <f aca="false">IF(AND($K144&lt;=P$20,$L144&gt;P$20),$I144,0)</f>
        <v>0</v>
      </c>
      <c r="Q144" s="103" t="n">
        <f aca="false">IF(AND($K144&lt;=Q$20,$L144&gt;Q$20),$I144,0)</f>
        <v>0</v>
      </c>
      <c r="R144" s="103" t="n">
        <f aca="false">IF(AND($K144&lt;=R$20,$L144&gt;R$20),$I144,0)</f>
        <v>0</v>
      </c>
      <c r="S144" s="103" t="n">
        <f aca="false">IF(AND($K144&lt;=S$20,$L144&gt;S$20),$I144,0)</f>
        <v>0</v>
      </c>
      <c r="T144" s="103" t="n">
        <f aca="false">IF(AND($K144&lt;=T$20,$L144&gt;T$20),$I144,0)</f>
        <v>0</v>
      </c>
      <c r="U144" s="103" t="n">
        <f aca="false">IF(AND($K144&lt;=U$20,$L144&gt;U$20),$I144,0)</f>
        <v>0</v>
      </c>
      <c r="V144" s="103" t="n">
        <f aca="false">IF(AND($K144&lt;=V$20,$L144&gt;V$20),$I144,0)</f>
        <v>0</v>
      </c>
      <c r="W144" s="103" t="n">
        <f aca="false">IF(AND($K144&lt;=W$20,$L144&gt;W$20),$I144,0)</f>
        <v>0</v>
      </c>
      <c r="X144" s="103" t="n">
        <f aca="false">IF(AND($K144&lt;=X$20,$L144&gt;X$20),$I144,0)</f>
        <v>0</v>
      </c>
      <c r="Y144" s="106" t="n">
        <f aca="false">SUM(M144:X144)</f>
        <v>0</v>
      </c>
    </row>
    <row r="145" customFormat="false" ht="12.75" hidden="false" customHeight="false" outlineLevel="0" collapsed="false">
      <c r="A145" s="0" t="n">
        <f aca="false">+'Personnel Input Worksheet'!A146</f>
        <v>0</v>
      </c>
      <c r="B145" s="0" t="str">
        <f aca="false">+'Personnel Input Worksheet'!B146</f>
        <v> </v>
      </c>
      <c r="C145" s="0" t="n">
        <f aca="false">+'Personnel Input Worksheet'!C146</f>
        <v>0</v>
      </c>
      <c r="D145" s="0" t="n">
        <f aca="false">+'Personnel Input Worksheet'!D146</f>
        <v>0</v>
      </c>
      <c r="E145" s="0" t="n">
        <f aca="false">+'Personnel Input Worksheet'!E146</f>
        <v>0</v>
      </c>
      <c r="F145" s="94" t="n">
        <f aca="false">+'Personnel Input Worksheet'!F146</f>
        <v>0</v>
      </c>
      <c r="G145" s="0" t="n">
        <f aca="false">+'Personnel Input Worksheet'!G146</f>
        <v>12</v>
      </c>
      <c r="H145" s="102" t="n">
        <f aca="false">+G145*30</f>
        <v>360</v>
      </c>
      <c r="I145" s="103" t="n">
        <f aca="false">+F145/12</f>
        <v>0</v>
      </c>
      <c r="J145" s="104" t="n">
        <v>36526</v>
      </c>
      <c r="K145" s="105" t="n">
        <f aca="false">IF(B145&lt;&gt;"FTE",DATE(99,12,31),+J145+(360-H145))</f>
        <v>36525</v>
      </c>
      <c r="L145" s="105" t="n">
        <f aca="false">IF(B145&lt;&gt;"FTE",J145+H145,DATE(2001,1,1))</f>
        <v>36886</v>
      </c>
      <c r="M145" s="103" t="n">
        <f aca="false">IF(AND($K145&lt;=M$20,$L145&gt;M$20),$I145,0)</f>
        <v>0</v>
      </c>
      <c r="N145" s="103" t="n">
        <f aca="false">IF(AND($K145&lt;=N$20,$L145&gt;N$20),$I145,0)</f>
        <v>0</v>
      </c>
      <c r="O145" s="103" t="n">
        <f aca="false">IF(AND($K145&lt;=O$20,$L145&gt;O$20),$I145,0)</f>
        <v>0</v>
      </c>
      <c r="P145" s="103" t="n">
        <f aca="false">IF(AND($K145&lt;=P$20,$L145&gt;P$20),$I145,0)</f>
        <v>0</v>
      </c>
      <c r="Q145" s="103" t="n">
        <f aca="false">IF(AND($K145&lt;=Q$20,$L145&gt;Q$20),$I145,0)</f>
        <v>0</v>
      </c>
      <c r="R145" s="103" t="n">
        <f aca="false">IF(AND($K145&lt;=R$20,$L145&gt;R$20),$I145,0)</f>
        <v>0</v>
      </c>
      <c r="S145" s="103" t="n">
        <f aca="false">IF(AND($K145&lt;=S$20,$L145&gt;S$20),$I145,0)</f>
        <v>0</v>
      </c>
      <c r="T145" s="103" t="n">
        <f aca="false">IF(AND($K145&lt;=T$20,$L145&gt;T$20),$I145,0)</f>
        <v>0</v>
      </c>
      <c r="U145" s="103" t="n">
        <f aca="false">IF(AND($K145&lt;=U$20,$L145&gt;U$20),$I145,0)</f>
        <v>0</v>
      </c>
      <c r="V145" s="103" t="n">
        <f aca="false">IF(AND($K145&lt;=V$20,$L145&gt;V$20),$I145,0)</f>
        <v>0</v>
      </c>
      <c r="W145" s="103" t="n">
        <f aca="false">IF(AND($K145&lt;=W$20,$L145&gt;W$20),$I145,0)</f>
        <v>0</v>
      </c>
      <c r="X145" s="103" t="n">
        <f aca="false">IF(AND($K145&lt;=X$20,$L145&gt;X$20),$I145,0)</f>
        <v>0</v>
      </c>
      <c r="Y145" s="106" t="n">
        <f aca="false">SUM(M145:X145)</f>
        <v>0</v>
      </c>
    </row>
    <row r="146" customFormat="false" ht="12.75" hidden="false" customHeight="false" outlineLevel="0" collapsed="false">
      <c r="A146" s="0" t="n">
        <f aca="false">+'Personnel Input Worksheet'!A147</f>
        <v>0</v>
      </c>
      <c r="B146" s="0" t="str">
        <f aca="false">+'Personnel Input Worksheet'!B147</f>
        <v> </v>
      </c>
      <c r="C146" s="0" t="n">
        <f aca="false">+'Personnel Input Worksheet'!C147</f>
        <v>0</v>
      </c>
      <c r="D146" s="0" t="n">
        <f aca="false">+'Personnel Input Worksheet'!D147</f>
        <v>0</v>
      </c>
      <c r="E146" s="0" t="n">
        <f aca="false">+'Personnel Input Worksheet'!E147</f>
        <v>0</v>
      </c>
      <c r="F146" s="94" t="n">
        <f aca="false">+'Personnel Input Worksheet'!F147</f>
        <v>0</v>
      </c>
      <c r="G146" s="0" t="n">
        <f aca="false">+'Personnel Input Worksheet'!G147</f>
        <v>12</v>
      </c>
      <c r="H146" s="102" t="n">
        <f aca="false">+G146*30</f>
        <v>360</v>
      </c>
      <c r="I146" s="103" t="n">
        <f aca="false">+F146/12</f>
        <v>0</v>
      </c>
      <c r="J146" s="104" t="n">
        <v>36526</v>
      </c>
      <c r="K146" s="105" t="n">
        <f aca="false">IF(B146&lt;&gt;"FTE",DATE(99,12,31),+J146+(360-H146))</f>
        <v>36525</v>
      </c>
      <c r="L146" s="105" t="n">
        <f aca="false">IF(B146&lt;&gt;"FTE",J146+H146,DATE(2001,1,1))</f>
        <v>36886</v>
      </c>
      <c r="M146" s="103" t="n">
        <f aca="false">IF(AND($K146&lt;=M$20,$L146&gt;M$20),$I146,0)</f>
        <v>0</v>
      </c>
      <c r="N146" s="103" t="n">
        <f aca="false">IF(AND($K146&lt;=N$20,$L146&gt;N$20),$I146,0)</f>
        <v>0</v>
      </c>
      <c r="O146" s="103" t="n">
        <f aca="false">IF(AND($K146&lt;=O$20,$L146&gt;O$20),$I146,0)</f>
        <v>0</v>
      </c>
      <c r="P146" s="103" t="n">
        <f aca="false">IF(AND($K146&lt;=P$20,$L146&gt;P$20),$I146,0)</f>
        <v>0</v>
      </c>
      <c r="Q146" s="103" t="n">
        <f aca="false">IF(AND($K146&lt;=Q$20,$L146&gt;Q$20),$I146,0)</f>
        <v>0</v>
      </c>
      <c r="R146" s="103" t="n">
        <f aca="false">IF(AND($K146&lt;=R$20,$L146&gt;R$20),$I146,0)</f>
        <v>0</v>
      </c>
      <c r="S146" s="103" t="n">
        <f aca="false">IF(AND($K146&lt;=S$20,$L146&gt;S$20),$I146,0)</f>
        <v>0</v>
      </c>
      <c r="T146" s="103" t="n">
        <f aca="false">IF(AND($K146&lt;=T$20,$L146&gt;T$20),$I146,0)</f>
        <v>0</v>
      </c>
      <c r="U146" s="103" t="n">
        <f aca="false">IF(AND($K146&lt;=U$20,$L146&gt;U$20),$I146,0)</f>
        <v>0</v>
      </c>
      <c r="V146" s="103" t="n">
        <f aca="false">IF(AND($K146&lt;=V$20,$L146&gt;V$20),$I146,0)</f>
        <v>0</v>
      </c>
      <c r="W146" s="103" t="n">
        <f aca="false">IF(AND($K146&lt;=W$20,$L146&gt;W$20),$I146,0)</f>
        <v>0</v>
      </c>
      <c r="X146" s="103" t="n">
        <f aca="false">IF(AND($K146&lt;=X$20,$L146&gt;X$20),$I146,0)</f>
        <v>0</v>
      </c>
      <c r="Y146" s="106" t="n">
        <f aca="false">SUM(M146:X146)</f>
        <v>0</v>
      </c>
    </row>
    <row r="147" customFormat="false" ht="12.75" hidden="false" customHeight="false" outlineLevel="0" collapsed="false">
      <c r="A147" s="0" t="n">
        <f aca="false">+'Personnel Input Worksheet'!A148</f>
        <v>0</v>
      </c>
      <c r="B147" s="0" t="str">
        <f aca="false">+'Personnel Input Worksheet'!B148</f>
        <v> </v>
      </c>
      <c r="C147" s="0" t="n">
        <f aca="false">+'Personnel Input Worksheet'!C148</f>
        <v>0</v>
      </c>
      <c r="D147" s="0" t="n">
        <f aca="false">+'Personnel Input Worksheet'!D148</f>
        <v>0</v>
      </c>
      <c r="E147" s="0" t="n">
        <f aca="false">+'Personnel Input Worksheet'!E148</f>
        <v>0</v>
      </c>
      <c r="F147" s="94" t="n">
        <f aca="false">+'Personnel Input Worksheet'!F148</f>
        <v>0</v>
      </c>
      <c r="G147" s="0" t="n">
        <f aca="false">+'Personnel Input Worksheet'!G148</f>
        <v>12</v>
      </c>
      <c r="H147" s="102" t="n">
        <f aca="false">+G147*30</f>
        <v>360</v>
      </c>
      <c r="I147" s="103" t="n">
        <f aca="false">+F147/12</f>
        <v>0</v>
      </c>
      <c r="J147" s="104" t="n">
        <v>36526</v>
      </c>
      <c r="K147" s="105" t="n">
        <f aca="false">IF(B147&lt;&gt;"FTE",DATE(99,12,31),+J147+(360-H147))</f>
        <v>36525</v>
      </c>
      <c r="L147" s="105" t="n">
        <f aca="false">IF(B147&lt;&gt;"FTE",J147+H147,DATE(2001,1,1))</f>
        <v>36886</v>
      </c>
      <c r="M147" s="103" t="n">
        <f aca="false">IF(AND($K147&lt;=M$20,$L147&gt;M$20),$I147,0)</f>
        <v>0</v>
      </c>
      <c r="N147" s="103" t="n">
        <f aca="false">IF(AND($K147&lt;=N$20,$L147&gt;N$20),$I147,0)</f>
        <v>0</v>
      </c>
      <c r="O147" s="103" t="n">
        <f aca="false">IF(AND($K147&lt;=O$20,$L147&gt;O$20),$I147,0)</f>
        <v>0</v>
      </c>
      <c r="P147" s="103" t="n">
        <f aca="false">IF(AND($K147&lt;=P$20,$L147&gt;P$20),$I147,0)</f>
        <v>0</v>
      </c>
      <c r="Q147" s="103" t="n">
        <f aca="false">IF(AND($K147&lt;=Q$20,$L147&gt;Q$20),$I147,0)</f>
        <v>0</v>
      </c>
      <c r="R147" s="103" t="n">
        <f aca="false">IF(AND($K147&lt;=R$20,$L147&gt;R$20),$I147,0)</f>
        <v>0</v>
      </c>
      <c r="S147" s="103" t="n">
        <f aca="false">IF(AND($K147&lt;=S$20,$L147&gt;S$20),$I147,0)</f>
        <v>0</v>
      </c>
      <c r="T147" s="103" t="n">
        <f aca="false">IF(AND($K147&lt;=T$20,$L147&gt;T$20),$I147,0)</f>
        <v>0</v>
      </c>
      <c r="U147" s="103" t="n">
        <f aca="false">IF(AND($K147&lt;=U$20,$L147&gt;U$20),$I147,0)</f>
        <v>0</v>
      </c>
      <c r="V147" s="103" t="n">
        <f aca="false">IF(AND($K147&lt;=V$20,$L147&gt;V$20),$I147,0)</f>
        <v>0</v>
      </c>
      <c r="W147" s="103" t="n">
        <f aca="false">IF(AND($K147&lt;=W$20,$L147&gt;W$20),$I147,0)</f>
        <v>0</v>
      </c>
      <c r="X147" s="103" t="n">
        <f aca="false">IF(AND($K147&lt;=X$20,$L147&gt;X$20),$I147,0)</f>
        <v>0</v>
      </c>
      <c r="Y147" s="106" t="n">
        <f aca="false">SUM(M147:X147)</f>
        <v>0</v>
      </c>
    </row>
    <row r="148" customFormat="false" ht="12.75" hidden="false" customHeight="false" outlineLevel="0" collapsed="false">
      <c r="A148" s="0" t="n">
        <f aca="false">+'Personnel Input Worksheet'!A149</f>
        <v>0</v>
      </c>
      <c r="B148" s="0" t="str">
        <f aca="false">+'Personnel Input Worksheet'!B149</f>
        <v> </v>
      </c>
      <c r="C148" s="0" t="n">
        <f aca="false">+'Personnel Input Worksheet'!C149</f>
        <v>0</v>
      </c>
      <c r="D148" s="0" t="n">
        <f aca="false">+'Personnel Input Worksheet'!D149</f>
        <v>0</v>
      </c>
      <c r="E148" s="0" t="n">
        <f aca="false">+'Personnel Input Worksheet'!E149</f>
        <v>0</v>
      </c>
      <c r="F148" s="94" t="n">
        <f aca="false">+'Personnel Input Worksheet'!F149</f>
        <v>0</v>
      </c>
      <c r="G148" s="0" t="n">
        <f aca="false">+'Personnel Input Worksheet'!G149</f>
        <v>12</v>
      </c>
      <c r="H148" s="102" t="n">
        <f aca="false">+G148*30</f>
        <v>360</v>
      </c>
      <c r="I148" s="103" t="n">
        <f aca="false">+F148/12</f>
        <v>0</v>
      </c>
      <c r="J148" s="104" t="n">
        <v>36526</v>
      </c>
      <c r="K148" s="105" t="n">
        <f aca="false">IF(B148&lt;&gt;"FTE",DATE(99,12,31),+J148+(360-H148))</f>
        <v>36525</v>
      </c>
      <c r="L148" s="105" t="n">
        <f aca="false">IF(B148&lt;&gt;"FTE",J148+H148,DATE(2001,1,1))</f>
        <v>36886</v>
      </c>
      <c r="M148" s="103" t="n">
        <f aca="false">IF(AND($K148&lt;=M$20,$L148&gt;M$20),$I148,0)</f>
        <v>0</v>
      </c>
      <c r="N148" s="103" t="n">
        <f aca="false">IF(AND($K148&lt;=N$20,$L148&gt;N$20),$I148,0)</f>
        <v>0</v>
      </c>
      <c r="O148" s="103" t="n">
        <f aca="false">IF(AND($K148&lt;=O$20,$L148&gt;O$20),$I148,0)</f>
        <v>0</v>
      </c>
      <c r="P148" s="103" t="n">
        <f aca="false">IF(AND($K148&lt;=P$20,$L148&gt;P$20),$I148,0)</f>
        <v>0</v>
      </c>
      <c r="Q148" s="103" t="n">
        <f aca="false">IF(AND($K148&lt;=Q$20,$L148&gt;Q$20),$I148,0)</f>
        <v>0</v>
      </c>
      <c r="R148" s="103" t="n">
        <f aca="false">IF(AND($K148&lt;=R$20,$L148&gt;R$20),$I148,0)</f>
        <v>0</v>
      </c>
      <c r="S148" s="103" t="n">
        <f aca="false">IF(AND($K148&lt;=S$20,$L148&gt;S$20),$I148,0)</f>
        <v>0</v>
      </c>
      <c r="T148" s="103" t="n">
        <f aca="false">IF(AND($K148&lt;=T$20,$L148&gt;T$20),$I148,0)</f>
        <v>0</v>
      </c>
      <c r="U148" s="103" t="n">
        <f aca="false">IF(AND($K148&lt;=U$20,$L148&gt;U$20),$I148,0)</f>
        <v>0</v>
      </c>
      <c r="V148" s="103" t="n">
        <f aca="false">IF(AND($K148&lt;=V$20,$L148&gt;V$20),$I148,0)</f>
        <v>0</v>
      </c>
      <c r="W148" s="103" t="n">
        <f aca="false">IF(AND($K148&lt;=W$20,$L148&gt;W$20),$I148,0)</f>
        <v>0</v>
      </c>
      <c r="X148" s="103" t="n">
        <f aca="false">IF(AND($K148&lt;=X$20,$L148&gt;X$20),$I148,0)</f>
        <v>0</v>
      </c>
      <c r="Y148" s="106" t="n">
        <f aca="false">SUM(M148:X148)</f>
        <v>0</v>
      </c>
    </row>
    <row r="149" customFormat="false" ht="12.75" hidden="false" customHeight="false" outlineLevel="0" collapsed="false">
      <c r="A149" s="0" t="n">
        <f aca="false">+'Personnel Input Worksheet'!A150</f>
        <v>0</v>
      </c>
      <c r="B149" s="0" t="str">
        <f aca="false">+'Personnel Input Worksheet'!B150</f>
        <v> </v>
      </c>
      <c r="C149" s="0" t="n">
        <f aca="false">+'Personnel Input Worksheet'!C150</f>
        <v>0</v>
      </c>
      <c r="D149" s="0" t="n">
        <f aca="false">+'Personnel Input Worksheet'!D150</f>
        <v>0</v>
      </c>
      <c r="E149" s="0" t="n">
        <f aca="false">+'Personnel Input Worksheet'!E150</f>
        <v>0</v>
      </c>
      <c r="F149" s="94" t="n">
        <f aca="false">+'Personnel Input Worksheet'!F150</f>
        <v>0</v>
      </c>
      <c r="G149" s="0" t="n">
        <f aca="false">+'Personnel Input Worksheet'!G150</f>
        <v>12</v>
      </c>
      <c r="H149" s="102" t="n">
        <f aca="false">+G149*30</f>
        <v>360</v>
      </c>
      <c r="I149" s="103" t="n">
        <f aca="false">+F149/12</f>
        <v>0</v>
      </c>
      <c r="J149" s="104" t="n">
        <v>36526</v>
      </c>
      <c r="K149" s="105" t="n">
        <f aca="false">IF(B149&lt;&gt;"FTE",DATE(99,12,31),+J149+(360-H149))</f>
        <v>36525</v>
      </c>
      <c r="L149" s="105" t="n">
        <f aca="false">IF(B149&lt;&gt;"FTE",J149+H149,DATE(2001,1,1))</f>
        <v>36886</v>
      </c>
      <c r="M149" s="103" t="n">
        <f aca="false">IF(AND($K149&lt;=M$20,$L149&gt;M$20),$I149,0)</f>
        <v>0</v>
      </c>
      <c r="N149" s="103" t="n">
        <f aca="false">IF(AND($K149&lt;=N$20,$L149&gt;N$20),$I149,0)</f>
        <v>0</v>
      </c>
      <c r="O149" s="103" t="n">
        <f aca="false">IF(AND($K149&lt;=O$20,$L149&gt;O$20),$I149,0)</f>
        <v>0</v>
      </c>
      <c r="P149" s="103" t="n">
        <f aca="false">IF(AND($K149&lt;=P$20,$L149&gt;P$20),$I149,0)</f>
        <v>0</v>
      </c>
      <c r="Q149" s="103" t="n">
        <f aca="false">IF(AND($K149&lt;=Q$20,$L149&gt;Q$20),$I149,0)</f>
        <v>0</v>
      </c>
      <c r="R149" s="103" t="n">
        <f aca="false">IF(AND($K149&lt;=R$20,$L149&gt;R$20),$I149,0)</f>
        <v>0</v>
      </c>
      <c r="S149" s="103" t="n">
        <f aca="false">IF(AND($K149&lt;=S$20,$L149&gt;S$20),$I149,0)</f>
        <v>0</v>
      </c>
      <c r="T149" s="103" t="n">
        <f aca="false">IF(AND($K149&lt;=T$20,$L149&gt;T$20),$I149,0)</f>
        <v>0</v>
      </c>
      <c r="U149" s="103" t="n">
        <f aca="false">IF(AND($K149&lt;=U$20,$L149&gt;U$20),$I149,0)</f>
        <v>0</v>
      </c>
      <c r="V149" s="103" t="n">
        <f aca="false">IF(AND($K149&lt;=V$20,$L149&gt;V$20),$I149,0)</f>
        <v>0</v>
      </c>
      <c r="W149" s="103" t="n">
        <f aca="false">IF(AND($K149&lt;=W$20,$L149&gt;W$20),$I149,0)</f>
        <v>0</v>
      </c>
      <c r="X149" s="103" t="n">
        <f aca="false">IF(AND($K149&lt;=X$20,$L149&gt;X$20),$I149,0)</f>
        <v>0</v>
      </c>
      <c r="Y149" s="106" t="n">
        <f aca="false">SUM(M149:X149)</f>
        <v>0</v>
      </c>
    </row>
    <row r="150" customFormat="false" ht="12.75" hidden="false" customHeight="false" outlineLevel="0" collapsed="false">
      <c r="A150" s="0" t="n">
        <f aca="false">+'Personnel Input Worksheet'!A151</f>
        <v>0</v>
      </c>
      <c r="B150" s="0" t="str">
        <f aca="false">+'Personnel Input Worksheet'!B151</f>
        <v> </v>
      </c>
      <c r="C150" s="0" t="n">
        <f aca="false">+'Personnel Input Worksheet'!C151</f>
        <v>0</v>
      </c>
      <c r="D150" s="0" t="n">
        <f aca="false">+'Personnel Input Worksheet'!D151</f>
        <v>0</v>
      </c>
      <c r="E150" s="0" t="n">
        <f aca="false">+'Personnel Input Worksheet'!E151</f>
        <v>0</v>
      </c>
      <c r="F150" s="94" t="n">
        <f aca="false">+'Personnel Input Worksheet'!F151</f>
        <v>0</v>
      </c>
      <c r="G150" s="0" t="n">
        <f aca="false">+'Personnel Input Worksheet'!G151</f>
        <v>0</v>
      </c>
      <c r="H150" s="102" t="n">
        <f aca="false">+G150*30</f>
        <v>0</v>
      </c>
      <c r="I150" s="103" t="n">
        <f aca="false">+F150/12</f>
        <v>0</v>
      </c>
      <c r="J150" s="104" t="n">
        <v>36526</v>
      </c>
      <c r="K150" s="105" t="n">
        <f aca="false">IF(B150&lt;&gt;"FTE",DATE(99,12,31),+J150+(360-H150))</f>
        <v>36525</v>
      </c>
      <c r="L150" s="105" t="n">
        <f aca="false">IF(B150&lt;&gt;"FTE",J150+H150,DATE(2001,1,1))</f>
        <v>36526</v>
      </c>
      <c r="M150" s="103" t="n">
        <f aca="false">IF(AND($K150&lt;=M$20,$L150&gt;M$20),$I150,0)</f>
        <v>0</v>
      </c>
      <c r="N150" s="103" t="n">
        <f aca="false">IF(AND($K150&lt;=N$20,$L150&gt;N$20),$I150,0)</f>
        <v>0</v>
      </c>
      <c r="O150" s="103" t="n">
        <f aca="false">IF(AND($K150&lt;=O$20,$L150&gt;O$20),$I150,0)</f>
        <v>0</v>
      </c>
      <c r="P150" s="103" t="n">
        <f aca="false">IF(AND($K150&lt;=P$20,$L150&gt;P$20),$I150,0)</f>
        <v>0</v>
      </c>
      <c r="Q150" s="103" t="n">
        <f aca="false">IF(AND($K150&lt;=Q$20,$L150&gt;Q$20),$I150,0)</f>
        <v>0</v>
      </c>
      <c r="R150" s="103" t="n">
        <f aca="false">IF(AND($K150&lt;=R$20,$L150&gt;R$20),$I150,0)</f>
        <v>0</v>
      </c>
      <c r="S150" s="103" t="n">
        <f aca="false">IF(AND($K150&lt;=S$20,$L150&gt;S$20),$I150,0)</f>
        <v>0</v>
      </c>
      <c r="T150" s="103" t="n">
        <f aca="false">IF(AND($K150&lt;=T$20,$L150&gt;T$20),$I150,0)</f>
        <v>0</v>
      </c>
      <c r="U150" s="103" t="n">
        <f aca="false">IF(AND($K150&lt;=U$20,$L150&gt;U$20),$I150,0)</f>
        <v>0</v>
      </c>
      <c r="V150" s="103" t="n">
        <f aca="false">IF(AND($K150&lt;=V$20,$L150&gt;V$20),$I150,0)</f>
        <v>0</v>
      </c>
      <c r="W150" s="103" t="n">
        <f aca="false">IF(AND($K150&lt;=W$20,$L150&gt;W$20),$I150,0)</f>
        <v>0</v>
      </c>
      <c r="X150" s="103" t="n">
        <f aca="false">IF(AND($K150&lt;=X$20,$L150&gt;X$20),$I150,0)</f>
        <v>0</v>
      </c>
      <c r="Y150" s="106" t="n">
        <f aca="false">SUM(M150:X150)</f>
        <v>0</v>
      </c>
    </row>
    <row r="151" customFormat="false" ht="12.75" hidden="false" customHeight="false" outlineLevel="0" collapsed="false">
      <c r="A151" s="0" t="n">
        <f aca="false">+'Personnel Input Worksheet'!A152</f>
        <v>0</v>
      </c>
      <c r="B151" s="0" t="str">
        <f aca="false">+'Personnel Input Worksheet'!B152</f>
        <v> </v>
      </c>
      <c r="C151" s="0" t="n">
        <f aca="false">+'Personnel Input Worksheet'!C152</f>
        <v>0</v>
      </c>
      <c r="D151" s="0" t="n">
        <f aca="false">+'Personnel Input Worksheet'!D152</f>
        <v>0</v>
      </c>
      <c r="E151" s="0" t="n">
        <f aca="false">+'Personnel Input Worksheet'!E152</f>
        <v>0</v>
      </c>
      <c r="F151" s="94" t="n">
        <f aca="false">+'Personnel Input Worksheet'!F152</f>
        <v>0</v>
      </c>
      <c r="G151" s="0" t="n">
        <f aca="false">+'Personnel Input Worksheet'!G152</f>
        <v>12</v>
      </c>
      <c r="H151" s="102" t="n">
        <f aca="false">+G151*30</f>
        <v>360</v>
      </c>
      <c r="I151" s="103" t="n">
        <f aca="false">+F151/12</f>
        <v>0</v>
      </c>
      <c r="J151" s="104" t="n">
        <v>36526</v>
      </c>
      <c r="K151" s="105" t="n">
        <f aca="false">IF(B151&lt;&gt;"FTE",DATE(99,12,31),+J151+(360-H151))</f>
        <v>36525</v>
      </c>
      <c r="L151" s="105" t="n">
        <f aca="false">IF(B151&lt;&gt;"FTE",J151+H151,DATE(2001,1,1))</f>
        <v>36886</v>
      </c>
      <c r="M151" s="103" t="n">
        <f aca="false">IF(AND($K151&lt;=M$20,$L151&gt;M$20),$I151,0)</f>
        <v>0</v>
      </c>
      <c r="N151" s="103" t="n">
        <f aca="false">IF(AND($K151&lt;=N$20,$L151&gt;N$20),$I151,0)</f>
        <v>0</v>
      </c>
      <c r="O151" s="103" t="n">
        <f aca="false">IF(AND($K151&lt;=O$20,$L151&gt;O$20),$I151,0)</f>
        <v>0</v>
      </c>
      <c r="P151" s="103" t="n">
        <f aca="false">IF(AND($K151&lt;=P$20,$L151&gt;P$20),$I151,0)</f>
        <v>0</v>
      </c>
      <c r="Q151" s="103" t="n">
        <f aca="false">IF(AND($K151&lt;=Q$20,$L151&gt;Q$20),$I151,0)</f>
        <v>0</v>
      </c>
      <c r="R151" s="103" t="n">
        <f aca="false">IF(AND($K151&lt;=R$20,$L151&gt;R$20),$I151,0)</f>
        <v>0</v>
      </c>
      <c r="S151" s="103" t="n">
        <f aca="false">IF(AND($K151&lt;=S$20,$L151&gt;S$20),$I151,0)</f>
        <v>0</v>
      </c>
      <c r="T151" s="103" t="n">
        <f aca="false">IF(AND($K151&lt;=T$20,$L151&gt;T$20),$I151,0)</f>
        <v>0</v>
      </c>
      <c r="U151" s="103" t="n">
        <f aca="false">IF(AND($K151&lt;=U$20,$L151&gt;U$20),$I151,0)</f>
        <v>0</v>
      </c>
      <c r="V151" s="103" t="n">
        <f aca="false">IF(AND($K151&lt;=V$20,$L151&gt;V$20),$I151,0)</f>
        <v>0</v>
      </c>
      <c r="W151" s="103" t="n">
        <f aca="false">IF(AND($K151&lt;=W$20,$L151&gt;W$20),$I151,0)</f>
        <v>0</v>
      </c>
      <c r="X151" s="103" t="n">
        <f aca="false">IF(AND($K151&lt;=X$20,$L151&gt;X$20),$I151,0)</f>
        <v>0</v>
      </c>
      <c r="Y151" s="106" t="n">
        <f aca="false">SUM(M151:X151)</f>
        <v>0</v>
      </c>
    </row>
    <row r="152" customFormat="false" ht="12.75" hidden="false" customHeight="false" outlineLevel="0" collapsed="false">
      <c r="A152" s="0" t="n">
        <f aca="false">+'Personnel Input Worksheet'!A153</f>
        <v>0</v>
      </c>
      <c r="B152" s="0" t="str">
        <f aca="false">+'Personnel Input Worksheet'!B153</f>
        <v> </v>
      </c>
      <c r="C152" s="0" t="n">
        <f aca="false">+'Personnel Input Worksheet'!C153</f>
        <v>0</v>
      </c>
      <c r="D152" s="0" t="n">
        <f aca="false">+'Personnel Input Worksheet'!D153</f>
        <v>0</v>
      </c>
      <c r="E152" s="0" t="n">
        <f aca="false">+'Personnel Input Worksheet'!E153</f>
        <v>0</v>
      </c>
      <c r="F152" s="94" t="n">
        <f aca="false">+'Personnel Input Worksheet'!F153</f>
        <v>0</v>
      </c>
      <c r="G152" s="0" t="n">
        <f aca="false">+'Personnel Input Worksheet'!G153</f>
        <v>12</v>
      </c>
      <c r="H152" s="102" t="n">
        <f aca="false">+G152*30</f>
        <v>360</v>
      </c>
      <c r="I152" s="103" t="n">
        <f aca="false">+F152/12</f>
        <v>0</v>
      </c>
      <c r="J152" s="104" t="n">
        <v>36526</v>
      </c>
      <c r="K152" s="105" t="n">
        <f aca="false">IF(B152&lt;&gt;"FTE",DATE(99,12,31),+J152+(360-H152))</f>
        <v>36525</v>
      </c>
      <c r="L152" s="105" t="n">
        <f aca="false">IF(B152&lt;&gt;"FTE",J152+H152,DATE(2001,1,1))</f>
        <v>36886</v>
      </c>
      <c r="M152" s="103" t="n">
        <f aca="false">IF(AND($K152&lt;=M$20,$L152&gt;M$20),$I152,0)</f>
        <v>0</v>
      </c>
      <c r="N152" s="103" t="n">
        <f aca="false">IF(AND($K152&lt;=N$20,$L152&gt;N$20),$I152,0)</f>
        <v>0</v>
      </c>
      <c r="O152" s="103" t="n">
        <f aca="false">IF(AND($K152&lt;=O$20,$L152&gt;O$20),$I152,0)</f>
        <v>0</v>
      </c>
      <c r="P152" s="103" t="n">
        <f aca="false">IF(AND($K152&lt;=P$20,$L152&gt;P$20),$I152,0)</f>
        <v>0</v>
      </c>
      <c r="Q152" s="103" t="n">
        <f aca="false">IF(AND($K152&lt;=Q$20,$L152&gt;Q$20),$I152,0)</f>
        <v>0</v>
      </c>
      <c r="R152" s="103" t="n">
        <f aca="false">IF(AND($K152&lt;=R$20,$L152&gt;R$20),$I152,0)</f>
        <v>0</v>
      </c>
      <c r="S152" s="103" t="n">
        <f aca="false">IF(AND($K152&lt;=S$20,$L152&gt;S$20),$I152,0)</f>
        <v>0</v>
      </c>
      <c r="T152" s="103" t="n">
        <f aca="false">IF(AND($K152&lt;=T$20,$L152&gt;T$20),$I152,0)</f>
        <v>0</v>
      </c>
      <c r="U152" s="103" t="n">
        <f aca="false">IF(AND($K152&lt;=U$20,$L152&gt;U$20),$I152,0)</f>
        <v>0</v>
      </c>
      <c r="V152" s="103" t="n">
        <f aca="false">IF(AND($K152&lt;=V$20,$L152&gt;V$20),$I152,0)</f>
        <v>0</v>
      </c>
      <c r="W152" s="103" t="n">
        <f aca="false">IF(AND($K152&lt;=W$20,$L152&gt;W$20),$I152,0)</f>
        <v>0</v>
      </c>
      <c r="X152" s="103" t="n">
        <f aca="false">IF(AND($K152&lt;=X$20,$L152&gt;X$20),$I152,0)</f>
        <v>0</v>
      </c>
      <c r="Y152" s="106" t="n">
        <f aca="false">SUM(M152:X152)</f>
        <v>0</v>
      </c>
    </row>
    <row r="153" customFormat="false" ht="12.75" hidden="false" customHeight="false" outlineLevel="0" collapsed="false">
      <c r="A153" s="0" t="n">
        <f aca="false">+'Personnel Input Worksheet'!A154</f>
        <v>0</v>
      </c>
      <c r="B153" s="0" t="str">
        <f aca="false">+'Personnel Input Worksheet'!B154</f>
        <v> </v>
      </c>
      <c r="C153" s="0" t="n">
        <f aca="false">+'Personnel Input Worksheet'!C154</f>
        <v>0</v>
      </c>
      <c r="D153" s="0" t="n">
        <f aca="false">+'Personnel Input Worksheet'!D154</f>
        <v>0</v>
      </c>
      <c r="E153" s="0" t="n">
        <f aca="false">+'Personnel Input Worksheet'!E154</f>
        <v>0</v>
      </c>
      <c r="F153" s="94" t="n">
        <f aca="false">+'Personnel Input Worksheet'!F154</f>
        <v>0</v>
      </c>
      <c r="G153" s="0" t="n">
        <f aca="false">+'Personnel Input Worksheet'!G154</f>
        <v>12</v>
      </c>
      <c r="H153" s="102" t="n">
        <f aca="false">+G153*30</f>
        <v>360</v>
      </c>
      <c r="I153" s="103" t="n">
        <f aca="false">+F153/12</f>
        <v>0</v>
      </c>
      <c r="J153" s="104" t="n">
        <v>36526</v>
      </c>
      <c r="K153" s="105" t="n">
        <f aca="false">IF(B153&lt;&gt;"FTE",DATE(99,12,31),+J153+(360-H153))</f>
        <v>36525</v>
      </c>
      <c r="L153" s="105" t="n">
        <f aca="false">IF(B153&lt;&gt;"FTE",J153+H153,DATE(2001,1,1))</f>
        <v>36886</v>
      </c>
      <c r="M153" s="103" t="n">
        <f aca="false">IF(AND($K153&lt;=M$20,$L153&gt;M$20),$I153,0)</f>
        <v>0</v>
      </c>
      <c r="N153" s="103" t="n">
        <f aca="false">IF(AND($K153&lt;=N$20,$L153&gt;N$20),$I153,0)</f>
        <v>0</v>
      </c>
      <c r="O153" s="103" t="n">
        <f aca="false">IF(AND($K153&lt;=O$20,$L153&gt;O$20),$I153,0)</f>
        <v>0</v>
      </c>
      <c r="P153" s="103" t="n">
        <f aca="false">IF(AND($K153&lt;=P$20,$L153&gt;P$20),$I153,0)</f>
        <v>0</v>
      </c>
      <c r="Q153" s="103" t="n">
        <f aca="false">IF(AND($K153&lt;=Q$20,$L153&gt;Q$20),$I153,0)</f>
        <v>0</v>
      </c>
      <c r="R153" s="103" t="n">
        <f aca="false">IF(AND($K153&lt;=R$20,$L153&gt;R$20),$I153,0)</f>
        <v>0</v>
      </c>
      <c r="S153" s="103" t="n">
        <f aca="false">IF(AND($K153&lt;=S$20,$L153&gt;S$20),$I153,0)</f>
        <v>0</v>
      </c>
      <c r="T153" s="103" t="n">
        <f aca="false">IF(AND($K153&lt;=T$20,$L153&gt;T$20),$I153,0)</f>
        <v>0</v>
      </c>
      <c r="U153" s="103" t="n">
        <f aca="false">IF(AND($K153&lt;=U$20,$L153&gt;U$20),$I153,0)</f>
        <v>0</v>
      </c>
      <c r="V153" s="103" t="n">
        <f aca="false">IF(AND($K153&lt;=V$20,$L153&gt;V$20),$I153,0)</f>
        <v>0</v>
      </c>
      <c r="W153" s="103" t="n">
        <f aca="false">IF(AND($K153&lt;=W$20,$L153&gt;W$20),$I153,0)</f>
        <v>0</v>
      </c>
      <c r="X153" s="103" t="n">
        <f aca="false">IF(AND($K153&lt;=X$20,$L153&gt;X$20),$I153,0)</f>
        <v>0</v>
      </c>
      <c r="Y153" s="106" t="n">
        <f aca="false">SUM(M153:X153)</f>
        <v>0</v>
      </c>
    </row>
    <row r="154" customFormat="false" ht="12.75" hidden="false" customHeight="false" outlineLevel="0" collapsed="false">
      <c r="A154" s="0" t="n">
        <f aca="false">+'Personnel Input Worksheet'!A155</f>
        <v>0</v>
      </c>
      <c r="B154" s="0" t="str">
        <f aca="false">+'Personnel Input Worksheet'!B155</f>
        <v> </v>
      </c>
      <c r="C154" s="0" t="n">
        <f aca="false">+'Personnel Input Worksheet'!C155</f>
        <v>0</v>
      </c>
      <c r="D154" s="0" t="n">
        <f aca="false">+'Personnel Input Worksheet'!D155</f>
        <v>0</v>
      </c>
      <c r="E154" s="0" t="n">
        <f aca="false">+'Personnel Input Worksheet'!E155</f>
        <v>0</v>
      </c>
      <c r="F154" s="94" t="n">
        <f aca="false">+'Personnel Input Worksheet'!F155</f>
        <v>0</v>
      </c>
      <c r="G154" s="0" t="n">
        <f aca="false">+'Personnel Input Worksheet'!G155</f>
        <v>12</v>
      </c>
      <c r="H154" s="102" t="n">
        <f aca="false">+G154*30</f>
        <v>360</v>
      </c>
      <c r="I154" s="103" t="n">
        <f aca="false">+F154/12</f>
        <v>0</v>
      </c>
      <c r="J154" s="104" t="n">
        <v>36526</v>
      </c>
      <c r="K154" s="105" t="n">
        <f aca="false">IF(B154&lt;&gt;"FTE",DATE(99,12,31),+J154+(360-H154))</f>
        <v>36525</v>
      </c>
      <c r="L154" s="105" t="n">
        <f aca="false">IF(B154&lt;&gt;"FTE",J154+H154,DATE(2001,1,1))</f>
        <v>36886</v>
      </c>
      <c r="M154" s="103" t="n">
        <f aca="false">IF(AND($K154&lt;=M$20,$L154&gt;M$20),$I154,0)</f>
        <v>0</v>
      </c>
      <c r="N154" s="103" t="n">
        <f aca="false">IF(AND($K154&lt;=N$20,$L154&gt;N$20),$I154,0)</f>
        <v>0</v>
      </c>
      <c r="O154" s="103" t="n">
        <f aca="false">IF(AND($K154&lt;=O$20,$L154&gt;O$20),$I154,0)</f>
        <v>0</v>
      </c>
      <c r="P154" s="103" t="n">
        <f aca="false">IF(AND($K154&lt;=P$20,$L154&gt;P$20),$I154,0)</f>
        <v>0</v>
      </c>
      <c r="Q154" s="103" t="n">
        <f aca="false">IF(AND($K154&lt;=Q$20,$L154&gt;Q$20),$I154,0)</f>
        <v>0</v>
      </c>
      <c r="R154" s="103" t="n">
        <f aca="false">IF(AND($K154&lt;=R$20,$L154&gt;R$20),$I154,0)</f>
        <v>0</v>
      </c>
      <c r="S154" s="103" t="n">
        <f aca="false">IF(AND($K154&lt;=S$20,$L154&gt;S$20),$I154,0)</f>
        <v>0</v>
      </c>
      <c r="T154" s="103" t="n">
        <f aca="false">IF(AND($K154&lt;=T$20,$L154&gt;T$20),$I154,0)</f>
        <v>0</v>
      </c>
      <c r="U154" s="103" t="n">
        <f aca="false">IF(AND($K154&lt;=U$20,$L154&gt;U$20),$I154,0)</f>
        <v>0</v>
      </c>
      <c r="V154" s="103" t="n">
        <f aca="false">IF(AND($K154&lt;=V$20,$L154&gt;V$20),$I154,0)</f>
        <v>0</v>
      </c>
      <c r="W154" s="103" t="n">
        <f aca="false">IF(AND($K154&lt;=W$20,$L154&gt;W$20),$I154,0)</f>
        <v>0</v>
      </c>
      <c r="X154" s="103" t="n">
        <f aca="false">IF(AND($K154&lt;=X$20,$L154&gt;X$20),$I154,0)</f>
        <v>0</v>
      </c>
      <c r="Y154" s="106" t="n">
        <f aca="false">SUM(M154:X154)</f>
        <v>0</v>
      </c>
    </row>
    <row r="155" customFormat="false" ht="12.75" hidden="false" customHeight="false" outlineLevel="0" collapsed="false">
      <c r="A155" s="0" t="n">
        <f aca="false">+'Personnel Input Worksheet'!A156</f>
        <v>0</v>
      </c>
      <c r="B155" s="0" t="str">
        <f aca="false">+'Personnel Input Worksheet'!B156</f>
        <v> </v>
      </c>
      <c r="C155" s="0" t="n">
        <f aca="false">+'Personnel Input Worksheet'!C156</f>
        <v>0</v>
      </c>
      <c r="D155" s="0" t="n">
        <f aca="false">+'Personnel Input Worksheet'!D156</f>
        <v>0</v>
      </c>
      <c r="E155" s="0" t="n">
        <f aca="false">+'Personnel Input Worksheet'!E156</f>
        <v>0</v>
      </c>
      <c r="F155" s="94" t="n">
        <f aca="false">+'Personnel Input Worksheet'!F156</f>
        <v>0</v>
      </c>
      <c r="G155" s="0" t="n">
        <f aca="false">+'Personnel Input Worksheet'!G156</f>
        <v>12</v>
      </c>
      <c r="H155" s="102" t="n">
        <f aca="false">+G155*30</f>
        <v>360</v>
      </c>
      <c r="I155" s="103" t="n">
        <f aca="false">+F155/12</f>
        <v>0</v>
      </c>
      <c r="J155" s="104" t="n">
        <v>36526</v>
      </c>
      <c r="K155" s="105" t="n">
        <f aca="false">IF(B155&lt;&gt;"FTE",DATE(99,12,31),+J155+(360-H155))</f>
        <v>36525</v>
      </c>
      <c r="L155" s="105" t="n">
        <f aca="false">IF(B155&lt;&gt;"FTE",J155+H155,DATE(2001,1,1))</f>
        <v>36886</v>
      </c>
      <c r="M155" s="103" t="n">
        <f aca="false">IF(AND($K155&lt;=M$20,$L155&gt;M$20),$I155,0)</f>
        <v>0</v>
      </c>
      <c r="N155" s="103" t="n">
        <f aca="false">IF(AND($K155&lt;=N$20,$L155&gt;N$20),$I155,0)</f>
        <v>0</v>
      </c>
      <c r="O155" s="103" t="n">
        <f aca="false">IF(AND($K155&lt;=O$20,$L155&gt;O$20),$I155,0)</f>
        <v>0</v>
      </c>
      <c r="P155" s="103" t="n">
        <f aca="false">IF(AND($K155&lt;=P$20,$L155&gt;P$20),$I155,0)</f>
        <v>0</v>
      </c>
      <c r="Q155" s="103" t="n">
        <f aca="false">IF(AND($K155&lt;=Q$20,$L155&gt;Q$20),$I155,0)</f>
        <v>0</v>
      </c>
      <c r="R155" s="103" t="n">
        <f aca="false">IF(AND($K155&lt;=R$20,$L155&gt;R$20),$I155,0)</f>
        <v>0</v>
      </c>
      <c r="S155" s="103" t="n">
        <f aca="false">IF(AND($K155&lt;=S$20,$L155&gt;S$20),$I155,0)</f>
        <v>0</v>
      </c>
      <c r="T155" s="103" t="n">
        <f aca="false">IF(AND($K155&lt;=T$20,$L155&gt;T$20),$I155,0)</f>
        <v>0</v>
      </c>
      <c r="U155" s="103" t="n">
        <f aca="false">IF(AND($K155&lt;=U$20,$L155&gt;U$20),$I155,0)</f>
        <v>0</v>
      </c>
      <c r="V155" s="103" t="n">
        <f aca="false">IF(AND($K155&lt;=V$20,$L155&gt;V$20),$I155,0)</f>
        <v>0</v>
      </c>
      <c r="W155" s="103" t="n">
        <f aca="false">IF(AND($K155&lt;=W$20,$L155&gt;W$20),$I155,0)</f>
        <v>0</v>
      </c>
      <c r="X155" s="103" t="n">
        <f aca="false">IF(AND($K155&lt;=X$20,$L155&gt;X$20),$I155,0)</f>
        <v>0</v>
      </c>
      <c r="Y155" s="106" t="n">
        <f aca="false">SUM(M155:X155)</f>
        <v>0</v>
      </c>
    </row>
    <row r="156" customFormat="false" ht="12.75" hidden="false" customHeight="false" outlineLevel="0" collapsed="false">
      <c r="A156" s="0" t="n">
        <f aca="false">+'Personnel Input Worksheet'!A157</f>
        <v>0</v>
      </c>
      <c r="B156" s="0" t="str">
        <f aca="false">+'Personnel Input Worksheet'!B157</f>
        <v> </v>
      </c>
      <c r="C156" s="0" t="n">
        <f aca="false">+'Personnel Input Worksheet'!C157</f>
        <v>0</v>
      </c>
      <c r="D156" s="0" t="n">
        <f aca="false">+'Personnel Input Worksheet'!D157</f>
        <v>0</v>
      </c>
      <c r="E156" s="0" t="n">
        <f aca="false">+'Personnel Input Worksheet'!E157</f>
        <v>0</v>
      </c>
      <c r="F156" s="94" t="n">
        <f aca="false">+'Personnel Input Worksheet'!F157</f>
        <v>0</v>
      </c>
      <c r="G156" s="0" t="n">
        <f aca="false">+'Personnel Input Worksheet'!G157</f>
        <v>12</v>
      </c>
      <c r="H156" s="102" t="n">
        <f aca="false">+G156*30</f>
        <v>360</v>
      </c>
      <c r="I156" s="103" t="n">
        <f aca="false">+F156/12</f>
        <v>0</v>
      </c>
      <c r="J156" s="104" t="n">
        <v>36526</v>
      </c>
      <c r="K156" s="105" t="n">
        <f aca="false">IF(B156&lt;&gt;"FTE",DATE(99,12,31),+J156+(360-H156))</f>
        <v>36525</v>
      </c>
      <c r="L156" s="105" t="n">
        <f aca="false">IF(B156&lt;&gt;"FTE",J156+H156,DATE(2001,1,1))</f>
        <v>36886</v>
      </c>
      <c r="M156" s="103" t="n">
        <f aca="false">IF(AND($K156&lt;=M$20,$L156&gt;M$20),$I156,0)</f>
        <v>0</v>
      </c>
      <c r="N156" s="103" t="n">
        <f aca="false">IF(AND($K156&lt;=N$20,$L156&gt;N$20),$I156,0)</f>
        <v>0</v>
      </c>
      <c r="O156" s="103" t="n">
        <f aca="false">IF(AND($K156&lt;=O$20,$L156&gt;O$20),$I156,0)</f>
        <v>0</v>
      </c>
      <c r="P156" s="103" t="n">
        <f aca="false">IF(AND($K156&lt;=P$20,$L156&gt;P$20),$I156,0)</f>
        <v>0</v>
      </c>
      <c r="Q156" s="103" t="n">
        <f aca="false">IF(AND($K156&lt;=Q$20,$L156&gt;Q$20),$I156,0)</f>
        <v>0</v>
      </c>
      <c r="R156" s="103" t="n">
        <f aca="false">IF(AND($K156&lt;=R$20,$L156&gt;R$20),$I156,0)</f>
        <v>0</v>
      </c>
      <c r="S156" s="103" t="n">
        <f aca="false">IF(AND($K156&lt;=S$20,$L156&gt;S$20),$I156,0)</f>
        <v>0</v>
      </c>
      <c r="T156" s="103" t="n">
        <f aca="false">IF(AND($K156&lt;=T$20,$L156&gt;T$20),$I156,0)</f>
        <v>0</v>
      </c>
      <c r="U156" s="103" t="n">
        <f aca="false">IF(AND($K156&lt;=U$20,$L156&gt;U$20),$I156,0)</f>
        <v>0</v>
      </c>
      <c r="V156" s="103" t="n">
        <f aca="false">IF(AND($K156&lt;=V$20,$L156&gt;V$20),$I156,0)</f>
        <v>0</v>
      </c>
      <c r="W156" s="103" t="n">
        <f aca="false">IF(AND($K156&lt;=W$20,$L156&gt;W$20),$I156,0)</f>
        <v>0</v>
      </c>
      <c r="X156" s="103" t="n">
        <f aca="false">IF(AND($K156&lt;=X$20,$L156&gt;X$20),$I156,0)</f>
        <v>0</v>
      </c>
      <c r="Y156" s="106" t="n">
        <f aca="false">SUM(M156:X156)</f>
        <v>0</v>
      </c>
    </row>
    <row r="157" customFormat="false" ht="12.75" hidden="false" customHeight="false" outlineLevel="0" collapsed="false">
      <c r="A157" s="0" t="n">
        <f aca="false">+'Personnel Input Worksheet'!A158</f>
        <v>0</v>
      </c>
      <c r="B157" s="0" t="str">
        <f aca="false">+'Personnel Input Worksheet'!B158</f>
        <v> </v>
      </c>
      <c r="C157" s="0" t="n">
        <f aca="false">+'Personnel Input Worksheet'!C158</f>
        <v>0</v>
      </c>
      <c r="D157" s="0" t="n">
        <f aca="false">+'Personnel Input Worksheet'!D158</f>
        <v>0</v>
      </c>
      <c r="E157" s="0" t="n">
        <f aca="false">+'Personnel Input Worksheet'!E158</f>
        <v>0</v>
      </c>
      <c r="F157" s="94" t="n">
        <f aca="false">+'Personnel Input Worksheet'!F158</f>
        <v>0</v>
      </c>
      <c r="G157" s="0" t="n">
        <f aca="false">+'Personnel Input Worksheet'!G158</f>
        <v>12</v>
      </c>
      <c r="H157" s="102" t="n">
        <f aca="false">+G157*30</f>
        <v>360</v>
      </c>
      <c r="I157" s="103" t="n">
        <f aca="false">+F157/12</f>
        <v>0</v>
      </c>
      <c r="J157" s="104" t="n">
        <v>36526</v>
      </c>
      <c r="K157" s="105" t="n">
        <f aca="false">IF(B157&lt;&gt;"FTE",DATE(99,12,31),+J157+(360-H157))</f>
        <v>36525</v>
      </c>
      <c r="L157" s="105" t="n">
        <f aca="false">IF(B157&lt;&gt;"FTE",J157+H157,DATE(2001,1,1))</f>
        <v>36886</v>
      </c>
      <c r="M157" s="103" t="n">
        <f aca="false">IF(AND($K157&lt;=M$20,$L157&gt;M$20),$I157,0)</f>
        <v>0</v>
      </c>
      <c r="N157" s="103" t="n">
        <f aca="false">IF(AND($K157&lt;=N$20,$L157&gt;N$20),$I157,0)</f>
        <v>0</v>
      </c>
      <c r="O157" s="103" t="n">
        <f aca="false">IF(AND($K157&lt;=O$20,$L157&gt;O$20),$I157,0)</f>
        <v>0</v>
      </c>
      <c r="P157" s="103" t="n">
        <f aca="false">IF(AND($K157&lt;=P$20,$L157&gt;P$20),$I157,0)</f>
        <v>0</v>
      </c>
      <c r="Q157" s="103" t="n">
        <f aca="false">IF(AND($K157&lt;=Q$20,$L157&gt;Q$20),$I157,0)</f>
        <v>0</v>
      </c>
      <c r="R157" s="103" t="n">
        <f aca="false">IF(AND($K157&lt;=R$20,$L157&gt;R$20),$I157,0)</f>
        <v>0</v>
      </c>
      <c r="S157" s="103" t="n">
        <f aca="false">IF(AND($K157&lt;=S$20,$L157&gt;S$20),$I157,0)</f>
        <v>0</v>
      </c>
      <c r="T157" s="103" t="n">
        <f aca="false">IF(AND($K157&lt;=T$20,$L157&gt;T$20),$I157,0)</f>
        <v>0</v>
      </c>
      <c r="U157" s="103" t="n">
        <f aca="false">IF(AND($K157&lt;=U$20,$L157&gt;U$20),$I157,0)</f>
        <v>0</v>
      </c>
      <c r="V157" s="103" t="n">
        <f aca="false">IF(AND($K157&lt;=V$20,$L157&gt;V$20),$I157,0)</f>
        <v>0</v>
      </c>
      <c r="W157" s="103" t="n">
        <f aca="false">IF(AND($K157&lt;=W$20,$L157&gt;W$20),$I157,0)</f>
        <v>0</v>
      </c>
      <c r="X157" s="103" t="n">
        <f aca="false">IF(AND($K157&lt;=X$20,$L157&gt;X$20),$I157,0)</f>
        <v>0</v>
      </c>
      <c r="Y157" s="106" t="n">
        <f aca="false">SUM(M157:X157)</f>
        <v>0</v>
      </c>
    </row>
    <row r="158" customFormat="false" ht="12.75" hidden="false" customHeight="false" outlineLevel="0" collapsed="false">
      <c r="A158" s="0" t="n">
        <f aca="false">+'Personnel Input Worksheet'!A159</f>
        <v>0</v>
      </c>
      <c r="B158" s="0" t="str">
        <f aca="false">+'Personnel Input Worksheet'!B159</f>
        <v> </v>
      </c>
      <c r="C158" s="0" t="n">
        <f aca="false">+'Personnel Input Worksheet'!C159</f>
        <v>0</v>
      </c>
      <c r="D158" s="0" t="n">
        <f aca="false">+'Personnel Input Worksheet'!D159</f>
        <v>0</v>
      </c>
      <c r="E158" s="0" t="n">
        <f aca="false">+'Personnel Input Worksheet'!E159</f>
        <v>0</v>
      </c>
      <c r="F158" s="94" t="n">
        <f aca="false">+'Personnel Input Worksheet'!F159</f>
        <v>0</v>
      </c>
      <c r="G158" s="0" t="n">
        <f aca="false">+'Personnel Input Worksheet'!G159</f>
        <v>12</v>
      </c>
      <c r="H158" s="102" t="n">
        <f aca="false">+G158*30</f>
        <v>360</v>
      </c>
      <c r="I158" s="103" t="n">
        <f aca="false">+F158/12</f>
        <v>0</v>
      </c>
      <c r="J158" s="104" t="n">
        <v>36526</v>
      </c>
      <c r="K158" s="105" t="n">
        <f aca="false">IF(B158&lt;&gt;"FTE",DATE(99,12,31),+J158+(360-H158))</f>
        <v>36525</v>
      </c>
      <c r="L158" s="105" t="n">
        <f aca="false">IF(B158&lt;&gt;"FTE",J158+H158,DATE(2001,1,1))</f>
        <v>36886</v>
      </c>
      <c r="M158" s="103" t="n">
        <f aca="false">IF(AND($K158&lt;=M$20,$L158&gt;M$20),$I158,0)</f>
        <v>0</v>
      </c>
      <c r="N158" s="103" t="n">
        <f aca="false">IF(AND($K158&lt;=N$20,$L158&gt;N$20),$I158,0)</f>
        <v>0</v>
      </c>
      <c r="O158" s="103" t="n">
        <f aca="false">IF(AND($K158&lt;=O$20,$L158&gt;O$20),$I158,0)</f>
        <v>0</v>
      </c>
      <c r="P158" s="103" t="n">
        <f aca="false">IF(AND($K158&lt;=P$20,$L158&gt;P$20),$I158,0)</f>
        <v>0</v>
      </c>
      <c r="Q158" s="103" t="n">
        <f aca="false">IF(AND($K158&lt;=Q$20,$L158&gt;Q$20),$I158,0)</f>
        <v>0</v>
      </c>
      <c r="R158" s="103" t="n">
        <f aca="false">IF(AND($K158&lt;=R$20,$L158&gt;R$20),$I158,0)</f>
        <v>0</v>
      </c>
      <c r="S158" s="103" t="n">
        <f aca="false">IF(AND($K158&lt;=S$20,$L158&gt;S$20),$I158,0)</f>
        <v>0</v>
      </c>
      <c r="T158" s="103" t="n">
        <f aca="false">IF(AND($K158&lt;=T$20,$L158&gt;T$20),$I158,0)</f>
        <v>0</v>
      </c>
      <c r="U158" s="103" t="n">
        <f aca="false">IF(AND($K158&lt;=U$20,$L158&gt;U$20),$I158,0)</f>
        <v>0</v>
      </c>
      <c r="V158" s="103" t="n">
        <f aca="false">IF(AND($K158&lt;=V$20,$L158&gt;V$20),$I158,0)</f>
        <v>0</v>
      </c>
      <c r="W158" s="103" t="n">
        <f aca="false">IF(AND($K158&lt;=W$20,$L158&gt;W$20),$I158,0)</f>
        <v>0</v>
      </c>
      <c r="X158" s="103" t="n">
        <f aca="false">IF(AND($K158&lt;=X$20,$L158&gt;X$20),$I158,0)</f>
        <v>0</v>
      </c>
      <c r="Y158" s="106" t="n">
        <f aca="false">SUM(M158:X158)</f>
        <v>0</v>
      </c>
    </row>
    <row r="159" customFormat="false" ht="12.75" hidden="false" customHeight="false" outlineLevel="0" collapsed="false">
      <c r="A159" s="0" t="n">
        <f aca="false">+'Personnel Input Worksheet'!A160</f>
        <v>0</v>
      </c>
      <c r="B159" s="0" t="str">
        <f aca="false">+'Personnel Input Worksheet'!B160</f>
        <v> </v>
      </c>
      <c r="C159" s="0" t="n">
        <f aca="false">+'Personnel Input Worksheet'!C160</f>
        <v>0</v>
      </c>
      <c r="D159" s="0" t="n">
        <f aca="false">+'Personnel Input Worksheet'!D160</f>
        <v>0</v>
      </c>
      <c r="E159" s="0" t="n">
        <f aca="false">+'Personnel Input Worksheet'!E160</f>
        <v>0</v>
      </c>
      <c r="F159" s="94" t="n">
        <f aca="false">+'Personnel Input Worksheet'!F160</f>
        <v>0</v>
      </c>
      <c r="G159" s="0" t="n">
        <f aca="false">+'Personnel Input Worksheet'!G160</f>
        <v>12</v>
      </c>
      <c r="H159" s="102" t="n">
        <f aca="false">+G159*30</f>
        <v>360</v>
      </c>
      <c r="I159" s="103" t="n">
        <f aca="false">+F159/12</f>
        <v>0</v>
      </c>
      <c r="J159" s="104" t="n">
        <v>36526</v>
      </c>
      <c r="K159" s="105" t="n">
        <f aca="false">IF(B159&lt;&gt;"FTE",DATE(99,12,31),+J159+(360-H159))</f>
        <v>36525</v>
      </c>
      <c r="L159" s="105" t="n">
        <f aca="false">IF(B159&lt;&gt;"FTE",J159+H159,DATE(2001,1,1))</f>
        <v>36886</v>
      </c>
      <c r="M159" s="103" t="n">
        <f aca="false">IF(AND($K159&lt;=M$20,$L159&gt;M$20),$I159,0)</f>
        <v>0</v>
      </c>
      <c r="N159" s="103" t="n">
        <f aca="false">IF(AND($K159&lt;=N$20,$L159&gt;N$20),$I159,0)</f>
        <v>0</v>
      </c>
      <c r="O159" s="103" t="n">
        <f aca="false">IF(AND($K159&lt;=O$20,$L159&gt;O$20),$I159,0)</f>
        <v>0</v>
      </c>
      <c r="P159" s="103" t="n">
        <f aca="false">IF(AND($K159&lt;=P$20,$L159&gt;P$20),$I159,0)</f>
        <v>0</v>
      </c>
      <c r="Q159" s="103" t="n">
        <f aca="false">IF(AND($K159&lt;=Q$20,$L159&gt;Q$20),$I159,0)</f>
        <v>0</v>
      </c>
      <c r="R159" s="103" t="n">
        <f aca="false">IF(AND($K159&lt;=R$20,$L159&gt;R$20),$I159,0)</f>
        <v>0</v>
      </c>
      <c r="S159" s="103" t="n">
        <f aca="false">IF(AND($K159&lt;=S$20,$L159&gt;S$20),$I159,0)</f>
        <v>0</v>
      </c>
      <c r="T159" s="103" t="n">
        <f aca="false">IF(AND($K159&lt;=T$20,$L159&gt;T$20),$I159,0)</f>
        <v>0</v>
      </c>
      <c r="U159" s="103" t="n">
        <f aca="false">IF(AND($K159&lt;=U$20,$L159&gt;U$20),$I159,0)</f>
        <v>0</v>
      </c>
      <c r="V159" s="103" t="n">
        <f aca="false">IF(AND($K159&lt;=V$20,$L159&gt;V$20),$I159,0)</f>
        <v>0</v>
      </c>
      <c r="W159" s="103" t="n">
        <f aca="false">IF(AND($K159&lt;=W$20,$L159&gt;W$20),$I159,0)</f>
        <v>0</v>
      </c>
      <c r="X159" s="103" t="n">
        <f aca="false">IF(AND($K159&lt;=X$20,$L159&gt;X$20),$I159,0)</f>
        <v>0</v>
      </c>
      <c r="Y159" s="106" t="n">
        <f aca="false">SUM(M159:X159)</f>
        <v>0</v>
      </c>
    </row>
    <row r="160" customFormat="false" ht="12.75" hidden="false" customHeight="false" outlineLevel="0" collapsed="false">
      <c r="A160" s="0" t="n">
        <f aca="false">+'Personnel Input Worksheet'!A161</f>
        <v>0</v>
      </c>
      <c r="B160" s="0" t="str">
        <f aca="false">+'Personnel Input Worksheet'!B161</f>
        <v> </v>
      </c>
      <c r="C160" s="0" t="n">
        <f aca="false">+'Personnel Input Worksheet'!C161</f>
        <v>0</v>
      </c>
      <c r="D160" s="0" t="n">
        <f aca="false">+'Personnel Input Worksheet'!D161</f>
        <v>0</v>
      </c>
      <c r="E160" s="0" t="n">
        <f aca="false">+'Personnel Input Worksheet'!E161</f>
        <v>0</v>
      </c>
      <c r="F160" s="94" t="n">
        <f aca="false">+'Personnel Input Worksheet'!F161</f>
        <v>0</v>
      </c>
      <c r="G160" s="0" t="n">
        <f aca="false">+'Personnel Input Worksheet'!G161</f>
        <v>12</v>
      </c>
      <c r="H160" s="102" t="n">
        <f aca="false">+G160*30</f>
        <v>360</v>
      </c>
      <c r="I160" s="103" t="n">
        <f aca="false">+F160/12</f>
        <v>0</v>
      </c>
      <c r="J160" s="104" t="n">
        <v>36526</v>
      </c>
      <c r="K160" s="105" t="n">
        <f aca="false">IF(B160&lt;&gt;"FTE",DATE(99,12,31),+J160+(360-H160))</f>
        <v>36525</v>
      </c>
      <c r="L160" s="105" t="n">
        <f aca="false">IF(B160&lt;&gt;"FTE",J160+H160,DATE(2001,1,1))</f>
        <v>36886</v>
      </c>
      <c r="M160" s="103" t="n">
        <f aca="false">IF(AND($K160&lt;=M$20,$L160&gt;M$20),$I160,0)</f>
        <v>0</v>
      </c>
      <c r="N160" s="103" t="n">
        <f aca="false">IF(AND($K160&lt;=N$20,$L160&gt;N$20),$I160,0)</f>
        <v>0</v>
      </c>
      <c r="O160" s="103" t="n">
        <f aca="false">IF(AND($K160&lt;=O$20,$L160&gt;O$20),$I160,0)</f>
        <v>0</v>
      </c>
      <c r="P160" s="103" t="n">
        <f aca="false">IF(AND($K160&lt;=P$20,$L160&gt;P$20),$I160,0)</f>
        <v>0</v>
      </c>
      <c r="Q160" s="103" t="n">
        <f aca="false">IF(AND($K160&lt;=Q$20,$L160&gt;Q$20),$I160,0)</f>
        <v>0</v>
      </c>
      <c r="R160" s="103" t="n">
        <f aca="false">IF(AND($K160&lt;=R$20,$L160&gt;R$20),$I160,0)</f>
        <v>0</v>
      </c>
      <c r="S160" s="103" t="n">
        <f aca="false">IF(AND($K160&lt;=S$20,$L160&gt;S$20),$I160,0)</f>
        <v>0</v>
      </c>
      <c r="T160" s="103" t="n">
        <f aca="false">IF(AND($K160&lt;=T$20,$L160&gt;T$20),$I160,0)</f>
        <v>0</v>
      </c>
      <c r="U160" s="103" t="n">
        <f aca="false">IF(AND($K160&lt;=U$20,$L160&gt;U$20),$I160,0)</f>
        <v>0</v>
      </c>
      <c r="V160" s="103" t="n">
        <f aca="false">IF(AND($K160&lt;=V$20,$L160&gt;V$20),$I160,0)</f>
        <v>0</v>
      </c>
      <c r="W160" s="103" t="n">
        <f aca="false">IF(AND($K160&lt;=W$20,$L160&gt;W$20),$I160,0)</f>
        <v>0</v>
      </c>
      <c r="X160" s="103" t="n">
        <f aca="false">IF(AND($K160&lt;=X$20,$L160&gt;X$20),$I160,0)</f>
        <v>0</v>
      </c>
      <c r="Y160" s="106" t="n">
        <f aca="false">SUM(M160:X160)</f>
        <v>0</v>
      </c>
    </row>
    <row r="161" customFormat="false" ht="12.75" hidden="false" customHeight="false" outlineLevel="0" collapsed="false">
      <c r="A161" s="0" t="n">
        <f aca="false">+'Personnel Input Worksheet'!A162</f>
        <v>0</v>
      </c>
      <c r="B161" s="0" t="str">
        <f aca="false">+'Personnel Input Worksheet'!B162</f>
        <v> </v>
      </c>
      <c r="C161" s="0" t="n">
        <f aca="false">+'Personnel Input Worksheet'!C162</f>
        <v>0</v>
      </c>
      <c r="D161" s="0" t="n">
        <f aca="false">+'Personnel Input Worksheet'!D162</f>
        <v>0</v>
      </c>
      <c r="E161" s="0" t="n">
        <f aca="false">+'Personnel Input Worksheet'!E162</f>
        <v>0</v>
      </c>
      <c r="F161" s="94" t="n">
        <f aca="false">+'Personnel Input Worksheet'!F162</f>
        <v>0</v>
      </c>
      <c r="G161" s="0" t="n">
        <f aca="false">+'Personnel Input Worksheet'!G162</f>
        <v>12</v>
      </c>
      <c r="H161" s="102" t="n">
        <f aca="false">+G161*30</f>
        <v>360</v>
      </c>
      <c r="I161" s="103" t="n">
        <f aca="false">+F161/12</f>
        <v>0</v>
      </c>
      <c r="J161" s="104" t="n">
        <v>36526</v>
      </c>
      <c r="K161" s="105" t="n">
        <f aca="false">IF(B161&lt;&gt;"FTE",DATE(99,12,31),+J161+(360-H161))</f>
        <v>36525</v>
      </c>
      <c r="L161" s="105" t="n">
        <f aca="false">IF(B161&lt;&gt;"FTE",J161+H161,DATE(2001,1,1))</f>
        <v>36886</v>
      </c>
      <c r="M161" s="103" t="n">
        <f aca="false">IF(AND($K161&lt;=M$20,$L161&gt;M$20),$I161,0)</f>
        <v>0</v>
      </c>
      <c r="N161" s="103" t="n">
        <f aca="false">IF(AND($K161&lt;=N$20,$L161&gt;N$20),$I161,0)</f>
        <v>0</v>
      </c>
      <c r="O161" s="103" t="n">
        <f aca="false">IF(AND($K161&lt;=O$20,$L161&gt;O$20),$I161,0)</f>
        <v>0</v>
      </c>
      <c r="P161" s="103" t="n">
        <f aca="false">IF(AND($K161&lt;=P$20,$L161&gt;P$20),$I161,0)</f>
        <v>0</v>
      </c>
      <c r="Q161" s="103" t="n">
        <f aca="false">IF(AND($K161&lt;=Q$20,$L161&gt;Q$20),$I161,0)</f>
        <v>0</v>
      </c>
      <c r="R161" s="103" t="n">
        <f aca="false">IF(AND($K161&lt;=R$20,$L161&gt;R$20),$I161,0)</f>
        <v>0</v>
      </c>
      <c r="S161" s="103" t="n">
        <f aca="false">IF(AND($K161&lt;=S$20,$L161&gt;S$20),$I161,0)</f>
        <v>0</v>
      </c>
      <c r="T161" s="103" t="n">
        <f aca="false">IF(AND($K161&lt;=T$20,$L161&gt;T$20),$I161,0)</f>
        <v>0</v>
      </c>
      <c r="U161" s="103" t="n">
        <f aca="false">IF(AND($K161&lt;=U$20,$L161&gt;U$20),$I161,0)</f>
        <v>0</v>
      </c>
      <c r="V161" s="103" t="n">
        <f aca="false">IF(AND($K161&lt;=V$20,$L161&gt;V$20),$I161,0)</f>
        <v>0</v>
      </c>
      <c r="W161" s="103" t="n">
        <f aca="false">IF(AND($K161&lt;=W$20,$L161&gt;W$20),$I161,0)</f>
        <v>0</v>
      </c>
      <c r="X161" s="103" t="n">
        <f aca="false">IF(AND($K161&lt;=X$20,$L161&gt;X$20),$I161,0)</f>
        <v>0</v>
      </c>
      <c r="Y161" s="106" t="n">
        <f aca="false">SUM(M161:X161)</f>
        <v>0</v>
      </c>
    </row>
    <row r="162" customFormat="false" ht="12.75" hidden="false" customHeight="false" outlineLevel="0" collapsed="false">
      <c r="A162" s="0" t="n">
        <f aca="false">+'Personnel Input Worksheet'!A163</f>
        <v>0</v>
      </c>
      <c r="B162" s="0" t="str">
        <f aca="false">+'Personnel Input Worksheet'!B163</f>
        <v> </v>
      </c>
      <c r="C162" s="0" t="n">
        <f aca="false">+'Personnel Input Worksheet'!C163</f>
        <v>0</v>
      </c>
      <c r="D162" s="0" t="n">
        <f aca="false">+'Personnel Input Worksheet'!D163</f>
        <v>0</v>
      </c>
      <c r="E162" s="0" t="n">
        <f aca="false">+'Personnel Input Worksheet'!E163</f>
        <v>0</v>
      </c>
      <c r="F162" s="94" t="n">
        <f aca="false">+'Personnel Input Worksheet'!F163</f>
        <v>0</v>
      </c>
      <c r="G162" s="0" t="n">
        <f aca="false">+'Personnel Input Worksheet'!G163</f>
        <v>0</v>
      </c>
      <c r="H162" s="102" t="n">
        <f aca="false">+G162*30</f>
        <v>0</v>
      </c>
      <c r="I162" s="103" t="n">
        <f aca="false">+F162/12</f>
        <v>0</v>
      </c>
      <c r="J162" s="104" t="n">
        <v>36526</v>
      </c>
      <c r="K162" s="105" t="n">
        <f aca="false">IF(B162&lt;&gt;"FTE",DATE(99,12,31),+J162+(360-H162))</f>
        <v>36525</v>
      </c>
      <c r="L162" s="105" t="n">
        <f aca="false">IF(B162&lt;&gt;"FTE",J162+H162,DATE(2001,1,1))</f>
        <v>36526</v>
      </c>
      <c r="M162" s="103" t="n">
        <f aca="false">IF(AND($K162&lt;=M$20,$L162&gt;M$20),$I162,0)</f>
        <v>0</v>
      </c>
      <c r="N162" s="103" t="n">
        <f aca="false">IF(AND($K162&lt;=N$20,$L162&gt;N$20),$I162,0)</f>
        <v>0</v>
      </c>
      <c r="O162" s="103" t="n">
        <f aca="false">IF(AND($K162&lt;=O$20,$L162&gt;O$20),$I162,0)</f>
        <v>0</v>
      </c>
      <c r="P162" s="103" t="n">
        <f aca="false">IF(AND($K162&lt;=P$20,$L162&gt;P$20),$I162,0)</f>
        <v>0</v>
      </c>
      <c r="Q162" s="103" t="n">
        <f aca="false">IF(AND($K162&lt;=Q$20,$L162&gt;Q$20),$I162,0)</f>
        <v>0</v>
      </c>
      <c r="R162" s="103" t="n">
        <f aca="false">IF(AND($K162&lt;=R$20,$L162&gt;R$20),$I162,0)</f>
        <v>0</v>
      </c>
      <c r="S162" s="103" t="n">
        <f aca="false">IF(AND($K162&lt;=S$20,$L162&gt;S$20),$I162,0)</f>
        <v>0</v>
      </c>
      <c r="T162" s="103" t="n">
        <f aca="false">IF(AND($K162&lt;=T$20,$L162&gt;T$20),$I162,0)</f>
        <v>0</v>
      </c>
      <c r="U162" s="103" t="n">
        <f aca="false">IF(AND($K162&lt;=U$20,$L162&gt;U$20),$I162,0)</f>
        <v>0</v>
      </c>
      <c r="V162" s="103" t="n">
        <f aca="false">IF(AND($K162&lt;=V$20,$L162&gt;V$20),$I162,0)</f>
        <v>0</v>
      </c>
      <c r="W162" s="103" t="n">
        <f aca="false">IF(AND($K162&lt;=W$20,$L162&gt;W$20),$I162,0)</f>
        <v>0</v>
      </c>
      <c r="X162" s="103" t="n">
        <f aca="false">IF(AND($K162&lt;=X$20,$L162&gt;X$20),$I162,0)</f>
        <v>0</v>
      </c>
      <c r="Y162" s="106" t="n">
        <f aca="false">SUM(M162:X162)</f>
        <v>0</v>
      </c>
    </row>
    <row r="163" customFormat="false" ht="12.75" hidden="false" customHeight="false" outlineLevel="0" collapsed="false">
      <c r="A163" s="0" t="n">
        <f aca="false">+'Personnel Input Worksheet'!A164</f>
        <v>0</v>
      </c>
      <c r="B163" s="0" t="str">
        <f aca="false">+'Personnel Input Worksheet'!B164</f>
        <v> </v>
      </c>
      <c r="C163" s="0" t="n">
        <f aca="false">+'Personnel Input Worksheet'!C164</f>
        <v>0</v>
      </c>
      <c r="D163" s="0" t="n">
        <f aca="false">+'Personnel Input Worksheet'!D164</f>
        <v>0</v>
      </c>
      <c r="E163" s="0" t="n">
        <f aca="false">+'Personnel Input Worksheet'!E164</f>
        <v>0</v>
      </c>
      <c r="F163" s="94" t="n">
        <f aca="false">+'Personnel Input Worksheet'!F164</f>
        <v>0</v>
      </c>
      <c r="G163" s="0" t="n">
        <f aca="false">+'Personnel Input Worksheet'!G164</f>
        <v>12</v>
      </c>
      <c r="H163" s="102" t="n">
        <f aca="false">+G163*30</f>
        <v>360</v>
      </c>
      <c r="I163" s="103" t="n">
        <f aca="false">+F163/12</f>
        <v>0</v>
      </c>
      <c r="J163" s="104" t="n">
        <v>36526</v>
      </c>
      <c r="K163" s="105" t="n">
        <f aca="false">IF(B163&lt;&gt;"FTE",DATE(99,12,31),+J163+(360-H163))</f>
        <v>36525</v>
      </c>
      <c r="L163" s="105" t="n">
        <f aca="false">IF(B163&lt;&gt;"FTE",J163+H163,DATE(2001,1,1))</f>
        <v>36886</v>
      </c>
      <c r="M163" s="103" t="n">
        <f aca="false">IF(AND($K163&lt;=M$20,$L163&gt;M$20),$I163,0)</f>
        <v>0</v>
      </c>
      <c r="N163" s="103" t="n">
        <f aca="false">IF(AND($K163&lt;=N$20,$L163&gt;N$20),$I163,0)</f>
        <v>0</v>
      </c>
      <c r="O163" s="103" t="n">
        <f aca="false">IF(AND($K163&lt;=O$20,$L163&gt;O$20),$I163,0)</f>
        <v>0</v>
      </c>
      <c r="P163" s="103" t="n">
        <f aca="false">IF(AND($K163&lt;=P$20,$L163&gt;P$20),$I163,0)</f>
        <v>0</v>
      </c>
      <c r="Q163" s="103" t="n">
        <f aca="false">IF(AND($K163&lt;=Q$20,$L163&gt;Q$20),$I163,0)</f>
        <v>0</v>
      </c>
      <c r="R163" s="103" t="n">
        <f aca="false">IF(AND($K163&lt;=R$20,$L163&gt;R$20),$I163,0)</f>
        <v>0</v>
      </c>
      <c r="S163" s="103" t="n">
        <f aca="false">IF(AND($K163&lt;=S$20,$L163&gt;S$20),$I163,0)</f>
        <v>0</v>
      </c>
      <c r="T163" s="103" t="n">
        <f aca="false">IF(AND($K163&lt;=T$20,$L163&gt;T$20),$I163,0)</f>
        <v>0</v>
      </c>
      <c r="U163" s="103" t="n">
        <f aca="false">IF(AND($K163&lt;=U$20,$L163&gt;U$20),$I163,0)</f>
        <v>0</v>
      </c>
      <c r="V163" s="103" t="n">
        <f aca="false">IF(AND($K163&lt;=V$20,$L163&gt;V$20),$I163,0)</f>
        <v>0</v>
      </c>
      <c r="W163" s="103" t="n">
        <f aca="false">IF(AND($K163&lt;=W$20,$L163&gt;W$20),$I163,0)</f>
        <v>0</v>
      </c>
      <c r="X163" s="103" t="n">
        <f aca="false">IF(AND($K163&lt;=X$20,$L163&gt;X$20),$I163,0)</f>
        <v>0</v>
      </c>
      <c r="Y163" s="106" t="n">
        <f aca="false">SUM(M163:X163)</f>
        <v>0</v>
      </c>
    </row>
    <row r="164" customFormat="false" ht="12.75" hidden="false" customHeight="false" outlineLevel="0" collapsed="false">
      <c r="A164" s="0" t="n">
        <f aca="false">+'Personnel Input Worksheet'!A165</f>
        <v>0</v>
      </c>
      <c r="B164" s="0" t="str">
        <f aca="false">+'Personnel Input Worksheet'!B165</f>
        <v> </v>
      </c>
      <c r="C164" s="0" t="n">
        <f aca="false">+'Personnel Input Worksheet'!C165</f>
        <v>0</v>
      </c>
      <c r="D164" s="0" t="n">
        <f aca="false">+'Personnel Input Worksheet'!D165</f>
        <v>0</v>
      </c>
      <c r="E164" s="0" t="n">
        <f aca="false">+'Personnel Input Worksheet'!E165</f>
        <v>0</v>
      </c>
      <c r="F164" s="94" t="n">
        <f aca="false">+'Personnel Input Worksheet'!F165</f>
        <v>0</v>
      </c>
      <c r="G164" s="0" t="n">
        <f aca="false">+'Personnel Input Worksheet'!G165</f>
        <v>12</v>
      </c>
      <c r="H164" s="102" t="n">
        <f aca="false">+G164*30</f>
        <v>360</v>
      </c>
      <c r="I164" s="103" t="n">
        <f aca="false">+F164/12</f>
        <v>0</v>
      </c>
      <c r="J164" s="104" t="n">
        <v>36526</v>
      </c>
      <c r="K164" s="105" t="n">
        <f aca="false">IF(B164&lt;&gt;"FTE",DATE(99,12,31),+J164+(360-H164))</f>
        <v>36525</v>
      </c>
      <c r="L164" s="105" t="n">
        <f aca="false">IF(B164&lt;&gt;"FTE",J164+H164,DATE(2001,1,1))</f>
        <v>36886</v>
      </c>
      <c r="M164" s="103" t="n">
        <f aca="false">IF(AND($K164&lt;=M$20,$L164&gt;M$20),$I164,0)</f>
        <v>0</v>
      </c>
      <c r="N164" s="103" t="n">
        <f aca="false">IF(AND($K164&lt;=N$20,$L164&gt;N$20),$I164,0)</f>
        <v>0</v>
      </c>
      <c r="O164" s="103" t="n">
        <f aca="false">IF(AND($K164&lt;=O$20,$L164&gt;O$20),$I164,0)</f>
        <v>0</v>
      </c>
      <c r="P164" s="103" t="n">
        <f aca="false">IF(AND($K164&lt;=P$20,$L164&gt;P$20),$I164,0)</f>
        <v>0</v>
      </c>
      <c r="Q164" s="103" t="n">
        <f aca="false">IF(AND($K164&lt;=Q$20,$L164&gt;Q$20),$I164,0)</f>
        <v>0</v>
      </c>
      <c r="R164" s="103" t="n">
        <f aca="false">IF(AND($K164&lt;=R$20,$L164&gt;R$20),$I164,0)</f>
        <v>0</v>
      </c>
      <c r="S164" s="103" t="n">
        <f aca="false">IF(AND($K164&lt;=S$20,$L164&gt;S$20),$I164,0)</f>
        <v>0</v>
      </c>
      <c r="T164" s="103" t="n">
        <f aca="false">IF(AND($K164&lt;=T$20,$L164&gt;T$20),$I164,0)</f>
        <v>0</v>
      </c>
      <c r="U164" s="103" t="n">
        <f aca="false">IF(AND($K164&lt;=U$20,$L164&gt;U$20),$I164,0)</f>
        <v>0</v>
      </c>
      <c r="V164" s="103" t="n">
        <f aca="false">IF(AND($K164&lt;=V$20,$L164&gt;V$20),$I164,0)</f>
        <v>0</v>
      </c>
      <c r="W164" s="103" t="n">
        <f aca="false">IF(AND($K164&lt;=W$20,$L164&gt;W$20),$I164,0)</f>
        <v>0</v>
      </c>
      <c r="X164" s="103" t="n">
        <f aca="false">IF(AND($K164&lt;=X$20,$L164&gt;X$20),$I164,0)</f>
        <v>0</v>
      </c>
      <c r="Y164" s="106" t="n">
        <f aca="false">SUM(M164:X164)</f>
        <v>0</v>
      </c>
    </row>
    <row r="165" customFormat="false" ht="12.75" hidden="false" customHeight="false" outlineLevel="0" collapsed="false">
      <c r="A165" s="0" t="n">
        <f aca="false">+'Personnel Input Worksheet'!A166</f>
        <v>0</v>
      </c>
      <c r="B165" s="0" t="str">
        <f aca="false">+'Personnel Input Worksheet'!B166</f>
        <v> </v>
      </c>
      <c r="C165" s="0" t="n">
        <f aca="false">+'Personnel Input Worksheet'!C166</f>
        <v>0</v>
      </c>
      <c r="D165" s="0" t="n">
        <f aca="false">+'Personnel Input Worksheet'!D166</f>
        <v>0</v>
      </c>
      <c r="E165" s="0" t="n">
        <f aca="false">+'Personnel Input Worksheet'!E166</f>
        <v>0</v>
      </c>
      <c r="F165" s="94" t="n">
        <f aca="false">+'Personnel Input Worksheet'!F166</f>
        <v>0</v>
      </c>
      <c r="G165" s="0" t="n">
        <f aca="false">+'Personnel Input Worksheet'!G166</f>
        <v>0</v>
      </c>
      <c r="H165" s="102" t="n">
        <f aca="false">+G165*30</f>
        <v>0</v>
      </c>
      <c r="I165" s="103" t="n">
        <f aca="false">+F165/12</f>
        <v>0</v>
      </c>
      <c r="J165" s="104" t="n">
        <v>36526</v>
      </c>
      <c r="K165" s="105" t="n">
        <f aca="false">IF(B165&lt;&gt;"FTE",DATE(99,12,31),+J165+(360-H165))</f>
        <v>36525</v>
      </c>
      <c r="L165" s="105" t="n">
        <f aca="false">IF(B165&lt;&gt;"FTE",J165+H165,DATE(2001,1,1))</f>
        <v>36526</v>
      </c>
      <c r="M165" s="103" t="n">
        <f aca="false">IF(AND($K165&lt;=M$20,$L165&gt;M$20),$I165,0)</f>
        <v>0</v>
      </c>
      <c r="N165" s="103" t="n">
        <f aca="false">IF(AND($K165&lt;=N$20,$L165&gt;N$20),$I165,0)</f>
        <v>0</v>
      </c>
      <c r="O165" s="103" t="n">
        <f aca="false">IF(AND($K165&lt;=O$20,$L165&gt;O$20),$I165,0)</f>
        <v>0</v>
      </c>
      <c r="P165" s="103" t="n">
        <f aca="false">IF(AND($K165&lt;=P$20,$L165&gt;P$20),$I165,0)</f>
        <v>0</v>
      </c>
      <c r="Q165" s="103" t="n">
        <f aca="false">IF(AND($K165&lt;=Q$20,$L165&gt;Q$20),$I165,0)</f>
        <v>0</v>
      </c>
      <c r="R165" s="103" t="n">
        <f aca="false">IF(AND($K165&lt;=R$20,$L165&gt;R$20),$I165,0)</f>
        <v>0</v>
      </c>
      <c r="S165" s="103" t="n">
        <f aca="false">IF(AND($K165&lt;=S$20,$L165&gt;S$20),$I165,0)</f>
        <v>0</v>
      </c>
      <c r="T165" s="103" t="n">
        <f aca="false">IF(AND($K165&lt;=T$20,$L165&gt;T$20),$I165,0)</f>
        <v>0</v>
      </c>
      <c r="U165" s="103" t="n">
        <f aca="false">IF(AND($K165&lt;=U$20,$L165&gt;U$20),$I165,0)</f>
        <v>0</v>
      </c>
      <c r="V165" s="103" t="n">
        <f aca="false">IF(AND($K165&lt;=V$20,$L165&gt;V$20),$I165,0)</f>
        <v>0</v>
      </c>
      <c r="W165" s="103" t="n">
        <f aca="false">IF(AND($K165&lt;=W$20,$L165&gt;W$20),$I165,0)</f>
        <v>0</v>
      </c>
      <c r="X165" s="103" t="n">
        <f aca="false">IF(AND($K165&lt;=X$20,$L165&gt;X$20),$I165,0)</f>
        <v>0</v>
      </c>
      <c r="Y165" s="106" t="n">
        <f aca="false">SUM(M165:X165)</f>
        <v>0</v>
      </c>
    </row>
    <row r="166" customFormat="false" ht="12.75" hidden="false" customHeight="false" outlineLevel="0" collapsed="false">
      <c r="A166" s="0" t="n">
        <f aca="false">+'Personnel Input Worksheet'!A167</f>
        <v>0</v>
      </c>
      <c r="B166" s="0" t="str">
        <f aca="false">+'Personnel Input Worksheet'!B167</f>
        <v> </v>
      </c>
      <c r="C166" s="0" t="n">
        <f aca="false">+'Personnel Input Worksheet'!C167</f>
        <v>0</v>
      </c>
      <c r="D166" s="0" t="n">
        <f aca="false">+'Personnel Input Worksheet'!D167</f>
        <v>0</v>
      </c>
      <c r="E166" s="0" t="n">
        <f aca="false">+'Personnel Input Worksheet'!E167</f>
        <v>0</v>
      </c>
      <c r="F166" s="94" t="n">
        <f aca="false">+'Personnel Input Worksheet'!F167</f>
        <v>0</v>
      </c>
      <c r="G166" s="0" t="n">
        <f aca="false">+'Personnel Input Worksheet'!G167</f>
        <v>12</v>
      </c>
      <c r="H166" s="102" t="n">
        <f aca="false">+G166*30</f>
        <v>360</v>
      </c>
      <c r="I166" s="103" t="n">
        <f aca="false">+F166/12</f>
        <v>0</v>
      </c>
      <c r="J166" s="104" t="n">
        <v>36526</v>
      </c>
      <c r="K166" s="105" t="n">
        <f aca="false">IF(B166&lt;&gt;"FTE",DATE(99,12,31),+J166+(360-H166))</f>
        <v>36525</v>
      </c>
      <c r="L166" s="105" t="n">
        <f aca="false">IF(B166&lt;&gt;"FTE",J166+H166,DATE(2001,1,1))</f>
        <v>36886</v>
      </c>
      <c r="M166" s="103" t="n">
        <f aca="false">IF(AND($K166&lt;=M$20,$L166&gt;M$20),$I166,0)</f>
        <v>0</v>
      </c>
      <c r="N166" s="103" t="n">
        <f aca="false">IF(AND($K166&lt;=N$20,$L166&gt;N$20),$I166,0)</f>
        <v>0</v>
      </c>
      <c r="O166" s="103" t="n">
        <f aca="false">IF(AND($K166&lt;=O$20,$L166&gt;O$20),$I166,0)</f>
        <v>0</v>
      </c>
      <c r="P166" s="103" t="n">
        <f aca="false">IF(AND($K166&lt;=P$20,$L166&gt;P$20),$I166,0)</f>
        <v>0</v>
      </c>
      <c r="Q166" s="103" t="n">
        <f aca="false">IF(AND($K166&lt;=Q$20,$L166&gt;Q$20),$I166,0)</f>
        <v>0</v>
      </c>
      <c r="R166" s="103" t="n">
        <f aca="false">IF(AND($K166&lt;=R$20,$L166&gt;R$20),$I166,0)</f>
        <v>0</v>
      </c>
      <c r="S166" s="103" t="n">
        <f aca="false">IF(AND($K166&lt;=S$20,$L166&gt;S$20),$I166,0)</f>
        <v>0</v>
      </c>
      <c r="T166" s="103" t="n">
        <f aca="false">IF(AND($K166&lt;=T$20,$L166&gt;T$20),$I166,0)</f>
        <v>0</v>
      </c>
      <c r="U166" s="103" t="n">
        <f aca="false">IF(AND($K166&lt;=U$20,$L166&gt;U$20),$I166,0)</f>
        <v>0</v>
      </c>
      <c r="V166" s="103" t="n">
        <f aca="false">IF(AND($K166&lt;=V$20,$L166&gt;V$20),$I166,0)</f>
        <v>0</v>
      </c>
      <c r="W166" s="103" t="n">
        <f aca="false">IF(AND($K166&lt;=W$20,$L166&gt;W$20),$I166,0)</f>
        <v>0</v>
      </c>
      <c r="X166" s="103" t="n">
        <f aca="false">IF(AND($K166&lt;=X$20,$L166&gt;X$20),$I166,0)</f>
        <v>0</v>
      </c>
      <c r="Y166" s="106" t="n">
        <f aca="false">SUM(M166:X166)</f>
        <v>0</v>
      </c>
    </row>
    <row r="167" customFormat="false" ht="12.75" hidden="false" customHeight="false" outlineLevel="0" collapsed="false">
      <c r="A167" s="0" t="n">
        <f aca="false">+'Personnel Input Worksheet'!A168</f>
        <v>0</v>
      </c>
      <c r="B167" s="0" t="str">
        <f aca="false">+'Personnel Input Worksheet'!B168</f>
        <v> </v>
      </c>
      <c r="C167" s="0" t="n">
        <f aca="false">+'Personnel Input Worksheet'!C168</f>
        <v>0</v>
      </c>
      <c r="D167" s="0" t="n">
        <f aca="false">+'Personnel Input Worksheet'!D168</f>
        <v>0</v>
      </c>
      <c r="E167" s="0" t="n">
        <f aca="false">+'Personnel Input Worksheet'!E168</f>
        <v>0</v>
      </c>
      <c r="F167" s="94" t="n">
        <f aca="false">+'Personnel Input Worksheet'!F168</f>
        <v>0</v>
      </c>
      <c r="G167" s="0" t="n">
        <f aca="false">+'Personnel Input Worksheet'!G168</f>
        <v>12</v>
      </c>
      <c r="H167" s="102" t="n">
        <f aca="false">+G167*30</f>
        <v>360</v>
      </c>
      <c r="I167" s="103" t="n">
        <f aca="false">+F167/12</f>
        <v>0</v>
      </c>
      <c r="J167" s="104" t="n">
        <v>36526</v>
      </c>
      <c r="K167" s="105" t="n">
        <f aca="false">IF(B167&lt;&gt;"FTE",DATE(99,12,31),+J167+(360-H167))</f>
        <v>36525</v>
      </c>
      <c r="L167" s="105" t="n">
        <f aca="false">IF(B167&lt;&gt;"FTE",J167+H167,DATE(2001,1,1))</f>
        <v>36886</v>
      </c>
      <c r="M167" s="103" t="n">
        <f aca="false">IF(AND($K167&lt;=M$20,$L167&gt;M$20),$I167,0)</f>
        <v>0</v>
      </c>
      <c r="N167" s="103" t="n">
        <f aca="false">IF(AND($K167&lt;=N$20,$L167&gt;N$20),$I167,0)</f>
        <v>0</v>
      </c>
      <c r="O167" s="103" t="n">
        <f aca="false">IF(AND($K167&lt;=O$20,$L167&gt;O$20),$I167,0)</f>
        <v>0</v>
      </c>
      <c r="P167" s="103" t="n">
        <f aca="false">IF(AND($K167&lt;=P$20,$L167&gt;P$20),$I167,0)</f>
        <v>0</v>
      </c>
      <c r="Q167" s="103" t="n">
        <f aca="false">IF(AND($K167&lt;=Q$20,$L167&gt;Q$20),$I167,0)</f>
        <v>0</v>
      </c>
      <c r="R167" s="103" t="n">
        <f aca="false">IF(AND($K167&lt;=R$20,$L167&gt;R$20),$I167,0)</f>
        <v>0</v>
      </c>
      <c r="S167" s="103" t="n">
        <f aca="false">IF(AND($K167&lt;=S$20,$L167&gt;S$20),$I167,0)</f>
        <v>0</v>
      </c>
      <c r="T167" s="103" t="n">
        <f aca="false">IF(AND($K167&lt;=T$20,$L167&gt;T$20),$I167,0)</f>
        <v>0</v>
      </c>
      <c r="U167" s="103" t="n">
        <f aca="false">IF(AND($K167&lt;=U$20,$L167&gt;U$20),$I167,0)</f>
        <v>0</v>
      </c>
      <c r="V167" s="103" t="n">
        <f aca="false">IF(AND($K167&lt;=V$20,$L167&gt;V$20),$I167,0)</f>
        <v>0</v>
      </c>
      <c r="W167" s="103" t="n">
        <f aca="false">IF(AND($K167&lt;=W$20,$L167&gt;W$20),$I167,0)</f>
        <v>0</v>
      </c>
      <c r="X167" s="103" t="n">
        <f aca="false">IF(AND($K167&lt;=X$20,$L167&gt;X$20),$I167,0)</f>
        <v>0</v>
      </c>
      <c r="Y167" s="106" t="n">
        <f aca="false">SUM(M167:X167)</f>
        <v>0</v>
      </c>
    </row>
    <row r="168" customFormat="false" ht="12.75" hidden="false" customHeight="false" outlineLevel="0" collapsed="false">
      <c r="A168" s="0" t="n">
        <f aca="false">+'Personnel Input Worksheet'!A169</f>
        <v>0</v>
      </c>
      <c r="B168" s="0" t="str">
        <f aca="false">+'Personnel Input Worksheet'!B169</f>
        <v> </v>
      </c>
      <c r="C168" s="0" t="n">
        <f aca="false">+'Personnel Input Worksheet'!C169</f>
        <v>0</v>
      </c>
      <c r="D168" s="0" t="n">
        <f aca="false">+'Personnel Input Worksheet'!D169</f>
        <v>0</v>
      </c>
      <c r="E168" s="0" t="n">
        <f aca="false">+'Personnel Input Worksheet'!E169</f>
        <v>0</v>
      </c>
      <c r="F168" s="94" t="n">
        <f aca="false">+'Personnel Input Worksheet'!F169</f>
        <v>0</v>
      </c>
      <c r="G168" s="0" t="n">
        <f aca="false">+'Personnel Input Worksheet'!G169</f>
        <v>12</v>
      </c>
      <c r="H168" s="102" t="n">
        <f aca="false">+G168*30</f>
        <v>360</v>
      </c>
      <c r="I168" s="103" t="n">
        <f aca="false">+F168/12</f>
        <v>0</v>
      </c>
      <c r="J168" s="104" t="n">
        <v>36526</v>
      </c>
      <c r="K168" s="105" t="n">
        <f aca="false">IF(B168&lt;&gt;"FTE",DATE(99,12,31),+J168+(360-H168))</f>
        <v>36525</v>
      </c>
      <c r="L168" s="105" t="n">
        <f aca="false">IF(B168&lt;&gt;"FTE",J168+H168,DATE(2001,1,1))</f>
        <v>36886</v>
      </c>
      <c r="M168" s="103" t="n">
        <f aca="false">IF(AND($K168&lt;=M$20,$L168&gt;M$20),$I168,0)</f>
        <v>0</v>
      </c>
      <c r="N168" s="103" t="n">
        <f aca="false">IF(AND($K168&lt;=N$20,$L168&gt;N$20),$I168,0)</f>
        <v>0</v>
      </c>
      <c r="O168" s="103" t="n">
        <f aca="false">IF(AND($K168&lt;=O$20,$L168&gt;O$20),$I168,0)</f>
        <v>0</v>
      </c>
      <c r="P168" s="103" t="n">
        <f aca="false">IF(AND($K168&lt;=P$20,$L168&gt;P$20),$I168,0)</f>
        <v>0</v>
      </c>
      <c r="Q168" s="103" t="n">
        <f aca="false">IF(AND($K168&lt;=Q$20,$L168&gt;Q$20),$I168,0)</f>
        <v>0</v>
      </c>
      <c r="R168" s="103" t="n">
        <f aca="false">IF(AND($K168&lt;=R$20,$L168&gt;R$20),$I168,0)</f>
        <v>0</v>
      </c>
      <c r="S168" s="103" t="n">
        <f aca="false">IF(AND($K168&lt;=S$20,$L168&gt;S$20),$I168,0)</f>
        <v>0</v>
      </c>
      <c r="T168" s="103" t="n">
        <f aca="false">IF(AND($K168&lt;=T$20,$L168&gt;T$20),$I168,0)</f>
        <v>0</v>
      </c>
      <c r="U168" s="103" t="n">
        <f aca="false">IF(AND($K168&lt;=U$20,$L168&gt;U$20),$I168,0)</f>
        <v>0</v>
      </c>
      <c r="V168" s="103" t="n">
        <f aca="false">IF(AND($K168&lt;=V$20,$L168&gt;V$20),$I168,0)</f>
        <v>0</v>
      </c>
      <c r="W168" s="103" t="n">
        <f aca="false">IF(AND($K168&lt;=W$20,$L168&gt;W$20),$I168,0)</f>
        <v>0</v>
      </c>
      <c r="X168" s="103" t="n">
        <f aca="false">IF(AND($K168&lt;=X$20,$L168&gt;X$20),$I168,0)</f>
        <v>0</v>
      </c>
      <c r="Y168" s="106" t="n">
        <f aca="false">SUM(M168:X168)</f>
        <v>0</v>
      </c>
    </row>
    <row r="169" customFormat="false" ht="12.75" hidden="false" customHeight="false" outlineLevel="0" collapsed="false">
      <c r="A169" s="0" t="n">
        <f aca="false">+'Personnel Input Worksheet'!A170</f>
        <v>0</v>
      </c>
      <c r="B169" s="0" t="str">
        <f aca="false">+'Personnel Input Worksheet'!B170</f>
        <v> </v>
      </c>
      <c r="C169" s="0" t="n">
        <f aca="false">+'Personnel Input Worksheet'!C170</f>
        <v>0</v>
      </c>
      <c r="D169" s="0" t="n">
        <f aca="false">+'Personnel Input Worksheet'!D170</f>
        <v>0</v>
      </c>
      <c r="E169" s="0" t="n">
        <f aca="false">+'Personnel Input Worksheet'!E170</f>
        <v>0</v>
      </c>
      <c r="F169" s="94" t="n">
        <f aca="false">+'Personnel Input Worksheet'!F170</f>
        <v>0</v>
      </c>
      <c r="G169" s="0" t="n">
        <f aca="false">+'Personnel Input Worksheet'!G170</f>
        <v>12</v>
      </c>
      <c r="H169" s="102" t="n">
        <f aca="false">+G169*30</f>
        <v>360</v>
      </c>
      <c r="I169" s="103" t="n">
        <f aca="false">+F169/12</f>
        <v>0</v>
      </c>
      <c r="J169" s="104" t="n">
        <v>36526</v>
      </c>
      <c r="K169" s="105" t="n">
        <f aca="false">IF(B169&lt;&gt;"FTE",DATE(99,12,31),+J169+(360-H169))</f>
        <v>36525</v>
      </c>
      <c r="L169" s="105" t="n">
        <f aca="false">IF(B169&lt;&gt;"FTE",J169+H169,DATE(2001,1,1))</f>
        <v>36886</v>
      </c>
      <c r="M169" s="103" t="n">
        <f aca="false">IF(AND($K169&lt;=M$20,$L169&gt;M$20),$I169,0)</f>
        <v>0</v>
      </c>
      <c r="N169" s="103" t="n">
        <f aca="false">IF(AND($K169&lt;=N$20,$L169&gt;N$20),$I169,0)</f>
        <v>0</v>
      </c>
      <c r="O169" s="103" t="n">
        <f aca="false">IF(AND($K169&lt;=O$20,$L169&gt;O$20),$I169,0)</f>
        <v>0</v>
      </c>
      <c r="P169" s="103" t="n">
        <f aca="false">IF(AND($K169&lt;=P$20,$L169&gt;P$20),$I169,0)</f>
        <v>0</v>
      </c>
      <c r="Q169" s="103" t="n">
        <f aca="false">IF(AND($K169&lt;=Q$20,$L169&gt;Q$20),$I169,0)</f>
        <v>0</v>
      </c>
      <c r="R169" s="103" t="n">
        <f aca="false">IF(AND($K169&lt;=R$20,$L169&gt;R$20),$I169,0)</f>
        <v>0</v>
      </c>
      <c r="S169" s="103" t="n">
        <f aca="false">IF(AND($K169&lt;=S$20,$L169&gt;S$20),$I169,0)</f>
        <v>0</v>
      </c>
      <c r="T169" s="103" t="n">
        <f aca="false">IF(AND($K169&lt;=T$20,$L169&gt;T$20),$I169,0)</f>
        <v>0</v>
      </c>
      <c r="U169" s="103" t="n">
        <f aca="false">IF(AND($K169&lt;=U$20,$L169&gt;U$20),$I169,0)</f>
        <v>0</v>
      </c>
      <c r="V169" s="103" t="n">
        <f aca="false">IF(AND($K169&lt;=V$20,$L169&gt;V$20),$I169,0)</f>
        <v>0</v>
      </c>
      <c r="W169" s="103" t="n">
        <f aca="false">IF(AND($K169&lt;=W$20,$L169&gt;W$20),$I169,0)</f>
        <v>0</v>
      </c>
      <c r="X169" s="103" t="n">
        <f aca="false">IF(AND($K169&lt;=X$20,$L169&gt;X$20),$I169,0)</f>
        <v>0</v>
      </c>
      <c r="Y169" s="106" t="n">
        <f aca="false">SUM(M169:X169)</f>
        <v>0</v>
      </c>
    </row>
    <row r="170" customFormat="false" ht="12.75" hidden="false" customHeight="false" outlineLevel="0" collapsed="false">
      <c r="A170" s="0" t="n">
        <f aca="false">+'Personnel Input Worksheet'!A171</f>
        <v>0</v>
      </c>
      <c r="B170" s="0" t="str">
        <f aca="false">+'Personnel Input Worksheet'!B171</f>
        <v> </v>
      </c>
      <c r="C170" s="0" t="n">
        <f aca="false">+'Personnel Input Worksheet'!C171</f>
        <v>0</v>
      </c>
      <c r="D170" s="0" t="n">
        <f aca="false">+'Personnel Input Worksheet'!D171</f>
        <v>0</v>
      </c>
      <c r="E170" s="0" t="n">
        <f aca="false">+'Personnel Input Worksheet'!E171</f>
        <v>0</v>
      </c>
      <c r="F170" s="94" t="n">
        <f aca="false">+'Personnel Input Worksheet'!F171</f>
        <v>0</v>
      </c>
      <c r="G170" s="0" t="n">
        <f aca="false">+'Personnel Input Worksheet'!G171</f>
        <v>12</v>
      </c>
      <c r="H170" s="102" t="n">
        <f aca="false">+G170*30</f>
        <v>360</v>
      </c>
      <c r="I170" s="103" t="n">
        <f aca="false">+F170/12</f>
        <v>0</v>
      </c>
      <c r="J170" s="104" t="n">
        <v>36526</v>
      </c>
      <c r="K170" s="105" t="n">
        <f aca="false">IF(B170&lt;&gt;"FTE",DATE(99,12,31),+J170+(360-H170))</f>
        <v>36525</v>
      </c>
      <c r="L170" s="105" t="n">
        <f aca="false">IF(B170&lt;&gt;"FTE",J170+H170,DATE(2001,1,1))</f>
        <v>36886</v>
      </c>
      <c r="M170" s="103" t="n">
        <f aca="false">IF(AND($K170&lt;=M$20,$L170&gt;M$20),$I170,0)</f>
        <v>0</v>
      </c>
      <c r="N170" s="103" t="n">
        <f aca="false">IF(AND($K170&lt;=N$20,$L170&gt;N$20),$I170,0)</f>
        <v>0</v>
      </c>
      <c r="O170" s="103" t="n">
        <f aca="false">IF(AND($K170&lt;=O$20,$L170&gt;O$20),$I170,0)</f>
        <v>0</v>
      </c>
      <c r="P170" s="103" t="n">
        <f aca="false">IF(AND($K170&lt;=P$20,$L170&gt;P$20),$I170,0)</f>
        <v>0</v>
      </c>
      <c r="Q170" s="103" t="n">
        <f aca="false">IF(AND($K170&lt;=Q$20,$L170&gt;Q$20),$I170,0)</f>
        <v>0</v>
      </c>
      <c r="R170" s="103" t="n">
        <f aca="false">IF(AND($K170&lt;=R$20,$L170&gt;R$20),$I170,0)</f>
        <v>0</v>
      </c>
      <c r="S170" s="103" t="n">
        <f aca="false">IF(AND($K170&lt;=S$20,$L170&gt;S$20),$I170,0)</f>
        <v>0</v>
      </c>
      <c r="T170" s="103" t="n">
        <f aca="false">IF(AND($K170&lt;=T$20,$L170&gt;T$20),$I170,0)</f>
        <v>0</v>
      </c>
      <c r="U170" s="103" t="n">
        <f aca="false">IF(AND($K170&lt;=U$20,$L170&gt;U$20),$I170,0)</f>
        <v>0</v>
      </c>
      <c r="V170" s="103" t="n">
        <f aca="false">IF(AND($K170&lt;=V$20,$L170&gt;V$20),$I170,0)</f>
        <v>0</v>
      </c>
      <c r="W170" s="103" t="n">
        <f aca="false">IF(AND($K170&lt;=W$20,$L170&gt;W$20),$I170,0)</f>
        <v>0</v>
      </c>
      <c r="X170" s="103" t="n">
        <f aca="false">IF(AND($K170&lt;=X$20,$L170&gt;X$20),$I170,0)</f>
        <v>0</v>
      </c>
      <c r="Y170" s="106" t="n">
        <f aca="false">SUM(M170:X170)</f>
        <v>0</v>
      </c>
    </row>
    <row r="171" customFormat="false" ht="12.75" hidden="false" customHeight="false" outlineLevel="0" collapsed="false">
      <c r="A171" s="0" t="n">
        <f aca="false">+'Personnel Input Worksheet'!A172</f>
        <v>0</v>
      </c>
      <c r="B171" s="0" t="str">
        <f aca="false">+'Personnel Input Worksheet'!B172</f>
        <v> </v>
      </c>
      <c r="C171" s="0" t="n">
        <f aca="false">+'Personnel Input Worksheet'!C172</f>
        <v>0</v>
      </c>
      <c r="D171" s="0" t="n">
        <f aca="false">+'Personnel Input Worksheet'!D172</f>
        <v>0</v>
      </c>
      <c r="E171" s="0" t="n">
        <f aca="false">+'Personnel Input Worksheet'!E172</f>
        <v>0</v>
      </c>
      <c r="F171" s="94" t="n">
        <f aca="false">+'Personnel Input Worksheet'!F172</f>
        <v>0</v>
      </c>
      <c r="G171" s="0" t="n">
        <f aca="false">+'Personnel Input Worksheet'!G172</f>
        <v>12</v>
      </c>
      <c r="H171" s="102" t="n">
        <f aca="false">+G171*30</f>
        <v>360</v>
      </c>
      <c r="I171" s="103" t="n">
        <f aca="false">+F171/12</f>
        <v>0</v>
      </c>
      <c r="J171" s="104" t="n">
        <v>36526</v>
      </c>
      <c r="K171" s="105" t="n">
        <f aca="false">IF(B171&lt;&gt;"FTE",DATE(99,12,31),+J171+(360-H171))</f>
        <v>36525</v>
      </c>
      <c r="L171" s="105" t="n">
        <f aca="false">IF(B171&lt;&gt;"FTE",J171+H171,DATE(2001,1,1))</f>
        <v>36886</v>
      </c>
      <c r="M171" s="103" t="n">
        <f aca="false">IF(AND($K171&lt;=M$20,$L171&gt;M$20),$I171,0)</f>
        <v>0</v>
      </c>
      <c r="N171" s="103" t="n">
        <f aca="false">IF(AND($K171&lt;=N$20,$L171&gt;N$20),$I171,0)</f>
        <v>0</v>
      </c>
      <c r="O171" s="103" t="n">
        <f aca="false">IF(AND($K171&lt;=O$20,$L171&gt;O$20),$I171,0)</f>
        <v>0</v>
      </c>
      <c r="P171" s="103" t="n">
        <f aca="false">IF(AND($K171&lt;=P$20,$L171&gt;P$20),$I171,0)</f>
        <v>0</v>
      </c>
      <c r="Q171" s="103" t="n">
        <f aca="false">IF(AND($K171&lt;=Q$20,$L171&gt;Q$20),$I171,0)</f>
        <v>0</v>
      </c>
      <c r="R171" s="103" t="n">
        <f aca="false">IF(AND($K171&lt;=R$20,$L171&gt;R$20),$I171,0)</f>
        <v>0</v>
      </c>
      <c r="S171" s="103" t="n">
        <f aca="false">IF(AND($K171&lt;=S$20,$L171&gt;S$20),$I171,0)</f>
        <v>0</v>
      </c>
      <c r="T171" s="103" t="n">
        <f aca="false">IF(AND($K171&lt;=T$20,$L171&gt;T$20),$I171,0)</f>
        <v>0</v>
      </c>
      <c r="U171" s="103" t="n">
        <f aca="false">IF(AND($K171&lt;=U$20,$L171&gt;U$20),$I171,0)</f>
        <v>0</v>
      </c>
      <c r="V171" s="103" t="n">
        <f aca="false">IF(AND($K171&lt;=V$20,$L171&gt;V$20),$I171,0)</f>
        <v>0</v>
      </c>
      <c r="W171" s="103" t="n">
        <f aca="false">IF(AND($K171&lt;=W$20,$L171&gt;W$20),$I171,0)</f>
        <v>0</v>
      </c>
      <c r="X171" s="103" t="n">
        <f aca="false">IF(AND($K171&lt;=X$20,$L171&gt;X$20),$I171,0)</f>
        <v>0</v>
      </c>
      <c r="Y171" s="106" t="n">
        <f aca="false">SUM(M171:X171)</f>
        <v>0</v>
      </c>
    </row>
    <row r="172" customFormat="false" ht="12.75" hidden="false" customHeight="false" outlineLevel="0" collapsed="false">
      <c r="A172" s="0" t="n">
        <f aca="false">+'Personnel Input Worksheet'!A173</f>
        <v>0</v>
      </c>
      <c r="B172" s="0" t="str">
        <f aca="false">+'Personnel Input Worksheet'!B173</f>
        <v> </v>
      </c>
      <c r="C172" s="0" t="n">
        <f aca="false">+'Personnel Input Worksheet'!C173</f>
        <v>0</v>
      </c>
      <c r="D172" s="0" t="n">
        <f aca="false">+'Personnel Input Worksheet'!D173</f>
        <v>0</v>
      </c>
      <c r="E172" s="0" t="n">
        <f aca="false">+'Personnel Input Worksheet'!E173</f>
        <v>0</v>
      </c>
      <c r="F172" s="94" t="n">
        <f aca="false">+'Personnel Input Worksheet'!F173</f>
        <v>0</v>
      </c>
      <c r="G172" s="0" t="n">
        <f aca="false">+'Personnel Input Worksheet'!G173</f>
        <v>12</v>
      </c>
      <c r="H172" s="102" t="n">
        <f aca="false">+G172*30</f>
        <v>360</v>
      </c>
      <c r="I172" s="103" t="n">
        <f aca="false">+F172/12</f>
        <v>0</v>
      </c>
      <c r="J172" s="104" t="n">
        <v>36526</v>
      </c>
      <c r="K172" s="105" t="n">
        <f aca="false">IF(B172&lt;&gt;"FTE",DATE(99,12,31),+J172+(360-H172))</f>
        <v>36525</v>
      </c>
      <c r="L172" s="105" t="n">
        <f aca="false">IF(B172&lt;&gt;"FTE",J172+H172,DATE(2001,1,1))</f>
        <v>36886</v>
      </c>
      <c r="M172" s="103" t="n">
        <f aca="false">IF(AND($K172&lt;=M$20,$L172&gt;M$20),$I172,0)</f>
        <v>0</v>
      </c>
      <c r="N172" s="103" t="n">
        <f aca="false">IF(AND($K172&lt;=N$20,$L172&gt;N$20),$I172,0)</f>
        <v>0</v>
      </c>
      <c r="O172" s="103" t="n">
        <f aca="false">IF(AND($K172&lt;=O$20,$L172&gt;O$20),$I172,0)</f>
        <v>0</v>
      </c>
      <c r="P172" s="103" t="n">
        <f aca="false">IF(AND($K172&lt;=P$20,$L172&gt;P$20),$I172,0)</f>
        <v>0</v>
      </c>
      <c r="Q172" s="103" t="n">
        <f aca="false">IF(AND($K172&lt;=Q$20,$L172&gt;Q$20),$I172,0)</f>
        <v>0</v>
      </c>
      <c r="R172" s="103" t="n">
        <f aca="false">IF(AND($K172&lt;=R$20,$L172&gt;R$20),$I172,0)</f>
        <v>0</v>
      </c>
      <c r="S172" s="103" t="n">
        <f aca="false">IF(AND($K172&lt;=S$20,$L172&gt;S$20),$I172,0)</f>
        <v>0</v>
      </c>
      <c r="T172" s="103" t="n">
        <f aca="false">IF(AND($K172&lt;=T$20,$L172&gt;T$20),$I172,0)</f>
        <v>0</v>
      </c>
      <c r="U172" s="103" t="n">
        <f aca="false">IF(AND($K172&lt;=U$20,$L172&gt;U$20),$I172,0)</f>
        <v>0</v>
      </c>
      <c r="V172" s="103" t="n">
        <f aca="false">IF(AND($K172&lt;=V$20,$L172&gt;V$20),$I172,0)</f>
        <v>0</v>
      </c>
      <c r="W172" s="103" t="n">
        <f aca="false">IF(AND($K172&lt;=W$20,$L172&gt;W$20),$I172,0)</f>
        <v>0</v>
      </c>
      <c r="X172" s="103" t="n">
        <f aca="false">IF(AND($K172&lt;=X$20,$L172&gt;X$20),$I172,0)</f>
        <v>0</v>
      </c>
      <c r="Y172" s="106" t="n">
        <f aca="false">SUM(M172:X172)</f>
        <v>0</v>
      </c>
    </row>
    <row r="173" customFormat="false" ht="12.75" hidden="false" customHeight="false" outlineLevel="0" collapsed="false">
      <c r="A173" s="0" t="n">
        <f aca="false">+'Personnel Input Worksheet'!A174</f>
        <v>0</v>
      </c>
      <c r="B173" s="0" t="str">
        <f aca="false">+'Personnel Input Worksheet'!B174</f>
        <v> </v>
      </c>
      <c r="C173" s="0" t="n">
        <f aca="false">+'Personnel Input Worksheet'!C174</f>
        <v>0</v>
      </c>
      <c r="D173" s="0" t="n">
        <f aca="false">+'Personnel Input Worksheet'!D174</f>
        <v>0</v>
      </c>
      <c r="E173" s="0" t="n">
        <f aca="false">+'Personnel Input Worksheet'!E174</f>
        <v>0</v>
      </c>
      <c r="F173" s="94" t="n">
        <f aca="false">+'Personnel Input Worksheet'!F174</f>
        <v>0</v>
      </c>
      <c r="G173" s="0" t="n">
        <f aca="false">+'Personnel Input Worksheet'!G174</f>
        <v>12</v>
      </c>
      <c r="H173" s="102" t="n">
        <f aca="false">+G173*30</f>
        <v>360</v>
      </c>
      <c r="I173" s="103" t="n">
        <f aca="false">+F173/12</f>
        <v>0</v>
      </c>
      <c r="J173" s="104" t="n">
        <v>36526</v>
      </c>
      <c r="K173" s="105" t="n">
        <f aca="false">IF(B173&lt;&gt;"FTE",DATE(99,12,31),+J173+(360-H173))</f>
        <v>36525</v>
      </c>
      <c r="L173" s="105" t="n">
        <f aca="false">IF(B173&lt;&gt;"FTE",J173+H173,DATE(2001,1,1))</f>
        <v>36886</v>
      </c>
      <c r="M173" s="103" t="n">
        <f aca="false">IF(AND($K173&lt;=M$20,$L173&gt;M$20),$I173,0)</f>
        <v>0</v>
      </c>
      <c r="N173" s="103" t="n">
        <f aca="false">IF(AND($K173&lt;=N$20,$L173&gt;N$20),$I173,0)</f>
        <v>0</v>
      </c>
      <c r="O173" s="103" t="n">
        <f aca="false">IF(AND($K173&lt;=O$20,$L173&gt;O$20),$I173,0)</f>
        <v>0</v>
      </c>
      <c r="P173" s="103" t="n">
        <f aca="false">IF(AND($K173&lt;=P$20,$L173&gt;P$20),$I173,0)</f>
        <v>0</v>
      </c>
      <c r="Q173" s="103" t="n">
        <f aca="false">IF(AND($K173&lt;=Q$20,$L173&gt;Q$20),$I173,0)</f>
        <v>0</v>
      </c>
      <c r="R173" s="103" t="n">
        <f aca="false">IF(AND($K173&lt;=R$20,$L173&gt;R$20),$I173,0)</f>
        <v>0</v>
      </c>
      <c r="S173" s="103" t="n">
        <f aca="false">IF(AND($K173&lt;=S$20,$L173&gt;S$20),$I173,0)</f>
        <v>0</v>
      </c>
      <c r="T173" s="103" t="n">
        <f aca="false">IF(AND($K173&lt;=T$20,$L173&gt;T$20),$I173,0)</f>
        <v>0</v>
      </c>
      <c r="U173" s="103" t="n">
        <f aca="false">IF(AND($K173&lt;=U$20,$L173&gt;U$20),$I173,0)</f>
        <v>0</v>
      </c>
      <c r="V173" s="103" t="n">
        <f aca="false">IF(AND($K173&lt;=V$20,$L173&gt;V$20),$I173,0)</f>
        <v>0</v>
      </c>
      <c r="W173" s="103" t="n">
        <f aca="false">IF(AND($K173&lt;=W$20,$L173&gt;W$20),$I173,0)</f>
        <v>0</v>
      </c>
      <c r="X173" s="103" t="n">
        <f aca="false">IF(AND($K173&lt;=X$20,$L173&gt;X$20),$I173,0)</f>
        <v>0</v>
      </c>
      <c r="Y173" s="106" t="n">
        <f aca="false">SUM(M173:X173)</f>
        <v>0</v>
      </c>
    </row>
    <row r="174" customFormat="false" ht="12.75" hidden="false" customHeight="false" outlineLevel="0" collapsed="false">
      <c r="A174" s="0" t="n">
        <f aca="false">+'Personnel Input Worksheet'!A175</f>
        <v>0</v>
      </c>
      <c r="B174" s="0" t="str">
        <f aca="false">+'Personnel Input Worksheet'!B175</f>
        <v> </v>
      </c>
      <c r="C174" s="0" t="n">
        <f aca="false">+'Personnel Input Worksheet'!C175</f>
        <v>0</v>
      </c>
      <c r="D174" s="0" t="n">
        <f aca="false">+'Personnel Input Worksheet'!D175</f>
        <v>0</v>
      </c>
      <c r="E174" s="0" t="n">
        <f aca="false">+'Personnel Input Worksheet'!E175</f>
        <v>0</v>
      </c>
      <c r="F174" s="94" t="n">
        <f aca="false">+'Personnel Input Worksheet'!F175</f>
        <v>0</v>
      </c>
      <c r="G174" s="0" t="n">
        <f aca="false">+'Personnel Input Worksheet'!G175</f>
        <v>12</v>
      </c>
      <c r="H174" s="102" t="n">
        <f aca="false">+G174*30</f>
        <v>360</v>
      </c>
      <c r="I174" s="103" t="n">
        <f aca="false">+F174/12</f>
        <v>0</v>
      </c>
      <c r="J174" s="104" t="n">
        <v>36526</v>
      </c>
      <c r="K174" s="105" t="n">
        <f aca="false">IF(B174&lt;&gt;"FTE",DATE(99,12,31),+J174+(360-H174))</f>
        <v>36525</v>
      </c>
      <c r="L174" s="105" t="n">
        <f aca="false">IF(B174&lt;&gt;"FTE",J174+H174,DATE(2001,1,1))</f>
        <v>36886</v>
      </c>
      <c r="M174" s="103" t="n">
        <f aca="false">IF(AND($K174&lt;=M$20,$L174&gt;M$20),$I174,0)</f>
        <v>0</v>
      </c>
      <c r="N174" s="103" t="n">
        <f aca="false">IF(AND($K174&lt;=N$20,$L174&gt;N$20),$I174,0)</f>
        <v>0</v>
      </c>
      <c r="O174" s="103" t="n">
        <f aca="false">IF(AND($K174&lt;=O$20,$L174&gt;O$20),$I174,0)</f>
        <v>0</v>
      </c>
      <c r="P174" s="103" t="n">
        <f aca="false">IF(AND($K174&lt;=P$20,$L174&gt;P$20),$I174,0)</f>
        <v>0</v>
      </c>
      <c r="Q174" s="103" t="n">
        <f aca="false">IF(AND($K174&lt;=Q$20,$L174&gt;Q$20),$I174,0)</f>
        <v>0</v>
      </c>
      <c r="R174" s="103" t="n">
        <f aca="false">IF(AND($K174&lt;=R$20,$L174&gt;R$20),$I174,0)</f>
        <v>0</v>
      </c>
      <c r="S174" s="103" t="n">
        <f aca="false">IF(AND($K174&lt;=S$20,$L174&gt;S$20),$I174,0)</f>
        <v>0</v>
      </c>
      <c r="T174" s="103" t="n">
        <f aca="false">IF(AND($K174&lt;=T$20,$L174&gt;T$20),$I174,0)</f>
        <v>0</v>
      </c>
      <c r="U174" s="103" t="n">
        <f aca="false">IF(AND($K174&lt;=U$20,$L174&gt;U$20),$I174,0)</f>
        <v>0</v>
      </c>
      <c r="V174" s="103" t="n">
        <f aca="false">IF(AND($K174&lt;=V$20,$L174&gt;V$20),$I174,0)</f>
        <v>0</v>
      </c>
      <c r="W174" s="103" t="n">
        <f aca="false">IF(AND($K174&lt;=W$20,$L174&gt;W$20),$I174,0)</f>
        <v>0</v>
      </c>
      <c r="X174" s="103" t="n">
        <f aca="false">IF(AND($K174&lt;=X$20,$L174&gt;X$20),$I174,0)</f>
        <v>0</v>
      </c>
      <c r="Y174" s="106" t="n">
        <f aca="false">SUM(M174:X174)</f>
        <v>0</v>
      </c>
    </row>
    <row r="175" customFormat="false" ht="12.75" hidden="false" customHeight="false" outlineLevel="0" collapsed="false">
      <c r="A175" s="0" t="n">
        <f aca="false">+'Personnel Input Worksheet'!A176</f>
        <v>0</v>
      </c>
      <c r="B175" s="0" t="str">
        <f aca="false">+'Personnel Input Worksheet'!B176</f>
        <v> </v>
      </c>
      <c r="C175" s="0" t="n">
        <f aca="false">+'Personnel Input Worksheet'!C176</f>
        <v>0</v>
      </c>
      <c r="D175" s="0" t="n">
        <f aca="false">+'Personnel Input Worksheet'!D176</f>
        <v>0</v>
      </c>
      <c r="E175" s="0" t="n">
        <f aca="false">+'Personnel Input Worksheet'!E176</f>
        <v>0</v>
      </c>
      <c r="F175" s="94" t="n">
        <f aca="false">+'Personnel Input Worksheet'!F176</f>
        <v>0</v>
      </c>
      <c r="G175" s="0" t="n">
        <f aca="false">+'Personnel Input Worksheet'!G176</f>
        <v>12</v>
      </c>
      <c r="H175" s="102" t="n">
        <f aca="false">+G175*30</f>
        <v>360</v>
      </c>
      <c r="I175" s="103" t="n">
        <f aca="false">+F175/12</f>
        <v>0</v>
      </c>
      <c r="J175" s="104" t="n">
        <v>36526</v>
      </c>
      <c r="K175" s="105" t="n">
        <f aca="false">IF(B175&lt;&gt;"FTE",DATE(99,12,31),+J175+(360-H175))</f>
        <v>36525</v>
      </c>
      <c r="L175" s="105" t="n">
        <f aca="false">IF(B175&lt;&gt;"FTE",J175+H175,DATE(2001,1,1))</f>
        <v>36886</v>
      </c>
      <c r="M175" s="103" t="n">
        <f aca="false">IF(AND($K175&lt;=M$20,$L175&gt;M$20),$I175,0)</f>
        <v>0</v>
      </c>
      <c r="N175" s="103" t="n">
        <f aca="false">IF(AND($K175&lt;=N$20,$L175&gt;N$20),$I175,0)</f>
        <v>0</v>
      </c>
      <c r="O175" s="103" t="n">
        <f aca="false">IF(AND($K175&lt;=O$20,$L175&gt;O$20),$I175,0)</f>
        <v>0</v>
      </c>
      <c r="P175" s="103" t="n">
        <f aca="false">IF(AND($K175&lt;=P$20,$L175&gt;P$20),$I175,0)</f>
        <v>0</v>
      </c>
      <c r="Q175" s="103" t="n">
        <f aca="false">IF(AND($K175&lt;=Q$20,$L175&gt;Q$20),$I175,0)</f>
        <v>0</v>
      </c>
      <c r="R175" s="103" t="n">
        <f aca="false">IF(AND($K175&lt;=R$20,$L175&gt;R$20),$I175,0)</f>
        <v>0</v>
      </c>
      <c r="S175" s="103" t="n">
        <f aca="false">IF(AND($K175&lt;=S$20,$L175&gt;S$20),$I175,0)</f>
        <v>0</v>
      </c>
      <c r="T175" s="103" t="n">
        <f aca="false">IF(AND($K175&lt;=T$20,$L175&gt;T$20),$I175,0)</f>
        <v>0</v>
      </c>
      <c r="U175" s="103" t="n">
        <f aca="false">IF(AND($K175&lt;=U$20,$L175&gt;U$20),$I175,0)</f>
        <v>0</v>
      </c>
      <c r="V175" s="103" t="n">
        <f aca="false">IF(AND($K175&lt;=V$20,$L175&gt;V$20),$I175,0)</f>
        <v>0</v>
      </c>
      <c r="W175" s="103" t="n">
        <f aca="false">IF(AND($K175&lt;=W$20,$L175&gt;W$20),$I175,0)</f>
        <v>0</v>
      </c>
      <c r="X175" s="103" t="n">
        <f aca="false">IF(AND($K175&lt;=X$20,$L175&gt;X$20),$I175,0)</f>
        <v>0</v>
      </c>
      <c r="Y175" s="106" t="n">
        <f aca="false">SUM(M175:X175)</f>
        <v>0</v>
      </c>
    </row>
    <row r="176" customFormat="false" ht="12.75" hidden="false" customHeight="false" outlineLevel="0" collapsed="false">
      <c r="A176" s="0" t="n">
        <f aca="false">+'Personnel Input Worksheet'!A177</f>
        <v>0</v>
      </c>
      <c r="B176" s="0" t="str">
        <f aca="false">+'Personnel Input Worksheet'!B177</f>
        <v> </v>
      </c>
      <c r="C176" s="0" t="n">
        <f aca="false">+'Personnel Input Worksheet'!C177</f>
        <v>0</v>
      </c>
      <c r="D176" s="0" t="n">
        <f aca="false">+'Personnel Input Worksheet'!D177</f>
        <v>0</v>
      </c>
      <c r="E176" s="0" t="n">
        <f aca="false">+'Personnel Input Worksheet'!E177</f>
        <v>0</v>
      </c>
      <c r="F176" s="94" t="n">
        <f aca="false">+'Personnel Input Worksheet'!F177</f>
        <v>0</v>
      </c>
      <c r="G176" s="0" t="n">
        <f aca="false">+'Personnel Input Worksheet'!G177</f>
        <v>12</v>
      </c>
      <c r="H176" s="102" t="n">
        <f aca="false">+G176*30</f>
        <v>360</v>
      </c>
      <c r="I176" s="103" t="n">
        <f aca="false">+F176/12</f>
        <v>0</v>
      </c>
      <c r="J176" s="104" t="n">
        <v>36526</v>
      </c>
      <c r="K176" s="105" t="n">
        <f aca="false">IF(B176&lt;&gt;"FTE",DATE(99,12,31),+J176+(360-H176))</f>
        <v>36525</v>
      </c>
      <c r="L176" s="105" t="n">
        <f aca="false">IF(B176&lt;&gt;"FTE",J176+H176,DATE(2001,1,1))</f>
        <v>36886</v>
      </c>
      <c r="M176" s="103" t="n">
        <f aca="false">IF(AND($K176&lt;=M$20,$L176&gt;M$20),$I176,0)</f>
        <v>0</v>
      </c>
      <c r="N176" s="103" t="n">
        <f aca="false">IF(AND($K176&lt;=N$20,$L176&gt;N$20),$I176,0)</f>
        <v>0</v>
      </c>
      <c r="O176" s="103" t="n">
        <f aca="false">IF(AND($K176&lt;=O$20,$L176&gt;O$20),$I176,0)</f>
        <v>0</v>
      </c>
      <c r="P176" s="103" t="n">
        <f aca="false">IF(AND($K176&lt;=P$20,$L176&gt;P$20),$I176,0)</f>
        <v>0</v>
      </c>
      <c r="Q176" s="103" t="n">
        <f aca="false">IF(AND($K176&lt;=Q$20,$L176&gt;Q$20),$I176,0)</f>
        <v>0</v>
      </c>
      <c r="R176" s="103" t="n">
        <f aca="false">IF(AND($K176&lt;=R$20,$L176&gt;R$20),$I176,0)</f>
        <v>0</v>
      </c>
      <c r="S176" s="103" t="n">
        <f aca="false">IF(AND($K176&lt;=S$20,$L176&gt;S$20),$I176,0)</f>
        <v>0</v>
      </c>
      <c r="T176" s="103" t="n">
        <f aca="false">IF(AND($K176&lt;=T$20,$L176&gt;T$20),$I176,0)</f>
        <v>0</v>
      </c>
      <c r="U176" s="103" t="n">
        <f aca="false">IF(AND($K176&lt;=U$20,$L176&gt;U$20),$I176,0)</f>
        <v>0</v>
      </c>
      <c r="V176" s="103" t="n">
        <f aca="false">IF(AND($K176&lt;=V$20,$L176&gt;V$20),$I176,0)</f>
        <v>0</v>
      </c>
      <c r="W176" s="103" t="n">
        <f aca="false">IF(AND($K176&lt;=W$20,$L176&gt;W$20),$I176,0)</f>
        <v>0</v>
      </c>
      <c r="X176" s="103" t="n">
        <f aca="false">IF(AND($K176&lt;=X$20,$L176&gt;X$20),$I176,0)</f>
        <v>0</v>
      </c>
      <c r="Y176" s="106" t="n">
        <f aca="false">SUM(M176:X176)</f>
        <v>0</v>
      </c>
    </row>
    <row r="177" customFormat="false" ht="12.75" hidden="false" customHeight="false" outlineLevel="0" collapsed="false">
      <c r="A177" s="0" t="n">
        <f aca="false">+'Personnel Input Worksheet'!A178</f>
        <v>0</v>
      </c>
      <c r="B177" s="0" t="str">
        <f aca="false">+'Personnel Input Worksheet'!B178</f>
        <v> </v>
      </c>
      <c r="C177" s="0" t="n">
        <f aca="false">+'Personnel Input Worksheet'!C178</f>
        <v>0</v>
      </c>
      <c r="D177" s="0" t="n">
        <f aca="false">+'Personnel Input Worksheet'!D178</f>
        <v>0</v>
      </c>
      <c r="E177" s="0" t="n">
        <f aca="false">+'Personnel Input Worksheet'!E178</f>
        <v>0</v>
      </c>
      <c r="F177" s="94" t="n">
        <f aca="false">+'Personnel Input Worksheet'!F178</f>
        <v>0</v>
      </c>
      <c r="G177" s="0" t="n">
        <f aca="false">+'Personnel Input Worksheet'!G178</f>
        <v>12</v>
      </c>
      <c r="H177" s="102" t="n">
        <f aca="false">+G177*30</f>
        <v>360</v>
      </c>
      <c r="I177" s="103" t="n">
        <f aca="false">+F177/12</f>
        <v>0</v>
      </c>
      <c r="J177" s="104" t="n">
        <v>36526</v>
      </c>
      <c r="K177" s="105" t="n">
        <f aca="false">IF(B177&lt;&gt;"FTE",DATE(99,12,31),+J177+(360-H177))</f>
        <v>36525</v>
      </c>
      <c r="L177" s="105" t="n">
        <f aca="false">IF(B177&lt;&gt;"FTE",J177+H177,DATE(2001,1,1))</f>
        <v>36886</v>
      </c>
      <c r="M177" s="103" t="n">
        <f aca="false">IF(AND($K177&lt;=M$20,$L177&gt;M$20),$I177,0)</f>
        <v>0</v>
      </c>
      <c r="N177" s="103" t="n">
        <f aca="false">IF(AND($K177&lt;=N$20,$L177&gt;N$20),$I177,0)</f>
        <v>0</v>
      </c>
      <c r="O177" s="103" t="n">
        <f aca="false">IF(AND($K177&lt;=O$20,$L177&gt;O$20),$I177,0)</f>
        <v>0</v>
      </c>
      <c r="P177" s="103" t="n">
        <f aca="false">IF(AND($K177&lt;=P$20,$L177&gt;P$20),$I177,0)</f>
        <v>0</v>
      </c>
      <c r="Q177" s="103" t="n">
        <f aca="false">IF(AND($K177&lt;=Q$20,$L177&gt;Q$20),$I177,0)</f>
        <v>0</v>
      </c>
      <c r="R177" s="103" t="n">
        <f aca="false">IF(AND($K177&lt;=R$20,$L177&gt;R$20),$I177,0)</f>
        <v>0</v>
      </c>
      <c r="S177" s="103" t="n">
        <f aca="false">IF(AND($K177&lt;=S$20,$L177&gt;S$20),$I177,0)</f>
        <v>0</v>
      </c>
      <c r="T177" s="103" t="n">
        <f aca="false">IF(AND($K177&lt;=T$20,$L177&gt;T$20),$I177,0)</f>
        <v>0</v>
      </c>
      <c r="U177" s="103" t="n">
        <f aca="false">IF(AND($K177&lt;=U$20,$L177&gt;U$20),$I177,0)</f>
        <v>0</v>
      </c>
      <c r="V177" s="103" t="n">
        <f aca="false">IF(AND($K177&lt;=V$20,$L177&gt;V$20),$I177,0)</f>
        <v>0</v>
      </c>
      <c r="W177" s="103" t="n">
        <f aca="false">IF(AND($K177&lt;=W$20,$L177&gt;W$20),$I177,0)</f>
        <v>0</v>
      </c>
      <c r="X177" s="103" t="n">
        <f aca="false">IF(AND($K177&lt;=X$20,$L177&gt;X$20),$I177,0)</f>
        <v>0</v>
      </c>
      <c r="Y177" s="106" t="n">
        <f aca="false">SUM(M177:X177)</f>
        <v>0</v>
      </c>
    </row>
    <row r="178" customFormat="false" ht="12.75" hidden="false" customHeight="false" outlineLevel="0" collapsed="false">
      <c r="A178" s="0" t="n">
        <f aca="false">+'Personnel Input Worksheet'!A179</f>
        <v>0</v>
      </c>
      <c r="B178" s="0" t="str">
        <f aca="false">+'Personnel Input Worksheet'!B179</f>
        <v> </v>
      </c>
      <c r="C178" s="0" t="n">
        <f aca="false">+'Personnel Input Worksheet'!C179</f>
        <v>0</v>
      </c>
      <c r="D178" s="0" t="n">
        <f aca="false">+'Personnel Input Worksheet'!D179</f>
        <v>0</v>
      </c>
      <c r="E178" s="0" t="n">
        <f aca="false">+'Personnel Input Worksheet'!E179</f>
        <v>0</v>
      </c>
      <c r="F178" s="94" t="n">
        <f aca="false">+'Personnel Input Worksheet'!F179</f>
        <v>0</v>
      </c>
      <c r="G178" s="0" t="n">
        <f aca="false">+'Personnel Input Worksheet'!G179</f>
        <v>12</v>
      </c>
      <c r="H178" s="102" t="n">
        <f aca="false">+G178*30</f>
        <v>360</v>
      </c>
      <c r="I178" s="103" t="n">
        <f aca="false">+F178/12</f>
        <v>0</v>
      </c>
      <c r="J178" s="104" t="n">
        <v>36526</v>
      </c>
      <c r="K178" s="105" t="n">
        <f aca="false">IF(B178&lt;&gt;"FTE",DATE(99,12,31),+J178+(360-H178))</f>
        <v>36525</v>
      </c>
      <c r="L178" s="105" t="n">
        <f aca="false">IF(B178&lt;&gt;"FTE",J178+H178,DATE(2001,1,1))</f>
        <v>36886</v>
      </c>
      <c r="M178" s="103" t="n">
        <f aca="false">IF(AND($K178&lt;=M$20,$L178&gt;M$20),$I178,0)</f>
        <v>0</v>
      </c>
      <c r="N178" s="103" t="n">
        <f aca="false">IF(AND($K178&lt;=N$20,$L178&gt;N$20),$I178,0)</f>
        <v>0</v>
      </c>
      <c r="O178" s="103" t="n">
        <f aca="false">IF(AND($K178&lt;=O$20,$L178&gt;O$20),$I178,0)</f>
        <v>0</v>
      </c>
      <c r="P178" s="103" t="n">
        <f aca="false">IF(AND($K178&lt;=P$20,$L178&gt;P$20),$I178,0)</f>
        <v>0</v>
      </c>
      <c r="Q178" s="103" t="n">
        <f aca="false">IF(AND($K178&lt;=Q$20,$L178&gt;Q$20),$I178,0)</f>
        <v>0</v>
      </c>
      <c r="R178" s="103" t="n">
        <f aca="false">IF(AND($K178&lt;=R$20,$L178&gt;R$20),$I178,0)</f>
        <v>0</v>
      </c>
      <c r="S178" s="103" t="n">
        <f aca="false">IF(AND($K178&lt;=S$20,$L178&gt;S$20),$I178,0)</f>
        <v>0</v>
      </c>
      <c r="T178" s="103" t="n">
        <f aca="false">IF(AND($K178&lt;=T$20,$L178&gt;T$20),$I178,0)</f>
        <v>0</v>
      </c>
      <c r="U178" s="103" t="n">
        <f aca="false">IF(AND($K178&lt;=U$20,$L178&gt;U$20),$I178,0)</f>
        <v>0</v>
      </c>
      <c r="V178" s="103" t="n">
        <f aca="false">IF(AND($K178&lt;=V$20,$L178&gt;V$20),$I178,0)</f>
        <v>0</v>
      </c>
      <c r="W178" s="103" t="n">
        <f aca="false">IF(AND($K178&lt;=W$20,$L178&gt;W$20),$I178,0)</f>
        <v>0</v>
      </c>
      <c r="X178" s="103" t="n">
        <f aca="false">IF(AND($K178&lt;=X$20,$L178&gt;X$20),$I178,0)</f>
        <v>0</v>
      </c>
      <c r="Y178" s="106" t="n">
        <f aca="false">SUM(M178:X178)</f>
        <v>0</v>
      </c>
    </row>
    <row r="179" customFormat="false" ht="12.75" hidden="false" customHeight="false" outlineLevel="0" collapsed="false">
      <c r="A179" s="0" t="n">
        <f aca="false">+'Personnel Input Worksheet'!A180</f>
        <v>0</v>
      </c>
      <c r="B179" s="0" t="str">
        <f aca="false">+'Personnel Input Worksheet'!B180</f>
        <v> </v>
      </c>
      <c r="C179" s="0" t="n">
        <f aca="false">+'Personnel Input Worksheet'!C180</f>
        <v>0</v>
      </c>
      <c r="D179" s="0" t="n">
        <f aca="false">+'Personnel Input Worksheet'!D180</f>
        <v>0</v>
      </c>
      <c r="E179" s="0" t="n">
        <f aca="false">+'Personnel Input Worksheet'!E180</f>
        <v>0</v>
      </c>
      <c r="F179" s="94" t="n">
        <f aca="false">+'Personnel Input Worksheet'!F180</f>
        <v>0</v>
      </c>
      <c r="G179" s="0" t="n">
        <f aca="false">+'Personnel Input Worksheet'!G180</f>
        <v>12</v>
      </c>
      <c r="H179" s="102" t="n">
        <f aca="false">+G179*30</f>
        <v>360</v>
      </c>
      <c r="I179" s="103" t="n">
        <f aca="false">+F179/12</f>
        <v>0</v>
      </c>
      <c r="J179" s="104" t="n">
        <v>36526</v>
      </c>
      <c r="K179" s="105" t="n">
        <f aca="false">IF(B179&lt;&gt;"FTE",DATE(99,12,31),+J179+(360-H179))</f>
        <v>36525</v>
      </c>
      <c r="L179" s="105" t="n">
        <f aca="false">IF(B179&lt;&gt;"FTE",J179+H179,DATE(2001,1,1))</f>
        <v>36886</v>
      </c>
      <c r="M179" s="103" t="n">
        <f aca="false">IF(AND($K179&lt;=M$20,$L179&gt;M$20),$I179,0)</f>
        <v>0</v>
      </c>
      <c r="N179" s="103" t="n">
        <f aca="false">IF(AND($K179&lt;=N$20,$L179&gt;N$20),$I179,0)</f>
        <v>0</v>
      </c>
      <c r="O179" s="103" t="n">
        <f aca="false">IF(AND($K179&lt;=O$20,$L179&gt;O$20),$I179,0)</f>
        <v>0</v>
      </c>
      <c r="P179" s="103" t="n">
        <f aca="false">IF(AND($K179&lt;=P$20,$L179&gt;P$20),$I179,0)</f>
        <v>0</v>
      </c>
      <c r="Q179" s="103" t="n">
        <f aca="false">IF(AND($K179&lt;=Q$20,$L179&gt;Q$20),$I179,0)</f>
        <v>0</v>
      </c>
      <c r="R179" s="103" t="n">
        <f aca="false">IF(AND($K179&lt;=R$20,$L179&gt;R$20),$I179,0)</f>
        <v>0</v>
      </c>
      <c r="S179" s="103" t="n">
        <f aca="false">IF(AND($K179&lt;=S$20,$L179&gt;S$20),$I179,0)</f>
        <v>0</v>
      </c>
      <c r="T179" s="103" t="n">
        <f aca="false">IF(AND($K179&lt;=T$20,$L179&gt;T$20),$I179,0)</f>
        <v>0</v>
      </c>
      <c r="U179" s="103" t="n">
        <f aca="false">IF(AND($K179&lt;=U$20,$L179&gt;U$20),$I179,0)</f>
        <v>0</v>
      </c>
      <c r="V179" s="103" t="n">
        <f aca="false">IF(AND($K179&lt;=V$20,$L179&gt;V$20),$I179,0)</f>
        <v>0</v>
      </c>
      <c r="W179" s="103" t="n">
        <f aca="false">IF(AND($K179&lt;=W$20,$L179&gt;W$20),$I179,0)</f>
        <v>0</v>
      </c>
      <c r="X179" s="103" t="n">
        <f aca="false">IF(AND($K179&lt;=X$20,$L179&gt;X$20),$I179,0)</f>
        <v>0</v>
      </c>
      <c r="Y179" s="106" t="n">
        <f aca="false">SUM(M179:X179)</f>
        <v>0</v>
      </c>
    </row>
    <row r="180" customFormat="false" ht="12.75" hidden="false" customHeight="false" outlineLevel="0" collapsed="false">
      <c r="A180" s="0" t="n">
        <f aca="false">+'Personnel Input Worksheet'!A181</f>
        <v>0</v>
      </c>
      <c r="B180" s="0" t="str">
        <f aca="false">+'Personnel Input Worksheet'!B181</f>
        <v> </v>
      </c>
      <c r="C180" s="0" t="n">
        <f aca="false">+'Personnel Input Worksheet'!C181</f>
        <v>0</v>
      </c>
      <c r="D180" s="0" t="n">
        <f aca="false">+'Personnel Input Worksheet'!D181</f>
        <v>0</v>
      </c>
      <c r="E180" s="0" t="n">
        <f aca="false">+'Personnel Input Worksheet'!E181</f>
        <v>0</v>
      </c>
      <c r="F180" s="94" t="n">
        <f aca="false">+'Personnel Input Worksheet'!F181</f>
        <v>0</v>
      </c>
      <c r="G180" s="0" t="n">
        <f aca="false">+'Personnel Input Worksheet'!G181</f>
        <v>12</v>
      </c>
      <c r="H180" s="102" t="n">
        <f aca="false">+G180*30</f>
        <v>360</v>
      </c>
      <c r="I180" s="103" t="n">
        <f aca="false">+F180/12</f>
        <v>0</v>
      </c>
      <c r="J180" s="104" t="n">
        <v>36526</v>
      </c>
      <c r="K180" s="105" t="n">
        <f aca="false">IF(B180&lt;&gt;"FTE",DATE(99,12,31),+J180+(360-H180))</f>
        <v>36525</v>
      </c>
      <c r="L180" s="105" t="n">
        <f aca="false">IF(B180&lt;&gt;"FTE",J180+H180,DATE(2001,1,1))</f>
        <v>36886</v>
      </c>
      <c r="M180" s="103" t="n">
        <f aca="false">IF(AND($K180&lt;=M$20,$L180&gt;M$20),$I180,0)</f>
        <v>0</v>
      </c>
      <c r="N180" s="103" t="n">
        <f aca="false">IF(AND($K180&lt;=N$20,$L180&gt;N$20),$I180,0)</f>
        <v>0</v>
      </c>
      <c r="O180" s="103" t="n">
        <f aca="false">IF(AND($K180&lt;=O$20,$L180&gt;O$20),$I180,0)</f>
        <v>0</v>
      </c>
      <c r="P180" s="103" t="n">
        <f aca="false">IF(AND($K180&lt;=P$20,$L180&gt;P$20),$I180,0)</f>
        <v>0</v>
      </c>
      <c r="Q180" s="103" t="n">
        <f aca="false">IF(AND($K180&lt;=Q$20,$L180&gt;Q$20),$I180,0)</f>
        <v>0</v>
      </c>
      <c r="R180" s="103" t="n">
        <f aca="false">IF(AND($K180&lt;=R$20,$L180&gt;R$20),$I180,0)</f>
        <v>0</v>
      </c>
      <c r="S180" s="103" t="n">
        <f aca="false">IF(AND($K180&lt;=S$20,$L180&gt;S$20),$I180,0)</f>
        <v>0</v>
      </c>
      <c r="T180" s="103" t="n">
        <f aca="false">IF(AND($K180&lt;=T$20,$L180&gt;T$20),$I180,0)</f>
        <v>0</v>
      </c>
      <c r="U180" s="103" t="n">
        <f aca="false">IF(AND($K180&lt;=U$20,$L180&gt;U$20),$I180,0)</f>
        <v>0</v>
      </c>
      <c r="V180" s="103" t="n">
        <f aca="false">IF(AND($K180&lt;=V$20,$L180&gt;V$20),$I180,0)</f>
        <v>0</v>
      </c>
      <c r="W180" s="103" t="n">
        <f aca="false">IF(AND($K180&lt;=W$20,$L180&gt;W$20),$I180,0)</f>
        <v>0</v>
      </c>
      <c r="X180" s="103" t="n">
        <f aca="false">IF(AND($K180&lt;=X$20,$L180&gt;X$20),$I180,0)</f>
        <v>0</v>
      </c>
      <c r="Y180" s="106" t="n">
        <f aca="false">SUM(M180:X180)</f>
        <v>0</v>
      </c>
    </row>
    <row r="181" customFormat="false" ht="12.75" hidden="false" customHeight="false" outlineLevel="0" collapsed="false">
      <c r="A181" s="0" t="n">
        <f aca="false">+'Personnel Input Worksheet'!A182</f>
        <v>0</v>
      </c>
      <c r="B181" s="0" t="str">
        <f aca="false">+'Personnel Input Worksheet'!B182</f>
        <v> </v>
      </c>
      <c r="C181" s="0" t="n">
        <f aca="false">+'Personnel Input Worksheet'!C182</f>
        <v>0</v>
      </c>
      <c r="D181" s="0" t="n">
        <f aca="false">+'Personnel Input Worksheet'!D182</f>
        <v>0</v>
      </c>
      <c r="E181" s="0" t="n">
        <f aca="false">+'Personnel Input Worksheet'!E182</f>
        <v>0</v>
      </c>
      <c r="F181" s="94" t="n">
        <f aca="false">+'Personnel Input Worksheet'!F182</f>
        <v>0</v>
      </c>
      <c r="G181" s="0" t="n">
        <f aca="false">+'Personnel Input Worksheet'!G182</f>
        <v>12</v>
      </c>
      <c r="H181" s="102" t="n">
        <f aca="false">+G181*30</f>
        <v>360</v>
      </c>
      <c r="I181" s="103" t="n">
        <f aca="false">+F181/12</f>
        <v>0</v>
      </c>
      <c r="J181" s="104" t="n">
        <v>36526</v>
      </c>
      <c r="K181" s="105" t="n">
        <f aca="false">IF(B181&lt;&gt;"FTE",DATE(99,12,31),+J181+(360-H181))</f>
        <v>36525</v>
      </c>
      <c r="L181" s="105" t="n">
        <f aca="false">IF(B181&lt;&gt;"FTE",J181+H181,DATE(2001,1,1))</f>
        <v>36886</v>
      </c>
      <c r="M181" s="103" t="n">
        <f aca="false">IF(AND($K181&lt;=M$20,$L181&gt;M$20),$I181,0)</f>
        <v>0</v>
      </c>
      <c r="N181" s="103" t="n">
        <f aca="false">IF(AND($K181&lt;=N$20,$L181&gt;N$20),$I181,0)</f>
        <v>0</v>
      </c>
      <c r="O181" s="103" t="n">
        <f aca="false">IF(AND($K181&lt;=O$20,$L181&gt;O$20),$I181,0)</f>
        <v>0</v>
      </c>
      <c r="P181" s="103" t="n">
        <f aca="false">IF(AND($K181&lt;=P$20,$L181&gt;P$20),$I181,0)</f>
        <v>0</v>
      </c>
      <c r="Q181" s="103" t="n">
        <f aca="false">IF(AND($K181&lt;=Q$20,$L181&gt;Q$20),$I181,0)</f>
        <v>0</v>
      </c>
      <c r="R181" s="103" t="n">
        <f aca="false">IF(AND($K181&lt;=R$20,$L181&gt;R$20),$I181,0)</f>
        <v>0</v>
      </c>
      <c r="S181" s="103" t="n">
        <f aca="false">IF(AND($K181&lt;=S$20,$L181&gt;S$20),$I181,0)</f>
        <v>0</v>
      </c>
      <c r="T181" s="103" t="n">
        <f aca="false">IF(AND($K181&lt;=T$20,$L181&gt;T$20),$I181,0)</f>
        <v>0</v>
      </c>
      <c r="U181" s="103" t="n">
        <f aca="false">IF(AND($K181&lt;=U$20,$L181&gt;U$20),$I181,0)</f>
        <v>0</v>
      </c>
      <c r="V181" s="103" t="n">
        <f aca="false">IF(AND($K181&lt;=V$20,$L181&gt;V$20),$I181,0)</f>
        <v>0</v>
      </c>
      <c r="W181" s="103" t="n">
        <f aca="false">IF(AND($K181&lt;=W$20,$L181&gt;W$20),$I181,0)</f>
        <v>0</v>
      </c>
      <c r="X181" s="103" t="n">
        <f aca="false">IF(AND($K181&lt;=X$20,$L181&gt;X$20),$I181,0)</f>
        <v>0</v>
      </c>
      <c r="Y181" s="106" t="n">
        <f aca="false">SUM(M181:X181)</f>
        <v>0</v>
      </c>
    </row>
    <row r="182" customFormat="false" ht="12.75" hidden="false" customHeight="false" outlineLevel="0" collapsed="false">
      <c r="A182" s="0" t="n">
        <f aca="false">+'Personnel Input Worksheet'!A183</f>
        <v>0</v>
      </c>
      <c r="B182" s="0" t="str">
        <f aca="false">+'Personnel Input Worksheet'!B183</f>
        <v> </v>
      </c>
      <c r="C182" s="0" t="n">
        <f aca="false">+'Personnel Input Worksheet'!C183</f>
        <v>0</v>
      </c>
      <c r="D182" s="0" t="n">
        <f aca="false">+'Personnel Input Worksheet'!D183</f>
        <v>0</v>
      </c>
      <c r="E182" s="0" t="n">
        <f aca="false">+'Personnel Input Worksheet'!E183</f>
        <v>0</v>
      </c>
      <c r="F182" s="94" t="n">
        <f aca="false">+'Personnel Input Worksheet'!F183</f>
        <v>0</v>
      </c>
      <c r="G182" s="0" t="n">
        <f aca="false">+'Personnel Input Worksheet'!G183</f>
        <v>12</v>
      </c>
      <c r="H182" s="102" t="n">
        <f aca="false">+G182*30</f>
        <v>360</v>
      </c>
      <c r="I182" s="103" t="n">
        <f aca="false">+F182/12</f>
        <v>0</v>
      </c>
      <c r="J182" s="104" t="n">
        <v>36526</v>
      </c>
      <c r="K182" s="105" t="n">
        <f aca="false">IF(B182&lt;&gt;"FTE",DATE(99,12,31),+J182+(360-H182))</f>
        <v>36525</v>
      </c>
      <c r="L182" s="105" t="n">
        <f aca="false">IF(B182&lt;&gt;"FTE",J182+H182,DATE(2001,1,1))</f>
        <v>36886</v>
      </c>
      <c r="M182" s="103" t="n">
        <f aca="false">IF(AND($K182&lt;=M$20,$L182&gt;M$20),$I182,0)</f>
        <v>0</v>
      </c>
      <c r="N182" s="103" t="n">
        <f aca="false">IF(AND($K182&lt;=N$20,$L182&gt;N$20),$I182,0)</f>
        <v>0</v>
      </c>
      <c r="O182" s="103" t="n">
        <f aca="false">IF(AND($K182&lt;=O$20,$L182&gt;O$20),$I182,0)</f>
        <v>0</v>
      </c>
      <c r="P182" s="103" t="n">
        <f aca="false">IF(AND($K182&lt;=P$20,$L182&gt;P$20),$I182,0)</f>
        <v>0</v>
      </c>
      <c r="Q182" s="103" t="n">
        <f aca="false">IF(AND($K182&lt;=Q$20,$L182&gt;Q$20),$I182,0)</f>
        <v>0</v>
      </c>
      <c r="R182" s="103" t="n">
        <f aca="false">IF(AND($K182&lt;=R$20,$L182&gt;R$20),$I182,0)</f>
        <v>0</v>
      </c>
      <c r="S182" s="103" t="n">
        <f aca="false">IF(AND($K182&lt;=S$20,$L182&gt;S$20),$I182,0)</f>
        <v>0</v>
      </c>
      <c r="T182" s="103" t="n">
        <f aca="false">IF(AND($K182&lt;=T$20,$L182&gt;T$20),$I182,0)</f>
        <v>0</v>
      </c>
      <c r="U182" s="103" t="n">
        <f aca="false">IF(AND($K182&lt;=U$20,$L182&gt;U$20),$I182,0)</f>
        <v>0</v>
      </c>
      <c r="V182" s="103" t="n">
        <f aca="false">IF(AND($K182&lt;=V$20,$L182&gt;V$20),$I182,0)</f>
        <v>0</v>
      </c>
      <c r="W182" s="103" t="n">
        <f aca="false">IF(AND($K182&lt;=W$20,$L182&gt;W$20),$I182,0)</f>
        <v>0</v>
      </c>
      <c r="X182" s="103" t="n">
        <f aca="false">IF(AND($K182&lt;=X$20,$L182&gt;X$20),$I182,0)</f>
        <v>0</v>
      </c>
      <c r="Y182" s="106" t="n">
        <f aca="false">SUM(M182:X182)</f>
        <v>0</v>
      </c>
    </row>
    <row r="183" customFormat="false" ht="12.75" hidden="false" customHeight="false" outlineLevel="0" collapsed="false">
      <c r="A183" s="0" t="n">
        <f aca="false">+'Personnel Input Worksheet'!A184</f>
        <v>0</v>
      </c>
      <c r="B183" s="0" t="str">
        <f aca="false">+'Personnel Input Worksheet'!B184</f>
        <v> </v>
      </c>
      <c r="C183" s="0" t="n">
        <f aca="false">+'Personnel Input Worksheet'!C184</f>
        <v>0</v>
      </c>
      <c r="D183" s="0" t="n">
        <f aca="false">+'Personnel Input Worksheet'!D184</f>
        <v>0</v>
      </c>
      <c r="E183" s="0" t="n">
        <f aca="false">+'Personnel Input Worksheet'!E184</f>
        <v>0</v>
      </c>
      <c r="F183" s="94" t="n">
        <f aca="false">+'Personnel Input Worksheet'!F184</f>
        <v>0</v>
      </c>
      <c r="G183" s="0" t="n">
        <f aca="false">+'Personnel Input Worksheet'!G184</f>
        <v>12</v>
      </c>
      <c r="H183" s="102" t="n">
        <f aca="false">+G183*30</f>
        <v>360</v>
      </c>
      <c r="I183" s="103" t="n">
        <f aca="false">+F183/12</f>
        <v>0</v>
      </c>
      <c r="J183" s="104" t="n">
        <v>36526</v>
      </c>
      <c r="K183" s="105" t="n">
        <f aca="false">IF(B183&lt;&gt;"FTE",DATE(99,12,31),+J183+(360-H183))</f>
        <v>36525</v>
      </c>
      <c r="L183" s="105" t="n">
        <f aca="false">IF(B183&lt;&gt;"FTE",J183+H183,DATE(2001,1,1))</f>
        <v>36886</v>
      </c>
      <c r="M183" s="103" t="n">
        <f aca="false">IF(AND($K183&lt;=M$20,$L183&gt;M$20),$I183,0)</f>
        <v>0</v>
      </c>
      <c r="N183" s="103" t="n">
        <f aca="false">IF(AND($K183&lt;=N$20,$L183&gt;N$20),$I183,0)</f>
        <v>0</v>
      </c>
      <c r="O183" s="103" t="n">
        <f aca="false">IF(AND($K183&lt;=O$20,$L183&gt;O$20),$I183,0)</f>
        <v>0</v>
      </c>
      <c r="P183" s="103" t="n">
        <f aca="false">IF(AND($K183&lt;=P$20,$L183&gt;P$20),$I183,0)</f>
        <v>0</v>
      </c>
      <c r="Q183" s="103" t="n">
        <f aca="false">IF(AND($K183&lt;=Q$20,$L183&gt;Q$20),$I183,0)</f>
        <v>0</v>
      </c>
      <c r="R183" s="103" t="n">
        <f aca="false">IF(AND($K183&lt;=R$20,$L183&gt;R$20),$I183,0)</f>
        <v>0</v>
      </c>
      <c r="S183" s="103" t="n">
        <f aca="false">IF(AND($K183&lt;=S$20,$L183&gt;S$20),$I183,0)</f>
        <v>0</v>
      </c>
      <c r="T183" s="103" t="n">
        <f aca="false">IF(AND($K183&lt;=T$20,$L183&gt;T$20),$I183,0)</f>
        <v>0</v>
      </c>
      <c r="U183" s="103" t="n">
        <f aca="false">IF(AND($K183&lt;=U$20,$L183&gt;U$20),$I183,0)</f>
        <v>0</v>
      </c>
      <c r="V183" s="103" t="n">
        <f aca="false">IF(AND($K183&lt;=V$20,$L183&gt;V$20),$I183,0)</f>
        <v>0</v>
      </c>
      <c r="W183" s="103" t="n">
        <f aca="false">IF(AND($K183&lt;=W$20,$L183&gt;W$20),$I183,0)</f>
        <v>0</v>
      </c>
      <c r="X183" s="103" t="n">
        <f aca="false">IF(AND($K183&lt;=X$20,$L183&gt;X$20),$I183,0)</f>
        <v>0</v>
      </c>
      <c r="Y183" s="106" t="n">
        <f aca="false">SUM(M183:X183)</f>
        <v>0</v>
      </c>
    </row>
    <row r="184" customFormat="false" ht="12.75" hidden="false" customHeight="false" outlineLevel="0" collapsed="false">
      <c r="A184" s="0" t="n">
        <f aca="false">+'Personnel Input Worksheet'!A185</f>
        <v>0</v>
      </c>
      <c r="B184" s="0" t="str">
        <f aca="false">+'Personnel Input Worksheet'!B185</f>
        <v> </v>
      </c>
      <c r="C184" s="0" t="n">
        <f aca="false">+'Personnel Input Worksheet'!C185</f>
        <v>0</v>
      </c>
      <c r="D184" s="0" t="n">
        <f aca="false">+'Personnel Input Worksheet'!D185</f>
        <v>0</v>
      </c>
      <c r="E184" s="0" t="n">
        <f aca="false">+'Personnel Input Worksheet'!E185</f>
        <v>0</v>
      </c>
      <c r="F184" s="94" t="n">
        <f aca="false">+'Personnel Input Worksheet'!F185</f>
        <v>0</v>
      </c>
      <c r="G184" s="0" t="n">
        <f aca="false">+'Personnel Input Worksheet'!G185</f>
        <v>12</v>
      </c>
      <c r="H184" s="102" t="n">
        <f aca="false">+G184*30</f>
        <v>360</v>
      </c>
      <c r="I184" s="103" t="n">
        <f aca="false">+F184/12</f>
        <v>0</v>
      </c>
      <c r="J184" s="104" t="n">
        <v>36526</v>
      </c>
      <c r="K184" s="105" t="n">
        <f aca="false">IF(B184&lt;&gt;"FTE",DATE(99,12,31),+J184+(360-H184))</f>
        <v>36525</v>
      </c>
      <c r="L184" s="105" t="n">
        <f aca="false">IF(B184&lt;&gt;"FTE",J184+H184,DATE(2001,1,1))</f>
        <v>36886</v>
      </c>
      <c r="M184" s="103" t="n">
        <f aca="false">IF(AND($K184&lt;=M$20,$L184&gt;M$20),$I184,0)</f>
        <v>0</v>
      </c>
      <c r="N184" s="103" t="n">
        <f aca="false">IF(AND($K184&lt;=N$20,$L184&gt;N$20),$I184,0)</f>
        <v>0</v>
      </c>
      <c r="O184" s="103" t="n">
        <f aca="false">IF(AND($K184&lt;=O$20,$L184&gt;O$20),$I184,0)</f>
        <v>0</v>
      </c>
      <c r="P184" s="103" t="n">
        <f aca="false">IF(AND($K184&lt;=P$20,$L184&gt;P$20),$I184,0)</f>
        <v>0</v>
      </c>
      <c r="Q184" s="103" t="n">
        <f aca="false">IF(AND($K184&lt;=Q$20,$L184&gt;Q$20),$I184,0)</f>
        <v>0</v>
      </c>
      <c r="R184" s="103" t="n">
        <f aca="false">IF(AND($K184&lt;=R$20,$L184&gt;R$20),$I184,0)</f>
        <v>0</v>
      </c>
      <c r="S184" s="103" t="n">
        <f aca="false">IF(AND($K184&lt;=S$20,$L184&gt;S$20),$I184,0)</f>
        <v>0</v>
      </c>
      <c r="T184" s="103" t="n">
        <f aca="false">IF(AND($K184&lt;=T$20,$L184&gt;T$20),$I184,0)</f>
        <v>0</v>
      </c>
      <c r="U184" s="103" t="n">
        <f aca="false">IF(AND($K184&lt;=U$20,$L184&gt;U$20),$I184,0)</f>
        <v>0</v>
      </c>
      <c r="V184" s="103" t="n">
        <f aca="false">IF(AND($K184&lt;=V$20,$L184&gt;V$20),$I184,0)</f>
        <v>0</v>
      </c>
      <c r="W184" s="103" t="n">
        <f aca="false">IF(AND($K184&lt;=W$20,$L184&gt;W$20),$I184,0)</f>
        <v>0</v>
      </c>
      <c r="X184" s="103" t="n">
        <f aca="false">IF(AND($K184&lt;=X$20,$L184&gt;X$20),$I184,0)</f>
        <v>0</v>
      </c>
      <c r="Y184" s="106" t="n">
        <f aca="false">SUM(M184:X184)</f>
        <v>0</v>
      </c>
    </row>
    <row r="185" customFormat="false" ht="12.75" hidden="false" customHeight="false" outlineLevel="0" collapsed="false">
      <c r="A185" s="0" t="n">
        <f aca="false">+'Personnel Input Worksheet'!A186</f>
        <v>0</v>
      </c>
      <c r="B185" s="0" t="str">
        <f aca="false">+'Personnel Input Worksheet'!B186</f>
        <v> </v>
      </c>
      <c r="C185" s="0" t="n">
        <f aca="false">+'Personnel Input Worksheet'!C186</f>
        <v>0</v>
      </c>
      <c r="D185" s="0" t="n">
        <f aca="false">+'Personnel Input Worksheet'!D186</f>
        <v>0</v>
      </c>
      <c r="E185" s="0" t="n">
        <f aca="false">+'Personnel Input Worksheet'!E186</f>
        <v>0</v>
      </c>
      <c r="F185" s="94" t="n">
        <f aca="false">+'Personnel Input Worksheet'!F186</f>
        <v>0</v>
      </c>
      <c r="G185" s="0" t="n">
        <f aca="false">+'Personnel Input Worksheet'!G186</f>
        <v>12</v>
      </c>
      <c r="H185" s="102" t="n">
        <f aca="false">+G185*30</f>
        <v>360</v>
      </c>
      <c r="I185" s="103" t="n">
        <f aca="false">+F185/12</f>
        <v>0</v>
      </c>
      <c r="J185" s="104" t="n">
        <v>36526</v>
      </c>
      <c r="K185" s="105" t="n">
        <f aca="false">IF(B185&lt;&gt;"FTE",DATE(99,12,31),+J185+(360-H185))</f>
        <v>36525</v>
      </c>
      <c r="L185" s="105" t="n">
        <f aca="false">IF(B185&lt;&gt;"FTE",J185+H185,DATE(2001,1,1))</f>
        <v>36886</v>
      </c>
      <c r="M185" s="103" t="n">
        <f aca="false">IF(AND($K185&lt;=M$20,$L185&gt;M$20),$I185,0)</f>
        <v>0</v>
      </c>
      <c r="N185" s="103" t="n">
        <f aca="false">IF(AND($K185&lt;=N$20,$L185&gt;N$20),$I185,0)</f>
        <v>0</v>
      </c>
      <c r="O185" s="103" t="n">
        <f aca="false">IF(AND($K185&lt;=O$20,$L185&gt;O$20),$I185,0)</f>
        <v>0</v>
      </c>
      <c r="P185" s="103" t="n">
        <f aca="false">IF(AND($K185&lt;=P$20,$L185&gt;P$20),$I185,0)</f>
        <v>0</v>
      </c>
      <c r="Q185" s="103" t="n">
        <f aca="false">IF(AND($K185&lt;=Q$20,$L185&gt;Q$20),$I185,0)</f>
        <v>0</v>
      </c>
      <c r="R185" s="103" t="n">
        <f aca="false">IF(AND($K185&lt;=R$20,$L185&gt;R$20),$I185,0)</f>
        <v>0</v>
      </c>
      <c r="S185" s="103" t="n">
        <f aca="false">IF(AND($K185&lt;=S$20,$L185&gt;S$20),$I185,0)</f>
        <v>0</v>
      </c>
      <c r="T185" s="103" t="n">
        <f aca="false">IF(AND($K185&lt;=T$20,$L185&gt;T$20),$I185,0)</f>
        <v>0</v>
      </c>
      <c r="U185" s="103" t="n">
        <f aca="false">IF(AND($K185&lt;=U$20,$L185&gt;U$20),$I185,0)</f>
        <v>0</v>
      </c>
      <c r="V185" s="103" t="n">
        <f aca="false">IF(AND($K185&lt;=V$20,$L185&gt;V$20),$I185,0)</f>
        <v>0</v>
      </c>
      <c r="W185" s="103" t="n">
        <f aca="false">IF(AND($K185&lt;=W$20,$L185&gt;W$20),$I185,0)</f>
        <v>0</v>
      </c>
      <c r="X185" s="103" t="n">
        <f aca="false">IF(AND($K185&lt;=X$20,$L185&gt;X$20),$I185,0)</f>
        <v>0</v>
      </c>
      <c r="Y185" s="106" t="n">
        <f aca="false">SUM(M185:X185)</f>
        <v>0</v>
      </c>
    </row>
    <row r="186" customFormat="false" ht="12.75" hidden="false" customHeight="false" outlineLevel="0" collapsed="false">
      <c r="A186" s="0" t="n">
        <f aca="false">+'Personnel Input Worksheet'!A187</f>
        <v>0</v>
      </c>
      <c r="B186" s="0" t="str">
        <f aca="false">+'Personnel Input Worksheet'!B187</f>
        <v> </v>
      </c>
      <c r="C186" s="0" t="n">
        <f aca="false">+'Personnel Input Worksheet'!C187</f>
        <v>0</v>
      </c>
      <c r="D186" s="0" t="n">
        <f aca="false">+'Personnel Input Worksheet'!D187</f>
        <v>0</v>
      </c>
      <c r="E186" s="0" t="n">
        <f aca="false">+'Personnel Input Worksheet'!E187</f>
        <v>0</v>
      </c>
      <c r="F186" s="94" t="n">
        <f aca="false">+'Personnel Input Worksheet'!F187</f>
        <v>0</v>
      </c>
      <c r="G186" s="0" t="n">
        <f aca="false">+'Personnel Input Worksheet'!G187</f>
        <v>12</v>
      </c>
      <c r="H186" s="102" t="n">
        <f aca="false">+G186*30</f>
        <v>360</v>
      </c>
      <c r="I186" s="103" t="n">
        <f aca="false">+F186/12</f>
        <v>0</v>
      </c>
      <c r="J186" s="104" t="n">
        <v>36526</v>
      </c>
      <c r="K186" s="105" t="n">
        <f aca="false">IF(B186&lt;&gt;"FTE",DATE(99,12,31),+J186+(360-H186))</f>
        <v>36525</v>
      </c>
      <c r="L186" s="105" t="n">
        <f aca="false">IF(B186&lt;&gt;"FTE",J186+H186,DATE(2001,1,1))</f>
        <v>36886</v>
      </c>
      <c r="M186" s="103" t="n">
        <f aca="false">IF(AND($K186&lt;=M$20,$L186&gt;M$20),$I186,0)</f>
        <v>0</v>
      </c>
      <c r="N186" s="103" t="n">
        <f aca="false">IF(AND($K186&lt;=N$20,$L186&gt;N$20),$I186,0)</f>
        <v>0</v>
      </c>
      <c r="O186" s="103" t="n">
        <f aca="false">IF(AND($K186&lt;=O$20,$L186&gt;O$20),$I186,0)</f>
        <v>0</v>
      </c>
      <c r="P186" s="103" t="n">
        <f aca="false">IF(AND($K186&lt;=P$20,$L186&gt;P$20),$I186,0)</f>
        <v>0</v>
      </c>
      <c r="Q186" s="103" t="n">
        <f aca="false">IF(AND($K186&lt;=Q$20,$L186&gt;Q$20),$I186,0)</f>
        <v>0</v>
      </c>
      <c r="R186" s="103" t="n">
        <f aca="false">IF(AND($K186&lt;=R$20,$L186&gt;R$20),$I186,0)</f>
        <v>0</v>
      </c>
      <c r="S186" s="103" t="n">
        <f aca="false">IF(AND($K186&lt;=S$20,$L186&gt;S$20),$I186,0)</f>
        <v>0</v>
      </c>
      <c r="T186" s="103" t="n">
        <f aca="false">IF(AND($K186&lt;=T$20,$L186&gt;T$20),$I186,0)</f>
        <v>0</v>
      </c>
      <c r="U186" s="103" t="n">
        <f aca="false">IF(AND($K186&lt;=U$20,$L186&gt;U$20),$I186,0)</f>
        <v>0</v>
      </c>
      <c r="V186" s="103" t="n">
        <f aca="false">IF(AND($K186&lt;=V$20,$L186&gt;V$20),$I186,0)</f>
        <v>0</v>
      </c>
      <c r="W186" s="103" t="n">
        <f aca="false">IF(AND($K186&lt;=W$20,$L186&gt;W$20),$I186,0)</f>
        <v>0</v>
      </c>
      <c r="X186" s="103" t="n">
        <f aca="false">IF(AND($K186&lt;=X$20,$L186&gt;X$20),$I186,0)</f>
        <v>0</v>
      </c>
      <c r="Y186" s="106" t="n">
        <f aca="false">SUM(M186:X186)</f>
        <v>0</v>
      </c>
    </row>
    <row r="187" customFormat="false" ht="12.75" hidden="false" customHeight="false" outlineLevel="0" collapsed="false">
      <c r="A187" s="0" t="n">
        <f aca="false">+'Personnel Input Worksheet'!A188</f>
        <v>0</v>
      </c>
      <c r="B187" s="0" t="str">
        <f aca="false">+'Personnel Input Worksheet'!B188</f>
        <v> </v>
      </c>
      <c r="C187" s="0" t="n">
        <f aca="false">+'Personnel Input Worksheet'!C188</f>
        <v>0</v>
      </c>
      <c r="D187" s="0" t="n">
        <f aca="false">+'Personnel Input Worksheet'!D188</f>
        <v>0</v>
      </c>
      <c r="E187" s="0" t="n">
        <f aca="false">+'Personnel Input Worksheet'!E188</f>
        <v>0</v>
      </c>
      <c r="F187" s="94" t="n">
        <f aca="false">+'Personnel Input Worksheet'!F188</f>
        <v>0</v>
      </c>
      <c r="G187" s="0" t="n">
        <f aca="false">+'Personnel Input Worksheet'!G188</f>
        <v>12</v>
      </c>
      <c r="H187" s="102" t="n">
        <f aca="false">+G187*30</f>
        <v>360</v>
      </c>
      <c r="I187" s="103" t="n">
        <f aca="false">+F187/12</f>
        <v>0</v>
      </c>
      <c r="J187" s="104" t="n">
        <v>36526</v>
      </c>
      <c r="K187" s="105" t="n">
        <f aca="false">IF(B187&lt;&gt;"FTE",DATE(99,12,31),+J187+(360-H187))</f>
        <v>36525</v>
      </c>
      <c r="L187" s="105" t="n">
        <f aca="false">IF(B187&lt;&gt;"FTE",J187+H187,DATE(2001,1,1))</f>
        <v>36886</v>
      </c>
      <c r="M187" s="103" t="n">
        <f aca="false">IF(AND($K187&lt;=M$20,$L187&gt;M$20),$I187,0)</f>
        <v>0</v>
      </c>
      <c r="N187" s="103" t="n">
        <f aca="false">IF(AND($K187&lt;=N$20,$L187&gt;N$20),$I187,0)</f>
        <v>0</v>
      </c>
      <c r="O187" s="103" t="n">
        <f aca="false">IF(AND($K187&lt;=O$20,$L187&gt;O$20),$I187,0)</f>
        <v>0</v>
      </c>
      <c r="P187" s="103" t="n">
        <f aca="false">IF(AND($K187&lt;=P$20,$L187&gt;P$20),$I187,0)</f>
        <v>0</v>
      </c>
      <c r="Q187" s="103" t="n">
        <f aca="false">IF(AND($K187&lt;=Q$20,$L187&gt;Q$20),$I187,0)</f>
        <v>0</v>
      </c>
      <c r="R187" s="103" t="n">
        <f aca="false">IF(AND($K187&lt;=R$20,$L187&gt;R$20),$I187,0)</f>
        <v>0</v>
      </c>
      <c r="S187" s="103" t="n">
        <f aca="false">IF(AND($K187&lt;=S$20,$L187&gt;S$20),$I187,0)</f>
        <v>0</v>
      </c>
      <c r="T187" s="103" t="n">
        <f aca="false">IF(AND($K187&lt;=T$20,$L187&gt;T$20),$I187,0)</f>
        <v>0</v>
      </c>
      <c r="U187" s="103" t="n">
        <f aca="false">IF(AND($K187&lt;=U$20,$L187&gt;U$20),$I187,0)</f>
        <v>0</v>
      </c>
      <c r="V187" s="103" t="n">
        <f aca="false">IF(AND($K187&lt;=V$20,$L187&gt;V$20),$I187,0)</f>
        <v>0</v>
      </c>
      <c r="W187" s="103" t="n">
        <f aca="false">IF(AND($K187&lt;=W$20,$L187&gt;W$20),$I187,0)</f>
        <v>0</v>
      </c>
      <c r="X187" s="103" t="n">
        <f aca="false">IF(AND($K187&lt;=X$20,$L187&gt;X$20),$I187,0)</f>
        <v>0</v>
      </c>
      <c r="Y187" s="106" t="n">
        <f aca="false">SUM(M187:X187)</f>
        <v>0</v>
      </c>
    </row>
    <row r="188" customFormat="false" ht="12.75" hidden="false" customHeight="false" outlineLevel="0" collapsed="false">
      <c r="A188" s="0" t="n">
        <f aca="false">+'Personnel Input Worksheet'!A189</f>
        <v>0</v>
      </c>
      <c r="B188" s="0" t="str">
        <f aca="false">+'Personnel Input Worksheet'!B189</f>
        <v> </v>
      </c>
      <c r="C188" s="0" t="n">
        <f aca="false">+'Personnel Input Worksheet'!C189</f>
        <v>0</v>
      </c>
      <c r="D188" s="0" t="n">
        <f aca="false">+'Personnel Input Worksheet'!D189</f>
        <v>0</v>
      </c>
      <c r="E188" s="0" t="n">
        <f aca="false">+'Personnel Input Worksheet'!E189</f>
        <v>0</v>
      </c>
      <c r="F188" s="94" t="n">
        <f aca="false">+'Personnel Input Worksheet'!F189</f>
        <v>0</v>
      </c>
      <c r="G188" s="0" t="n">
        <f aca="false">+'Personnel Input Worksheet'!G189</f>
        <v>12</v>
      </c>
      <c r="H188" s="102" t="n">
        <f aca="false">+G188*30</f>
        <v>360</v>
      </c>
      <c r="I188" s="103" t="n">
        <f aca="false">+F188/12</f>
        <v>0</v>
      </c>
      <c r="J188" s="104" t="n">
        <v>36526</v>
      </c>
      <c r="K188" s="105" t="n">
        <f aca="false">IF(B188&lt;&gt;"FTE",DATE(99,12,31),+J188+(360-H188))</f>
        <v>36525</v>
      </c>
      <c r="L188" s="105" t="n">
        <f aca="false">IF(B188&lt;&gt;"FTE",J188+H188,DATE(2001,1,1))</f>
        <v>36886</v>
      </c>
      <c r="M188" s="103" t="n">
        <f aca="false">IF(AND($K188&lt;=M$20,$L188&gt;M$20),$I188,0)</f>
        <v>0</v>
      </c>
      <c r="N188" s="103" t="n">
        <f aca="false">IF(AND($K188&lt;=N$20,$L188&gt;N$20),$I188,0)</f>
        <v>0</v>
      </c>
      <c r="O188" s="103" t="n">
        <f aca="false">IF(AND($K188&lt;=O$20,$L188&gt;O$20),$I188,0)</f>
        <v>0</v>
      </c>
      <c r="P188" s="103" t="n">
        <f aca="false">IF(AND($K188&lt;=P$20,$L188&gt;P$20),$I188,0)</f>
        <v>0</v>
      </c>
      <c r="Q188" s="103" t="n">
        <f aca="false">IF(AND($K188&lt;=Q$20,$L188&gt;Q$20),$I188,0)</f>
        <v>0</v>
      </c>
      <c r="R188" s="103" t="n">
        <f aca="false">IF(AND($K188&lt;=R$20,$L188&gt;R$20),$I188,0)</f>
        <v>0</v>
      </c>
      <c r="S188" s="103" t="n">
        <f aca="false">IF(AND($K188&lt;=S$20,$L188&gt;S$20),$I188,0)</f>
        <v>0</v>
      </c>
      <c r="T188" s="103" t="n">
        <f aca="false">IF(AND($K188&lt;=T$20,$L188&gt;T$20),$I188,0)</f>
        <v>0</v>
      </c>
      <c r="U188" s="103" t="n">
        <f aca="false">IF(AND($K188&lt;=U$20,$L188&gt;U$20),$I188,0)</f>
        <v>0</v>
      </c>
      <c r="V188" s="103" t="n">
        <f aca="false">IF(AND($K188&lt;=V$20,$L188&gt;V$20),$I188,0)</f>
        <v>0</v>
      </c>
      <c r="W188" s="103" t="n">
        <f aca="false">IF(AND($K188&lt;=W$20,$L188&gt;W$20),$I188,0)</f>
        <v>0</v>
      </c>
      <c r="X188" s="103" t="n">
        <f aca="false">IF(AND($K188&lt;=X$20,$L188&gt;X$20),$I188,0)</f>
        <v>0</v>
      </c>
      <c r="Y188" s="106" t="n">
        <f aca="false">SUM(M188:X188)</f>
        <v>0</v>
      </c>
    </row>
    <row r="189" customFormat="false" ht="12.75" hidden="false" customHeight="false" outlineLevel="0" collapsed="false">
      <c r="A189" s="0" t="n">
        <f aca="false">+'Personnel Input Worksheet'!A190</f>
        <v>0</v>
      </c>
      <c r="B189" s="0" t="str">
        <f aca="false">+'Personnel Input Worksheet'!B190</f>
        <v> </v>
      </c>
      <c r="C189" s="0" t="n">
        <f aca="false">+'Personnel Input Worksheet'!C190</f>
        <v>0</v>
      </c>
      <c r="D189" s="0" t="n">
        <f aca="false">+'Personnel Input Worksheet'!D190</f>
        <v>0</v>
      </c>
      <c r="E189" s="0" t="n">
        <f aca="false">+'Personnel Input Worksheet'!E190</f>
        <v>0</v>
      </c>
      <c r="F189" s="94" t="n">
        <f aca="false">+'Personnel Input Worksheet'!F190</f>
        <v>0</v>
      </c>
      <c r="G189" s="0" t="n">
        <f aca="false">+'Personnel Input Worksheet'!G190</f>
        <v>12</v>
      </c>
      <c r="H189" s="102" t="n">
        <f aca="false">+G189*30</f>
        <v>360</v>
      </c>
      <c r="I189" s="103" t="n">
        <f aca="false">+F189/12</f>
        <v>0</v>
      </c>
      <c r="J189" s="104" t="n">
        <v>36526</v>
      </c>
      <c r="K189" s="105" t="n">
        <f aca="false">IF(B189&lt;&gt;"FTE",DATE(99,12,31),+J189+(360-H189))</f>
        <v>36525</v>
      </c>
      <c r="L189" s="105" t="n">
        <f aca="false">IF(B189&lt;&gt;"FTE",J189+H189,DATE(2001,1,1))</f>
        <v>36886</v>
      </c>
      <c r="M189" s="103" t="n">
        <f aca="false">IF(AND($K189&lt;=M$20,$L189&gt;M$20),$I189,0)</f>
        <v>0</v>
      </c>
      <c r="N189" s="103" t="n">
        <f aca="false">IF(AND($K189&lt;=N$20,$L189&gt;N$20),$I189,0)</f>
        <v>0</v>
      </c>
      <c r="O189" s="103" t="n">
        <f aca="false">IF(AND($K189&lt;=O$20,$L189&gt;O$20),$I189,0)</f>
        <v>0</v>
      </c>
      <c r="P189" s="103" t="n">
        <f aca="false">IF(AND($K189&lt;=P$20,$L189&gt;P$20),$I189,0)</f>
        <v>0</v>
      </c>
      <c r="Q189" s="103" t="n">
        <f aca="false">IF(AND($K189&lt;=Q$20,$L189&gt;Q$20),$I189,0)</f>
        <v>0</v>
      </c>
      <c r="R189" s="103" t="n">
        <f aca="false">IF(AND($K189&lt;=R$20,$L189&gt;R$20),$I189,0)</f>
        <v>0</v>
      </c>
      <c r="S189" s="103" t="n">
        <f aca="false">IF(AND($K189&lt;=S$20,$L189&gt;S$20),$I189,0)</f>
        <v>0</v>
      </c>
      <c r="T189" s="103" t="n">
        <f aca="false">IF(AND($K189&lt;=T$20,$L189&gt;T$20),$I189,0)</f>
        <v>0</v>
      </c>
      <c r="U189" s="103" t="n">
        <f aca="false">IF(AND($K189&lt;=U$20,$L189&gt;U$20),$I189,0)</f>
        <v>0</v>
      </c>
      <c r="V189" s="103" t="n">
        <f aca="false">IF(AND($K189&lt;=V$20,$L189&gt;V$20),$I189,0)</f>
        <v>0</v>
      </c>
      <c r="W189" s="103" t="n">
        <f aca="false">IF(AND($K189&lt;=W$20,$L189&gt;W$20),$I189,0)</f>
        <v>0</v>
      </c>
      <c r="X189" s="103" t="n">
        <f aca="false">IF(AND($K189&lt;=X$20,$L189&gt;X$20),$I189,0)</f>
        <v>0</v>
      </c>
      <c r="Y189" s="106" t="n">
        <f aca="false">SUM(M189:X189)</f>
        <v>0</v>
      </c>
    </row>
    <row r="190" customFormat="false" ht="12.75" hidden="false" customHeight="false" outlineLevel="0" collapsed="false">
      <c r="A190" s="0" t="n">
        <f aca="false">+'Personnel Input Worksheet'!A191</f>
        <v>0</v>
      </c>
      <c r="B190" s="0" t="str">
        <f aca="false">+'Personnel Input Worksheet'!B191</f>
        <v> </v>
      </c>
      <c r="C190" s="0" t="n">
        <f aca="false">+'Personnel Input Worksheet'!C191</f>
        <v>0</v>
      </c>
      <c r="D190" s="0" t="n">
        <f aca="false">+'Personnel Input Worksheet'!D191</f>
        <v>0</v>
      </c>
      <c r="E190" s="0" t="n">
        <f aca="false">+'Personnel Input Worksheet'!E191</f>
        <v>0</v>
      </c>
      <c r="F190" s="94" t="n">
        <f aca="false">+'Personnel Input Worksheet'!F191</f>
        <v>0</v>
      </c>
      <c r="G190" s="0" t="n">
        <f aca="false">+'Personnel Input Worksheet'!G191</f>
        <v>12</v>
      </c>
      <c r="H190" s="102" t="n">
        <f aca="false">+G190*30</f>
        <v>360</v>
      </c>
      <c r="I190" s="103" t="n">
        <f aca="false">+F190/12</f>
        <v>0</v>
      </c>
      <c r="J190" s="104" t="n">
        <v>36526</v>
      </c>
      <c r="K190" s="105" t="n">
        <f aca="false">IF(B190&lt;&gt;"FTE",DATE(99,12,31),+J190+(360-H190))</f>
        <v>36525</v>
      </c>
      <c r="L190" s="105" t="n">
        <f aca="false">IF(B190&lt;&gt;"FTE",J190+H190,DATE(2001,1,1))</f>
        <v>36886</v>
      </c>
      <c r="M190" s="103" t="n">
        <f aca="false">IF(AND($K190&lt;=M$20,$L190&gt;M$20),$I190,0)</f>
        <v>0</v>
      </c>
      <c r="N190" s="103" t="n">
        <f aca="false">IF(AND($K190&lt;=N$20,$L190&gt;N$20),$I190,0)</f>
        <v>0</v>
      </c>
      <c r="O190" s="103" t="n">
        <f aca="false">IF(AND($K190&lt;=O$20,$L190&gt;O$20),$I190,0)</f>
        <v>0</v>
      </c>
      <c r="P190" s="103" t="n">
        <f aca="false">IF(AND($K190&lt;=P$20,$L190&gt;P$20),$I190,0)</f>
        <v>0</v>
      </c>
      <c r="Q190" s="103" t="n">
        <f aca="false">IF(AND($K190&lt;=Q$20,$L190&gt;Q$20),$I190,0)</f>
        <v>0</v>
      </c>
      <c r="R190" s="103" t="n">
        <f aca="false">IF(AND($K190&lt;=R$20,$L190&gt;R$20),$I190,0)</f>
        <v>0</v>
      </c>
      <c r="S190" s="103" t="n">
        <f aca="false">IF(AND($K190&lt;=S$20,$L190&gt;S$20),$I190,0)</f>
        <v>0</v>
      </c>
      <c r="T190" s="103" t="n">
        <f aca="false">IF(AND($K190&lt;=T$20,$L190&gt;T$20),$I190,0)</f>
        <v>0</v>
      </c>
      <c r="U190" s="103" t="n">
        <f aca="false">IF(AND($K190&lt;=U$20,$L190&gt;U$20),$I190,0)</f>
        <v>0</v>
      </c>
      <c r="V190" s="103" t="n">
        <f aca="false">IF(AND($K190&lt;=V$20,$L190&gt;V$20),$I190,0)</f>
        <v>0</v>
      </c>
      <c r="W190" s="103" t="n">
        <f aca="false">IF(AND($K190&lt;=W$20,$L190&gt;W$20),$I190,0)</f>
        <v>0</v>
      </c>
      <c r="X190" s="103" t="n">
        <f aca="false">IF(AND($K190&lt;=X$20,$L190&gt;X$20),$I190,0)</f>
        <v>0</v>
      </c>
      <c r="Y190" s="106" t="n">
        <f aca="false">SUM(M190:X190)</f>
        <v>0</v>
      </c>
    </row>
    <row r="191" customFormat="false" ht="12.75" hidden="false" customHeight="false" outlineLevel="0" collapsed="false">
      <c r="A191" s="0" t="n">
        <f aca="false">+'Personnel Input Worksheet'!A192</f>
        <v>0</v>
      </c>
      <c r="B191" s="0" t="str">
        <f aca="false">+'Personnel Input Worksheet'!B192</f>
        <v> </v>
      </c>
      <c r="C191" s="0" t="n">
        <f aca="false">+'Personnel Input Worksheet'!C192</f>
        <v>0</v>
      </c>
      <c r="D191" s="0" t="n">
        <f aca="false">+'Personnel Input Worksheet'!D192</f>
        <v>0</v>
      </c>
      <c r="E191" s="0" t="n">
        <f aca="false">+'Personnel Input Worksheet'!E192</f>
        <v>0</v>
      </c>
      <c r="F191" s="94" t="n">
        <f aca="false">+'Personnel Input Worksheet'!F192</f>
        <v>0</v>
      </c>
      <c r="G191" s="0" t="n">
        <f aca="false">+'Personnel Input Worksheet'!G192</f>
        <v>12</v>
      </c>
      <c r="H191" s="102" t="n">
        <f aca="false">+G191*30</f>
        <v>360</v>
      </c>
      <c r="I191" s="103" t="n">
        <f aca="false">+F191/12</f>
        <v>0</v>
      </c>
      <c r="J191" s="104" t="n">
        <v>36526</v>
      </c>
      <c r="K191" s="105" t="n">
        <f aca="false">IF(B191&lt;&gt;"FTE",DATE(99,12,31),+J191+(360-H191))</f>
        <v>36525</v>
      </c>
      <c r="L191" s="105" t="n">
        <f aca="false">IF(B191&lt;&gt;"FTE",J191+H191,DATE(2001,1,1))</f>
        <v>36886</v>
      </c>
      <c r="M191" s="103" t="n">
        <f aca="false">IF(AND($K191&lt;=M$20,$L191&gt;M$20),$I191,0)</f>
        <v>0</v>
      </c>
      <c r="N191" s="103" t="n">
        <f aca="false">IF(AND($K191&lt;=N$20,$L191&gt;N$20),$I191,0)</f>
        <v>0</v>
      </c>
      <c r="O191" s="103" t="n">
        <f aca="false">IF(AND($K191&lt;=O$20,$L191&gt;O$20),$I191,0)</f>
        <v>0</v>
      </c>
      <c r="P191" s="103" t="n">
        <f aca="false">IF(AND($K191&lt;=P$20,$L191&gt;P$20),$I191,0)</f>
        <v>0</v>
      </c>
      <c r="Q191" s="103" t="n">
        <f aca="false">IF(AND($K191&lt;=Q$20,$L191&gt;Q$20),$I191,0)</f>
        <v>0</v>
      </c>
      <c r="R191" s="103" t="n">
        <f aca="false">IF(AND($K191&lt;=R$20,$L191&gt;R$20),$I191,0)</f>
        <v>0</v>
      </c>
      <c r="S191" s="103" t="n">
        <f aca="false">IF(AND($K191&lt;=S$20,$L191&gt;S$20),$I191,0)</f>
        <v>0</v>
      </c>
      <c r="T191" s="103" t="n">
        <f aca="false">IF(AND($K191&lt;=T$20,$L191&gt;T$20),$I191,0)</f>
        <v>0</v>
      </c>
      <c r="U191" s="103" t="n">
        <f aca="false">IF(AND($K191&lt;=U$20,$L191&gt;U$20),$I191,0)</f>
        <v>0</v>
      </c>
      <c r="V191" s="103" t="n">
        <f aca="false">IF(AND($K191&lt;=V$20,$L191&gt;V$20),$I191,0)</f>
        <v>0</v>
      </c>
      <c r="W191" s="103" t="n">
        <f aca="false">IF(AND($K191&lt;=W$20,$L191&gt;W$20),$I191,0)</f>
        <v>0</v>
      </c>
      <c r="X191" s="103" t="n">
        <f aca="false">IF(AND($K191&lt;=X$20,$L191&gt;X$20),$I191,0)</f>
        <v>0</v>
      </c>
      <c r="Y191" s="106" t="n">
        <f aca="false">SUM(M191:X191)</f>
        <v>0</v>
      </c>
    </row>
    <row r="192" customFormat="false" ht="12.75" hidden="false" customHeight="false" outlineLevel="0" collapsed="false">
      <c r="A192" s="0" t="n">
        <f aca="false">+'Personnel Input Worksheet'!A193</f>
        <v>0</v>
      </c>
      <c r="B192" s="0" t="str">
        <f aca="false">+'Personnel Input Worksheet'!B193</f>
        <v> </v>
      </c>
      <c r="C192" s="0" t="n">
        <f aca="false">+'Personnel Input Worksheet'!C193</f>
        <v>0</v>
      </c>
      <c r="D192" s="0" t="n">
        <f aca="false">+'Personnel Input Worksheet'!D193</f>
        <v>0</v>
      </c>
      <c r="E192" s="0" t="n">
        <f aca="false">+'Personnel Input Worksheet'!E193</f>
        <v>0</v>
      </c>
      <c r="F192" s="94" t="n">
        <f aca="false">+'Personnel Input Worksheet'!F193</f>
        <v>0</v>
      </c>
      <c r="G192" s="0" t="n">
        <f aca="false">+'Personnel Input Worksheet'!G193</f>
        <v>12</v>
      </c>
      <c r="H192" s="102" t="n">
        <f aca="false">+G192*30</f>
        <v>360</v>
      </c>
      <c r="I192" s="103" t="n">
        <f aca="false">+F192/12</f>
        <v>0</v>
      </c>
      <c r="J192" s="104" t="n">
        <v>36526</v>
      </c>
      <c r="K192" s="105" t="n">
        <f aca="false">IF(B192&lt;&gt;"FTE",DATE(99,12,31),+J192+(360-H192))</f>
        <v>36525</v>
      </c>
      <c r="L192" s="105" t="n">
        <f aca="false">IF(B192&lt;&gt;"FTE",J192+H192,DATE(2001,1,1))</f>
        <v>36886</v>
      </c>
      <c r="M192" s="103" t="n">
        <f aca="false">IF(AND($K192&lt;=M$20,$L192&gt;M$20),$I192,0)</f>
        <v>0</v>
      </c>
      <c r="N192" s="103" t="n">
        <f aca="false">IF(AND($K192&lt;=N$20,$L192&gt;N$20),$I192,0)</f>
        <v>0</v>
      </c>
      <c r="O192" s="103" t="n">
        <f aca="false">IF(AND($K192&lt;=O$20,$L192&gt;O$20),$I192,0)</f>
        <v>0</v>
      </c>
      <c r="P192" s="103" t="n">
        <f aca="false">IF(AND($K192&lt;=P$20,$L192&gt;P$20),$I192,0)</f>
        <v>0</v>
      </c>
      <c r="Q192" s="103" t="n">
        <f aca="false">IF(AND($K192&lt;=Q$20,$L192&gt;Q$20),$I192,0)</f>
        <v>0</v>
      </c>
      <c r="R192" s="103" t="n">
        <f aca="false">IF(AND($K192&lt;=R$20,$L192&gt;R$20),$I192,0)</f>
        <v>0</v>
      </c>
      <c r="S192" s="103" t="n">
        <f aca="false">IF(AND($K192&lt;=S$20,$L192&gt;S$20),$I192,0)</f>
        <v>0</v>
      </c>
      <c r="T192" s="103" t="n">
        <f aca="false">IF(AND($K192&lt;=T$20,$L192&gt;T$20),$I192,0)</f>
        <v>0</v>
      </c>
      <c r="U192" s="103" t="n">
        <f aca="false">IF(AND($K192&lt;=U$20,$L192&gt;U$20),$I192,0)</f>
        <v>0</v>
      </c>
      <c r="V192" s="103" t="n">
        <f aca="false">IF(AND($K192&lt;=V$20,$L192&gt;V$20),$I192,0)</f>
        <v>0</v>
      </c>
      <c r="W192" s="103" t="n">
        <f aca="false">IF(AND($K192&lt;=W$20,$L192&gt;W$20),$I192,0)</f>
        <v>0</v>
      </c>
      <c r="X192" s="103" t="n">
        <f aca="false">IF(AND($K192&lt;=X$20,$L192&gt;X$20),$I192,0)</f>
        <v>0</v>
      </c>
      <c r="Y192" s="106" t="n">
        <f aca="false">SUM(M192:X192)</f>
        <v>0</v>
      </c>
    </row>
    <row r="193" customFormat="false" ht="12.75" hidden="false" customHeight="false" outlineLevel="0" collapsed="false">
      <c r="A193" s="0" t="n">
        <f aca="false">+'Personnel Input Worksheet'!A194</f>
        <v>0</v>
      </c>
      <c r="B193" s="0" t="str">
        <f aca="false">+'Personnel Input Worksheet'!B194</f>
        <v> </v>
      </c>
      <c r="C193" s="0" t="n">
        <f aca="false">+'Personnel Input Worksheet'!C194</f>
        <v>0</v>
      </c>
      <c r="D193" s="0" t="n">
        <f aca="false">+'Personnel Input Worksheet'!D194</f>
        <v>0</v>
      </c>
      <c r="E193" s="0" t="n">
        <f aca="false">+'Personnel Input Worksheet'!E194</f>
        <v>0</v>
      </c>
      <c r="F193" s="94" t="n">
        <f aca="false">+'Personnel Input Worksheet'!F194</f>
        <v>0</v>
      </c>
      <c r="G193" s="0" t="n">
        <f aca="false">+'Personnel Input Worksheet'!G194</f>
        <v>12</v>
      </c>
      <c r="H193" s="102" t="n">
        <f aca="false">+G193*30</f>
        <v>360</v>
      </c>
      <c r="I193" s="103" t="n">
        <f aca="false">+F193/12</f>
        <v>0</v>
      </c>
      <c r="J193" s="104" t="n">
        <v>36526</v>
      </c>
      <c r="K193" s="105" t="n">
        <f aca="false">IF(B193&lt;&gt;"FTE",DATE(99,12,31),+J193+(360-H193))</f>
        <v>36525</v>
      </c>
      <c r="L193" s="105" t="n">
        <f aca="false">IF(B193&lt;&gt;"FTE",J193+H193,DATE(2001,1,1))</f>
        <v>36886</v>
      </c>
      <c r="M193" s="103" t="n">
        <f aca="false">IF(AND($K193&lt;=M$20,$L193&gt;M$20),$I193,0)</f>
        <v>0</v>
      </c>
      <c r="N193" s="103" t="n">
        <f aca="false">IF(AND($K193&lt;=N$20,$L193&gt;N$20),$I193,0)</f>
        <v>0</v>
      </c>
      <c r="O193" s="103" t="n">
        <f aca="false">IF(AND($K193&lt;=O$20,$L193&gt;O$20),$I193,0)</f>
        <v>0</v>
      </c>
      <c r="P193" s="103" t="n">
        <f aca="false">IF(AND($K193&lt;=P$20,$L193&gt;P$20),$I193,0)</f>
        <v>0</v>
      </c>
      <c r="Q193" s="103" t="n">
        <f aca="false">IF(AND($K193&lt;=Q$20,$L193&gt;Q$20),$I193,0)</f>
        <v>0</v>
      </c>
      <c r="R193" s="103" t="n">
        <f aca="false">IF(AND($K193&lt;=R$20,$L193&gt;R$20),$I193,0)</f>
        <v>0</v>
      </c>
      <c r="S193" s="103" t="n">
        <f aca="false">IF(AND($K193&lt;=S$20,$L193&gt;S$20),$I193,0)</f>
        <v>0</v>
      </c>
      <c r="T193" s="103" t="n">
        <f aca="false">IF(AND($K193&lt;=T$20,$L193&gt;T$20),$I193,0)</f>
        <v>0</v>
      </c>
      <c r="U193" s="103" t="n">
        <f aca="false">IF(AND($K193&lt;=U$20,$L193&gt;U$20),$I193,0)</f>
        <v>0</v>
      </c>
      <c r="V193" s="103" t="n">
        <f aca="false">IF(AND($K193&lt;=V$20,$L193&gt;V$20),$I193,0)</f>
        <v>0</v>
      </c>
      <c r="W193" s="103" t="n">
        <f aca="false">IF(AND($K193&lt;=W$20,$L193&gt;W$20),$I193,0)</f>
        <v>0</v>
      </c>
      <c r="X193" s="103" t="n">
        <f aca="false">IF(AND($K193&lt;=X$20,$L193&gt;X$20),$I193,0)</f>
        <v>0</v>
      </c>
      <c r="Y193" s="106" t="n">
        <f aca="false">SUM(M193:X193)</f>
        <v>0</v>
      </c>
    </row>
    <row r="194" customFormat="false" ht="12.75" hidden="false" customHeight="false" outlineLevel="0" collapsed="false">
      <c r="A194" s="0" t="n">
        <f aca="false">+'Personnel Input Worksheet'!A195</f>
        <v>0</v>
      </c>
      <c r="B194" s="0" t="str">
        <f aca="false">+'Personnel Input Worksheet'!B195</f>
        <v> </v>
      </c>
      <c r="C194" s="0" t="n">
        <f aca="false">+'Personnel Input Worksheet'!C195</f>
        <v>0</v>
      </c>
      <c r="D194" s="0" t="n">
        <f aca="false">+'Personnel Input Worksheet'!D195</f>
        <v>0</v>
      </c>
      <c r="E194" s="0" t="n">
        <f aca="false">+'Personnel Input Worksheet'!E195</f>
        <v>0</v>
      </c>
      <c r="F194" s="94" t="n">
        <f aca="false">+'Personnel Input Worksheet'!F195</f>
        <v>0</v>
      </c>
      <c r="G194" s="0" t="n">
        <f aca="false">+'Personnel Input Worksheet'!G195</f>
        <v>12</v>
      </c>
      <c r="H194" s="102" t="n">
        <f aca="false">+G194*30</f>
        <v>360</v>
      </c>
      <c r="I194" s="103" t="n">
        <f aca="false">+F194/12</f>
        <v>0</v>
      </c>
      <c r="J194" s="104" t="n">
        <v>36526</v>
      </c>
      <c r="K194" s="105" t="n">
        <f aca="false">IF(B194&lt;&gt;"FTE",DATE(99,12,31),+J194+(360-H194))</f>
        <v>36525</v>
      </c>
      <c r="L194" s="105" t="n">
        <f aca="false">IF(B194&lt;&gt;"FTE",J194+H194,DATE(2001,1,1))</f>
        <v>36886</v>
      </c>
      <c r="M194" s="103" t="n">
        <f aca="false">IF(AND($K194&lt;=M$20,$L194&gt;M$20),$I194,0)</f>
        <v>0</v>
      </c>
      <c r="N194" s="103" t="n">
        <f aca="false">IF(AND($K194&lt;=N$20,$L194&gt;N$20),$I194,0)</f>
        <v>0</v>
      </c>
      <c r="O194" s="103" t="n">
        <f aca="false">IF(AND($K194&lt;=O$20,$L194&gt;O$20),$I194,0)</f>
        <v>0</v>
      </c>
      <c r="P194" s="103" t="n">
        <f aca="false">IF(AND($K194&lt;=P$20,$L194&gt;P$20),$I194,0)</f>
        <v>0</v>
      </c>
      <c r="Q194" s="103" t="n">
        <f aca="false">IF(AND($K194&lt;=Q$20,$L194&gt;Q$20),$I194,0)</f>
        <v>0</v>
      </c>
      <c r="R194" s="103" t="n">
        <f aca="false">IF(AND($K194&lt;=R$20,$L194&gt;R$20),$I194,0)</f>
        <v>0</v>
      </c>
      <c r="S194" s="103" t="n">
        <f aca="false">IF(AND($K194&lt;=S$20,$L194&gt;S$20),$I194,0)</f>
        <v>0</v>
      </c>
      <c r="T194" s="103" t="n">
        <f aca="false">IF(AND($K194&lt;=T$20,$L194&gt;T$20),$I194,0)</f>
        <v>0</v>
      </c>
      <c r="U194" s="103" t="n">
        <f aca="false">IF(AND($K194&lt;=U$20,$L194&gt;U$20),$I194,0)</f>
        <v>0</v>
      </c>
      <c r="V194" s="103" t="n">
        <f aca="false">IF(AND($K194&lt;=V$20,$L194&gt;V$20),$I194,0)</f>
        <v>0</v>
      </c>
      <c r="W194" s="103" t="n">
        <f aca="false">IF(AND($K194&lt;=W$20,$L194&gt;W$20),$I194,0)</f>
        <v>0</v>
      </c>
      <c r="X194" s="103" t="n">
        <f aca="false">IF(AND($K194&lt;=X$20,$L194&gt;X$20),$I194,0)</f>
        <v>0</v>
      </c>
      <c r="Y194" s="106" t="n">
        <f aca="false">SUM(M194:X194)</f>
        <v>0</v>
      </c>
    </row>
    <row r="195" customFormat="false" ht="12.75" hidden="false" customHeight="false" outlineLevel="0" collapsed="false">
      <c r="A195" s="0" t="n">
        <f aca="false">+'Personnel Input Worksheet'!A196</f>
        <v>0</v>
      </c>
      <c r="B195" s="0" t="str">
        <f aca="false">+'Personnel Input Worksheet'!B196</f>
        <v> </v>
      </c>
      <c r="C195" s="0" t="n">
        <f aca="false">+'Personnel Input Worksheet'!C196</f>
        <v>0</v>
      </c>
      <c r="D195" s="0" t="n">
        <f aca="false">+'Personnel Input Worksheet'!D196</f>
        <v>0</v>
      </c>
      <c r="E195" s="0" t="n">
        <f aca="false">+'Personnel Input Worksheet'!E196</f>
        <v>0</v>
      </c>
      <c r="F195" s="94" t="n">
        <f aca="false">+'Personnel Input Worksheet'!F196</f>
        <v>0</v>
      </c>
      <c r="G195" s="0" t="n">
        <f aca="false">+'Personnel Input Worksheet'!G196</f>
        <v>12</v>
      </c>
      <c r="H195" s="102" t="n">
        <f aca="false">+G195*30</f>
        <v>360</v>
      </c>
      <c r="I195" s="103" t="n">
        <f aca="false">+F195/12</f>
        <v>0</v>
      </c>
      <c r="J195" s="104" t="n">
        <v>36526</v>
      </c>
      <c r="K195" s="105" t="n">
        <f aca="false">IF(B195&lt;&gt;"FTE",DATE(99,12,31),+J195+(360-H195))</f>
        <v>36525</v>
      </c>
      <c r="L195" s="105" t="n">
        <f aca="false">IF(B195&lt;&gt;"FTE",J195+H195,DATE(2001,1,1))</f>
        <v>36886</v>
      </c>
      <c r="M195" s="103" t="n">
        <f aca="false">IF(AND($K195&lt;=M$20,$L195&gt;M$20),$I195,0)</f>
        <v>0</v>
      </c>
      <c r="N195" s="103" t="n">
        <f aca="false">IF(AND($K195&lt;=N$20,$L195&gt;N$20),$I195,0)</f>
        <v>0</v>
      </c>
      <c r="O195" s="103" t="n">
        <f aca="false">IF(AND($K195&lt;=O$20,$L195&gt;O$20),$I195,0)</f>
        <v>0</v>
      </c>
      <c r="P195" s="103" t="n">
        <f aca="false">IF(AND($K195&lt;=P$20,$L195&gt;P$20),$I195,0)</f>
        <v>0</v>
      </c>
      <c r="Q195" s="103" t="n">
        <f aca="false">IF(AND($K195&lt;=Q$20,$L195&gt;Q$20),$I195,0)</f>
        <v>0</v>
      </c>
      <c r="R195" s="103" t="n">
        <f aca="false">IF(AND($K195&lt;=R$20,$L195&gt;R$20),$I195,0)</f>
        <v>0</v>
      </c>
      <c r="S195" s="103" t="n">
        <f aca="false">IF(AND($K195&lt;=S$20,$L195&gt;S$20),$I195,0)</f>
        <v>0</v>
      </c>
      <c r="T195" s="103" t="n">
        <f aca="false">IF(AND($K195&lt;=T$20,$L195&gt;T$20),$I195,0)</f>
        <v>0</v>
      </c>
      <c r="U195" s="103" t="n">
        <f aca="false">IF(AND($K195&lt;=U$20,$L195&gt;U$20),$I195,0)</f>
        <v>0</v>
      </c>
      <c r="V195" s="103" t="n">
        <f aca="false">IF(AND($K195&lt;=V$20,$L195&gt;V$20),$I195,0)</f>
        <v>0</v>
      </c>
      <c r="W195" s="103" t="n">
        <f aca="false">IF(AND($K195&lt;=W$20,$L195&gt;W$20),$I195,0)</f>
        <v>0</v>
      </c>
      <c r="X195" s="103" t="n">
        <f aca="false">IF(AND($K195&lt;=X$20,$L195&gt;X$20),$I195,0)</f>
        <v>0</v>
      </c>
      <c r="Y195" s="106" t="n">
        <f aca="false">SUM(M195:X195)</f>
        <v>0</v>
      </c>
    </row>
    <row r="196" customFormat="false" ht="12.75" hidden="false" customHeight="false" outlineLevel="0" collapsed="false">
      <c r="A196" s="0" t="n">
        <f aca="false">+'Personnel Input Worksheet'!A197</f>
        <v>0</v>
      </c>
      <c r="B196" s="0" t="str">
        <f aca="false">+'Personnel Input Worksheet'!B197</f>
        <v> </v>
      </c>
      <c r="C196" s="0" t="n">
        <f aca="false">+'Personnel Input Worksheet'!C197</f>
        <v>0</v>
      </c>
      <c r="D196" s="0" t="n">
        <f aca="false">+'Personnel Input Worksheet'!D197</f>
        <v>0</v>
      </c>
      <c r="E196" s="0" t="n">
        <f aca="false">+'Personnel Input Worksheet'!E197</f>
        <v>0</v>
      </c>
      <c r="F196" s="94" t="n">
        <f aca="false">+'Personnel Input Worksheet'!F197</f>
        <v>0</v>
      </c>
      <c r="G196" s="0" t="n">
        <f aca="false">+'Personnel Input Worksheet'!G197</f>
        <v>12</v>
      </c>
      <c r="H196" s="102" t="n">
        <f aca="false">+G196*30</f>
        <v>360</v>
      </c>
      <c r="I196" s="103" t="n">
        <f aca="false">+F196/12</f>
        <v>0</v>
      </c>
      <c r="J196" s="104" t="n">
        <v>36526</v>
      </c>
      <c r="K196" s="105" t="n">
        <f aca="false">IF(B196&lt;&gt;"FTE",DATE(99,12,31),+J196+(360-H196))</f>
        <v>36525</v>
      </c>
      <c r="L196" s="105" t="n">
        <f aca="false">IF(B196&lt;&gt;"FTE",J196+H196,DATE(2001,1,1))</f>
        <v>36886</v>
      </c>
      <c r="M196" s="103" t="n">
        <f aca="false">IF(AND($K196&lt;=M$20,$L196&gt;M$20),$I196,0)</f>
        <v>0</v>
      </c>
      <c r="N196" s="103" t="n">
        <f aca="false">IF(AND($K196&lt;=N$20,$L196&gt;N$20),$I196,0)</f>
        <v>0</v>
      </c>
      <c r="O196" s="103" t="n">
        <f aca="false">IF(AND($K196&lt;=O$20,$L196&gt;O$20),$I196,0)</f>
        <v>0</v>
      </c>
      <c r="P196" s="103" t="n">
        <f aca="false">IF(AND($K196&lt;=P$20,$L196&gt;P$20),$I196,0)</f>
        <v>0</v>
      </c>
      <c r="Q196" s="103" t="n">
        <f aca="false">IF(AND($K196&lt;=Q$20,$L196&gt;Q$20),$I196,0)</f>
        <v>0</v>
      </c>
      <c r="R196" s="103" t="n">
        <f aca="false">IF(AND($K196&lt;=R$20,$L196&gt;R$20),$I196,0)</f>
        <v>0</v>
      </c>
      <c r="S196" s="103" t="n">
        <f aca="false">IF(AND($K196&lt;=S$20,$L196&gt;S$20),$I196,0)</f>
        <v>0</v>
      </c>
      <c r="T196" s="103" t="n">
        <f aca="false">IF(AND($K196&lt;=T$20,$L196&gt;T$20),$I196,0)</f>
        <v>0</v>
      </c>
      <c r="U196" s="103" t="n">
        <f aca="false">IF(AND($K196&lt;=U$20,$L196&gt;U$20),$I196,0)</f>
        <v>0</v>
      </c>
      <c r="V196" s="103" t="n">
        <f aca="false">IF(AND($K196&lt;=V$20,$L196&gt;V$20),$I196,0)</f>
        <v>0</v>
      </c>
      <c r="W196" s="103" t="n">
        <f aca="false">IF(AND($K196&lt;=W$20,$L196&gt;W$20),$I196,0)</f>
        <v>0</v>
      </c>
      <c r="X196" s="103" t="n">
        <f aca="false">IF(AND($K196&lt;=X$20,$L196&gt;X$20),$I196,0)</f>
        <v>0</v>
      </c>
      <c r="Y196" s="106" t="n">
        <f aca="false">SUM(M196:X196)</f>
        <v>0</v>
      </c>
    </row>
    <row r="197" customFormat="false" ht="12.75" hidden="false" customHeight="false" outlineLevel="0" collapsed="false">
      <c r="A197" s="0" t="n">
        <f aca="false">+'Personnel Input Worksheet'!A198</f>
        <v>0</v>
      </c>
      <c r="B197" s="0" t="str">
        <f aca="false">+'Personnel Input Worksheet'!B198</f>
        <v> </v>
      </c>
      <c r="C197" s="0" t="n">
        <f aca="false">+'Personnel Input Worksheet'!C198</f>
        <v>0</v>
      </c>
      <c r="D197" s="0" t="n">
        <f aca="false">+'Personnel Input Worksheet'!D198</f>
        <v>0</v>
      </c>
      <c r="E197" s="0" t="n">
        <f aca="false">+'Personnel Input Worksheet'!E198</f>
        <v>0</v>
      </c>
      <c r="F197" s="94" t="n">
        <f aca="false">+'Personnel Input Worksheet'!F198</f>
        <v>0</v>
      </c>
      <c r="G197" s="0" t="n">
        <f aca="false">+'Personnel Input Worksheet'!G198</f>
        <v>12</v>
      </c>
      <c r="H197" s="102" t="n">
        <f aca="false">+G197*30</f>
        <v>360</v>
      </c>
      <c r="I197" s="103" t="n">
        <f aca="false">+F197/12</f>
        <v>0</v>
      </c>
      <c r="J197" s="104" t="n">
        <v>36526</v>
      </c>
      <c r="K197" s="105" t="n">
        <f aca="false">IF(B197&lt;&gt;"FTE",DATE(99,12,31),+J197+(360-H197))</f>
        <v>36525</v>
      </c>
      <c r="L197" s="105" t="n">
        <f aca="false">IF(B197&lt;&gt;"FTE",J197+H197,DATE(2001,1,1))</f>
        <v>36886</v>
      </c>
      <c r="M197" s="103" t="n">
        <f aca="false">IF(AND($K197&lt;=M$20,$L197&gt;M$20),$I197,0)</f>
        <v>0</v>
      </c>
      <c r="N197" s="103" t="n">
        <f aca="false">IF(AND($K197&lt;=N$20,$L197&gt;N$20),$I197,0)</f>
        <v>0</v>
      </c>
      <c r="O197" s="103" t="n">
        <f aca="false">IF(AND($K197&lt;=O$20,$L197&gt;O$20),$I197,0)</f>
        <v>0</v>
      </c>
      <c r="P197" s="103" t="n">
        <f aca="false">IF(AND($K197&lt;=P$20,$L197&gt;P$20),$I197,0)</f>
        <v>0</v>
      </c>
      <c r="Q197" s="103" t="n">
        <f aca="false">IF(AND($K197&lt;=Q$20,$L197&gt;Q$20),$I197,0)</f>
        <v>0</v>
      </c>
      <c r="R197" s="103" t="n">
        <f aca="false">IF(AND($K197&lt;=R$20,$L197&gt;R$20),$I197,0)</f>
        <v>0</v>
      </c>
      <c r="S197" s="103" t="n">
        <f aca="false">IF(AND($K197&lt;=S$20,$L197&gt;S$20),$I197,0)</f>
        <v>0</v>
      </c>
      <c r="T197" s="103" t="n">
        <f aca="false">IF(AND($K197&lt;=T$20,$L197&gt;T$20),$I197,0)</f>
        <v>0</v>
      </c>
      <c r="U197" s="103" t="n">
        <f aca="false">IF(AND($K197&lt;=U$20,$L197&gt;U$20),$I197,0)</f>
        <v>0</v>
      </c>
      <c r="V197" s="103" t="n">
        <f aca="false">IF(AND($K197&lt;=V$20,$L197&gt;V$20),$I197,0)</f>
        <v>0</v>
      </c>
      <c r="W197" s="103" t="n">
        <f aca="false">IF(AND($K197&lt;=W$20,$L197&gt;W$20),$I197,0)</f>
        <v>0</v>
      </c>
      <c r="X197" s="103" t="n">
        <f aca="false">IF(AND($K197&lt;=X$20,$L197&gt;X$20),$I197,0)</f>
        <v>0</v>
      </c>
      <c r="Y197" s="106" t="n">
        <f aca="false">SUM(M197:X197)</f>
        <v>0</v>
      </c>
    </row>
    <row r="198" customFormat="false" ht="12.75" hidden="false" customHeight="false" outlineLevel="0" collapsed="false">
      <c r="A198" s="0" t="n">
        <f aca="false">+'Personnel Input Worksheet'!A199</f>
        <v>0</v>
      </c>
      <c r="B198" s="0" t="str">
        <f aca="false">+'Personnel Input Worksheet'!B199</f>
        <v> </v>
      </c>
      <c r="C198" s="0" t="n">
        <f aca="false">+'Personnel Input Worksheet'!C199</f>
        <v>0</v>
      </c>
      <c r="D198" s="0" t="n">
        <f aca="false">+'Personnel Input Worksheet'!D199</f>
        <v>0</v>
      </c>
      <c r="E198" s="0" t="n">
        <f aca="false">+'Personnel Input Worksheet'!E199</f>
        <v>0</v>
      </c>
      <c r="F198" s="94" t="n">
        <f aca="false">+'Personnel Input Worksheet'!F199</f>
        <v>0</v>
      </c>
      <c r="G198" s="0" t="n">
        <f aca="false">+'Personnel Input Worksheet'!G199</f>
        <v>12</v>
      </c>
      <c r="H198" s="102" t="n">
        <f aca="false">+G198*30</f>
        <v>360</v>
      </c>
      <c r="I198" s="103" t="n">
        <f aca="false">+F198/12</f>
        <v>0</v>
      </c>
      <c r="J198" s="104" t="n">
        <v>36526</v>
      </c>
      <c r="K198" s="105" t="n">
        <f aca="false">IF(B198&lt;&gt;"FTE",DATE(99,12,31),+J198+(360-H198))</f>
        <v>36525</v>
      </c>
      <c r="L198" s="105" t="n">
        <f aca="false">IF(B198&lt;&gt;"FTE",J198+H198,DATE(2001,1,1))</f>
        <v>36886</v>
      </c>
      <c r="M198" s="103" t="n">
        <f aca="false">IF(AND($K198&lt;=M$20,$L198&gt;M$20),$I198,0)</f>
        <v>0</v>
      </c>
      <c r="N198" s="103" t="n">
        <f aca="false">IF(AND($K198&lt;=N$20,$L198&gt;N$20),$I198,0)</f>
        <v>0</v>
      </c>
      <c r="O198" s="103" t="n">
        <f aca="false">IF(AND($K198&lt;=O$20,$L198&gt;O$20),$I198,0)</f>
        <v>0</v>
      </c>
      <c r="P198" s="103" t="n">
        <f aca="false">IF(AND($K198&lt;=P$20,$L198&gt;P$20),$I198,0)</f>
        <v>0</v>
      </c>
      <c r="Q198" s="103" t="n">
        <f aca="false">IF(AND($K198&lt;=Q$20,$L198&gt;Q$20),$I198,0)</f>
        <v>0</v>
      </c>
      <c r="R198" s="103" t="n">
        <f aca="false">IF(AND($K198&lt;=R$20,$L198&gt;R$20),$I198,0)</f>
        <v>0</v>
      </c>
      <c r="S198" s="103" t="n">
        <f aca="false">IF(AND($K198&lt;=S$20,$L198&gt;S$20),$I198,0)</f>
        <v>0</v>
      </c>
      <c r="T198" s="103" t="n">
        <f aca="false">IF(AND($K198&lt;=T$20,$L198&gt;T$20),$I198,0)</f>
        <v>0</v>
      </c>
      <c r="U198" s="103" t="n">
        <f aca="false">IF(AND($K198&lt;=U$20,$L198&gt;U$20),$I198,0)</f>
        <v>0</v>
      </c>
      <c r="V198" s="103" t="n">
        <f aca="false">IF(AND($K198&lt;=V$20,$L198&gt;V$20),$I198,0)</f>
        <v>0</v>
      </c>
      <c r="W198" s="103" t="n">
        <f aca="false">IF(AND($K198&lt;=W$20,$L198&gt;W$20),$I198,0)</f>
        <v>0</v>
      </c>
      <c r="X198" s="103" t="n">
        <f aca="false">IF(AND($K198&lt;=X$20,$L198&gt;X$20),$I198,0)</f>
        <v>0</v>
      </c>
      <c r="Y198" s="106" t="n">
        <f aca="false">SUM(M198:X198)</f>
        <v>0</v>
      </c>
    </row>
    <row r="199" customFormat="false" ht="12.75" hidden="false" customHeight="false" outlineLevel="0" collapsed="false">
      <c r="A199" s="0" t="n">
        <f aca="false">+'Personnel Input Worksheet'!A200</f>
        <v>0</v>
      </c>
      <c r="B199" s="0" t="str">
        <f aca="false">+'Personnel Input Worksheet'!B200</f>
        <v> </v>
      </c>
      <c r="C199" s="0" t="n">
        <f aca="false">+'Personnel Input Worksheet'!C200</f>
        <v>0</v>
      </c>
      <c r="D199" s="0" t="n">
        <f aca="false">+'Personnel Input Worksheet'!D200</f>
        <v>0</v>
      </c>
      <c r="E199" s="0" t="n">
        <f aca="false">+'Personnel Input Worksheet'!E200</f>
        <v>0</v>
      </c>
      <c r="F199" s="94" t="n">
        <f aca="false">+'Personnel Input Worksheet'!F200</f>
        <v>0</v>
      </c>
      <c r="G199" s="0" t="n">
        <f aca="false">+'Personnel Input Worksheet'!G200</f>
        <v>12</v>
      </c>
      <c r="H199" s="102" t="n">
        <f aca="false">+G199*30</f>
        <v>360</v>
      </c>
      <c r="I199" s="103" t="n">
        <f aca="false">+F199/12</f>
        <v>0</v>
      </c>
      <c r="J199" s="104" t="n">
        <v>36526</v>
      </c>
      <c r="K199" s="105" t="n">
        <f aca="false">IF(B199&lt;&gt;"FTE",DATE(99,12,31),+J199+(360-H199))</f>
        <v>36525</v>
      </c>
      <c r="L199" s="105" t="n">
        <f aca="false">IF(B199&lt;&gt;"FTE",J199+H199,DATE(2001,1,1))</f>
        <v>36886</v>
      </c>
      <c r="M199" s="103" t="n">
        <f aca="false">IF(AND($K199&lt;=M$20,$L199&gt;M$20),$I199,0)</f>
        <v>0</v>
      </c>
      <c r="N199" s="103" t="n">
        <f aca="false">IF(AND($K199&lt;=N$20,$L199&gt;N$20),$I199,0)</f>
        <v>0</v>
      </c>
      <c r="O199" s="103" t="n">
        <f aca="false">IF(AND($K199&lt;=O$20,$L199&gt;O$20),$I199,0)</f>
        <v>0</v>
      </c>
      <c r="P199" s="103" t="n">
        <f aca="false">IF(AND($K199&lt;=P$20,$L199&gt;P$20),$I199,0)</f>
        <v>0</v>
      </c>
      <c r="Q199" s="103" t="n">
        <f aca="false">IF(AND($K199&lt;=Q$20,$L199&gt;Q$20),$I199,0)</f>
        <v>0</v>
      </c>
      <c r="R199" s="103" t="n">
        <f aca="false">IF(AND($K199&lt;=R$20,$L199&gt;R$20),$I199,0)</f>
        <v>0</v>
      </c>
      <c r="S199" s="103" t="n">
        <f aca="false">IF(AND($K199&lt;=S$20,$L199&gt;S$20),$I199,0)</f>
        <v>0</v>
      </c>
      <c r="T199" s="103" t="n">
        <f aca="false">IF(AND($K199&lt;=T$20,$L199&gt;T$20),$I199,0)</f>
        <v>0</v>
      </c>
      <c r="U199" s="103" t="n">
        <f aca="false">IF(AND($K199&lt;=U$20,$L199&gt;U$20),$I199,0)</f>
        <v>0</v>
      </c>
      <c r="V199" s="103" t="n">
        <f aca="false">IF(AND($K199&lt;=V$20,$L199&gt;V$20),$I199,0)</f>
        <v>0</v>
      </c>
      <c r="W199" s="103" t="n">
        <f aca="false">IF(AND($K199&lt;=W$20,$L199&gt;W$20),$I199,0)</f>
        <v>0</v>
      </c>
      <c r="X199" s="103" t="n">
        <f aca="false">IF(AND($K199&lt;=X$20,$L199&gt;X$20),$I199,0)</f>
        <v>0</v>
      </c>
      <c r="Y199" s="106" t="n">
        <f aca="false">SUM(M199:X199)</f>
        <v>0</v>
      </c>
    </row>
    <row r="200" customFormat="false" ht="12.75" hidden="false" customHeight="false" outlineLevel="0" collapsed="false">
      <c r="A200" s="0" t="n">
        <f aca="false">+'Personnel Input Worksheet'!A201</f>
        <v>0</v>
      </c>
      <c r="B200" s="0" t="str">
        <f aca="false">+'Personnel Input Worksheet'!B201</f>
        <v> </v>
      </c>
      <c r="C200" s="0" t="n">
        <f aca="false">+'Personnel Input Worksheet'!C201</f>
        <v>0</v>
      </c>
      <c r="D200" s="0" t="n">
        <f aca="false">+'Personnel Input Worksheet'!D201</f>
        <v>0</v>
      </c>
      <c r="E200" s="0" t="n">
        <f aca="false">+'Personnel Input Worksheet'!E201</f>
        <v>0</v>
      </c>
      <c r="F200" s="94" t="n">
        <f aca="false">+'Personnel Input Worksheet'!F201</f>
        <v>0</v>
      </c>
      <c r="G200" s="0" t="n">
        <f aca="false">+'Personnel Input Worksheet'!G201</f>
        <v>12</v>
      </c>
      <c r="H200" s="102" t="n">
        <f aca="false">+G200*30</f>
        <v>360</v>
      </c>
      <c r="I200" s="103" t="n">
        <f aca="false">+F200/12</f>
        <v>0</v>
      </c>
      <c r="J200" s="104" t="n">
        <v>36526</v>
      </c>
      <c r="K200" s="105" t="n">
        <f aca="false">IF(B200&lt;&gt;"FTE",DATE(99,12,31),+J200+(360-H200))</f>
        <v>36525</v>
      </c>
      <c r="L200" s="105" t="n">
        <f aca="false">IF(B200&lt;&gt;"FTE",J200+H200,DATE(2001,1,1))</f>
        <v>36886</v>
      </c>
      <c r="M200" s="103" t="n">
        <f aca="false">IF(AND($K200&lt;=M$20,$L200&gt;M$20),$I200,0)</f>
        <v>0</v>
      </c>
      <c r="N200" s="103" t="n">
        <f aca="false">IF(AND($K200&lt;=N$20,$L200&gt;N$20),$I200,0)</f>
        <v>0</v>
      </c>
      <c r="O200" s="103" t="n">
        <f aca="false">IF(AND($K200&lt;=O$20,$L200&gt;O$20),$I200,0)</f>
        <v>0</v>
      </c>
      <c r="P200" s="103" t="n">
        <f aca="false">IF(AND($K200&lt;=P$20,$L200&gt;P$20),$I200,0)</f>
        <v>0</v>
      </c>
      <c r="Q200" s="103" t="n">
        <f aca="false">IF(AND($K200&lt;=Q$20,$L200&gt;Q$20),$I200,0)</f>
        <v>0</v>
      </c>
      <c r="R200" s="103" t="n">
        <f aca="false">IF(AND($K200&lt;=R$20,$L200&gt;R$20),$I200,0)</f>
        <v>0</v>
      </c>
      <c r="S200" s="103" t="n">
        <f aca="false">IF(AND($K200&lt;=S$20,$L200&gt;S$20),$I200,0)</f>
        <v>0</v>
      </c>
      <c r="T200" s="103" t="n">
        <f aca="false">IF(AND($K200&lt;=T$20,$L200&gt;T$20),$I200,0)</f>
        <v>0</v>
      </c>
      <c r="U200" s="103" t="n">
        <f aca="false">IF(AND($K200&lt;=U$20,$L200&gt;U$20),$I200,0)</f>
        <v>0</v>
      </c>
      <c r="V200" s="103" t="n">
        <f aca="false">IF(AND($K200&lt;=V$20,$L200&gt;V$20),$I200,0)</f>
        <v>0</v>
      </c>
      <c r="W200" s="103" t="n">
        <f aca="false">IF(AND($K200&lt;=W$20,$L200&gt;W$20),$I200,0)</f>
        <v>0</v>
      </c>
      <c r="X200" s="103" t="n">
        <f aca="false">IF(AND($K200&lt;=X$20,$L200&gt;X$20),$I200,0)</f>
        <v>0</v>
      </c>
      <c r="Y200" s="106" t="n">
        <f aca="false">SUM(M200:X200)</f>
        <v>0</v>
      </c>
    </row>
    <row r="201" customFormat="false" ht="12.75" hidden="false" customHeight="false" outlineLevel="0" collapsed="false">
      <c r="A201" s="0" t="n">
        <f aca="false">+'Personnel Input Worksheet'!A202</f>
        <v>0</v>
      </c>
      <c r="B201" s="0" t="str">
        <f aca="false">+'Personnel Input Worksheet'!B202</f>
        <v> </v>
      </c>
      <c r="C201" s="0" t="n">
        <f aca="false">+'Personnel Input Worksheet'!C202</f>
        <v>0</v>
      </c>
      <c r="D201" s="0" t="n">
        <f aca="false">+'Personnel Input Worksheet'!D202</f>
        <v>0</v>
      </c>
      <c r="E201" s="0" t="n">
        <f aca="false">+'Personnel Input Worksheet'!E202</f>
        <v>0</v>
      </c>
      <c r="F201" s="94" t="n">
        <f aca="false">+'Personnel Input Worksheet'!F202</f>
        <v>0</v>
      </c>
      <c r="G201" s="0" t="n">
        <f aca="false">+'Personnel Input Worksheet'!G202</f>
        <v>12</v>
      </c>
      <c r="H201" s="102" t="n">
        <f aca="false">+G201*30</f>
        <v>360</v>
      </c>
      <c r="I201" s="103" t="n">
        <f aca="false">+F201/12</f>
        <v>0</v>
      </c>
      <c r="J201" s="104" t="n">
        <v>36526</v>
      </c>
      <c r="K201" s="105" t="n">
        <f aca="false">IF(B201&lt;&gt;"FTE",DATE(99,12,31),+J201+(360-H201))</f>
        <v>36525</v>
      </c>
      <c r="L201" s="105" t="n">
        <f aca="false">IF(B201&lt;&gt;"FTE",J201+H201,DATE(2001,1,1))</f>
        <v>36886</v>
      </c>
      <c r="M201" s="103" t="n">
        <f aca="false">IF(AND($K201&lt;=M$20,$L201&gt;M$20),$I201,0)</f>
        <v>0</v>
      </c>
      <c r="N201" s="103" t="n">
        <f aca="false">IF(AND($K201&lt;=N$20,$L201&gt;N$20),$I201,0)</f>
        <v>0</v>
      </c>
      <c r="O201" s="103" t="n">
        <f aca="false">IF(AND($K201&lt;=O$20,$L201&gt;O$20),$I201,0)</f>
        <v>0</v>
      </c>
      <c r="P201" s="103" t="n">
        <f aca="false">IF(AND($K201&lt;=P$20,$L201&gt;P$20),$I201,0)</f>
        <v>0</v>
      </c>
      <c r="Q201" s="103" t="n">
        <f aca="false">IF(AND($K201&lt;=Q$20,$L201&gt;Q$20),$I201,0)</f>
        <v>0</v>
      </c>
      <c r="R201" s="103" t="n">
        <f aca="false">IF(AND($K201&lt;=R$20,$L201&gt;R$20),$I201,0)</f>
        <v>0</v>
      </c>
      <c r="S201" s="103" t="n">
        <f aca="false">IF(AND($K201&lt;=S$20,$L201&gt;S$20),$I201,0)</f>
        <v>0</v>
      </c>
      <c r="T201" s="103" t="n">
        <f aca="false">IF(AND($K201&lt;=T$20,$L201&gt;T$20),$I201,0)</f>
        <v>0</v>
      </c>
      <c r="U201" s="103" t="n">
        <f aca="false">IF(AND($K201&lt;=U$20,$L201&gt;U$20),$I201,0)</f>
        <v>0</v>
      </c>
      <c r="V201" s="103" t="n">
        <f aca="false">IF(AND($K201&lt;=V$20,$L201&gt;V$20),$I201,0)</f>
        <v>0</v>
      </c>
      <c r="W201" s="103" t="n">
        <f aca="false">IF(AND($K201&lt;=W$20,$L201&gt;W$20),$I201,0)</f>
        <v>0</v>
      </c>
      <c r="X201" s="103" t="n">
        <f aca="false">IF(AND($K201&lt;=X$20,$L201&gt;X$20),$I201,0)</f>
        <v>0</v>
      </c>
      <c r="Y201" s="106" t="n">
        <f aca="false">SUM(M201:X201)</f>
        <v>0</v>
      </c>
    </row>
    <row r="202" customFormat="false" ht="12.75" hidden="false" customHeight="false" outlineLevel="0" collapsed="false">
      <c r="A202" s="0" t="n">
        <f aca="false">+'Personnel Input Worksheet'!A203</f>
        <v>0</v>
      </c>
      <c r="B202" s="0" t="str">
        <f aca="false">+'Personnel Input Worksheet'!B203</f>
        <v> </v>
      </c>
      <c r="C202" s="0" t="n">
        <f aca="false">+'Personnel Input Worksheet'!C203</f>
        <v>0</v>
      </c>
      <c r="D202" s="0" t="n">
        <f aca="false">+'Personnel Input Worksheet'!D203</f>
        <v>0</v>
      </c>
      <c r="E202" s="0" t="n">
        <f aca="false">+'Personnel Input Worksheet'!E203</f>
        <v>0</v>
      </c>
      <c r="F202" s="94" t="n">
        <f aca="false">+'Personnel Input Worksheet'!F203</f>
        <v>0</v>
      </c>
      <c r="G202" s="0" t="n">
        <f aca="false">+'Personnel Input Worksheet'!G203</f>
        <v>12</v>
      </c>
      <c r="H202" s="102" t="n">
        <f aca="false">+G202*30</f>
        <v>360</v>
      </c>
      <c r="I202" s="103" t="n">
        <f aca="false">+F202/12</f>
        <v>0</v>
      </c>
      <c r="J202" s="104" t="n">
        <v>36526</v>
      </c>
      <c r="K202" s="105" t="n">
        <f aca="false">IF(B202&lt;&gt;"FTE",DATE(99,12,31),+J202+(360-H202))</f>
        <v>36525</v>
      </c>
      <c r="L202" s="105" t="n">
        <f aca="false">IF(B202&lt;&gt;"FTE",J202+H202,DATE(2001,1,1))</f>
        <v>36886</v>
      </c>
      <c r="M202" s="103" t="n">
        <f aca="false">IF(AND($K202&lt;=M$20,$L202&gt;M$20),$I202,0)</f>
        <v>0</v>
      </c>
      <c r="N202" s="103" t="n">
        <f aca="false">IF(AND($K202&lt;=N$20,$L202&gt;N$20),$I202,0)</f>
        <v>0</v>
      </c>
      <c r="O202" s="103" t="n">
        <f aca="false">IF(AND($K202&lt;=O$20,$L202&gt;O$20),$I202,0)</f>
        <v>0</v>
      </c>
      <c r="P202" s="103" t="n">
        <f aca="false">IF(AND($K202&lt;=P$20,$L202&gt;P$20),$I202,0)</f>
        <v>0</v>
      </c>
      <c r="Q202" s="103" t="n">
        <f aca="false">IF(AND($K202&lt;=Q$20,$L202&gt;Q$20),$I202,0)</f>
        <v>0</v>
      </c>
      <c r="R202" s="103" t="n">
        <f aca="false">IF(AND($K202&lt;=R$20,$L202&gt;R$20),$I202,0)</f>
        <v>0</v>
      </c>
      <c r="S202" s="103" t="n">
        <f aca="false">IF(AND($K202&lt;=S$20,$L202&gt;S$20),$I202,0)</f>
        <v>0</v>
      </c>
      <c r="T202" s="103" t="n">
        <f aca="false">IF(AND($K202&lt;=T$20,$L202&gt;T$20),$I202,0)</f>
        <v>0</v>
      </c>
      <c r="U202" s="103" t="n">
        <f aca="false">IF(AND($K202&lt;=U$20,$L202&gt;U$20),$I202,0)</f>
        <v>0</v>
      </c>
      <c r="V202" s="103" t="n">
        <f aca="false">IF(AND($K202&lt;=V$20,$L202&gt;V$20),$I202,0)</f>
        <v>0</v>
      </c>
      <c r="W202" s="103" t="n">
        <f aca="false">IF(AND($K202&lt;=W$20,$L202&gt;W$20),$I202,0)</f>
        <v>0</v>
      </c>
      <c r="X202" s="103" t="n">
        <f aca="false">IF(AND($K202&lt;=X$20,$L202&gt;X$20),$I202,0)</f>
        <v>0</v>
      </c>
      <c r="Y202" s="106" t="n">
        <f aca="false">SUM(M202:X202)</f>
        <v>0</v>
      </c>
    </row>
    <row r="203" customFormat="false" ht="12.75" hidden="false" customHeight="false" outlineLevel="0" collapsed="false">
      <c r="A203" s="0" t="n">
        <f aca="false">+'Personnel Input Worksheet'!A204</f>
        <v>0</v>
      </c>
      <c r="B203" s="0" t="str">
        <f aca="false">+'Personnel Input Worksheet'!B204</f>
        <v> </v>
      </c>
      <c r="C203" s="0" t="n">
        <f aca="false">+'Personnel Input Worksheet'!C204</f>
        <v>0</v>
      </c>
      <c r="D203" s="0" t="n">
        <f aca="false">+'Personnel Input Worksheet'!D204</f>
        <v>0</v>
      </c>
      <c r="E203" s="0" t="n">
        <f aca="false">+'Personnel Input Worksheet'!E204</f>
        <v>0</v>
      </c>
      <c r="F203" s="94" t="n">
        <f aca="false">+'Personnel Input Worksheet'!F204</f>
        <v>0</v>
      </c>
      <c r="G203" s="0" t="n">
        <f aca="false">+'Personnel Input Worksheet'!G204</f>
        <v>12</v>
      </c>
      <c r="H203" s="102" t="n">
        <f aca="false">+G203*30</f>
        <v>360</v>
      </c>
      <c r="I203" s="103" t="n">
        <f aca="false">+F203/12</f>
        <v>0</v>
      </c>
      <c r="J203" s="104" t="n">
        <v>36526</v>
      </c>
      <c r="K203" s="105" t="n">
        <f aca="false">IF(B203&lt;&gt;"FTE",DATE(99,12,31),+J203+(360-H203))</f>
        <v>36525</v>
      </c>
      <c r="L203" s="105" t="n">
        <f aca="false">IF(B203&lt;&gt;"FTE",J203+H203,DATE(2001,1,1))</f>
        <v>36886</v>
      </c>
      <c r="M203" s="103" t="n">
        <f aca="false">IF(AND($K203&lt;=M$20,$L203&gt;M$20),$I203,0)</f>
        <v>0</v>
      </c>
      <c r="N203" s="103" t="n">
        <f aca="false">IF(AND($K203&lt;=N$20,$L203&gt;N$20),$I203,0)</f>
        <v>0</v>
      </c>
      <c r="O203" s="103" t="n">
        <f aca="false">IF(AND($K203&lt;=O$20,$L203&gt;O$20),$I203,0)</f>
        <v>0</v>
      </c>
      <c r="P203" s="103" t="n">
        <f aca="false">IF(AND($K203&lt;=P$20,$L203&gt;P$20),$I203,0)</f>
        <v>0</v>
      </c>
      <c r="Q203" s="103" t="n">
        <f aca="false">IF(AND($K203&lt;=Q$20,$L203&gt;Q$20),$I203,0)</f>
        <v>0</v>
      </c>
      <c r="R203" s="103" t="n">
        <f aca="false">IF(AND($K203&lt;=R$20,$L203&gt;R$20),$I203,0)</f>
        <v>0</v>
      </c>
      <c r="S203" s="103" t="n">
        <f aca="false">IF(AND($K203&lt;=S$20,$L203&gt;S$20),$I203,0)</f>
        <v>0</v>
      </c>
      <c r="T203" s="103" t="n">
        <f aca="false">IF(AND($K203&lt;=T$20,$L203&gt;T$20),$I203,0)</f>
        <v>0</v>
      </c>
      <c r="U203" s="103" t="n">
        <f aca="false">IF(AND($K203&lt;=U$20,$L203&gt;U$20),$I203,0)</f>
        <v>0</v>
      </c>
      <c r="V203" s="103" t="n">
        <f aca="false">IF(AND($K203&lt;=V$20,$L203&gt;V$20),$I203,0)</f>
        <v>0</v>
      </c>
      <c r="W203" s="103" t="n">
        <f aca="false">IF(AND($K203&lt;=W$20,$L203&gt;W$20),$I203,0)</f>
        <v>0</v>
      </c>
      <c r="X203" s="103" t="n">
        <f aca="false">IF(AND($K203&lt;=X$20,$L203&gt;X$20),$I203,0)</f>
        <v>0</v>
      </c>
      <c r="Y203" s="106" t="n">
        <f aca="false">SUM(M203:X203)</f>
        <v>0</v>
      </c>
    </row>
    <row r="204" customFormat="false" ht="12.75" hidden="false" customHeight="false" outlineLevel="0" collapsed="false">
      <c r="A204" s="0" t="n">
        <f aca="false">+'Personnel Input Worksheet'!A205</f>
        <v>0</v>
      </c>
      <c r="B204" s="0" t="str">
        <f aca="false">+'Personnel Input Worksheet'!B205</f>
        <v> </v>
      </c>
      <c r="C204" s="0" t="n">
        <f aca="false">+'Personnel Input Worksheet'!C205</f>
        <v>0</v>
      </c>
      <c r="D204" s="0" t="n">
        <f aca="false">+'Personnel Input Worksheet'!D205</f>
        <v>0</v>
      </c>
      <c r="E204" s="0" t="n">
        <f aca="false">+'Personnel Input Worksheet'!E205</f>
        <v>0</v>
      </c>
      <c r="F204" s="94" t="n">
        <f aca="false">+'Personnel Input Worksheet'!F205</f>
        <v>0</v>
      </c>
      <c r="G204" s="0" t="n">
        <f aca="false">+'Personnel Input Worksheet'!G205</f>
        <v>12</v>
      </c>
      <c r="H204" s="102" t="n">
        <f aca="false">+G204*30</f>
        <v>360</v>
      </c>
      <c r="I204" s="103" t="n">
        <f aca="false">+F204/12</f>
        <v>0</v>
      </c>
      <c r="J204" s="104" t="n">
        <v>36526</v>
      </c>
      <c r="K204" s="105" t="n">
        <f aca="false">IF(B204&lt;&gt;"FTE",DATE(99,12,31),+J204+(360-H204))</f>
        <v>36525</v>
      </c>
      <c r="L204" s="105" t="n">
        <f aca="false">IF(B204&lt;&gt;"FTE",J204+H204,DATE(2001,1,1))</f>
        <v>36886</v>
      </c>
      <c r="M204" s="103" t="n">
        <f aca="false">IF(AND($K204&lt;=M$20,$L204&gt;M$20),$I204,0)</f>
        <v>0</v>
      </c>
      <c r="N204" s="103" t="n">
        <f aca="false">IF(AND($K204&lt;=N$20,$L204&gt;N$20),$I204,0)</f>
        <v>0</v>
      </c>
      <c r="O204" s="103" t="n">
        <f aca="false">IF(AND($K204&lt;=O$20,$L204&gt;O$20),$I204,0)</f>
        <v>0</v>
      </c>
      <c r="P204" s="103" t="n">
        <f aca="false">IF(AND($K204&lt;=P$20,$L204&gt;P$20),$I204,0)</f>
        <v>0</v>
      </c>
      <c r="Q204" s="103" t="n">
        <f aca="false">IF(AND($K204&lt;=Q$20,$L204&gt;Q$20),$I204,0)</f>
        <v>0</v>
      </c>
      <c r="R204" s="103" t="n">
        <f aca="false">IF(AND($K204&lt;=R$20,$L204&gt;R$20),$I204,0)</f>
        <v>0</v>
      </c>
      <c r="S204" s="103" t="n">
        <f aca="false">IF(AND($K204&lt;=S$20,$L204&gt;S$20),$I204,0)</f>
        <v>0</v>
      </c>
      <c r="T204" s="103" t="n">
        <f aca="false">IF(AND($K204&lt;=T$20,$L204&gt;T$20),$I204,0)</f>
        <v>0</v>
      </c>
      <c r="U204" s="103" t="n">
        <f aca="false">IF(AND($K204&lt;=U$20,$L204&gt;U$20),$I204,0)</f>
        <v>0</v>
      </c>
      <c r="V204" s="103" t="n">
        <f aca="false">IF(AND($K204&lt;=V$20,$L204&gt;V$20),$I204,0)</f>
        <v>0</v>
      </c>
      <c r="W204" s="103" t="n">
        <f aca="false">IF(AND($K204&lt;=W$20,$L204&gt;W$20),$I204,0)</f>
        <v>0</v>
      </c>
      <c r="X204" s="103" t="n">
        <f aca="false">IF(AND($K204&lt;=X$20,$L204&gt;X$20),$I204,0)</f>
        <v>0</v>
      </c>
      <c r="Y204" s="106" t="n">
        <f aca="false">SUM(M204:X204)</f>
        <v>0</v>
      </c>
    </row>
    <row r="205" customFormat="false" ht="12.75" hidden="false" customHeight="false" outlineLevel="0" collapsed="false">
      <c r="A205" s="0" t="n">
        <f aca="false">+'Personnel Input Worksheet'!A206</f>
        <v>0</v>
      </c>
      <c r="B205" s="0" t="str">
        <f aca="false">+'Personnel Input Worksheet'!B206</f>
        <v> </v>
      </c>
      <c r="C205" s="0" t="n">
        <f aca="false">+'Personnel Input Worksheet'!C206</f>
        <v>0</v>
      </c>
      <c r="D205" s="0" t="n">
        <f aca="false">+'Personnel Input Worksheet'!D206</f>
        <v>0</v>
      </c>
      <c r="E205" s="0" t="n">
        <f aca="false">+'Personnel Input Worksheet'!E206</f>
        <v>0</v>
      </c>
      <c r="F205" s="94" t="n">
        <f aca="false">+'Personnel Input Worksheet'!F206</f>
        <v>0</v>
      </c>
      <c r="G205" s="0" t="n">
        <f aca="false">+'Personnel Input Worksheet'!G206</f>
        <v>12</v>
      </c>
      <c r="H205" s="102" t="n">
        <f aca="false">+G205*30</f>
        <v>360</v>
      </c>
      <c r="I205" s="103" t="n">
        <f aca="false">+F205/12</f>
        <v>0</v>
      </c>
      <c r="J205" s="104" t="n">
        <v>36526</v>
      </c>
      <c r="K205" s="105" t="n">
        <f aca="false">IF(B205&lt;&gt;"FTE",DATE(99,12,31),+J205+(360-H205))</f>
        <v>36525</v>
      </c>
      <c r="L205" s="105" t="n">
        <f aca="false">IF(B205&lt;&gt;"FTE",J205+H205,DATE(2001,1,1))</f>
        <v>36886</v>
      </c>
      <c r="M205" s="103" t="n">
        <f aca="false">IF(AND($K205&lt;=M$20,$L205&gt;M$20),$I205,0)</f>
        <v>0</v>
      </c>
      <c r="N205" s="103" t="n">
        <f aca="false">IF(AND($K205&lt;=N$20,$L205&gt;N$20),$I205,0)</f>
        <v>0</v>
      </c>
      <c r="O205" s="103" t="n">
        <f aca="false">IF(AND($K205&lt;=O$20,$L205&gt;O$20),$I205,0)</f>
        <v>0</v>
      </c>
      <c r="P205" s="103" t="n">
        <f aca="false">IF(AND($K205&lt;=P$20,$L205&gt;P$20),$I205,0)</f>
        <v>0</v>
      </c>
      <c r="Q205" s="103" t="n">
        <f aca="false">IF(AND($K205&lt;=Q$20,$L205&gt;Q$20),$I205,0)</f>
        <v>0</v>
      </c>
      <c r="R205" s="103" t="n">
        <f aca="false">IF(AND($K205&lt;=R$20,$L205&gt;R$20),$I205,0)</f>
        <v>0</v>
      </c>
      <c r="S205" s="103" t="n">
        <f aca="false">IF(AND($K205&lt;=S$20,$L205&gt;S$20),$I205,0)</f>
        <v>0</v>
      </c>
      <c r="T205" s="103" t="n">
        <f aca="false">IF(AND($K205&lt;=T$20,$L205&gt;T$20),$I205,0)</f>
        <v>0</v>
      </c>
      <c r="U205" s="103" t="n">
        <f aca="false">IF(AND($K205&lt;=U$20,$L205&gt;U$20),$I205,0)</f>
        <v>0</v>
      </c>
      <c r="V205" s="103" t="n">
        <f aca="false">IF(AND($K205&lt;=V$20,$L205&gt;V$20),$I205,0)</f>
        <v>0</v>
      </c>
      <c r="W205" s="103" t="n">
        <f aca="false">IF(AND($K205&lt;=W$20,$L205&gt;W$20),$I205,0)</f>
        <v>0</v>
      </c>
      <c r="X205" s="103" t="n">
        <f aca="false">IF(AND($K205&lt;=X$20,$L205&gt;X$20),$I205,0)</f>
        <v>0</v>
      </c>
      <c r="Y205" s="106" t="n">
        <f aca="false">SUM(M205:X205)</f>
        <v>0</v>
      </c>
    </row>
    <row r="206" customFormat="false" ht="12.75" hidden="false" customHeight="false" outlineLevel="0" collapsed="false">
      <c r="A206" s="0" t="n">
        <f aca="false">+'Personnel Input Worksheet'!A207</f>
        <v>0</v>
      </c>
      <c r="B206" s="0" t="str">
        <f aca="false">+'Personnel Input Worksheet'!B207</f>
        <v> </v>
      </c>
      <c r="C206" s="0" t="n">
        <f aca="false">+'Personnel Input Worksheet'!C207</f>
        <v>0</v>
      </c>
      <c r="D206" s="0" t="n">
        <f aca="false">+'Personnel Input Worksheet'!D207</f>
        <v>0</v>
      </c>
      <c r="E206" s="0" t="n">
        <f aca="false">+'Personnel Input Worksheet'!E207</f>
        <v>0</v>
      </c>
      <c r="F206" s="94" t="n">
        <f aca="false">+'Personnel Input Worksheet'!F207</f>
        <v>0</v>
      </c>
      <c r="G206" s="0" t="n">
        <f aca="false">+'Personnel Input Worksheet'!G207</f>
        <v>12</v>
      </c>
      <c r="H206" s="102" t="n">
        <f aca="false">+G206*30</f>
        <v>360</v>
      </c>
      <c r="I206" s="103" t="n">
        <f aca="false">+F206/12</f>
        <v>0</v>
      </c>
      <c r="J206" s="104" t="n">
        <v>36526</v>
      </c>
      <c r="K206" s="105" t="n">
        <f aca="false">IF(B206&lt;&gt;"FTE",DATE(99,12,31),+J206+(360-H206))</f>
        <v>36525</v>
      </c>
      <c r="L206" s="105" t="n">
        <f aca="false">IF(B206&lt;&gt;"FTE",J206+H206,DATE(2001,1,1))</f>
        <v>36886</v>
      </c>
      <c r="M206" s="103" t="n">
        <f aca="false">IF(AND($K206&lt;=M$20,$L206&gt;M$20),$I206,0)</f>
        <v>0</v>
      </c>
      <c r="N206" s="103" t="n">
        <f aca="false">IF(AND($K206&lt;=N$20,$L206&gt;N$20),$I206,0)</f>
        <v>0</v>
      </c>
      <c r="O206" s="103" t="n">
        <f aca="false">IF(AND($K206&lt;=O$20,$L206&gt;O$20),$I206,0)</f>
        <v>0</v>
      </c>
      <c r="P206" s="103" t="n">
        <f aca="false">IF(AND($K206&lt;=P$20,$L206&gt;P$20),$I206,0)</f>
        <v>0</v>
      </c>
      <c r="Q206" s="103" t="n">
        <f aca="false">IF(AND($K206&lt;=Q$20,$L206&gt;Q$20),$I206,0)</f>
        <v>0</v>
      </c>
      <c r="R206" s="103" t="n">
        <f aca="false">IF(AND($K206&lt;=R$20,$L206&gt;R$20),$I206,0)</f>
        <v>0</v>
      </c>
      <c r="S206" s="103" t="n">
        <f aca="false">IF(AND($K206&lt;=S$20,$L206&gt;S$20),$I206,0)</f>
        <v>0</v>
      </c>
      <c r="T206" s="103" t="n">
        <f aca="false">IF(AND($K206&lt;=T$20,$L206&gt;T$20),$I206,0)</f>
        <v>0</v>
      </c>
      <c r="U206" s="103" t="n">
        <f aca="false">IF(AND($K206&lt;=U$20,$L206&gt;U$20),$I206,0)</f>
        <v>0</v>
      </c>
      <c r="V206" s="103" t="n">
        <f aca="false">IF(AND($K206&lt;=V$20,$L206&gt;V$20),$I206,0)</f>
        <v>0</v>
      </c>
      <c r="W206" s="103" t="n">
        <f aca="false">IF(AND($K206&lt;=W$20,$L206&gt;W$20),$I206,0)</f>
        <v>0</v>
      </c>
      <c r="X206" s="103" t="n">
        <f aca="false">IF(AND($K206&lt;=X$20,$L206&gt;X$20),$I206,0)</f>
        <v>0</v>
      </c>
      <c r="Y206" s="106" t="n">
        <f aca="false">SUM(M206:X206)</f>
        <v>0</v>
      </c>
    </row>
    <row r="207" customFormat="false" ht="12.75" hidden="false" customHeight="false" outlineLevel="0" collapsed="false">
      <c r="A207" s="0" t="n">
        <f aca="false">+'Personnel Input Worksheet'!A208</f>
        <v>0</v>
      </c>
      <c r="B207" s="0" t="str">
        <f aca="false">+'Personnel Input Worksheet'!B208</f>
        <v> </v>
      </c>
      <c r="C207" s="0" t="n">
        <f aca="false">+'Personnel Input Worksheet'!C208</f>
        <v>0</v>
      </c>
      <c r="D207" s="0" t="n">
        <f aca="false">+'Personnel Input Worksheet'!D208</f>
        <v>0</v>
      </c>
      <c r="E207" s="0" t="n">
        <f aca="false">+'Personnel Input Worksheet'!E208</f>
        <v>0</v>
      </c>
      <c r="F207" s="94" t="n">
        <f aca="false">+'Personnel Input Worksheet'!F208</f>
        <v>0</v>
      </c>
      <c r="G207" s="0" t="n">
        <f aca="false">+'Personnel Input Worksheet'!G208</f>
        <v>12</v>
      </c>
      <c r="H207" s="102" t="n">
        <f aca="false">+G207*30</f>
        <v>360</v>
      </c>
      <c r="I207" s="103" t="n">
        <f aca="false">+F207/12</f>
        <v>0</v>
      </c>
      <c r="J207" s="104" t="n">
        <v>36526</v>
      </c>
      <c r="K207" s="105" t="n">
        <f aca="false">IF(B207&lt;&gt;"FTE",DATE(99,12,31),+J207+(360-H207))</f>
        <v>36525</v>
      </c>
      <c r="L207" s="105" t="n">
        <f aca="false">IF(B207&lt;&gt;"FTE",J207+H207,DATE(2001,1,1))</f>
        <v>36886</v>
      </c>
      <c r="M207" s="103" t="n">
        <f aca="false">IF(AND($K207&lt;=M$20,$L207&gt;M$20),$I207,0)</f>
        <v>0</v>
      </c>
      <c r="N207" s="103" t="n">
        <f aca="false">IF(AND($K207&lt;=N$20,$L207&gt;N$20),$I207,0)</f>
        <v>0</v>
      </c>
      <c r="O207" s="103" t="n">
        <f aca="false">IF(AND($K207&lt;=O$20,$L207&gt;O$20),$I207,0)</f>
        <v>0</v>
      </c>
      <c r="P207" s="103" t="n">
        <f aca="false">IF(AND($K207&lt;=P$20,$L207&gt;P$20),$I207,0)</f>
        <v>0</v>
      </c>
      <c r="Q207" s="103" t="n">
        <f aca="false">IF(AND($K207&lt;=Q$20,$L207&gt;Q$20),$I207,0)</f>
        <v>0</v>
      </c>
      <c r="R207" s="103" t="n">
        <f aca="false">IF(AND($K207&lt;=R$20,$L207&gt;R$20),$I207,0)</f>
        <v>0</v>
      </c>
      <c r="S207" s="103" t="n">
        <f aca="false">IF(AND($K207&lt;=S$20,$L207&gt;S$20),$I207,0)</f>
        <v>0</v>
      </c>
      <c r="T207" s="103" t="n">
        <f aca="false">IF(AND($K207&lt;=T$20,$L207&gt;T$20),$I207,0)</f>
        <v>0</v>
      </c>
      <c r="U207" s="103" t="n">
        <f aca="false">IF(AND($K207&lt;=U$20,$L207&gt;U$20),$I207,0)</f>
        <v>0</v>
      </c>
      <c r="V207" s="103" t="n">
        <f aca="false">IF(AND($K207&lt;=V$20,$L207&gt;V$20),$I207,0)</f>
        <v>0</v>
      </c>
      <c r="W207" s="103" t="n">
        <f aca="false">IF(AND($K207&lt;=W$20,$L207&gt;W$20),$I207,0)</f>
        <v>0</v>
      </c>
      <c r="X207" s="103" t="n">
        <f aca="false">IF(AND($K207&lt;=X$20,$L207&gt;X$20),$I207,0)</f>
        <v>0</v>
      </c>
      <c r="Y207" s="106" t="n">
        <f aca="false">SUM(M207:X207)</f>
        <v>0</v>
      </c>
    </row>
    <row r="208" customFormat="false" ht="12.75" hidden="false" customHeight="false" outlineLevel="0" collapsed="false">
      <c r="A208" s="0" t="n">
        <f aca="false">+'Personnel Input Worksheet'!A209</f>
        <v>0</v>
      </c>
      <c r="B208" s="0" t="str">
        <f aca="false">+'Personnel Input Worksheet'!B209</f>
        <v> </v>
      </c>
      <c r="C208" s="0" t="n">
        <f aca="false">+'Personnel Input Worksheet'!C209</f>
        <v>0</v>
      </c>
      <c r="D208" s="0" t="n">
        <f aca="false">+'Personnel Input Worksheet'!D209</f>
        <v>0</v>
      </c>
      <c r="E208" s="0" t="n">
        <f aca="false">+'Personnel Input Worksheet'!E209</f>
        <v>0</v>
      </c>
      <c r="F208" s="94" t="n">
        <f aca="false">+'Personnel Input Worksheet'!F209</f>
        <v>0</v>
      </c>
      <c r="G208" s="0" t="n">
        <f aca="false">+'Personnel Input Worksheet'!G209</f>
        <v>12</v>
      </c>
      <c r="H208" s="102" t="n">
        <f aca="false">+G208*30</f>
        <v>360</v>
      </c>
      <c r="I208" s="103" t="n">
        <f aca="false">+F208/12</f>
        <v>0</v>
      </c>
      <c r="J208" s="104" t="n">
        <v>36526</v>
      </c>
      <c r="K208" s="105" t="n">
        <f aca="false">IF(B208&lt;&gt;"FTE",DATE(99,12,31),+J208+(360-H208))</f>
        <v>36525</v>
      </c>
      <c r="L208" s="105" t="n">
        <f aca="false">IF(B208&lt;&gt;"FTE",J208+H208,DATE(2001,1,1))</f>
        <v>36886</v>
      </c>
      <c r="M208" s="103" t="n">
        <f aca="false">IF(AND($K208&lt;=M$20,$L208&gt;M$20),$I208,0)</f>
        <v>0</v>
      </c>
      <c r="N208" s="103" t="n">
        <f aca="false">IF(AND($K208&lt;=N$20,$L208&gt;N$20),$I208,0)</f>
        <v>0</v>
      </c>
      <c r="O208" s="103" t="n">
        <f aca="false">IF(AND($K208&lt;=O$20,$L208&gt;O$20),$I208,0)</f>
        <v>0</v>
      </c>
      <c r="P208" s="103" t="n">
        <f aca="false">IF(AND($K208&lt;=P$20,$L208&gt;P$20),$I208,0)</f>
        <v>0</v>
      </c>
      <c r="Q208" s="103" t="n">
        <f aca="false">IF(AND($K208&lt;=Q$20,$L208&gt;Q$20),$I208,0)</f>
        <v>0</v>
      </c>
      <c r="R208" s="103" t="n">
        <f aca="false">IF(AND($K208&lt;=R$20,$L208&gt;R$20),$I208,0)</f>
        <v>0</v>
      </c>
      <c r="S208" s="103" t="n">
        <f aca="false">IF(AND($K208&lt;=S$20,$L208&gt;S$20),$I208,0)</f>
        <v>0</v>
      </c>
      <c r="T208" s="103" t="n">
        <f aca="false">IF(AND($K208&lt;=T$20,$L208&gt;T$20),$I208,0)</f>
        <v>0</v>
      </c>
      <c r="U208" s="103" t="n">
        <f aca="false">IF(AND($K208&lt;=U$20,$L208&gt;U$20),$I208,0)</f>
        <v>0</v>
      </c>
      <c r="V208" s="103" t="n">
        <f aca="false">IF(AND($K208&lt;=V$20,$L208&gt;V$20),$I208,0)</f>
        <v>0</v>
      </c>
      <c r="W208" s="103" t="n">
        <f aca="false">IF(AND($K208&lt;=W$20,$L208&gt;W$20),$I208,0)</f>
        <v>0</v>
      </c>
      <c r="X208" s="103" t="n">
        <f aca="false">IF(AND($K208&lt;=X$20,$L208&gt;X$20),$I208,0)</f>
        <v>0</v>
      </c>
      <c r="Y208" s="106" t="n">
        <f aca="false">SUM(M208:X208)</f>
        <v>0</v>
      </c>
    </row>
    <row r="209" customFormat="false" ht="12.75" hidden="false" customHeight="false" outlineLevel="0" collapsed="false">
      <c r="A209" s="0" t="n">
        <f aca="false">+'Personnel Input Worksheet'!A210</f>
        <v>0</v>
      </c>
      <c r="B209" s="0" t="str">
        <f aca="false">+'Personnel Input Worksheet'!B210</f>
        <v> </v>
      </c>
      <c r="C209" s="0" t="n">
        <f aca="false">+'Personnel Input Worksheet'!C210</f>
        <v>0</v>
      </c>
      <c r="D209" s="0" t="n">
        <f aca="false">+'Personnel Input Worksheet'!D210</f>
        <v>0</v>
      </c>
      <c r="E209" s="0" t="n">
        <f aca="false">+'Personnel Input Worksheet'!E210</f>
        <v>0</v>
      </c>
      <c r="F209" s="94" t="n">
        <f aca="false">+'Personnel Input Worksheet'!F210</f>
        <v>0</v>
      </c>
      <c r="G209" s="0" t="n">
        <f aca="false">+'Personnel Input Worksheet'!G210</f>
        <v>12</v>
      </c>
      <c r="H209" s="102" t="n">
        <f aca="false">+G209*30</f>
        <v>360</v>
      </c>
      <c r="I209" s="103" t="n">
        <f aca="false">+F209/12</f>
        <v>0</v>
      </c>
      <c r="J209" s="104" t="n">
        <v>36526</v>
      </c>
      <c r="K209" s="105" t="n">
        <f aca="false">IF(B209&lt;&gt;"FTE",DATE(99,12,31),+J209+(360-H209))</f>
        <v>36525</v>
      </c>
      <c r="L209" s="105" t="n">
        <f aca="false">IF(B209&lt;&gt;"FTE",J209+H209,DATE(2001,1,1))</f>
        <v>36886</v>
      </c>
      <c r="M209" s="103" t="n">
        <f aca="false">IF(AND($K209&lt;=M$20,$L209&gt;M$20),$I209,0)</f>
        <v>0</v>
      </c>
      <c r="N209" s="103" t="n">
        <f aca="false">IF(AND($K209&lt;=N$20,$L209&gt;N$20),$I209,0)</f>
        <v>0</v>
      </c>
      <c r="O209" s="103" t="n">
        <f aca="false">IF(AND($K209&lt;=O$20,$L209&gt;O$20),$I209,0)</f>
        <v>0</v>
      </c>
      <c r="P209" s="103" t="n">
        <f aca="false">IF(AND($K209&lt;=P$20,$L209&gt;P$20),$I209,0)</f>
        <v>0</v>
      </c>
      <c r="Q209" s="103" t="n">
        <f aca="false">IF(AND($K209&lt;=Q$20,$L209&gt;Q$20),$I209,0)</f>
        <v>0</v>
      </c>
      <c r="R209" s="103" t="n">
        <f aca="false">IF(AND($K209&lt;=R$20,$L209&gt;R$20),$I209,0)</f>
        <v>0</v>
      </c>
      <c r="S209" s="103" t="n">
        <f aca="false">IF(AND($K209&lt;=S$20,$L209&gt;S$20),$I209,0)</f>
        <v>0</v>
      </c>
      <c r="T209" s="103" t="n">
        <f aca="false">IF(AND($K209&lt;=T$20,$L209&gt;T$20),$I209,0)</f>
        <v>0</v>
      </c>
      <c r="U209" s="103" t="n">
        <f aca="false">IF(AND($K209&lt;=U$20,$L209&gt;U$20),$I209,0)</f>
        <v>0</v>
      </c>
      <c r="V209" s="103" t="n">
        <f aca="false">IF(AND($K209&lt;=V$20,$L209&gt;V$20),$I209,0)</f>
        <v>0</v>
      </c>
      <c r="W209" s="103" t="n">
        <f aca="false">IF(AND($K209&lt;=W$20,$L209&gt;W$20),$I209,0)</f>
        <v>0</v>
      </c>
      <c r="X209" s="103" t="n">
        <f aca="false">IF(AND($K209&lt;=X$20,$L209&gt;X$20),$I209,0)</f>
        <v>0</v>
      </c>
      <c r="Y209" s="106" t="n">
        <f aca="false">SUM(M209:X209)</f>
        <v>0</v>
      </c>
    </row>
    <row r="210" customFormat="false" ht="12.75" hidden="false" customHeight="false" outlineLevel="0" collapsed="false">
      <c r="A210" s="0" t="n">
        <f aca="false">+'Personnel Input Worksheet'!A211</f>
        <v>0</v>
      </c>
      <c r="B210" s="0" t="str">
        <f aca="false">+'Personnel Input Worksheet'!B211</f>
        <v> </v>
      </c>
      <c r="C210" s="0" t="n">
        <f aca="false">+'Personnel Input Worksheet'!C211</f>
        <v>0</v>
      </c>
      <c r="D210" s="0" t="n">
        <f aca="false">+'Personnel Input Worksheet'!D211</f>
        <v>0</v>
      </c>
      <c r="E210" s="0" t="n">
        <f aca="false">+'Personnel Input Worksheet'!E211</f>
        <v>0</v>
      </c>
      <c r="F210" s="94" t="n">
        <f aca="false">+'Personnel Input Worksheet'!F211</f>
        <v>0</v>
      </c>
      <c r="G210" s="0" t="n">
        <f aca="false">+'Personnel Input Worksheet'!G211</f>
        <v>12</v>
      </c>
      <c r="H210" s="102" t="n">
        <f aca="false">+G210*30</f>
        <v>360</v>
      </c>
      <c r="I210" s="103" t="n">
        <f aca="false">+F210/12</f>
        <v>0</v>
      </c>
      <c r="J210" s="104" t="n">
        <v>36526</v>
      </c>
      <c r="K210" s="105" t="n">
        <f aca="false">IF(B210&lt;&gt;"FTE",DATE(99,12,31),+J210+(360-H210))</f>
        <v>36525</v>
      </c>
      <c r="L210" s="105" t="n">
        <f aca="false">IF(B210&lt;&gt;"FTE",J210+H210,DATE(2001,1,1))</f>
        <v>36886</v>
      </c>
      <c r="M210" s="103" t="n">
        <f aca="false">IF(AND($K210&lt;=M$20,$L210&gt;M$20),$I210,0)</f>
        <v>0</v>
      </c>
      <c r="N210" s="103" t="n">
        <f aca="false">IF(AND($K210&lt;=N$20,$L210&gt;N$20),$I210,0)</f>
        <v>0</v>
      </c>
      <c r="O210" s="103" t="n">
        <f aca="false">IF(AND($K210&lt;=O$20,$L210&gt;O$20),$I210,0)</f>
        <v>0</v>
      </c>
      <c r="P210" s="103" t="n">
        <f aca="false">IF(AND($K210&lt;=P$20,$L210&gt;P$20),$I210,0)</f>
        <v>0</v>
      </c>
      <c r="Q210" s="103" t="n">
        <f aca="false">IF(AND($K210&lt;=Q$20,$L210&gt;Q$20),$I210,0)</f>
        <v>0</v>
      </c>
      <c r="R210" s="103" t="n">
        <f aca="false">IF(AND($K210&lt;=R$20,$L210&gt;R$20),$I210,0)</f>
        <v>0</v>
      </c>
      <c r="S210" s="103" t="n">
        <f aca="false">IF(AND($K210&lt;=S$20,$L210&gt;S$20),$I210,0)</f>
        <v>0</v>
      </c>
      <c r="T210" s="103" t="n">
        <f aca="false">IF(AND($K210&lt;=T$20,$L210&gt;T$20),$I210,0)</f>
        <v>0</v>
      </c>
      <c r="U210" s="103" t="n">
        <f aca="false">IF(AND($K210&lt;=U$20,$L210&gt;U$20),$I210,0)</f>
        <v>0</v>
      </c>
      <c r="V210" s="103" t="n">
        <f aca="false">IF(AND($K210&lt;=V$20,$L210&gt;V$20),$I210,0)</f>
        <v>0</v>
      </c>
      <c r="W210" s="103" t="n">
        <f aca="false">IF(AND($K210&lt;=W$20,$L210&gt;W$20),$I210,0)</f>
        <v>0</v>
      </c>
      <c r="X210" s="103" t="n">
        <f aca="false">IF(AND($K210&lt;=X$20,$L210&gt;X$20),$I210,0)</f>
        <v>0</v>
      </c>
      <c r="Y210" s="106" t="n">
        <f aca="false">SUM(M210:X210)</f>
        <v>0</v>
      </c>
    </row>
    <row r="211" customFormat="false" ht="12.75" hidden="false" customHeight="false" outlineLevel="0" collapsed="false">
      <c r="A211" s="0" t="n">
        <f aca="false">+'Personnel Input Worksheet'!A212</f>
        <v>0</v>
      </c>
      <c r="B211" s="0" t="str">
        <f aca="false">+'Personnel Input Worksheet'!B212</f>
        <v> </v>
      </c>
      <c r="C211" s="0" t="n">
        <f aca="false">+'Personnel Input Worksheet'!C212</f>
        <v>0</v>
      </c>
      <c r="D211" s="0" t="n">
        <f aca="false">+'Personnel Input Worksheet'!D212</f>
        <v>0</v>
      </c>
      <c r="E211" s="0" t="n">
        <f aca="false">+'Personnel Input Worksheet'!E212</f>
        <v>0</v>
      </c>
      <c r="F211" s="94" t="n">
        <f aca="false">+'Personnel Input Worksheet'!F212</f>
        <v>0</v>
      </c>
      <c r="G211" s="0" t="n">
        <f aca="false">+'Personnel Input Worksheet'!G212</f>
        <v>12</v>
      </c>
      <c r="H211" s="102" t="n">
        <f aca="false">+G211*30</f>
        <v>360</v>
      </c>
      <c r="I211" s="103" t="n">
        <f aca="false">+F211/12</f>
        <v>0</v>
      </c>
      <c r="J211" s="104" t="n">
        <v>36526</v>
      </c>
      <c r="K211" s="105" t="n">
        <f aca="false">IF(B211&lt;&gt;"FTE",DATE(99,12,31),+J211+(360-H211))</f>
        <v>36525</v>
      </c>
      <c r="L211" s="105" t="n">
        <f aca="false">IF(B211&lt;&gt;"FTE",J211+H211,DATE(2001,1,1))</f>
        <v>36886</v>
      </c>
      <c r="M211" s="103" t="n">
        <f aca="false">IF(AND($K211&lt;=M$20,$L211&gt;M$20),$I211,0)</f>
        <v>0</v>
      </c>
      <c r="N211" s="103" t="n">
        <f aca="false">IF(AND($K211&lt;=N$20,$L211&gt;N$20),$I211,0)</f>
        <v>0</v>
      </c>
      <c r="O211" s="103" t="n">
        <f aca="false">IF(AND($K211&lt;=O$20,$L211&gt;O$20),$I211,0)</f>
        <v>0</v>
      </c>
      <c r="P211" s="103" t="n">
        <f aca="false">IF(AND($K211&lt;=P$20,$L211&gt;P$20),$I211,0)</f>
        <v>0</v>
      </c>
      <c r="Q211" s="103" t="n">
        <f aca="false">IF(AND($K211&lt;=Q$20,$L211&gt;Q$20),$I211,0)</f>
        <v>0</v>
      </c>
      <c r="R211" s="103" t="n">
        <f aca="false">IF(AND($K211&lt;=R$20,$L211&gt;R$20),$I211,0)</f>
        <v>0</v>
      </c>
      <c r="S211" s="103" t="n">
        <f aca="false">IF(AND($K211&lt;=S$20,$L211&gt;S$20),$I211,0)</f>
        <v>0</v>
      </c>
      <c r="T211" s="103" t="n">
        <f aca="false">IF(AND($K211&lt;=T$20,$L211&gt;T$20),$I211,0)</f>
        <v>0</v>
      </c>
      <c r="U211" s="103" t="n">
        <f aca="false">IF(AND($K211&lt;=U$20,$L211&gt;U$20),$I211,0)</f>
        <v>0</v>
      </c>
      <c r="V211" s="103" t="n">
        <f aca="false">IF(AND($K211&lt;=V$20,$L211&gt;V$20),$I211,0)</f>
        <v>0</v>
      </c>
      <c r="W211" s="103" t="n">
        <f aca="false">IF(AND($K211&lt;=W$20,$L211&gt;W$20),$I211,0)</f>
        <v>0</v>
      </c>
      <c r="X211" s="103" t="n">
        <f aca="false">IF(AND($K211&lt;=X$20,$L211&gt;X$20),$I211,0)</f>
        <v>0</v>
      </c>
      <c r="Y211" s="106" t="n">
        <f aca="false">SUM(M211:X211)</f>
        <v>0</v>
      </c>
    </row>
    <row r="212" customFormat="false" ht="12.75" hidden="false" customHeight="false" outlineLevel="0" collapsed="false">
      <c r="A212" s="0" t="n">
        <f aca="false">+'Personnel Input Worksheet'!A213</f>
        <v>0</v>
      </c>
      <c r="B212" s="0" t="str">
        <f aca="false">+'Personnel Input Worksheet'!B213</f>
        <v> </v>
      </c>
      <c r="C212" s="0" t="n">
        <f aca="false">+'Personnel Input Worksheet'!C213</f>
        <v>0</v>
      </c>
      <c r="D212" s="0" t="n">
        <f aca="false">+'Personnel Input Worksheet'!D213</f>
        <v>0</v>
      </c>
      <c r="E212" s="0" t="n">
        <f aca="false">+'Personnel Input Worksheet'!E213</f>
        <v>0</v>
      </c>
      <c r="F212" s="94" t="n">
        <f aca="false">+'Personnel Input Worksheet'!F213</f>
        <v>0</v>
      </c>
      <c r="G212" s="0" t="n">
        <f aca="false">+'Personnel Input Worksheet'!G213</f>
        <v>12</v>
      </c>
      <c r="H212" s="102" t="n">
        <f aca="false">+G212*30</f>
        <v>360</v>
      </c>
      <c r="I212" s="103" t="n">
        <f aca="false">+F212/12</f>
        <v>0</v>
      </c>
      <c r="J212" s="104" t="n">
        <v>36526</v>
      </c>
      <c r="K212" s="105" t="n">
        <f aca="false">IF(B212&lt;&gt;"FTE",DATE(99,12,31),+J212+(360-H212))</f>
        <v>36525</v>
      </c>
      <c r="L212" s="105" t="n">
        <f aca="false">IF(B212&lt;&gt;"FTE",J212+H212,DATE(2001,1,1))</f>
        <v>36886</v>
      </c>
      <c r="M212" s="103" t="n">
        <f aca="false">IF(AND($K212&lt;=M$20,$L212&gt;M$20),$I212,0)</f>
        <v>0</v>
      </c>
      <c r="N212" s="103" t="n">
        <f aca="false">IF(AND($K212&lt;=N$20,$L212&gt;N$20),$I212,0)</f>
        <v>0</v>
      </c>
      <c r="O212" s="103" t="n">
        <f aca="false">IF(AND($K212&lt;=O$20,$L212&gt;O$20),$I212,0)</f>
        <v>0</v>
      </c>
      <c r="P212" s="103" t="n">
        <f aca="false">IF(AND($K212&lt;=P$20,$L212&gt;P$20),$I212,0)</f>
        <v>0</v>
      </c>
      <c r="Q212" s="103" t="n">
        <f aca="false">IF(AND($K212&lt;=Q$20,$L212&gt;Q$20),$I212,0)</f>
        <v>0</v>
      </c>
      <c r="R212" s="103" t="n">
        <f aca="false">IF(AND($K212&lt;=R$20,$L212&gt;R$20),$I212,0)</f>
        <v>0</v>
      </c>
      <c r="S212" s="103" t="n">
        <f aca="false">IF(AND($K212&lt;=S$20,$L212&gt;S$20),$I212,0)</f>
        <v>0</v>
      </c>
      <c r="T212" s="103" t="n">
        <f aca="false">IF(AND($K212&lt;=T$20,$L212&gt;T$20),$I212,0)</f>
        <v>0</v>
      </c>
      <c r="U212" s="103" t="n">
        <f aca="false">IF(AND($K212&lt;=U$20,$L212&gt;U$20),$I212,0)</f>
        <v>0</v>
      </c>
      <c r="V212" s="103" t="n">
        <f aca="false">IF(AND($K212&lt;=V$20,$L212&gt;V$20),$I212,0)</f>
        <v>0</v>
      </c>
      <c r="W212" s="103" t="n">
        <f aca="false">IF(AND($K212&lt;=W$20,$L212&gt;W$20),$I212,0)</f>
        <v>0</v>
      </c>
      <c r="X212" s="103" t="n">
        <f aca="false">IF(AND($K212&lt;=X$20,$L212&gt;X$20),$I212,0)</f>
        <v>0</v>
      </c>
      <c r="Y212" s="106" t="n">
        <f aca="false">SUM(M212:X212)</f>
        <v>0</v>
      </c>
    </row>
    <row r="213" customFormat="false" ht="12.75" hidden="false" customHeight="false" outlineLevel="0" collapsed="false">
      <c r="A213" s="0" t="n">
        <f aca="false">+'Personnel Input Worksheet'!A214</f>
        <v>0</v>
      </c>
      <c r="B213" s="0" t="str">
        <f aca="false">+'Personnel Input Worksheet'!B214</f>
        <v> </v>
      </c>
      <c r="C213" s="0" t="n">
        <f aca="false">+'Personnel Input Worksheet'!C214</f>
        <v>0</v>
      </c>
      <c r="D213" s="0" t="n">
        <f aca="false">+'Personnel Input Worksheet'!D214</f>
        <v>0</v>
      </c>
      <c r="E213" s="0" t="n">
        <f aca="false">+'Personnel Input Worksheet'!E214</f>
        <v>0</v>
      </c>
      <c r="F213" s="94" t="n">
        <f aca="false">+'Personnel Input Worksheet'!F214</f>
        <v>0</v>
      </c>
      <c r="G213" s="0" t="n">
        <f aca="false">+'Personnel Input Worksheet'!G214</f>
        <v>12</v>
      </c>
      <c r="H213" s="102" t="n">
        <f aca="false">+G213*30</f>
        <v>360</v>
      </c>
      <c r="I213" s="103" t="n">
        <f aca="false">+F213/12</f>
        <v>0</v>
      </c>
      <c r="J213" s="104" t="n">
        <v>36526</v>
      </c>
      <c r="K213" s="105" t="n">
        <f aca="false">IF(B213&lt;&gt;"FTE",DATE(99,12,31),+J213+(360-H213))</f>
        <v>36525</v>
      </c>
      <c r="L213" s="105" t="n">
        <f aca="false">IF(B213&lt;&gt;"FTE",J213+H213,DATE(2001,1,1))</f>
        <v>36886</v>
      </c>
      <c r="M213" s="103" t="n">
        <f aca="false">IF(AND($K213&lt;=M$20,$L213&gt;M$20),$I213,0)</f>
        <v>0</v>
      </c>
      <c r="N213" s="103" t="n">
        <f aca="false">IF(AND($K213&lt;=N$20,$L213&gt;N$20),$I213,0)</f>
        <v>0</v>
      </c>
      <c r="O213" s="103" t="n">
        <f aca="false">IF(AND($K213&lt;=O$20,$L213&gt;O$20),$I213,0)</f>
        <v>0</v>
      </c>
      <c r="P213" s="103" t="n">
        <f aca="false">IF(AND($K213&lt;=P$20,$L213&gt;P$20),$I213,0)</f>
        <v>0</v>
      </c>
      <c r="Q213" s="103" t="n">
        <f aca="false">IF(AND($K213&lt;=Q$20,$L213&gt;Q$20),$I213,0)</f>
        <v>0</v>
      </c>
      <c r="R213" s="103" t="n">
        <f aca="false">IF(AND($K213&lt;=R$20,$L213&gt;R$20),$I213,0)</f>
        <v>0</v>
      </c>
      <c r="S213" s="103" t="n">
        <f aca="false">IF(AND($K213&lt;=S$20,$L213&gt;S$20),$I213,0)</f>
        <v>0</v>
      </c>
      <c r="T213" s="103" t="n">
        <f aca="false">IF(AND($K213&lt;=T$20,$L213&gt;T$20),$I213,0)</f>
        <v>0</v>
      </c>
      <c r="U213" s="103" t="n">
        <f aca="false">IF(AND($K213&lt;=U$20,$L213&gt;U$20),$I213,0)</f>
        <v>0</v>
      </c>
      <c r="V213" s="103" t="n">
        <f aca="false">IF(AND($K213&lt;=V$20,$L213&gt;V$20),$I213,0)</f>
        <v>0</v>
      </c>
      <c r="W213" s="103" t="n">
        <f aca="false">IF(AND($K213&lt;=W$20,$L213&gt;W$20),$I213,0)</f>
        <v>0</v>
      </c>
      <c r="X213" s="103" t="n">
        <f aca="false">IF(AND($K213&lt;=X$20,$L213&gt;X$20),$I213,0)</f>
        <v>0</v>
      </c>
      <c r="Y213" s="106" t="n">
        <f aca="false">SUM(M213:X213)</f>
        <v>0</v>
      </c>
    </row>
    <row r="214" customFormat="false" ht="12.75" hidden="false" customHeight="false" outlineLevel="0" collapsed="false">
      <c r="A214" s="0" t="n">
        <f aca="false">+'Personnel Input Worksheet'!A215</f>
        <v>0</v>
      </c>
      <c r="B214" s="0" t="str">
        <f aca="false">+'Personnel Input Worksheet'!B215</f>
        <v> </v>
      </c>
      <c r="C214" s="0" t="n">
        <f aca="false">+'Personnel Input Worksheet'!C215</f>
        <v>0</v>
      </c>
      <c r="D214" s="0" t="n">
        <f aca="false">+'Personnel Input Worksheet'!D215</f>
        <v>0</v>
      </c>
      <c r="E214" s="0" t="n">
        <f aca="false">+'Personnel Input Worksheet'!E215</f>
        <v>0</v>
      </c>
      <c r="F214" s="94" t="n">
        <f aca="false">+'Personnel Input Worksheet'!F215</f>
        <v>0</v>
      </c>
      <c r="G214" s="0" t="n">
        <f aca="false">+'Personnel Input Worksheet'!G215</f>
        <v>12</v>
      </c>
      <c r="H214" s="102" t="n">
        <f aca="false">+G214*30</f>
        <v>360</v>
      </c>
      <c r="I214" s="103" t="n">
        <f aca="false">+F214/12</f>
        <v>0</v>
      </c>
      <c r="J214" s="104" t="n">
        <v>36526</v>
      </c>
      <c r="K214" s="105" t="n">
        <f aca="false">IF(B214&lt;&gt;"FTE",DATE(99,12,31),+J214+(360-H214))</f>
        <v>36525</v>
      </c>
      <c r="L214" s="105" t="n">
        <f aca="false">IF(B214&lt;&gt;"FTE",J214+H214,DATE(2001,1,1))</f>
        <v>36886</v>
      </c>
      <c r="M214" s="103" t="n">
        <f aca="false">IF(AND($K214&lt;=M$20,$L214&gt;M$20),$I214,0)</f>
        <v>0</v>
      </c>
      <c r="N214" s="103" t="n">
        <f aca="false">IF(AND($K214&lt;=N$20,$L214&gt;N$20),$I214,0)</f>
        <v>0</v>
      </c>
      <c r="O214" s="103" t="n">
        <f aca="false">IF(AND($K214&lt;=O$20,$L214&gt;O$20),$I214,0)</f>
        <v>0</v>
      </c>
      <c r="P214" s="103" t="n">
        <f aca="false">IF(AND($K214&lt;=P$20,$L214&gt;P$20),$I214,0)</f>
        <v>0</v>
      </c>
      <c r="Q214" s="103" t="n">
        <f aca="false">IF(AND($K214&lt;=Q$20,$L214&gt;Q$20),$I214,0)</f>
        <v>0</v>
      </c>
      <c r="R214" s="103" t="n">
        <f aca="false">IF(AND($K214&lt;=R$20,$L214&gt;R$20),$I214,0)</f>
        <v>0</v>
      </c>
      <c r="S214" s="103" t="n">
        <f aca="false">IF(AND($K214&lt;=S$20,$L214&gt;S$20),$I214,0)</f>
        <v>0</v>
      </c>
      <c r="T214" s="103" t="n">
        <f aca="false">IF(AND($K214&lt;=T$20,$L214&gt;T$20),$I214,0)</f>
        <v>0</v>
      </c>
      <c r="U214" s="103" t="n">
        <f aca="false">IF(AND($K214&lt;=U$20,$L214&gt;U$20),$I214,0)</f>
        <v>0</v>
      </c>
      <c r="V214" s="103" t="n">
        <f aca="false">IF(AND($K214&lt;=V$20,$L214&gt;V$20),$I214,0)</f>
        <v>0</v>
      </c>
      <c r="W214" s="103" t="n">
        <f aca="false">IF(AND($K214&lt;=W$20,$L214&gt;W$20),$I214,0)</f>
        <v>0</v>
      </c>
      <c r="X214" s="103" t="n">
        <f aca="false">IF(AND($K214&lt;=X$20,$L214&gt;X$20),$I214,0)</f>
        <v>0</v>
      </c>
      <c r="Y214" s="106" t="n">
        <f aca="false">SUM(M214:X214)</f>
        <v>0</v>
      </c>
    </row>
    <row r="215" customFormat="false" ht="12.75" hidden="false" customHeight="false" outlineLevel="0" collapsed="false">
      <c r="A215" s="0" t="n">
        <f aca="false">+'Personnel Input Worksheet'!A216</f>
        <v>0</v>
      </c>
      <c r="B215" s="0" t="str">
        <f aca="false">+'Personnel Input Worksheet'!B216</f>
        <v> </v>
      </c>
      <c r="C215" s="0" t="n">
        <f aca="false">+'Personnel Input Worksheet'!C216</f>
        <v>0</v>
      </c>
      <c r="D215" s="0" t="n">
        <f aca="false">+'Personnel Input Worksheet'!D216</f>
        <v>0</v>
      </c>
      <c r="E215" s="0" t="n">
        <f aca="false">+'Personnel Input Worksheet'!E216</f>
        <v>0</v>
      </c>
      <c r="F215" s="94" t="n">
        <f aca="false">+'Personnel Input Worksheet'!F216</f>
        <v>0</v>
      </c>
      <c r="G215" s="0" t="n">
        <f aca="false">+'Personnel Input Worksheet'!G216</f>
        <v>12</v>
      </c>
      <c r="H215" s="102" t="n">
        <f aca="false">+G215*30</f>
        <v>360</v>
      </c>
      <c r="I215" s="103" t="n">
        <f aca="false">+F215/12</f>
        <v>0</v>
      </c>
      <c r="J215" s="104" t="n">
        <v>36526</v>
      </c>
      <c r="K215" s="105" t="n">
        <f aca="false">IF(B215&lt;&gt;"FTE",DATE(99,12,31),+J215+(360-H215))</f>
        <v>36525</v>
      </c>
      <c r="L215" s="105" t="n">
        <f aca="false">IF(B215&lt;&gt;"FTE",J215+H215,DATE(2001,1,1))</f>
        <v>36886</v>
      </c>
      <c r="M215" s="103" t="n">
        <f aca="false">IF(AND($K215&lt;=M$20,$L215&gt;M$20),$I215,0)</f>
        <v>0</v>
      </c>
      <c r="N215" s="103" t="n">
        <f aca="false">IF(AND($K215&lt;=N$20,$L215&gt;N$20),$I215,0)</f>
        <v>0</v>
      </c>
      <c r="O215" s="103" t="n">
        <f aca="false">IF(AND($K215&lt;=O$20,$L215&gt;O$20),$I215,0)</f>
        <v>0</v>
      </c>
      <c r="P215" s="103" t="n">
        <f aca="false">IF(AND($K215&lt;=P$20,$L215&gt;P$20),$I215,0)</f>
        <v>0</v>
      </c>
      <c r="Q215" s="103" t="n">
        <f aca="false">IF(AND($K215&lt;=Q$20,$L215&gt;Q$20),$I215,0)</f>
        <v>0</v>
      </c>
      <c r="R215" s="103" t="n">
        <f aca="false">IF(AND($K215&lt;=R$20,$L215&gt;R$20),$I215,0)</f>
        <v>0</v>
      </c>
      <c r="S215" s="103" t="n">
        <f aca="false">IF(AND($K215&lt;=S$20,$L215&gt;S$20),$I215,0)</f>
        <v>0</v>
      </c>
      <c r="T215" s="103" t="n">
        <f aca="false">IF(AND($K215&lt;=T$20,$L215&gt;T$20),$I215,0)</f>
        <v>0</v>
      </c>
      <c r="U215" s="103" t="n">
        <f aca="false">IF(AND($K215&lt;=U$20,$L215&gt;U$20),$I215,0)</f>
        <v>0</v>
      </c>
      <c r="V215" s="103" t="n">
        <f aca="false">IF(AND($K215&lt;=V$20,$L215&gt;V$20),$I215,0)</f>
        <v>0</v>
      </c>
      <c r="W215" s="103" t="n">
        <f aca="false">IF(AND($K215&lt;=W$20,$L215&gt;W$20),$I215,0)</f>
        <v>0</v>
      </c>
      <c r="X215" s="103" t="n">
        <f aca="false">IF(AND($K215&lt;=X$20,$L215&gt;X$20),$I215,0)</f>
        <v>0</v>
      </c>
      <c r="Y215" s="106" t="n">
        <f aca="false">SUM(M215:X215)</f>
        <v>0</v>
      </c>
    </row>
    <row r="216" customFormat="false" ht="12.75" hidden="false" customHeight="false" outlineLevel="0" collapsed="false">
      <c r="A216" s="0" t="n">
        <f aca="false">+'Personnel Input Worksheet'!A217</f>
        <v>0</v>
      </c>
      <c r="B216" s="0" t="str">
        <f aca="false">+'Personnel Input Worksheet'!B217</f>
        <v> </v>
      </c>
      <c r="C216" s="0" t="n">
        <f aca="false">+'Personnel Input Worksheet'!C217</f>
        <v>0</v>
      </c>
      <c r="D216" s="0" t="n">
        <f aca="false">+'Personnel Input Worksheet'!D217</f>
        <v>0</v>
      </c>
      <c r="E216" s="0" t="n">
        <f aca="false">+'Personnel Input Worksheet'!E217</f>
        <v>0</v>
      </c>
      <c r="F216" s="94" t="n">
        <f aca="false">+'Personnel Input Worksheet'!F217</f>
        <v>0</v>
      </c>
      <c r="G216" s="0" t="n">
        <f aca="false">+'Personnel Input Worksheet'!G217</f>
        <v>0</v>
      </c>
      <c r="H216" s="102" t="n">
        <f aca="false">+G216*30</f>
        <v>0</v>
      </c>
      <c r="I216" s="103" t="n">
        <f aca="false">+F216/12</f>
        <v>0</v>
      </c>
      <c r="J216" s="104" t="n">
        <v>36526</v>
      </c>
      <c r="K216" s="105" t="n">
        <f aca="false">IF(B216&lt;&gt;"FTE",DATE(99,12,31),+J216+(360-H216))</f>
        <v>36525</v>
      </c>
      <c r="L216" s="105" t="n">
        <f aca="false">IF(B216&lt;&gt;"FTE",J216+H216,DATE(2001,1,1))</f>
        <v>36526</v>
      </c>
      <c r="M216" s="103" t="n">
        <f aca="false">IF(AND($K216&lt;=M$20,$L216&gt;M$20),$I216,0)</f>
        <v>0</v>
      </c>
      <c r="N216" s="103" t="n">
        <f aca="false">IF(AND($K216&lt;=N$20,$L216&gt;N$20),$I216,0)</f>
        <v>0</v>
      </c>
      <c r="O216" s="103" t="n">
        <f aca="false">IF(AND($K216&lt;=O$20,$L216&gt;O$20),$I216,0)</f>
        <v>0</v>
      </c>
      <c r="P216" s="103" t="n">
        <f aca="false">IF(AND($K216&lt;=P$20,$L216&gt;P$20),$I216,0)</f>
        <v>0</v>
      </c>
      <c r="Q216" s="103" t="n">
        <f aca="false">IF(AND($K216&lt;=Q$20,$L216&gt;Q$20),$I216,0)</f>
        <v>0</v>
      </c>
      <c r="R216" s="103" t="n">
        <f aca="false">IF(AND($K216&lt;=R$20,$L216&gt;R$20),$I216,0)</f>
        <v>0</v>
      </c>
      <c r="S216" s="103" t="n">
        <f aca="false">IF(AND($K216&lt;=S$20,$L216&gt;S$20),$I216,0)</f>
        <v>0</v>
      </c>
      <c r="T216" s="103" t="n">
        <f aca="false">IF(AND($K216&lt;=T$20,$L216&gt;T$20),$I216,0)</f>
        <v>0</v>
      </c>
      <c r="U216" s="103" t="n">
        <f aca="false">IF(AND($K216&lt;=U$20,$L216&gt;U$20),$I216,0)</f>
        <v>0</v>
      </c>
      <c r="V216" s="103" t="n">
        <f aca="false">IF(AND($K216&lt;=V$20,$L216&gt;V$20),$I216,0)</f>
        <v>0</v>
      </c>
      <c r="W216" s="103" t="n">
        <f aca="false">IF(AND($K216&lt;=W$20,$L216&gt;W$20),$I216,0)</f>
        <v>0</v>
      </c>
      <c r="X216" s="103" t="n">
        <f aca="false">IF(AND($K216&lt;=X$20,$L216&gt;X$20),$I216,0)</f>
        <v>0</v>
      </c>
      <c r="Y216" s="106" t="n">
        <f aca="false">SUM(M216:X216)</f>
        <v>0</v>
      </c>
    </row>
    <row r="217" customFormat="false" ht="12.75" hidden="false" customHeight="false" outlineLevel="0" collapsed="false">
      <c r="A217" s="0" t="n">
        <f aca="false">+'Personnel Input Worksheet'!A218</f>
        <v>0</v>
      </c>
      <c r="B217" s="0" t="str">
        <f aca="false">+'Personnel Input Worksheet'!B218</f>
        <v> </v>
      </c>
      <c r="C217" s="0" t="n">
        <f aca="false">+'Personnel Input Worksheet'!C218</f>
        <v>0</v>
      </c>
      <c r="D217" s="0" t="n">
        <f aca="false">+'Personnel Input Worksheet'!D218</f>
        <v>0</v>
      </c>
      <c r="E217" s="0" t="n">
        <f aca="false">+'Personnel Input Worksheet'!E218</f>
        <v>0</v>
      </c>
      <c r="F217" s="94" t="n">
        <f aca="false">+'Personnel Input Worksheet'!F218</f>
        <v>0</v>
      </c>
      <c r="G217" s="0" t="n">
        <f aca="false">+'Personnel Input Worksheet'!G218</f>
        <v>12</v>
      </c>
      <c r="H217" s="102" t="n">
        <f aca="false">+G217*30</f>
        <v>360</v>
      </c>
      <c r="I217" s="103" t="n">
        <f aca="false">+F217/12</f>
        <v>0</v>
      </c>
      <c r="J217" s="104" t="n">
        <v>36526</v>
      </c>
      <c r="K217" s="105" t="n">
        <f aca="false">IF(B217&lt;&gt;"FTE",DATE(99,12,31),+J217+(360-H217))</f>
        <v>36525</v>
      </c>
      <c r="L217" s="105" t="n">
        <f aca="false">IF(B217&lt;&gt;"FTE",J217+H217,DATE(2001,1,1))</f>
        <v>36886</v>
      </c>
      <c r="M217" s="103" t="n">
        <f aca="false">IF(AND($K217&lt;=M$20,$L217&gt;M$20),$I217,0)</f>
        <v>0</v>
      </c>
      <c r="N217" s="103" t="n">
        <f aca="false">IF(AND($K217&lt;=N$20,$L217&gt;N$20),$I217,0)</f>
        <v>0</v>
      </c>
      <c r="O217" s="103" t="n">
        <f aca="false">IF(AND($K217&lt;=O$20,$L217&gt;O$20),$I217,0)</f>
        <v>0</v>
      </c>
      <c r="P217" s="103" t="n">
        <f aca="false">IF(AND($K217&lt;=P$20,$L217&gt;P$20),$I217,0)</f>
        <v>0</v>
      </c>
      <c r="Q217" s="103" t="n">
        <f aca="false">IF(AND($K217&lt;=Q$20,$L217&gt;Q$20),$I217,0)</f>
        <v>0</v>
      </c>
      <c r="R217" s="103" t="n">
        <f aca="false">IF(AND($K217&lt;=R$20,$L217&gt;R$20),$I217,0)</f>
        <v>0</v>
      </c>
      <c r="S217" s="103" t="n">
        <f aca="false">IF(AND($K217&lt;=S$20,$L217&gt;S$20),$I217,0)</f>
        <v>0</v>
      </c>
      <c r="T217" s="103" t="n">
        <f aca="false">IF(AND($K217&lt;=T$20,$L217&gt;T$20),$I217,0)</f>
        <v>0</v>
      </c>
      <c r="U217" s="103" t="n">
        <f aca="false">IF(AND($K217&lt;=U$20,$L217&gt;U$20),$I217,0)</f>
        <v>0</v>
      </c>
      <c r="V217" s="103" t="n">
        <f aca="false">IF(AND($K217&lt;=V$20,$L217&gt;V$20),$I217,0)</f>
        <v>0</v>
      </c>
      <c r="W217" s="103" t="n">
        <f aca="false">IF(AND($K217&lt;=W$20,$L217&gt;W$20),$I217,0)</f>
        <v>0</v>
      </c>
      <c r="X217" s="103" t="n">
        <f aca="false">IF(AND($K217&lt;=X$20,$L217&gt;X$20),$I217,0)</f>
        <v>0</v>
      </c>
      <c r="Y217" s="106" t="n">
        <f aca="false">SUM(M217:X217)</f>
        <v>0</v>
      </c>
    </row>
    <row r="218" customFormat="false" ht="12.75" hidden="false" customHeight="false" outlineLevel="0" collapsed="false">
      <c r="A218" s="0" t="n">
        <f aca="false">+'Personnel Input Worksheet'!A219</f>
        <v>0</v>
      </c>
      <c r="B218" s="0" t="str">
        <f aca="false">+'Personnel Input Worksheet'!B219</f>
        <v> </v>
      </c>
      <c r="C218" s="0" t="n">
        <f aca="false">+'Personnel Input Worksheet'!C219</f>
        <v>0</v>
      </c>
      <c r="D218" s="0" t="n">
        <f aca="false">+'Personnel Input Worksheet'!D219</f>
        <v>0</v>
      </c>
      <c r="E218" s="0" t="n">
        <f aca="false">+'Personnel Input Worksheet'!E219</f>
        <v>0</v>
      </c>
      <c r="F218" s="94" t="n">
        <f aca="false">+'Personnel Input Worksheet'!F219</f>
        <v>0</v>
      </c>
      <c r="G218" s="0" t="n">
        <f aca="false">+'Personnel Input Worksheet'!G219</f>
        <v>12</v>
      </c>
      <c r="H218" s="102" t="n">
        <f aca="false">+G218*30</f>
        <v>360</v>
      </c>
      <c r="I218" s="103" t="n">
        <f aca="false">+F218/12</f>
        <v>0</v>
      </c>
      <c r="J218" s="104" t="n">
        <v>36526</v>
      </c>
      <c r="K218" s="105" t="n">
        <f aca="false">IF(B218&lt;&gt;"FTE",DATE(99,12,31),+J218+(360-H218))</f>
        <v>36525</v>
      </c>
      <c r="L218" s="105" t="n">
        <f aca="false">IF(B218&lt;&gt;"FTE",J218+H218,DATE(2001,1,1))</f>
        <v>36886</v>
      </c>
      <c r="M218" s="103" t="n">
        <f aca="false">IF(AND($K218&lt;=M$20,$L218&gt;M$20),$I218,0)</f>
        <v>0</v>
      </c>
      <c r="N218" s="103" t="n">
        <f aca="false">IF(AND($K218&lt;=N$20,$L218&gt;N$20),$I218,0)</f>
        <v>0</v>
      </c>
      <c r="O218" s="103" t="n">
        <f aca="false">IF(AND($K218&lt;=O$20,$L218&gt;O$20),$I218,0)</f>
        <v>0</v>
      </c>
      <c r="P218" s="103" t="n">
        <f aca="false">IF(AND($K218&lt;=P$20,$L218&gt;P$20),$I218,0)</f>
        <v>0</v>
      </c>
      <c r="Q218" s="103" t="n">
        <f aca="false">IF(AND($K218&lt;=Q$20,$L218&gt;Q$20),$I218,0)</f>
        <v>0</v>
      </c>
      <c r="R218" s="103" t="n">
        <f aca="false">IF(AND($K218&lt;=R$20,$L218&gt;R$20),$I218,0)</f>
        <v>0</v>
      </c>
      <c r="S218" s="103" t="n">
        <f aca="false">IF(AND($K218&lt;=S$20,$L218&gt;S$20),$I218,0)</f>
        <v>0</v>
      </c>
      <c r="T218" s="103" t="n">
        <f aca="false">IF(AND($K218&lt;=T$20,$L218&gt;T$20),$I218,0)</f>
        <v>0</v>
      </c>
      <c r="U218" s="103" t="n">
        <f aca="false">IF(AND($K218&lt;=U$20,$L218&gt;U$20),$I218,0)</f>
        <v>0</v>
      </c>
      <c r="V218" s="103" t="n">
        <f aca="false">IF(AND($K218&lt;=V$20,$L218&gt;V$20),$I218,0)</f>
        <v>0</v>
      </c>
      <c r="W218" s="103" t="n">
        <f aca="false">IF(AND($K218&lt;=W$20,$L218&gt;W$20),$I218,0)</f>
        <v>0</v>
      </c>
      <c r="X218" s="103" t="n">
        <f aca="false">IF(AND($K218&lt;=X$20,$L218&gt;X$20),$I218,0)</f>
        <v>0</v>
      </c>
      <c r="Y218" s="106" t="n">
        <f aca="false">SUM(M218:X218)</f>
        <v>0</v>
      </c>
    </row>
    <row r="219" customFormat="false" ht="12.75" hidden="false" customHeight="false" outlineLevel="0" collapsed="false">
      <c r="A219" s="0" t="n">
        <f aca="false">+'Personnel Input Worksheet'!A220</f>
        <v>0</v>
      </c>
      <c r="B219" s="0" t="str">
        <f aca="false">+'Personnel Input Worksheet'!B220</f>
        <v> </v>
      </c>
      <c r="C219" s="0" t="n">
        <f aca="false">+'Personnel Input Worksheet'!C220</f>
        <v>0</v>
      </c>
      <c r="D219" s="0" t="n">
        <f aca="false">+'Personnel Input Worksheet'!D220</f>
        <v>0</v>
      </c>
      <c r="E219" s="0" t="n">
        <f aca="false">+'Personnel Input Worksheet'!E220</f>
        <v>0</v>
      </c>
      <c r="F219" s="94" t="n">
        <f aca="false">+'Personnel Input Worksheet'!F220</f>
        <v>0</v>
      </c>
      <c r="G219" s="0" t="n">
        <f aca="false">+'Personnel Input Worksheet'!G220</f>
        <v>0</v>
      </c>
      <c r="H219" s="102" t="n">
        <f aca="false">+G219*30</f>
        <v>0</v>
      </c>
      <c r="I219" s="103" t="n">
        <f aca="false">+F219/12</f>
        <v>0</v>
      </c>
      <c r="J219" s="104" t="n">
        <v>36526</v>
      </c>
      <c r="K219" s="105" t="n">
        <f aca="false">IF(B219&lt;&gt;"FTE",DATE(99,12,31),+J219+(360-H219))</f>
        <v>36525</v>
      </c>
      <c r="L219" s="105" t="n">
        <f aca="false">IF(B219&lt;&gt;"FTE",J219+H219,DATE(2001,1,1))</f>
        <v>36526</v>
      </c>
      <c r="M219" s="103" t="n">
        <f aca="false">IF(AND($K219&lt;=M$20,$L219&gt;M$20),$I219,0)</f>
        <v>0</v>
      </c>
      <c r="N219" s="103" t="n">
        <f aca="false">IF(AND($K219&lt;=N$20,$L219&gt;N$20),$I219,0)</f>
        <v>0</v>
      </c>
      <c r="O219" s="103" t="n">
        <f aca="false">IF(AND($K219&lt;=O$20,$L219&gt;O$20),$I219,0)</f>
        <v>0</v>
      </c>
      <c r="P219" s="103" t="n">
        <f aca="false">IF(AND($K219&lt;=P$20,$L219&gt;P$20),$I219,0)</f>
        <v>0</v>
      </c>
      <c r="Q219" s="103" t="n">
        <f aca="false">IF(AND($K219&lt;=Q$20,$L219&gt;Q$20),$I219,0)</f>
        <v>0</v>
      </c>
      <c r="R219" s="103" t="n">
        <f aca="false">IF(AND($K219&lt;=R$20,$L219&gt;R$20),$I219,0)</f>
        <v>0</v>
      </c>
      <c r="S219" s="103" t="n">
        <f aca="false">IF(AND($K219&lt;=S$20,$L219&gt;S$20),$I219,0)</f>
        <v>0</v>
      </c>
      <c r="T219" s="103" t="n">
        <f aca="false">IF(AND($K219&lt;=T$20,$L219&gt;T$20),$I219,0)</f>
        <v>0</v>
      </c>
      <c r="U219" s="103" t="n">
        <f aca="false">IF(AND($K219&lt;=U$20,$L219&gt;U$20),$I219,0)</f>
        <v>0</v>
      </c>
      <c r="V219" s="103" t="n">
        <f aca="false">IF(AND($K219&lt;=V$20,$L219&gt;V$20),$I219,0)</f>
        <v>0</v>
      </c>
      <c r="W219" s="103" t="n">
        <f aca="false">IF(AND($K219&lt;=W$20,$L219&gt;W$20),$I219,0)</f>
        <v>0</v>
      </c>
      <c r="X219" s="103" t="n">
        <f aca="false">IF(AND($K219&lt;=X$20,$L219&gt;X$20),$I219,0)</f>
        <v>0</v>
      </c>
      <c r="Y219" s="106" t="n">
        <f aca="false">SUM(M219:X219)</f>
        <v>0</v>
      </c>
    </row>
    <row r="220" customFormat="false" ht="12.75" hidden="false" customHeight="false" outlineLevel="0" collapsed="false">
      <c r="A220" s="0" t="n">
        <f aca="false">+'Personnel Input Worksheet'!A221</f>
        <v>0</v>
      </c>
      <c r="B220" s="0" t="str">
        <f aca="false">+'Personnel Input Worksheet'!B221</f>
        <v> </v>
      </c>
      <c r="C220" s="0" t="n">
        <f aca="false">+'Personnel Input Worksheet'!C221</f>
        <v>0</v>
      </c>
      <c r="D220" s="0" t="n">
        <f aca="false">+'Personnel Input Worksheet'!D221</f>
        <v>0</v>
      </c>
      <c r="E220" s="0" t="n">
        <f aca="false">+'Personnel Input Worksheet'!E221</f>
        <v>0</v>
      </c>
      <c r="F220" s="94" t="n">
        <f aca="false">+'Personnel Input Worksheet'!F221</f>
        <v>0</v>
      </c>
      <c r="G220" s="0" t="n">
        <f aca="false">+'Personnel Input Worksheet'!G221</f>
        <v>12</v>
      </c>
      <c r="H220" s="102" t="n">
        <f aca="false">+G220*30</f>
        <v>360</v>
      </c>
      <c r="I220" s="103" t="n">
        <f aca="false">+F220/12</f>
        <v>0</v>
      </c>
      <c r="J220" s="104" t="n">
        <v>36526</v>
      </c>
      <c r="K220" s="105" t="n">
        <f aca="false">IF(B220&lt;&gt;"FTE",DATE(99,12,31),+J220+(360-H220))</f>
        <v>36525</v>
      </c>
      <c r="L220" s="105" t="n">
        <f aca="false">IF(B220&lt;&gt;"FTE",J220+H220,DATE(2001,1,1))</f>
        <v>36886</v>
      </c>
      <c r="M220" s="103" t="n">
        <f aca="false">IF(AND($K220&lt;=M$20,$L220&gt;M$20),$I220,0)</f>
        <v>0</v>
      </c>
      <c r="N220" s="103" t="n">
        <f aca="false">IF(AND($K220&lt;=N$20,$L220&gt;N$20),$I220,0)</f>
        <v>0</v>
      </c>
      <c r="O220" s="103" t="n">
        <f aca="false">IF(AND($K220&lt;=O$20,$L220&gt;O$20),$I220,0)</f>
        <v>0</v>
      </c>
      <c r="P220" s="103" t="n">
        <f aca="false">IF(AND($K220&lt;=P$20,$L220&gt;P$20),$I220,0)</f>
        <v>0</v>
      </c>
      <c r="Q220" s="103" t="n">
        <f aca="false">IF(AND($K220&lt;=Q$20,$L220&gt;Q$20),$I220,0)</f>
        <v>0</v>
      </c>
      <c r="R220" s="103" t="n">
        <f aca="false">IF(AND($K220&lt;=R$20,$L220&gt;R$20),$I220,0)</f>
        <v>0</v>
      </c>
      <c r="S220" s="103" t="n">
        <f aca="false">IF(AND($K220&lt;=S$20,$L220&gt;S$20),$I220,0)</f>
        <v>0</v>
      </c>
      <c r="T220" s="103" t="n">
        <f aca="false">IF(AND($K220&lt;=T$20,$L220&gt;T$20),$I220,0)</f>
        <v>0</v>
      </c>
      <c r="U220" s="103" t="n">
        <f aca="false">IF(AND($K220&lt;=U$20,$L220&gt;U$20),$I220,0)</f>
        <v>0</v>
      </c>
      <c r="V220" s="103" t="n">
        <f aca="false">IF(AND($K220&lt;=V$20,$L220&gt;V$20),$I220,0)</f>
        <v>0</v>
      </c>
      <c r="W220" s="103" t="n">
        <f aca="false">IF(AND($K220&lt;=W$20,$L220&gt;W$20),$I220,0)</f>
        <v>0</v>
      </c>
      <c r="X220" s="103" t="n">
        <f aca="false">IF(AND($K220&lt;=X$20,$L220&gt;X$20),$I220,0)</f>
        <v>0</v>
      </c>
      <c r="Y220" s="106" t="n">
        <f aca="false">SUM(M220:X220)</f>
        <v>0</v>
      </c>
    </row>
    <row r="221" customFormat="false" ht="12.75" hidden="false" customHeight="false" outlineLevel="0" collapsed="false">
      <c r="A221" s="0" t="n">
        <f aca="false">+'Personnel Input Worksheet'!A222</f>
        <v>0</v>
      </c>
      <c r="B221" s="0" t="str">
        <f aca="false">+'Personnel Input Worksheet'!B222</f>
        <v> </v>
      </c>
      <c r="C221" s="0" t="n">
        <f aca="false">+'Personnel Input Worksheet'!C222</f>
        <v>0</v>
      </c>
      <c r="D221" s="0" t="n">
        <f aca="false">+'Personnel Input Worksheet'!D222</f>
        <v>0</v>
      </c>
      <c r="E221" s="0" t="n">
        <f aca="false">+'Personnel Input Worksheet'!E222</f>
        <v>0</v>
      </c>
      <c r="F221" s="94" t="n">
        <f aca="false">+'Personnel Input Worksheet'!F222</f>
        <v>0</v>
      </c>
      <c r="G221" s="0" t="n">
        <f aca="false">+'Personnel Input Worksheet'!G222</f>
        <v>12</v>
      </c>
      <c r="H221" s="102" t="n">
        <f aca="false">+G221*30</f>
        <v>360</v>
      </c>
      <c r="I221" s="103" t="n">
        <f aca="false">+F221/12</f>
        <v>0</v>
      </c>
      <c r="J221" s="104" t="n">
        <v>36526</v>
      </c>
      <c r="K221" s="105" t="n">
        <f aca="false">IF(B221&lt;&gt;"FTE",DATE(99,12,31),+J221+(360-H221))</f>
        <v>36525</v>
      </c>
      <c r="L221" s="105" t="n">
        <f aca="false">IF(B221&lt;&gt;"FTE",J221+H221,DATE(2001,1,1))</f>
        <v>36886</v>
      </c>
      <c r="M221" s="103" t="n">
        <f aca="false">IF(AND($K221&lt;=M$20,$L221&gt;M$20),$I221,0)</f>
        <v>0</v>
      </c>
      <c r="N221" s="103" t="n">
        <f aca="false">IF(AND($K221&lt;=N$20,$L221&gt;N$20),$I221,0)</f>
        <v>0</v>
      </c>
      <c r="O221" s="103" t="n">
        <f aca="false">IF(AND($K221&lt;=O$20,$L221&gt;O$20),$I221,0)</f>
        <v>0</v>
      </c>
      <c r="P221" s="103" t="n">
        <f aca="false">IF(AND($K221&lt;=P$20,$L221&gt;P$20),$I221,0)</f>
        <v>0</v>
      </c>
      <c r="Q221" s="103" t="n">
        <f aca="false">IF(AND($K221&lt;=Q$20,$L221&gt;Q$20),$I221,0)</f>
        <v>0</v>
      </c>
      <c r="R221" s="103" t="n">
        <f aca="false">IF(AND($K221&lt;=R$20,$L221&gt;R$20),$I221,0)</f>
        <v>0</v>
      </c>
      <c r="S221" s="103" t="n">
        <f aca="false">IF(AND($K221&lt;=S$20,$L221&gt;S$20),$I221,0)</f>
        <v>0</v>
      </c>
      <c r="T221" s="103" t="n">
        <f aca="false">IF(AND($K221&lt;=T$20,$L221&gt;T$20),$I221,0)</f>
        <v>0</v>
      </c>
      <c r="U221" s="103" t="n">
        <f aca="false">IF(AND($K221&lt;=U$20,$L221&gt;U$20),$I221,0)</f>
        <v>0</v>
      </c>
      <c r="V221" s="103" t="n">
        <f aca="false">IF(AND($K221&lt;=V$20,$L221&gt;V$20),$I221,0)</f>
        <v>0</v>
      </c>
      <c r="W221" s="103" t="n">
        <f aca="false">IF(AND($K221&lt;=W$20,$L221&gt;W$20),$I221,0)</f>
        <v>0</v>
      </c>
      <c r="X221" s="103" t="n">
        <f aca="false">IF(AND($K221&lt;=X$20,$L221&gt;X$20),$I221,0)</f>
        <v>0</v>
      </c>
      <c r="Y221" s="106" t="n">
        <f aca="false">SUM(M221:X221)</f>
        <v>0</v>
      </c>
    </row>
    <row r="222" customFormat="false" ht="12.75" hidden="false" customHeight="false" outlineLevel="0" collapsed="false">
      <c r="A222" s="0" t="n">
        <f aca="false">+'Personnel Input Worksheet'!A223</f>
        <v>0</v>
      </c>
      <c r="B222" s="0" t="str">
        <f aca="false">+'Personnel Input Worksheet'!B223</f>
        <v> </v>
      </c>
      <c r="C222" s="0" t="n">
        <f aca="false">+'Personnel Input Worksheet'!C223</f>
        <v>0</v>
      </c>
      <c r="D222" s="0" t="n">
        <f aca="false">+'Personnel Input Worksheet'!D223</f>
        <v>0</v>
      </c>
      <c r="E222" s="0" t="n">
        <f aca="false">+'Personnel Input Worksheet'!E223</f>
        <v>0</v>
      </c>
      <c r="F222" s="94" t="n">
        <f aca="false">+'Personnel Input Worksheet'!F223</f>
        <v>0</v>
      </c>
      <c r="G222" s="0" t="n">
        <f aca="false">+'Personnel Input Worksheet'!G223</f>
        <v>12</v>
      </c>
      <c r="H222" s="102" t="n">
        <f aca="false">+G222*30</f>
        <v>360</v>
      </c>
      <c r="I222" s="103" t="n">
        <f aca="false">+F222/12</f>
        <v>0</v>
      </c>
      <c r="J222" s="104" t="n">
        <v>36526</v>
      </c>
      <c r="K222" s="105" t="n">
        <f aca="false">IF(B222&lt;&gt;"FTE",DATE(99,12,31),+J222+(360-H222))</f>
        <v>36525</v>
      </c>
      <c r="L222" s="105" t="n">
        <f aca="false">IF(B222&lt;&gt;"FTE",J222+H222,DATE(2001,1,1))</f>
        <v>36886</v>
      </c>
      <c r="M222" s="103" t="n">
        <f aca="false">IF(AND($K222&lt;=M$20,$L222&gt;M$20),$I222,0)</f>
        <v>0</v>
      </c>
      <c r="N222" s="103" t="n">
        <f aca="false">IF(AND($K222&lt;=N$20,$L222&gt;N$20),$I222,0)</f>
        <v>0</v>
      </c>
      <c r="O222" s="103" t="n">
        <f aca="false">IF(AND($K222&lt;=O$20,$L222&gt;O$20),$I222,0)</f>
        <v>0</v>
      </c>
      <c r="P222" s="103" t="n">
        <f aca="false">IF(AND($K222&lt;=P$20,$L222&gt;P$20),$I222,0)</f>
        <v>0</v>
      </c>
      <c r="Q222" s="103" t="n">
        <f aca="false">IF(AND($K222&lt;=Q$20,$L222&gt;Q$20),$I222,0)</f>
        <v>0</v>
      </c>
      <c r="R222" s="103" t="n">
        <f aca="false">IF(AND($K222&lt;=R$20,$L222&gt;R$20),$I222,0)</f>
        <v>0</v>
      </c>
      <c r="S222" s="103" t="n">
        <f aca="false">IF(AND($K222&lt;=S$20,$L222&gt;S$20),$I222,0)</f>
        <v>0</v>
      </c>
      <c r="T222" s="103" t="n">
        <f aca="false">IF(AND($K222&lt;=T$20,$L222&gt;T$20),$I222,0)</f>
        <v>0</v>
      </c>
      <c r="U222" s="103" t="n">
        <f aca="false">IF(AND($K222&lt;=U$20,$L222&gt;U$20),$I222,0)</f>
        <v>0</v>
      </c>
      <c r="V222" s="103" t="n">
        <f aca="false">IF(AND($K222&lt;=V$20,$L222&gt;V$20),$I222,0)</f>
        <v>0</v>
      </c>
      <c r="W222" s="103" t="n">
        <f aca="false">IF(AND($K222&lt;=W$20,$L222&gt;W$20),$I222,0)</f>
        <v>0</v>
      </c>
      <c r="X222" s="103" t="n">
        <f aca="false">IF(AND($K222&lt;=X$20,$L222&gt;X$20),$I222,0)</f>
        <v>0</v>
      </c>
      <c r="Y222" s="106" t="n">
        <f aca="false">SUM(M222:X222)</f>
        <v>0</v>
      </c>
    </row>
    <row r="223" customFormat="false" ht="12.75" hidden="false" customHeight="false" outlineLevel="0" collapsed="false">
      <c r="A223" s="0" t="n">
        <f aca="false">+'Personnel Input Worksheet'!A224</f>
        <v>0</v>
      </c>
      <c r="B223" s="0" t="str">
        <f aca="false">+'Personnel Input Worksheet'!B224</f>
        <v> </v>
      </c>
      <c r="C223" s="0" t="n">
        <f aca="false">+'Personnel Input Worksheet'!C224</f>
        <v>0</v>
      </c>
      <c r="D223" s="0" t="n">
        <f aca="false">+'Personnel Input Worksheet'!D224</f>
        <v>0</v>
      </c>
      <c r="E223" s="0" t="n">
        <f aca="false">+'Personnel Input Worksheet'!E224</f>
        <v>0</v>
      </c>
      <c r="F223" s="94" t="n">
        <f aca="false">+'Personnel Input Worksheet'!F224</f>
        <v>0</v>
      </c>
      <c r="G223" s="0" t="n">
        <f aca="false">+'Personnel Input Worksheet'!G224</f>
        <v>12</v>
      </c>
      <c r="H223" s="102" t="n">
        <f aca="false">+G223*30</f>
        <v>360</v>
      </c>
      <c r="I223" s="103" t="n">
        <f aca="false">+F223/12</f>
        <v>0</v>
      </c>
      <c r="J223" s="104" t="n">
        <v>36526</v>
      </c>
      <c r="K223" s="105" t="n">
        <f aca="false">IF(B223&lt;&gt;"FTE",DATE(99,12,31),+J223+(360-H223))</f>
        <v>36525</v>
      </c>
      <c r="L223" s="105" t="n">
        <f aca="false">IF(B223&lt;&gt;"FTE",J223+H223,DATE(2001,1,1))</f>
        <v>36886</v>
      </c>
      <c r="M223" s="103" t="n">
        <f aca="false">IF(AND($K223&lt;=M$20,$L223&gt;M$20),$I223,0)</f>
        <v>0</v>
      </c>
      <c r="N223" s="103" t="n">
        <f aca="false">IF(AND($K223&lt;=N$20,$L223&gt;N$20),$I223,0)</f>
        <v>0</v>
      </c>
      <c r="O223" s="103" t="n">
        <f aca="false">IF(AND($K223&lt;=O$20,$L223&gt;O$20),$I223,0)</f>
        <v>0</v>
      </c>
      <c r="P223" s="103" t="n">
        <f aca="false">IF(AND($K223&lt;=P$20,$L223&gt;P$20),$I223,0)</f>
        <v>0</v>
      </c>
      <c r="Q223" s="103" t="n">
        <f aca="false">IF(AND($K223&lt;=Q$20,$L223&gt;Q$20),$I223,0)</f>
        <v>0</v>
      </c>
      <c r="R223" s="103" t="n">
        <f aca="false">IF(AND($K223&lt;=R$20,$L223&gt;R$20),$I223,0)</f>
        <v>0</v>
      </c>
      <c r="S223" s="103" t="n">
        <f aca="false">IF(AND($K223&lt;=S$20,$L223&gt;S$20),$I223,0)</f>
        <v>0</v>
      </c>
      <c r="T223" s="103" t="n">
        <f aca="false">IF(AND($K223&lt;=T$20,$L223&gt;T$20),$I223,0)</f>
        <v>0</v>
      </c>
      <c r="U223" s="103" t="n">
        <f aca="false">IF(AND($K223&lt;=U$20,$L223&gt;U$20),$I223,0)</f>
        <v>0</v>
      </c>
      <c r="V223" s="103" t="n">
        <f aca="false">IF(AND($K223&lt;=V$20,$L223&gt;V$20),$I223,0)</f>
        <v>0</v>
      </c>
      <c r="W223" s="103" t="n">
        <f aca="false">IF(AND($K223&lt;=W$20,$L223&gt;W$20),$I223,0)</f>
        <v>0</v>
      </c>
      <c r="X223" s="103" t="n">
        <f aca="false">IF(AND($K223&lt;=X$20,$L223&gt;X$20),$I223,0)</f>
        <v>0</v>
      </c>
      <c r="Y223" s="106" t="n">
        <f aca="false">SUM(M223:X223)</f>
        <v>0</v>
      </c>
    </row>
    <row r="224" customFormat="false" ht="12.75" hidden="false" customHeight="false" outlineLevel="0" collapsed="false">
      <c r="A224" s="0" t="n">
        <f aca="false">+'Personnel Input Worksheet'!A225</f>
        <v>0</v>
      </c>
      <c r="B224" s="0" t="str">
        <f aca="false">+'Personnel Input Worksheet'!B225</f>
        <v> </v>
      </c>
      <c r="C224" s="0" t="n">
        <f aca="false">+'Personnel Input Worksheet'!C225</f>
        <v>0</v>
      </c>
      <c r="D224" s="0" t="n">
        <f aca="false">+'Personnel Input Worksheet'!D225</f>
        <v>0</v>
      </c>
      <c r="E224" s="0" t="n">
        <f aca="false">+'Personnel Input Worksheet'!E225</f>
        <v>0</v>
      </c>
      <c r="F224" s="94" t="n">
        <f aca="false">+'Personnel Input Worksheet'!F225</f>
        <v>0</v>
      </c>
      <c r="G224" s="0" t="n">
        <f aca="false">+'Personnel Input Worksheet'!G225</f>
        <v>12</v>
      </c>
      <c r="H224" s="102" t="n">
        <f aca="false">+G224*30</f>
        <v>360</v>
      </c>
      <c r="I224" s="103" t="n">
        <f aca="false">+F224/12</f>
        <v>0</v>
      </c>
      <c r="J224" s="104" t="n">
        <v>36526</v>
      </c>
      <c r="K224" s="105" t="n">
        <f aca="false">IF(B224&lt;&gt;"FTE",DATE(99,12,31),+J224+(360-H224))</f>
        <v>36525</v>
      </c>
      <c r="L224" s="105" t="n">
        <f aca="false">IF(B224&lt;&gt;"FTE",J224+H224,DATE(2001,1,1))</f>
        <v>36886</v>
      </c>
      <c r="M224" s="103" t="n">
        <f aca="false">IF(AND($K224&lt;=M$20,$L224&gt;M$20),$I224,0)</f>
        <v>0</v>
      </c>
      <c r="N224" s="103" t="n">
        <f aca="false">IF(AND($K224&lt;=N$20,$L224&gt;N$20),$I224,0)</f>
        <v>0</v>
      </c>
      <c r="O224" s="103" t="n">
        <f aca="false">IF(AND($K224&lt;=O$20,$L224&gt;O$20),$I224,0)</f>
        <v>0</v>
      </c>
      <c r="P224" s="103" t="n">
        <f aca="false">IF(AND($K224&lt;=P$20,$L224&gt;P$20),$I224,0)</f>
        <v>0</v>
      </c>
      <c r="Q224" s="103" t="n">
        <f aca="false">IF(AND($K224&lt;=Q$20,$L224&gt;Q$20),$I224,0)</f>
        <v>0</v>
      </c>
      <c r="R224" s="103" t="n">
        <f aca="false">IF(AND($K224&lt;=R$20,$L224&gt;R$20),$I224,0)</f>
        <v>0</v>
      </c>
      <c r="S224" s="103" t="n">
        <f aca="false">IF(AND($K224&lt;=S$20,$L224&gt;S$20),$I224,0)</f>
        <v>0</v>
      </c>
      <c r="T224" s="103" t="n">
        <f aca="false">IF(AND($K224&lt;=T$20,$L224&gt;T$20),$I224,0)</f>
        <v>0</v>
      </c>
      <c r="U224" s="103" t="n">
        <f aca="false">IF(AND($K224&lt;=U$20,$L224&gt;U$20),$I224,0)</f>
        <v>0</v>
      </c>
      <c r="V224" s="103" t="n">
        <f aca="false">IF(AND($K224&lt;=V$20,$L224&gt;V$20),$I224,0)</f>
        <v>0</v>
      </c>
      <c r="W224" s="103" t="n">
        <f aca="false">IF(AND($K224&lt;=W$20,$L224&gt;W$20),$I224,0)</f>
        <v>0</v>
      </c>
      <c r="X224" s="103" t="n">
        <f aca="false">IF(AND($K224&lt;=X$20,$L224&gt;X$20),$I224,0)</f>
        <v>0</v>
      </c>
      <c r="Y224" s="106" t="n">
        <f aca="false">SUM(M224:X224)</f>
        <v>0</v>
      </c>
    </row>
    <row r="225" customFormat="false" ht="12.75" hidden="false" customHeight="false" outlineLevel="0" collapsed="false">
      <c r="A225" s="0" t="n">
        <f aca="false">+'Personnel Input Worksheet'!A226</f>
        <v>0</v>
      </c>
      <c r="B225" s="0" t="str">
        <f aca="false">+'Personnel Input Worksheet'!B226</f>
        <v> </v>
      </c>
      <c r="C225" s="0" t="n">
        <f aca="false">+'Personnel Input Worksheet'!C226</f>
        <v>0</v>
      </c>
      <c r="D225" s="0" t="n">
        <f aca="false">+'Personnel Input Worksheet'!D226</f>
        <v>0</v>
      </c>
      <c r="E225" s="0" t="n">
        <f aca="false">+'Personnel Input Worksheet'!E226</f>
        <v>0</v>
      </c>
      <c r="F225" s="94" t="n">
        <f aca="false">+'Personnel Input Worksheet'!F226</f>
        <v>0</v>
      </c>
      <c r="G225" s="0" t="n">
        <f aca="false">+'Personnel Input Worksheet'!G226</f>
        <v>12</v>
      </c>
      <c r="H225" s="102" t="n">
        <f aca="false">+G225*30</f>
        <v>360</v>
      </c>
      <c r="I225" s="103" t="n">
        <f aca="false">+F225/12</f>
        <v>0</v>
      </c>
      <c r="J225" s="104" t="n">
        <v>36526</v>
      </c>
      <c r="K225" s="105" t="n">
        <f aca="false">IF(B225&lt;&gt;"FTE",DATE(99,12,31),+J225+(360-H225))</f>
        <v>36525</v>
      </c>
      <c r="L225" s="105" t="n">
        <f aca="false">IF(B225&lt;&gt;"FTE",J225+H225,DATE(2001,1,1))</f>
        <v>36886</v>
      </c>
      <c r="M225" s="103" t="n">
        <f aca="false">IF(AND($K225&lt;=M$20,$L225&gt;M$20),$I225,0)</f>
        <v>0</v>
      </c>
      <c r="N225" s="103" t="n">
        <f aca="false">IF(AND($K225&lt;=N$20,$L225&gt;N$20),$I225,0)</f>
        <v>0</v>
      </c>
      <c r="O225" s="103" t="n">
        <f aca="false">IF(AND($K225&lt;=O$20,$L225&gt;O$20),$I225,0)</f>
        <v>0</v>
      </c>
      <c r="P225" s="103" t="n">
        <f aca="false">IF(AND($K225&lt;=P$20,$L225&gt;P$20),$I225,0)</f>
        <v>0</v>
      </c>
      <c r="Q225" s="103" t="n">
        <f aca="false">IF(AND($K225&lt;=Q$20,$L225&gt;Q$20),$I225,0)</f>
        <v>0</v>
      </c>
      <c r="R225" s="103" t="n">
        <f aca="false">IF(AND($K225&lt;=R$20,$L225&gt;R$20),$I225,0)</f>
        <v>0</v>
      </c>
      <c r="S225" s="103" t="n">
        <f aca="false">IF(AND($K225&lt;=S$20,$L225&gt;S$20),$I225,0)</f>
        <v>0</v>
      </c>
      <c r="T225" s="103" t="n">
        <f aca="false">IF(AND($K225&lt;=T$20,$L225&gt;T$20),$I225,0)</f>
        <v>0</v>
      </c>
      <c r="U225" s="103" t="n">
        <f aca="false">IF(AND($K225&lt;=U$20,$L225&gt;U$20),$I225,0)</f>
        <v>0</v>
      </c>
      <c r="V225" s="103" t="n">
        <f aca="false">IF(AND($K225&lt;=V$20,$L225&gt;V$20),$I225,0)</f>
        <v>0</v>
      </c>
      <c r="W225" s="103" t="n">
        <f aca="false">IF(AND($K225&lt;=W$20,$L225&gt;W$20),$I225,0)</f>
        <v>0</v>
      </c>
      <c r="X225" s="103" t="n">
        <f aca="false">IF(AND($K225&lt;=X$20,$L225&gt;X$20),$I225,0)</f>
        <v>0</v>
      </c>
      <c r="Y225" s="106" t="n">
        <f aca="false">SUM(M225:X225)</f>
        <v>0</v>
      </c>
    </row>
    <row r="226" customFormat="false" ht="12.75" hidden="false" customHeight="false" outlineLevel="0" collapsed="false">
      <c r="A226" s="0" t="n">
        <f aca="false">+'Personnel Input Worksheet'!A227</f>
        <v>0</v>
      </c>
      <c r="B226" s="0" t="str">
        <f aca="false">+'Personnel Input Worksheet'!B227</f>
        <v> </v>
      </c>
      <c r="C226" s="0" t="n">
        <f aca="false">+'Personnel Input Worksheet'!C227</f>
        <v>0</v>
      </c>
      <c r="D226" s="0" t="n">
        <f aca="false">+'Personnel Input Worksheet'!D227</f>
        <v>0</v>
      </c>
      <c r="E226" s="0" t="n">
        <f aca="false">+'Personnel Input Worksheet'!E227</f>
        <v>0</v>
      </c>
      <c r="F226" s="94" t="n">
        <f aca="false">+'Personnel Input Worksheet'!F227</f>
        <v>0</v>
      </c>
      <c r="G226" s="0" t="n">
        <f aca="false">+'Personnel Input Worksheet'!G227</f>
        <v>12</v>
      </c>
      <c r="H226" s="102" t="n">
        <f aca="false">+G226*30</f>
        <v>360</v>
      </c>
      <c r="I226" s="103" t="n">
        <f aca="false">+F226/12</f>
        <v>0</v>
      </c>
      <c r="J226" s="104" t="n">
        <v>36526</v>
      </c>
      <c r="K226" s="105" t="n">
        <f aca="false">IF(B226&lt;&gt;"FTE",DATE(99,12,31),+J226+(360-H226))</f>
        <v>36525</v>
      </c>
      <c r="L226" s="105" t="n">
        <f aca="false">IF(B226&lt;&gt;"FTE",J226+H226,DATE(2001,1,1))</f>
        <v>36886</v>
      </c>
      <c r="M226" s="103" t="n">
        <f aca="false">IF(AND($K226&lt;=M$20,$L226&gt;M$20),$I226,0)</f>
        <v>0</v>
      </c>
      <c r="N226" s="103" t="n">
        <f aca="false">IF(AND($K226&lt;=N$20,$L226&gt;N$20),$I226,0)</f>
        <v>0</v>
      </c>
      <c r="O226" s="103" t="n">
        <f aca="false">IF(AND($K226&lt;=O$20,$L226&gt;O$20),$I226,0)</f>
        <v>0</v>
      </c>
      <c r="P226" s="103" t="n">
        <f aca="false">IF(AND($K226&lt;=P$20,$L226&gt;P$20),$I226,0)</f>
        <v>0</v>
      </c>
      <c r="Q226" s="103" t="n">
        <f aca="false">IF(AND($K226&lt;=Q$20,$L226&gt;Q$20),$I226,0)</f>
        <v>0</v>
      </c>
      <c r="R226" s="103" t="n">
        <f aca="false">IF(AND($K226&lt;=R$20,$L226&gt;R$20),$I226,0)</f>
        <v>0</v>
      </c>
      <c r="S226" s="103" t="n">
        <f aca="false">IF(AND($K226&lt;=S$20,$L226&gt;S$20),$I226,0)</f>
        <v>0</v>
      </c>
      <c r="T226" s="103" t="n">
        <f aca="false">IF(AND($K226&lt;=T$20,$L226&gt;T$20),$I226,0)</f>
        <v>0</v>
      </c>
      <c r="U226" s="103" t="n">
        <f aca="false">IF(AND($K226&lt;=U$20,$L226&gt;U$20),$I226,0)</f>
        <v>0</v>
      </c>
      <c r="V226" s="103" t="n">
        <f aca="false">IF(AND($K226&lt;=V$20,$L226&gt;V$20),$I226,0)</f>
        <v>0</v>
      </c>
      <c r="W226" s="103" t="n">
        <f aca="false">IF(AND($K226&lt;=W$20,$L226&gt;W$20),$I226,0)</f>
        <v>0</v>
      </c>
      <c r="X226" s="103" t="n">
        <f aca="false">IF(AND($K226&lt;=X$20,$L226&gt;X$20),$I226,0)</f>
        <v>0</v>
      </c>
      <c r="Y226" s="106" t="n">
        <f aca="false">SUM(M226:X226)</f>
        <v>0</v>
      </c>
    </row>
    <row r="227" customFormat="false" ht="12.75" hidden="false" customHeight="false" outlineLevel="0" collapsed="false">
      <c r="A227" s="0" t="n">
        <f aca="false">+'Personnel Input Worksheet'!A228</f>
        <v>0</v>
      </c>
      <c r="B227" s="0" t="str">
        <f aca="false">+'Personnel Input Worksheet'!B228</f>
        <v> </v>
      </c>
      <c r="C227" s="0" t="n">
        <f aca="false">+'Personnel Input Worksheet'!C228</f>
        <v>0</v>
      </c>
      <c r="D227" s="0" t="n">
        <f aca="false">+'Personnel Input Worksheet'!D228</f>
        <v>0</v>
      </c>
      <c r="E227" s="0" t="n">
        <f aca="false">+'Personnel Input Worksheet'!E228</f>
        <v>0</v>
      </c>
      <c r="F227" s="94" t="n">
        <f aca="false">+'Personnel Input Worksheet'!F228</f>
        <v>0</v>
      </c>
      <c r="G227" s="0" t="n">
        <f aca="false">+'Personnel Input Worksheet'!G228</f>
        <v>12</v>
      </c>
      <c r="H227" s="102" t="n">
        <f aca="false">+G227*30</f>
        <v>360</v>
      </c>
      <c r="I227" s="103" t="n">
        <f aca="false">+F227/12</f>
        <v>0</v>
      </c>
      <c r="J227" s="104" t="n">
        <v>36526</v>
      </c>
      <c r="K227" s="105" t="n">
        <f aca="false">IF(B227&lt;&gt;"FTE",DATE(99,12,31),+J227+(360-H227))</f>
        <v>36525</v>
      </c>
      <c r="L227" s="105" t="n">
        <f aca="false">IF(B227&lt;&gt;"FTE",J227+H227,DATE(2001,1,1))</f>
        <v>36886</v>
      </c>
      <c r="M227" s="103" t="n">
        <f aca="false">IF(AND($K227&lt;=M$20,$L227&gt;M$20),$I227,0)</f>
        <v>0</v>
      </c>
      <c r="N227" s="103" t="n">
        <f aca="false">IF(AND($K227&lt;=N$20,$L227&gt;N$20),$I227,0)</f>
        <v>0</v>
      </c>
      <c r="O227" s="103" t="n">
        <f aca="false">IF(AND($K227&lt;=O$20,$L227&gt;O$20),$I227,0)</f>
        <v>0</v>
      </c>
      <c r="P227" s="103" t="n">
        <f aca="false">IF(AND($K227&lt;=P$20,$L227&gt;P$20),$I227,0)</f>
        <v>0</v>
      </c>
      <c r="Q227" s="103" t="n">
        <f aca="false">IF(AND($K227&lt;=Q$20,$L227&gt;Q$20),$I227,0)</f>
        <v>0</v>
      </c>
      <c r="R227" s="103" t="n">
        <f aca="false">IF(AND($K227&lt;=R$20,$L227&gt;R$20),$I227,0)</f>
        <v>0</v>
      </c>
      <c r="S227" s="103" t="n">
        <f aca="false">IF(AND($K227&lt;=S$20,$L227&gt;S$20),$I227,0)</f>
        <v>0</v>
      </c>
      <c r="T227" s="103" t="n">
        <f aca="false">IF(AND($K227&lt;=T$20,$L227&gt;T$20),$I227,0)</f>
        <v>0</v>
      </c>
      <c r="U227" s="103" t="n">
        <f aca="false">IF(AND($K227&lt;=U$20,$L227&gt;U$20),$I227,0)</f>
        <v>0</v>
      </c>
      <c r="V227" s="103" t="n">
        <f aca="false">IF(AND($K227&lt;=V$20,$L227&gt;V$20),$I227,0)</f>
        <v>0</v>
      </c>
      <c r="W227" s="103" t="n">
        <f aca="false">IF(AND($K227&lt;=W$20,$L227&gt;W$20),$I227,0)</f>
        <v>0</v>
      </c>
      <c r="X227" s="103" t="n">
        <f aca="false">IF(AND($K227&lt;=X$20,$L227&gt;X$20),$I227,0)</f>
        <v>0</v>
      </c>
      <c r="Y227" s="106" t="n">
        <f aca="false">SUM(M227:X227)</f>
        <v>0</v>
      </c>
    </row>
    <row r="228" customFormat="false" ht="12.75" hidden="false" customHeight="false" outlineLevel="0" collapsed="false">
      <c r="A228" s="0" t="n">
        <f aca="false">+'Personnel Input Worksheet'!A229</f>
        <v>0</v>
      </c>
      <c r="B228" s="0" t="str">
        <f aca="false">+'Personnel Input Worksheet'!B229</f>
        <v> </v>
      </c>
      <c r="C228" s="0" t="n">
        <f aca="false">+'Personnel Input Worksheet'!C229</f>
        <v>0</v>
      </c>
      <c r="D228" s="0" t="n">
        <f aca="false">+'Personnel Input Worksheet'!D229</f>
        <v>0</v>
      </c>
      <c r="E228" s="0" t="n">
        <f aca="false">+'Personnel Input Worksheet'!E229</f>
        <v>0</v>
      </c>
      <c r="F228" s="94" t="n">
        <f aca="false">+'Personnel Input Worksheet'!F229</f>
        <v>0</v>
      </c>
      <c r="G228" s="0" t="n">
        <f aca="false">+'Personnel Input Worksheet'!G229</f>
        <v>12</v>
      </c>
      <c r="H228" s="102" t="n">
        <f aca="false">+G228*30</f>
        <v>360</v>
      </c>
      <c r="I228" s="103" t="n">
        <f aca="false">+F228/12</f>
        <v>0</v>
      </c>
      <c r="J228" s="104" t="n">
        <v>36526</v>
      </c>
      <c r="K228" s="105" t="n">
        <f aca="false">IF(B228&lt;&gt;"FTE",DATE(99,12,31),+J228+(360-H228))</f>
        <v>36525</v>
      </c>
      <c r="L228" s="105" t="n">
        <f aca="false">IF(B228&lt;&gt;"FTE",J228+H228,DATE(2001,1,1))</f>
        <v>36886</v>
      </c>
      <c r="M228" s="103" t="n">
        <f aca="false">IF(AND($K228&lt;=M$20,$L228&gt;M$20),$I228,0)</f>
        <v>0</v>
      </c>
      <c r="N228" s="103" t="n">
        <f aca="false">IF(AND($K228&lt;=N$20,$L228&gt;N$20),$I228,0)</f>
        <v>0</v>
      </c>
      <c r="O228" s="103" t="n">
        <f aca="false">IF(AND($K228&lt;=O$20,$L228&gt;O$20),$I228,0)</f>
        <v>0</v>
      </c>
      <c r="P228" s="103" t="n">
        <f aca="false">IF(AND($K228&lt;=P$20,$L228&gt;P$20),$I228,0)</f>
        <v>0</v>
      </c>
      <c r="Q228" s="103" t="n">
        <f aca="false">IF(AND($K228&lt;=Q$20,$L228&gt;Q$20),$I228,0)</f>
        <v>0</v>
      </c>
      <c r="R228" s="103" t="n">
        <f aca="false">IF(AND($K228&lt;=R$20,$L228&gt;R$20),$I228,0)</f>
        <v>0</v>
      </c>
      <c r="S228" s="103" t="n">
        <f aca="false">IF(AND($K228&lt;=S$20,$L228&gt;S$20),$I228,0)</f>
        <v>0</v>
      </c>
      <c r="T228" s="103" t="n">
        <f aca="false">IF(AND($K228&lt;=T$20,$L228&gt;T$20),$I228,0)</f>
        <v>0</v>
      </c>
      <c r="U228" s="103" t="n">
        <f aca="false">IF(AND($K228&lt;=U$20,$L228&gt;U$20),$I228,0)</f>
        <v>0</v>
      </c>
      <c r="V228" s="103" t="n">
        <f aca="false">IF(AND($K228&lt;=V$20,$L228&gt;V$20),$I228,0)</f>
        <v>0</v>
      </c>
      <c r="W228" s="103" t="n">
        <f aca="false">IF(AND($K228&lt;=W$20,$L228&gt;W$20),$I228,0)</f>
        <v>0</v>
      </c>
      <c r="X228" s="103" t="n">
        <f aca="false">IF(AND($K228&lt;=X$20,$L228&gt;X$20),$I228,0)</f>
        <v>0</v>
      </c>
      <c r="Y228" s="106" t="n">
        <f aca="false">SUM(M228:X228)</f>
        <v>0</v>
      </c>
    </row>
    <row r="229" customFormat="false" ht="12.75" hidden="false" customHeight="false" outlineLevel="0" collapsed="false">
      <c r="A229" s="0" t="n">
        <f aca="false">+'Personnel Input Worksheet'!A230</f>
        <v>0</v>
      </c>
      <c r="B229" s="0" t="str">
        <f aca="false">+'Personnel Input Worksheet'!B230</f>
        <v> </v>
      </c>
      <c r="C229" s="0" t="n">
        <f aca="false">+'Personnel Input Worksheet'!C230</f>
        <v>0</v>
      </c>
      <c r="D229" s="0" t="n">
        <f aca="false">+'Personnel Input Worksheet'!D230</f>
        <v>0</v>
      </c>
      <c r="E229" s="0" t="n">
        <f aca="false">+'Personnel Input Worksheet'!E230</f>
        <v>0</v>
      </c>
      <c r="F229" s="94" t="n">
        <f aca="false">+'Personnel Input Worksheet'!F230</f>
        <v>0</v>
      </c>
      <c r="G229" s="0" t="n">
        <f aca="false">+'Personnel Input Worksheet'!G230</f>
        <v>12</v>
      </c>
      <c r="H229" s="102" t="n">
        <f aca="false">+G229*30</f>
        <v>360</v>
      </c>
      <c r="I229" s="103" t="n">
        <f aca="false">+F229/12</f>
        <v>0</v>
      </c>
      <c r="J229" s="104" t="n">
        <v>36526</v>
      </c>
      <c r="K229" s="105" t="n">
        <f aca="false">IF(B229&lt;&gt;"FTE",DATE(99,12,31),+J229+(360-H229))</f>
        <v>36525</v>
      </c>
      <c r="L229" s="105" t="n">
        <f aca="false">IF(B229&lt;&gt;"FTE",J229+H229,DATE(2001,1,1))</f>
        <v>36886</v>
      </c>
      <c r="M229" s="103" t="n">
        <f aca="false">IF(AND($K229&lt;=M$20,$L229&gt;M$20),$I229,0)</f>
        <v>0</v>
      </c>
      <c r="N229" s="103" t="n">
        <f aca="false">IF(AND($K229&lt;=N$20,$L229&gt;N$20),$I229,0)</f>
        <v>0</v>
      </c>
      <c r="O229" s="103" t="n">
        <f aca="false">IF(AND($K229&lt;=O$20,$L229&gt;O$20),$I229,0)</f>
        <v>0</v>
      </c>
      <c r="P229" s="103" t="n">
        <f aca="false">IF(AND($K229&lt;=P$20,$L229&gt;P$20),$I229,0)</f>
        <v>0</v>
      </c>
      <c r="Q229" s="103" t="n">
        <f aca="false">IF(AND($K229&lt;=Q$20,$L229&gt;Q$20),$I229,0)</f>
        <v>0</v>
      </c>
      <c r="R229" s="103" t="n">
        <f aca="false">IF(AND($K229&lt;=R$20,$L229&gt;R$20),$I229,0)</f>
        <v>0</v>
      </c>
      <c r="S229" s="103" t="n">
        <f aca="false">IF(AND($K229&lt;=S$20,$L229&gt;S$20),$I229,0)</f>
        <v>0</v>
      </c>
      <c r="T229" s="103" t="n">
        <f aca="false">IF(AND($K229&lt;=T$20,$L229&gt;T$20),$I229,0)</f>
        <v>0</v>
      </c>
      <c r="U229" s="103" t="n">
        <f aca="false">IF(AND($K229&lt;=U$20,$L229&gt;U$20),$I229,0)</f>
        <v>0</v>
      </c>
      <c r="V229" s="103" t="n">
        <f aca="false">IF(AND($K229&lt;=V$20,$L229&gt;V$20),$I229,0)</f>
        <v>0</v>
      </c>
      <c r="W229" s="103" t="n">
        <f aca="false">IF(AND($K229&lt;=W$20,$L229&gt;W$20),$I229,0)</f>
        <v>0</v>
      </c>
      <c r="X229" s="103" t="n">
        <f aca="false">IF(AND($K229&lt;=X$20,$L229&gt;X$20),$I229,0)</f>
        <v>0</v>
      </c>
      <c r="Y229" s="106" t="n">
        <f aca="false">SUM(M229:X229)</f>
        <v>0</v>
      </c>
    </row>
    <row r="230" customFormat="false" ht="12.75" hidden="false" customHeight="false" outlineLevel="0" collapsed="false">
      <c r="A230" s="0" t="n">
        <f aca="false">+'Personnel Input Worksheet'!A231</f>
        <v>0</v>
      </c>
      <c r="B230" s="0" t="str">
        <f aca="false">+'Personnel Input Worksheet'!B231</f>
        <v> </v>
      </c>
      <c r="C230" s="0" t="n">
        <f aca="false">+'Personnel Input Worksheet'!C231</f>
        <v>0</v>
      </c>
      <c r="D230" s="0" t="n">
        <f aca="false">+'Personnel Input Worksheet'!D231</f>
        <v>0</v>
      </c>
      <c r="E230" s="0" t="n">
        <f aca="false">+'Personnel Input Worksheet'!E231</f>
        <v>0</v>
      </c>
      <c r="F230" s="94" t="n">
        <f aca="false">+'Personnel Input Worksheet'!F231</f>
        <v>0</v>
      </c>
      <c r="G230" s="0" t="n">
        <f aca="false">+'Personnel Input Worksheet'!G231</f>
        <v>12</v>
      </c>
      <c r="H230" s="102" t="n">
        <f aca="false">+G230*30</f>
        <v>360</v>
      </c>
      <c r="I230" s="103" t="n">
        <f aca="false">+F230/12</f>
        <v>0</v>
      </c>
      <c r="J230" s="104" t="n">
        <v>36526</v>
      </c>
      <c r="K230" s="105" t="n">
        <f aca="false">IF(B230&lt;&gt;"FTE",DATE(99,12,31),+J230+(360-H230))</f>
        <v>36525</v>
      </c>
      <c r="L230" s="105" t="n">
        <f aca="false">IF(B230&lt;&gt;"FTE",J230+H230,DATE(2001,1,1))</f>
        <v>36886</v>
      </c>
      <c r="M230" s="103" t="n">
        <f aca="false">IF(AND($K230&lt;=M$20,$L230&gt;M$20),$I230,0)</f>
        <v>0</v>
      </c>
      <c r="N230" s="103" t="n">
        <f aca="false">IF(AND($K230&lt;=N$20,$L230&gt;N$20),$I230,0)</f>
        <v>0</v>
      </c>
      <c r="O230" s="103" t="n">
        <f aca="false">IF(AND($K230&lt;=O$20,$L230&gt;O$20),$I230,0)</f>
        <v>0</v>
      </c>
      <c r="P230" s="103" t="n">
        <f aca="false">IF(AND($K230&lt;=P$20,$L230&gt;P$20),$I230,0)</f>
        <v>0</v>
      </c>
      <c r="Q230" s="103" t="n">
        <f aca="false">IF(AND($K230&lt;=Q$20,$L230&gt;Q$20),$I230,0)</f>
        <v>0</v>
      </c>
      <c r="R230" s="103" t="n">
        <f aca="false">IF(AND($K230&lt;=R$20,$L230&gt;R$20),$I230,0)</f>
        <v>0</v>
      </c>
      <c r="S230" s="103" t="n">
        <f aca="false">IF(AND($K230&lt;=S$20,$L230&gt;S$20),$I230,0)</f>
        <v>0</v>
      </c>
      <c r="T230" s="103" t="n">
        <f aca="false">IF(AND($K230&lt;=T$20,$L230&gt;T$20),$I230,0)</f>
        <v>0</v>
      </c>
      <c r="U230" s="103" t="n">
        <f aca="false">IF(AND($K230&lt;=U$20,$L230&gt;U$20),$I230,0)</f>
        <v>0</v>
      </c>
      <c r="V230" s="103" t="n">
        <f aca="false">IF(AND($K230&lt;=V$20,$L230&gt;V$20),$I230,0)</f>
        <v>0</v>
      </c>
      <c r="W230" s="103" t="n">
        <f aca="false">IF(AND($K230&lt;=W$20,$L230&gt;W$20),$I230,0)</f>
        <v>0</v>
      </c>
      <c r="X230" s="103" t="n">
        <f aca="false">IF(AND($K230&lt;=X$20,$L230&gt;X$20),$I230,0)</f>
        <v>0</v>
      </c>
      <c r="Y230" s="106" t="n">
        <f aca="false">SUM(M230:X230)</f>
        <v>0</v>
      </c>
    </row>
    <row r="231" customFormat="false" ht="12.75" hidden="false" customHeight="false" outlineLevel="0" collapsed="false">
      <c r="A231" s="0" t="n">
        <f aca="false">+'Personnel Input Worksheet'!A232</f>
        <v>0</v>
      </c>
      <c r="B231" s="0" t="str">
        <f aca="false">+'Personnel Input Worksheet'!B232</f>
        <v> </v>
      </c>
      <c r="C231" s="0" t="n">
        <f aca="false">+'Personnel Input Worksheet'!C232</f>
        <v>0</v>
      </c>
      <c r="D231" s="0" t="n">
        <f aca="false">+'Personnel Input Worksheet'!D232</f>
        <v>0</v>
      </c>
      <c r="E231" s="0" t="n">
        <f aca="false">+'Personnel Input Worksheet'!E232</f>
        <v>0</v>
      </c>
      <c r="F231" s="94" t="n">
        <f aca="false">+'Personnel Input Worksheet'!F232</f>
        <v>0</v>
      </c>
      <c r="G231" s="0" t="n">
        <f aca="false">+'Personnel Input Worksheet'!G232</f>
        <v>12</v>
      </c>
      <c r="H231" s="102" t="n">
        <f aca="false">+G231*30</f>
        <v>360</v>
      </c>
      <c r="I231" s="103" t="n">
        <f aca="false">+F231/12</f>
        <v>0</v>
      </c>
      <c r="J231" s="104" t="n">
        <v>36526</v>
      </c>
      <c r="K231" s="105" t="n">
        <f aca="false">IF(B231&lt;&gt;"FTE",DATE(99,12,31),+J231+(360-H231))</f>
        <v>36525</v>
      </c>
      <c r="L231" s="105" t="n">
        <f aca="false">IF(B231&lt;&gt;"FTE",J231+H231,DATE(2001,1,1))</f>
        <v>36886</v>
      </c>
      <c r="M231" s="103" t="n">
        <f aca="false">IF(AND($K231&lt;=M$20,$L231&gt;M$20),$I231,0)</f>
        <v>0</v>
      </c>
      <c r="N231" s="103" t="n">
        <f aca="false">IF(AND($K231&lt;=N$20,$L231&gt;N$20),$I231,0)</f>
        <v>0</v>
      </c>
      <c r="O231" s="103" t="n">
        <f aca="false">IF(AND($K231&lt;=O$20,$L231&gt;O$20),$I231,0)</f>
        <v>0</v>
      </c>
      <c r="P231" s="103" t="n">
        <f aca="false">IF(AND($K231&lt;=P$20,$L231&gt;P$20),$I231,0)</f>
        <v>0</v>
      </c>
      <c r="Q231" s="103" t="n">
        <f aca="false">IF(AND($K231&lt;=Q$20,$L231&gt;Q$20),$I231,0)</f>
        <v>0</v>
      </c>
      <c r="R231" s="103" t="n">
        <f aca="false">IF(AND($K231&lt;=R$20,$L231&gt;R$20),$I231,0)</f>
        <v>0</v>
      </c>
      <c r="S231" s="103" t="n">
        <f aca="false">IF(AND($K231&lt;=S$20,$L231&gt;S$20),$I231,0)</f>
        <v>0</v>
      </c>
      <c r="T231" s="103" t="n">
        <f aca="false">IF(AND($K231&lt;=T$20,$L231&gt;T$20),$I231,0)</f>
        <v>0</v>
      </c>
      <c r="U231" s="103" t="n">
        <f aca="false">IF(AND($K231&lt;=U$20,$L231&gt;U$20),$I231,0)</f>
        <v>0</v>
      </c>
      <c r="V231" s="103" t="n">
        <f aca="false">IF(AND($K231&lt;=V$20,$L231&gt;V$20),$I231,0)</f>
        <v>0</v>
      </c>
      <c r="W231" s="103" t="n">
        <f aca="false">IF(AND($K231&lt;=W$20,$L231&gt;W$20),$I231,0)</f>
        <v>0</v>
      </c>
      <c r="X231" s="103" t="n">
        <f aca="false">IF(AND($K231&lt;=X$20,$L231&gt;X$20),$I231,0)</f>
        <v>0</v>
      </c>
      <c r="Y231" s="106" t="n">
        <f aca="false">SUM(M231:X231)</f>
        <v>0</v>
      </c>
    </row>
    <row r="232" customFormat="false" ht="12.75" hidden="false" customHeight="false" outlineLevel="0" collapsed="false">
      <c r="A232" s="0" t="n">
        <f aca="false">+'Personnel Input Worksheet'!A233</f>
        <v>0</v>
      </c>
      <c r="B232" s="0" t="str">
        <f aca="false">+'Personnel Input Worksheet'!B233</f>
        <v> </v>
      </c>
      <c r="C232" s="0" t="n">
        <f aca="false">+'Personnel Input Worksheet'!C233</f>
        <v>0</v>
      </c>
      <c r="D232" s="0" t="n">
        <f aca="false">+'Personnel Input Worksheet'!D233</f>
        <v>0</v>
      </c>
      <c r="E232" s="0" t="n">
        <f aca="false">+'Personnel Input Worksheet'!E233</f>
        <v>0</v>
      </c>
      <c r="F232" s="94" t="n">
        <f aca="false">+'Personnel Input Worksheet'!F233</f>
        <v>0</v>
      </c>
      <c r="G232" s="0" t="n">
        <f aca="false">+'Personnel Input Worksheet'!G233</f>
        <v>12</v>
      </c>
      <c r="H232" s="102" t="n">
        <f aca="false">+G232*30</f>
        <v>360</v>
      </c>
      <c r="I232" s="103" t="n">
        <f aca="false">+F232/12</f>
        <v>0</v>
      </c>
      <c r="J232" s="104" t="n">
        <v>36526</v>
      </c>
      <c r="K232" s="105" t="n">
        <f aca="false">IF(B232&lt;&gt;"FTE",DATE(99,12,31),+J232+(360-H232))</f>
        <v>36525</v>
      </c>
      <c r="L232" s="105" t="n">
        <f aca="false">IF(B232&lt;&gt;"FTE",J232+H232,DATE(2001,1,1))</f>
        <v>36886</v>
      </c>
      <c r="M232" s="103" t="n">
        <f aca="false">IF(AND($K232&lt;=M$20,$L232&gt;M$20),$I232,0)</f>
        <v>0</v>
      </c>
      <c r="N232" s="103" t="n">
        <f aca="false">IF(AND($K232&lt;=N$20,$L232&gt;N$20),$I232,0)</f>
        <v>0</v>
      </c>
      <c r="O232" s="103" t="n">
        <f aca="false">IF(AND($K232&lt;=O$20,$L232&gt;O$20),$I232,0)</f>
        <v>0</v>
      </c>
      <c r="P232" s="103" t="n">
        <f aca="false">IF(AND($K232&lt;=P$20,$L232&gt;P$20),$I232,0)</f>
        <v>0</v>
      </c>
      <c r="Q232" s="103" t="n">
        <f aca="false">IF(AND($K232&lt;=Q$20,$L232&gt;Q$20),$I232,0)</f>
        <v>0</v>
      </c>
      <c r="R232" s="103" t="n">
        <f aca="false">IF(AND($K232&lt;=R$20,$L232&gt;R$20),$I232,0)</f>
        <v>0</v>
      </c>
      <c r="S232" s="103" t="n">
        <f aca="false">IF(AND($K232&lt;=S$20,$L232&gt;S$20),$I232,0)</f>
        <v>0</v>
      </c>
      <c r="T232" s="103" t="n">
        <f aca="false">IF(AND($K232&lt;=T$20,$L232&gt;T$20),$I232,0)</f>
        <v>0</v>
      </c>
      <c r="U232" s="103" t="n">
        <f aca="false">IF(AND($K232&lt;=U$20,$L232&gt;U$20),$I232,0)</f>
        <v>0</v>
      </c>
      <c r="V232" s="103" t="n">
        <f aca="false">IF(AND($K232&lt;=V$20,$L232&gt;V$20),$I232,0)</f>
        <v>0</v>
      </c>
      <c r="W232" s="103" t="n">
        <f aca="false">IF(AND($K232&lt;=W$20,$L232&gt;W$20),$I232,0)</f>
        <v>0</v>
      </c>
      <c r="X232" s="103" t="n">
        <f aca="false">IF(AND($K232&lt;=X$20,$L232&gt;X$20),$I232,0)</f>
        <v>0</v>
      </c>
      <c r="Y232" s="106" t="n">
        <f aca="false">SUM(M232:X232)</f>
        <v>0</v>
      </c>
    </row>
    <row r="233" customFormat="false" ht="12.75" hidden="false" customHeight="false" outlineLevel="0" collapsed="false">
      <c r="A233" s="0" t="n">
        <f aca="false">+'Personnel Input Worksheet'!A234</f>
        <v>0</v>
      </c>
      <c r="B233" s="0" t="str">
        <f aca="false">+'Personnel Input Worksheet'!B234</f>
        <v> </v>
      </c>
      <c r="C233" s="0" t="n">
        <f aca="false">+'Personnel Input Worksheet'!C234</f>
        <v>0</v>
      </c>
      <c r="D233" s="0" t="n">
        <f aca="false">+'Personnel Input Worksheet'!D234</f>
        <v>0</v>
      </c>
      <c r="E233" s="0" t="n">
        <f aca="false">+'Personnel Input Worksheet'!E234</f>
        <v>0</v>
      </c>
      <c r="F233" s="94" t="n">
        <f aca="false">+'Personnel Input Worksheet'!F234</f>
        <v>0</v>
      </c>
      <c r="G233" s="0" t="n">
        <f aca="false">+'Personnel Input Worksheet'!G234</f>
        <v>12</v>
      </c>
      <c r="H233" s="102" t="n">
        <f aca="false">+G233*30</f>
        <v>360</v>
      </c>
      <c r="I233" s="103" t="n">
        <f aca="false">+F233/12</f>
        <v>0</v>
      </c>
      <c r="J233" s="104" t="n">
        <v>36526</v>
      </c>
      <c r="K233" s="105" t="n">
        <f aca="false">IF(B233&lt;&gt;"FTE",DATE(99,12,31),+J233+(360-H233))</f>
        <v>36525</v>
      </c>
      <c r="L233" s="105" t="n">
        <f aca="false">IF(B233&lt;&gt;"FTE",J233+H233,DATE(2001,1,1))</f>
        <v>36886</v>
      </c>
      <c r="M233" s="103" t="n">
        <f aca="false">IF(AND($K233&lt;=M$20,$L233&gt;M$20),$I233,0)</f>
        <v>0</v>
      </c>
      <c r="N233" s="103" t="n">
        <f aca="false">IF(AND($K233&lt;=N$20,$L233&gt;N$20),$I233,0)</f>
        <v>0</v>
      </c>
      <c r="O233" s="103" t="n">
        <f aca="false">IF(AND($K233&lt;=O$20,$L233&gt;O$20),$I233,0)</f>
        <v>0</v>
      </c>
      <c r="P233" s="103" t="n">
        <f aca="false">IF(AND($K233&lt;=P$20,$L233&gt;P$20),$I233,0)</f>
        <v>0</v>
      </c>
      <c r="Q233" s="103" t="n">
        <f aca="false">IF(AND($K233&lt;=Q$20,$L233&gt;Q$20),$I233,0)</f>
        <v>0</v>
      </c>
      <c r="R233" s="103" t="n">
        <f aca="false">IF(AND($K233&lt;=R$20,$L233&gt;R$20),$I233,0)</f>
        <v>0</v>
      </c>
      <c r="S233" s="103" t="n">
        <f aca="false">IF(AND($K233&lt;=S$20,$L233&gt;S$20),$I233,0)</f>
        <v>0</v>
      </c>
      <c r="T233" s="103" t="n">
        <f aca="false">IF(AND($K233&lt;=T$20,$L233&gt;T$20),$I233,0)</f>
        <v>0</v>
      </c>
      <c r="U233" s="103" t="n">
        <f aca="false">IF(AND($K233&lt;=U$20,$L233&gt;U$20),$I233,0)</f>
        <v>0</v>
      </c>
      <c r="V233" s="103" t="n">
        <f aca="false">IF(AND($K233&lt;=V$20,$L233&gt;V$20),$I233,0)</f>
        <v>0</v>
      </c>
      <c r="W233" s="103" t="n">
        <f aca="false">IF(AND($K233&lt;=W$20,$L233&gt;W$20),$I233,0)</f>
        <v>0</v>
      </c>
      <c r="X233" s="103" t="n">
        <f aca="false">IF(AND($K233&lt;=X$20,$L233&gt;X$20),$I233,0)</f>
        <v>0</v>
      </c>
      <c r="Y233" s="106" t="n">
        <f aca="false">SUM(M233:X233)</f>
        <v>0</v>
      </c>
    </row>
    <row r="234" customFormat="false" ht="12.75" hidden="false" customHeight="false" outlineLevel="0" collapsed="false">
      <c r="A234" s="0" t="n">
        <f aca="false">+'Personnel Input Worksheet'!A235</f>
        <v>0</v>
      </c>
      <c r="B234" s="0" t="str">
        <f aca="false">+'Personnel Input Worksheet'!B235</f>
        <v> </v>
      </c>
      <c r="C234" s="0" t="n">
        <f aca="false">+'Personnel Input Worksheet'!C235</f>
        <v>0</v>
      </c>
      <c r="D234" s="0" t="n">
        <f aca="false">+'Personnel Input Worksheet'!D235</f>
        <v>0</v>
      </c>
      <c r="E234" s="0" t="n">
        <f aca="false">+'Personnel Input Worksheet'!E235</f>
        <v>0</v>
      </c>
      <c r="F234" s="94" t="n">
        <f aca="false">+'Personnel Input Worksheet'!F235</f>
        <v>0</v>
      </c>
      <c r="G234" s="0" t="n">
        <f aca="false">+'Personnel Input Worksheet'!G235</f>
        <v>12</v>
      </c>
      <c r="H234" s="102" t="n">
        <f aca="false">+G234*30</f>
        <v>360</v>
      </c>
      <c r="I234" s="103" t="n">
        <f aca="false">+F234/12</f>
        <v>0</v>
      </c>
      <c r="J234" s="104" t="n">
        <v>36526</v>
      </c>
      <c r="K234" s="105" t="n">
        <f aca="false">IF(B234&lt;&gt;"FTE",DATE(99,12,31),+J234+(360-H234))</f>
        <v>36525</v>
      </c>
      <c r="L234" s="105" t="n">
        <f aca="false">IF(B234&lt;&gt;"FTE",J234+H234,DATE(2001,1,1))</f>
        <v>36886</v>
      </c>
      <c r="M234" s="103" t="n">
        <f aca="false">IF(AND($K234&lt;=M$20,$L234&gt;M$20),$I234,0)</f>
        <v>0</v>
      </c>
      <c r="N234" s="103" t="n">
        <f aca="false">IF(AND($K234&lt;=N$20,$L234&gt;N$20),$I234,0)</f>
        <v>0</v>
      </c>
      <c r="O234" s="103" t="n">
        <f aca="false">IF(AND($K234&lt;=O$20,$L234&gt;O$20),$I234,0)</f>
        <v>0</v>
      </c>
      <c r="P234" s="103" t="n">
        <f aca="false">IF(AND($K234&lt;=P$20,$L234&gt;P$20),$I234,0)</f>
        <v>0</v>
      </c>
      <c r="Q234" s="103" t="n">
        <f aca="false">IF(AND($K234&lt;=Q$20,$L234&gt;Q$20),$I234,0)</f>
        <v>0</v>
      </c>
      <c r="R234" s="103" t="n">
        <f aca="false">IF(AND($K234&lt;=R$20,$L234&gt;R$20),$I234,0)</f>
        <v>0</v>
      </c>
      <c r="S234" s="103" t="n">
        <f aca="false">IF(AND($K234&lt;=S$20,$L234&gt;S$20),$I234,0)</f>
        <v>0</v>
      </c>
      <c r="T234" s="103" t="n">
        <f aca="false">IF(AND($K234&lt;=T$20,$L234&gt;T$20),$I234,0)</f>
        <v>0</v>
      </c>
      <c r="U234" s="103" t="n">
        <f aca="false">IF(AND($K234&lt;=U$20,$L234&gt;U$20),$I234,0)</f>
        <v>0</v>
      </c>
      <c r="V234" s="103" t="n">
        <f aca="false">IF(AND($K234&lt;=V$20,$L234&gt;V$20),$I234,0)</f>
        <v>0</v>
      </c>
      <c r="W234" s="103" t="n">
        <f aca="false">IF(AND($K234&lt;=W$20,$L234&gt;W$20),$I234,0)</f>
        <v>0</v>
      </c>
      <c r="X234" s="103" t="n">
        <f aca="false">IF(AND($K234&lt;=X$20,$L234&gt;X$20),$I234,0)</f>
        <v>0</v>
      </c>
      <c r="Y234" s="106" t="n">
        <f aca="false">SUM(M234:X234)</f>
        <v>0</v>
      </c>
    </row>
    <row r="235" customFormat="false" ht="12.75" hidden="false" customHeight="false" outlineLevel="0" collapsed="false">
      <c r="A235" s="0" t="n">
        <f aca="false">+'Personnel Input Worksheet'!A236</f>
        <v>0</v>
      </c>
      <c r="B235" s="0" t="str">
        <f aca="false">+'Personnel Input Worksheet'!B236</f>
        <v> </v>
      </c>
      <c r="C235" s="0" t="n">
        <f aca="false">+'Personnel Input Worksheet'!C236</f>
        <v>0</v>
      </c>
      <c r="D235" s="0" t="n">
        <f aca="false">+'Personnel Input Worksheet'!D236</f>
        <v>0</v>
      </c>
      <c r="E235" s="0" t="n">
        <f aca="false">+'Personnel Input Worksheet'!E236</f>
        <v>0</v>
      </c>
      <c r="F235" s="94" t="n">
        <f aca="false">+'Personnel Input Worksheet'!F236</f>
        <v>0</v>
      </c>
      <c r="G235" s="0" t="n">
        <f aca="false">+'Personnel Input Worksheet'!G236</f>
        <v>12</v>
      </c>
      <c r="H235" s="102" t="n">
        <f aca="false">+G235*30</f>
        <v>360</v>
      </c>
      <c r="I235" s="103" t="n">
        <f aca="false">+F235/12</f>
        <v>0</v>
      </c>
      <c r="J235" s="104" t="n">
        <v>36526</v>
      </c>
      <c r="K235" s="105" t="n">
        <f aca="false">IF(B235&lt;&gt;"FTE",DATE(99,12,31),+J235+(360-H235))</f>
        <v>36525</v>
      </c>
      <c r="L235" s="105" t="n">
        <f aca="false">IF(B235&lt;&gt;"FTE",J235+H235,DATE(2001,1,1))</f>
        <v>36886</v>
      </c>
      <c r="M235" s="103" t="n">
        <f aca="false">IF(AND($K235&lt;=M$20,$L235&gt;M$20),$I235,0)</f>
        <v>0</v>
      </c>
      <c r="N235" s="103" t="n">
        <f aca="false">IF(AND($K235&lt;=N$20,$L235&gt;N$20),$I235,0)</f>
        <v>0</v>
      </c>
      <c r="O235" s="103" t="n">
        <f aca="false">IF(AND($K235&lt;=O$20,$L235&gt;O$20),$I235,0)</f>
        <v>0</v>
      </c>
      <c r="P235" s="103" t="n">
        <f aca="false">IF(AND($K235&lt;=P$20,$L235&gt;P$20),$I235,0)</f>
        <v>0</v>
      </c>
      <c r="Q235" s="103" t="n">
        <f aca="false">IF(AND($K235&lt;=Q$20,$L235&gt;Q$20),$I235,0)</f>
        <v>0</v>
      </c>
      <c r="R235" s="103" t="n">
        <f aca="false">IF(AND($K235&lt;=R$20,$L235&gt;R$20),$I235,0)</f>
        <v>0</v>
      </c>
      <c r="S235" s="103" t="n">
        <f aca="false">IF(AND($K235&lt;=S$20,$L235&gt;S$20),$I235,0)</f>
        <v>0</v>
      </c>
      <c r="T235" s="103" t="n">
        <f aca="false">IF(AND($K235&lt;=T$20,$L235&gt;T$20),$I235,0)</f>
        <v>0</v>
      </c>
      <c r="U235" s="103" t="n">
        <f aca="false">IF(AND($K235&lt;=U$20,$L235&gt;U$20),$I235,0)</f>
        <v>0</v>
      </c>
      <c r="V235" s="103" t="n">
        <f aca="false">IF(AND($K235&lt;=V$20,$L235&gt;V$20),$I235,0)</f>
        <v>0</v>
      </c>
      <c r="W235" s="103" t="n">
        <f aca="false">IF(AND($K235&lt;=W$20,$L235&gt;W$20),$I235,0)</f>
        <v>0</v>
      </c>
      <c r="X235" s="103" t="n">
        <f aca="false">IF(AND($K235&lt;=X$20,$L235&gt;X$20),$I235,0)</f>
        <v>0</v>
      </c>
      <c r="Y235" s="106" t="n">
        <f aca="false">SUM(M235:X235)</f>
        <v>0</v>
      </c>
    </row>
    <row r="236" customFormat="false" ht="12.75" hidden="false" customHeight="false" outlineLevel="0" collapsed="false">
      <c r="A236" s="0" t="n">
        <f aca="false">+'Personnel Input Worksheet'!A237</f>
        <v>0</v>
      </c>
      <c r="B236" s="0" t="str">
        <f aca="false">+'Personnel Input Worksheet'!B237</f>
        <v> </v>
      </c>
      <c r="C236" s="0" t="n">
        <f aca="false">+'Personnel Input Worksheet'!C237</f>
        <v>0</v>
      </c>
      <c r="D236" s="0" t="n">
        <f aca="false">+'Personnel Input Worksheet'!D237</f>
        <v>0</v>
      </c>
      <c r="E236" s="0" t="n">
        <f aca="false">+'Personnel Input Worksheet'!E237</f>
        <v>0</v>
      </c>
      <c r="F236" s="94" t="n">
        <f aca="false">+'Personnel Input Worksheet'!F237</f>
        <v>0</v>
      </c>
      <c r="G236" s="0" t="n">
        <f aca="false">+'Personnel Input Worksheet'!G237</f>
        <v>12</v>
      </c>
      <c r="H236" s="102" t="n">
        <f aca="false">+G236*30</f>
        <v>360</v>
      </c>
      <c r="I236" s="103" t="n">
        <f aca="false">+F236/12</f>
        <v>0</v>
      </c>
      <c r="J236" s="104" t="n">
        <v>36526</v>
      </c>
      <c r="K236" s="105" t="n">
        <f aca="false">IF(B236&lt;&gt;"FTE",DATE(99,12,31),+J236+(360-H236))</f>
        <v>36525</v>
      </c>
      <c r="L236" s="105" t="n">
        <f aca="false">IF(B236&lt;&gt;"FTE",J236+H236,DATE(2001,1,1))</f>
        <v>36886</v>
      </c>
      <c r="M236" s="103" t="n">
        <f aca="false">IF(AND($K236&lt;=M$20,$L236&gt;M$20),$I236,0)</f>
        <v>0</v>
      </c>
      <c r="N236" s="103" t="n">
        <f aca="false">IF(AND($K236&lt;=N$20,$L236&gt;N$20),$I236,0)</f>
        <v>0</v>
      </c>
      <c r="O236" s="103" t="n">
        <f aca="false">IF(AND($K236&lt;=O$20,$L236&gt;O$20),$I236,0)</f>
        <v>0</v>
      </c>
      <c r="P236" s="103" t="n">
        <f aca="false">IF(AND($K236&lt;=P$20,$L236&gt;P$20),$I236,0)</f>
        <v>0</v>
      </c>
      <c r="Q236" s="103" t="n">
        <f aca="false">IF(AND($K236&lt;=Q$20,$L236&gt;Q$20),$I236,0)</f>
        <v>0</v>
      </c>
      <c r="R236" s="103" t="n">
        <f aca="false">IF(AND($K236&lt;=R$20,$L236&gt;R$20),$I236,0)</f>
        <v>0</v>
      </c>
      <c r="S236" s="103" t="n">
        <f aca="false">IF(AND($K236&lt;=S$20,$L236&gt;S$20),$I236,0)</f>
        <v>0</v>
      </c>
      <c r="T236" s="103" t="n">
        <f aca="false">IF(AND($K236&lt;=T$20,$L236&gt;T$20),$I236,0)</f>
        <v>0</v>
      </c>
      <c r="U236" s="103" t="n">
        <f aca="false">IF(AND($K236&lt;=U$20,$L236&gt;U$20),$I236,0)</f>
        <v>0</v>
      </c>
      <c r="V236" s="103" t="n">
        <f aca="false">IF(AND($K236&lt;=V$20,$L236&gt;V$20),$I236,0)</f>
        <v>0</v>
      </c>
      <c r="W236" s="103" t="n">
        <f aca="false">IF(AND($K236&lt;=W$20,$L236&gt;W$20),$I236,0)</f>
        <v>0</v>
      </c>
      <c r="X236" s="103" t="n">
        <f aca="false">IF(AND($K236&lt;=X$20,$L236&gt;X$20),$I236,0)</f>
        <v>0</v>
      </c>
      <c r="Y236" s="106" t="n">
        <f aca="false">SUM(M236:X236)</f>
        <v>0</v>
      </c>
    </row>
    <row r="237" customFormat="false" ht="12.75" hidden="false" customHeight="false" outlineLevel="0" collapsed="false">
      <c r="A237" s="0" t="n">
        <f aca="false">+'Personnel Input Worksheet'!A238</f>
        <v>0</v>
      </c>
      <c r="B237" s="0" t="str">
        <f aca="false">+'Personnel Input Worksheet'!B238</f>
        <v> </v>
      </c>
      <c r="C237" s="0" t="n">
        <f aca="false">+'Personnel Input Worksheet'!C238</f>
        <v>0</v>
      </c>
      <c r="D237" s="0" t="n">
        <f aca="false">+'Personnel Input Worksheet'!D238</f>
        <v>0</v>
      </c>
      <c r="E237" s="0" t="n">
        <f aca="false">+'Personnel Input Worksheet'!E238</f>
        <v>0</v>
      </c>
      <c r="F237" s="94" t="n">
        <f aca="false">+'Personnel Input Worksheet'!F238</f>
        <v>0</v>
      </c>
      <c r="G237" s="0" t="n">
        <f aca="false">+'Personnel Input Worksheet'!G238</f>
        <v>12</v>
      </c>
      <c r="H237" s="102" t="n">
        <f aca="false">+G237*30</f>
        <v>360</v>
      </c>
      <c r="I237" s="103" t="n">
        <f aca="false">+F237/12</f>
        <v>0</v>
      </c>
      <c r="J237" s="104" t="n">
        <v>36526</v>
      </c>
      <c r="K237" s="105" t="n">
        <f aca="false">IF(B237&lt;&gt;"FTE",DATE(99,12,31),+J237+(360-H237))</f>
        <v>36525</v>
      </c>
      <c r="L237" s="105" t="n">
        <f aca="false">IF(B237&lt;&gt;"FTE",J237+H237,DATE(2001,1,1))</f>
        <v>36886</v>
      </c>
      <c r="M237" s="103" t="n">
        <f aca="false">IF(AND($K237&lt;=M$20,$L237&gt;M$20),$I237,0)</f>
        <v>0</v>
      </c>
      <c r="N237" s="103" t="n">
        <f aca="false">IF(AND($K237&lt;=N$20,$L237&gt;N$20),$I237,0)</f>
        <v>0</v>
      </c>
      <c r="O237" s="103" t="n">
        <f aca="false">IF(AND($K237&lt;=O$20,$L237&gt;O$20),$I237,0)</f>
        <v>0</v>
      </c>
      <c r="P237" s="103" t="n">
        <f aca="false">IF(AND($K237&lt;=P$20,$L237&gt;P$20),$I237,0)</f>
        <v>0</v>
      </c>
      <c r="Q237" s="103" t="n">
        <f aca="false">IF(AND($K237&lt;=Q$20,$L237&gt;Q$20),$I237,0)</f>
        <v>0</v>
      </c>
      <c r="R237" s="103" t="n">
        <f aca="false">IF(AND($K237&lt;=R$20,$L237&gt;R$20),$I237,0)</f>
        <v>0</v>
      </c>
      <c r="S237" s="103" t="n">
        <f aca="false">IF(AND($K237&lt;=S$20,$L237&gt;S$20),$I237,0)</f>
        <v>0</v>
      </c>
      <c r="T237" s="103" t="n">
        <f aca="false">IF(AND($K237&lt;=T$20,$L237&gt;T$20),$I237,0)</f>
        <v>0</v>
      </c>
      <c r="U237" s="103" t="n">
        <f aca="false">IF(AND($K237&lt;=U$20,$L237&gt;U$20),$I237,0)</f>
        <v>0</v>
      </c>
      <c r="V237" s="103" t="n">
        <f aca="false">IF(AND($K237&lt;=V$20,$L237&gt;V$20),$I237,0)</f>
        <v>0</v>
      </c>
      <c r="W237" s="103" t="n">
        <f aca="false">IF(AND($K237&lt;=W$20,$L237&gt;W$20),$I237,0)</f>
        <v>0</v>
      </c>
      <c r="X237" s="103" t="n">
        <f aca="false">IF(AND($K237&lt;=X$20,$L237&gt;X$20),$I237,0)</f>
        <v>0</v>
      </c>
      <c r="Y237" s="106" t="n">
        <f aca="false">SUM(M237:X237)</f>
        <v>0</v>
      </c>
    </row>
    <row r="238" customFormat="false" ht="12.75" hidden="false" customHeight="false" outlineLevel="0" collapsed="false">
      <c r="A238" s="0" t="n">
        <f aca="false">+'Personnel Input Worksheet'!A239</f>
        <v>0</v>
      </c>
      <c r="B238" s="0" t="str">
        <f aca="false">+'Personnel Input Worksheet'!B239</f>
        <v> </v>
      </c>
      <c r="C238" s="0" t="n">
        <f aca="false">+'Personnel Input Worksheet'!C239</f>
        <v>0</v>
      </c>
      <c r="D238" s="0" t="n">
        <f aca="false">+'Personnel Input Worksheet'!D239</f>
        <v>0</v>
      </c>
      <c r="E238" s="0" t="n">
        <f aca="false">+'Personnel Input Worksheet'!E239</f>
        <v>0</v>
      </c>
      <c r="F238" s="94" t="n">
        <f aca="false">+'Personnel Input Worksheet'!F239</f>
        <v>0</v>
      </c>
      <c r="G238" s="0" t="n">
        <f aca="false">+'Personnel Input Worksheet'!G239</f>
        <v>12</v>
      </c>
      <c r="H238" s="102" t="n">
        <f aca="false">+G238*30</f>
        <v>360</v>
      </c>
      <c r="I238" s="103" t="n">
        <f aca="false">+F238/12</f>
        <v>0</v>
      </c>
      <c r="J238" s="104" t="n">
        <v>36526</v>
      </c>
      <c r="K238" s="105" t="n">
        <f aca="false">IF(B238&lt;&gt;"FTE",DATE(99,12,31),+J238+(360-H238))</f>
        <v>36525</v>
      </c>
      <c r="L238" s="105" t="n">
        <f aca="false">IF(B238&lt;&gt;"FTE",J238+H238,DATE(2001,1,1))</f>
        <v>36886</v>
      </c>
      <c r="M238" s="103" t="n">
        <f aca="false">IF(AND($K238&lt;=M$20,$L238&gt;M$20),$I238,0)</f>
        <v>0</v>
      </c>
      <c r="N238" s="103" t="n">
        <f aca="false">IF(AND($K238&lt;=N$20,$L238&gt;N$20),$I238,0)</f>
        <v>0</v>
      </c>
      <c r="O238" s="103" t="n">
        <f aca="false">IF(AND($K238&lt;=O$20,$L238&gt;O$20),$I238,0)</f>
        <v>0</v>
      </c>
      <c r="P238" s="103" t="n">
        <f aca="false">IF(AND($K238&lt;=P$20,$L238&gt;P$20),$I238,0)</f>
        <v>0</v>
      </c>
      <c r="Q238" s="103" t="n">
        <f aca="false">IF(AND($K238&lt;=Q$20,$L238&gt;Q$20),$I238,0)</f>
        <v>0</v>
      </c>
      <c r="R238" s="103" t="n">
        <f aca="false">IF(AND($K238&lt;=R$20,$L238&gt;R$20),$I238,0)</f>
        <v>0</v>
      </c>
      <c r="S238" s="103" t="n">
        <f aca="false">IF(AND($K238&lt;=S$20,$L238&gt;S$20),$I238,0)</f>
        <v>0</v>
      </c>
      <c r="T238" s="103" t="n">
        <f aca="false">IF(AND($K238&lt;=T$20,$L238&gt;T$20),$I238,0)</f>
        <v>0</v>
      </c>
      <c r="U238" s="103" t="n">
        <f aca="false">IF(AND($K238&lt;=U$20,$L238&gt;U$20),$I238,0)</f>
        <v>0</v>
      </c>
      <c r="V238" s="103" t="n">
        <f aca="false">IF(AND($K238&lt;=V$20,$L238&gt;V$20),$I238,0)</f>
        <v>0</v>
      </c>
      <c r="W238" s="103" t="n">
        <f aca="false">IF(AND($K238&lt;=W$20,$L238&gt;W$20),$I238,0)</f>
        <v>0</v>
      </c>
      <c r="X238" s="103" t="n">
        <f aca="false">IF(AND($K238&lt;=X$20,$L238&gt;X$20),$I238,0)</f>
        <v>0</v>
      </c>
      <c r="Y238" s="106" t="n">
        <f aca="false">SUM(M238:X238)</f>
        <v>0</v>
      </c>
    </row>
    <row r="239" customFormat="false" ht="12.75" hidden="false" customHeight="false" outlineLevel="0" collapsed="false">
      <c r="A239" s="0" t="n">
        <f aca="false">+'Personnel Input Worksheet'!A240</f>
        <v>0</v>
      </c>
      <c r="B239" s="0" t="str">
        <f aca="false">+'Personnel Input Worksheet'!B240</f>
        <v> </v>
      </c>
      <c r="C239" s="0" t="n">
        <f aca="false">+'Personnel Input Worksheet'!C240</f>
        <v>0</v>
      </c>
      <c r="D239" s="0" t="n">
        <f aca="false">+'Personnel Input Worksheet'!D240</f>
        <v>0</v>
      </c>
      <c r="E239" s="0" t="n">
        <f aca="false">+'Personnel Input Worksheet'!E240</f>
        <v>0</v>
      </c>
      <c r="F239" s="94" t="n">
        <f aca="false">+'Personnel Input Worksheet'!F240</f>
        <v>0</v>
      </c>
      <c r="G239" s="0" t="n">
        <f aca="false">+'Personnel Input Worksheet'!G240</f>
        <v>12</v>
      </c>
      <c r="H239" s="102" t="n">
        <f aca="false">+G239*30</f>
        <v>360</v>
      </c>
      <c r="I239" s="103" t="n">
        <f aca="false">+F239/12</f>
        <v>0</v>
      </c>
      <c r="J239" s="104" t="n">
        <v>36526</v>
      </c>
      <c r="K239" s="105" t="n">
        <f aca="false">IF(B239&lt;&gt;"FTE",DATE(99,12,31),+J239+(360-H239))</f>
        <v>36525</v>
      </c>
      <c r="L239" s="105" t="n">
        <f aca="false">IF(B239&lt;&gt;"FTE",J239+H239,DATE(2001,1,1))</f>
        <v>36886</v>
      </c>
      <c r="M239" s="103" t="n">
        <f aca="false">IF(AND($K239&lt;=M$20,$L239&gt;M$20),$I239,0)</f>
        <v>0</v>
      </c>
      <c r="N239" s="103" t="n">
        <f aca="false">IF(AND($K239&lt;=N$20,$L239&gt;N$20),$I239,0)</f>
        <v>0</v>
      </c>
      <c r="O239" s="103" t="n">
        <f aca="false">IF(AND($K239&lt;=O$20,$L239&gt;O$20),$I239,0)</f>
        <v>0</v>
      </c>
      <c r="P239" s="103" t="n">
        <f aca="false">IF(AND($K239&lt;=P$20,$L239&gt;P$20),$I239,0)</f>
        <v>0</v>
      </c>
      <c r="Q239" s="103" t="n">
        <f aca="false">IF(AND($K239&lt;=Q$20,$L239&gt;Q$20),$I239,0)</f>
        <v>0</v>
      </c>
      <c r="R239" s="103" t="n">
        <f aca="false">IF(AND($K239&lt;=R$20,$L239&gt;R$20),$I239,0)</f>
        <v>0</v>
      </c>
      <c r="S239" s="103" t="n">
        <f aca="false">IF(AND($K239&lt;=S$20,$L239&gt;S$20),$I239,0)</f>
        <v>0</v>
      </c>
      <c r="T239" s="103" t="n">
        <f aca="false">IF(AND($K239&lt;=T$20,$L239&gt;T$20),$I239,0)</f>
        <v>0</v>
      </c>
      <c r="U239" s="103" t="n">
        <f aca="false">IF(AND($K239&lt;=U$20,$L239&gt;U$20),$I239,0)</f>
        <v>0</v>
      </c>
      <c r="V239" s="103" t="n">
        <f aca="false">IF(AND($K239&lt;=V$20,$L239&gt;V$20),$I239,0)</f>
        <v>0</v>
      </c>
      <c r="W239" s="103" t="n">
        <f aca="false">IF(AND($K239&lt;=W$20,$L239&gt;W$20),$I239,0)</f>
        <v>0</v>
      </c>
      <c r="X239" s="103" t="n">
        <f aca="false">IF(AND($K239&lt;=X$20,$L239&gt;X$20),$I239,0)</f>
        <v>0</v>
      </c>
      <c r="Y239" s="106" t="n">
        <f aca="false">SUM(M239:X239)</f>
        <v>0</v>
      </c>
    </row>
    <row r="240" customFormat="false" ht="12.75" hidden="false" customHeight="false" outlineLevel="0" collapsed="false">
      <c r="A240" s="0" t="n">
        <f aca="false">+'Personnel Input Worksheet'!A241</f>
        <v>0</v>
      </c>
      <c r="B240" s="0" t="str">
        <f aca="false">+'Personnel Input Worksheet'!B241</f>
        <v> </v>
      </c>
      <c r="C240" s="0" t="n">
        <f aca="false">+'Personnel Input Worksheet'!C241</f>
        <v>0</v>
      </c>
      <c r="D240" s="0" t="n">
        <f aca="false">+'Personnel Input Worksheet'!D241</f>
        <v>0</v>
      </c>
      <c r="E240" s="0" t="n">
        <f aca="false">+'Personnel Input Worksheet'!E241</f>
        <v>0</v>
      </c>
      <c r="F240" s="94" t="n">
        <f aca="false">+'Personnel Input Worksheet'!F241</f>
        <v>0</v>
      </c>
      <c r="G240" s="0" t="n">
        <f aca="false">+'Personnel Input Worksheet'!G241</f>
        <v>12</v>
      </c>
      <c r="H240" s="102" t="n">
        <f aca="false">+G240*30</f>
        <v>360</v>
      </c>
      <c r="I240" s="103" t="n">
        <f aca="false">+F240/12</f>
        <v>0</v>
      </c>
      <c r="J240" s="104" t="n">
        <v>36526</v>
      </c>
      <c r="K240" s="105" t="n">
        <f aca="false">IF(B240&lt;&gt;"FTE",DATE(99,12,31),+J240+(360-H240))</f>
        <v>36525</v>
      </c>
      <c r="L240" s="105" t="n">
        <f aca="false">IF(B240&lt;&gt;"FTE",J240+H240,DATE(2001,1,1))</f>
        <v>36886</v>
      </c>
      <c r="M240" s="103" t="n">
        <f aca="false">IF(AND($K240&lt;=M$20,$L240&gt;M$20),$I240,0)</f>
        <v>0</v>
      </c>
      <c r="N240" s="103" t="n">
        <f aca="false">IF(AND($K240&lt;=N$20,$L240&gt;N$20),$I240,0)</f>
        <v>0</v>
      </c>
      <c r="O240" s="103" t="n">
        <f aca="false">IF(AND($K240&lt;=O$20,$L240&gt;O$20),$I240,0)</f>
        <v>0</v>
      </c>
      <c r="P240" s="103" t="n">
        <f aca="false">IF(AND($K240&lt;=P$20,$L240&gt;P$20),$I240,0)</f>
        <v>0</v>
      </c>
      <c r="Q240" s="103" t="n">
        <f aca="false">IF(AND($K240&lt;=Q$20,$L240&gt;Q$20),$I240,0)</f>
        <v>0</v>
      </c>
      <c r="R240" s="103" t="n">
        <f aca="false">IF(AND($K240&lt;=R$20,$L240&gt;R$20),$I240,0)</f>
        <v>0</v>
      </c>
      <c r="S240" s="103" t="n">
        <f aca="false">IF(AND($K240&lt;=S$20,$L240&gt;S$20),$I240,0)</f>
        <v>0</v>
      </c>
      <c r="T240" s="103" t="n">
        <f aca="false">IF(AND($K240&lt;=T$20,$L240&gt;T$20),$I240,0)</f>
        <v>0</v>
      </c>
      <c r="U240" s="103" t="n">
        <f aca="false">IF(AND($K240&lt;=U$20,$L240&gt;U$20),$I240,0)</f>
        <v>0</v>
      </c>
      <c r="V240" s="103" t="n">
        <f aca="false">IF(AND($K240&lt;=V$20,$L240&gt;V$20),$I240,0)</f>
        <v>0</v>
      </c>
      <c r="W240" s="103" t="n">
        <f aca="false">IF(AND($K240&lt;=W$20,$L240&gt;W$20),$I240,0)</f>
        <v>0</v>
      </c>
      <c r="X240" s="103" t="n">
        <f aca="false">IF(AND($K240&lt;=X$20,$L240&gt;X$20),$I240,0)</f>
        <v>0</v>
      </c>
      <c r="Y240" s="106" t="n">
        <f aca="false">SUM(M240:X240)</f>
        <v>0</v>
      </c>
    </row>
    <row r="241" customFormat="false" ht="12.75" hidden="false" customHeight="false" outlineLevel="0" collapsed="false">
      <c r="A241" s="0" t="n">
        <f aca="false">+'Personnel Input Worksheet'!A242</f>
        <v>0</v>
      </c>
      <c r="B241" s="0" t="str">
        <f aca="false">+'Personnel Input Worksheet'!B242</f>
        <v> </v>
      </c>
      <c r="C241" s="0" t="n">
        <f aca="false">+'Personnel Input Worksheet'!C242</f>
        <v>0</v>
      </c>
      <c r="D241" s="0" t="n">
        <f aca="false">+'Personnel Input Worksheet'!D242</f>
        <v>0</v>
      </c>
      <c r="E241" s="0" t="n">
        <f aca="false">+'Personnel Input Worksheet'!E242</f>
        <v>0</v>
      </c>
      <c r="F241" s="94" t="n">
        <f aca="false">+'Personnel Input Worksheet'!F242</f>
        <v>0</v>
      </c>
      <c r="G241" s="0" t="n">
        <f aca="false">+'Personnel Input Worksheet'!G242</f>
        <v>12</v>
      </c>
      <c r="H241" s="102" t="n">
        <f aca="false">+G241*30</f>
        <v>360</v>
      </c>
      <c r="I241" s="103" t="n">
        <f aca="false">+F241/12</f>
        <v>0</v>
      </c>
      <c r="J241" s="104" t="n">
        <v>36526</v>
      </c>
      <c r="K241" s="105" t="n">
        <f aca="false">IF(B241&lt;&gt;"FTE",DATE(99,12,31),+J241+(360-H241))</f>
        <v>36525</v>
      </c>
      <c r="L241" s="105" t="n">
        <f aca="false">IF(B241&lt;&gt;"FTE",J241+H241,DATE(2001,1,1))</f>
        <v>36886</v>
      </c>
      <c r="M241" s="103" t="n">
        <f aca="false">IF(AND($K241&lt;=M$20,$L241&gt;M$20),$I241,0)</f>
        <v>0</v>
      </c>
      <c r="N241" s="103" t="n">
        <f aca="false">IF(AND($K241&lt;=N$20,$L241&gt;N$20),$I241,0)</f>
        <v>0</v>
      </c>
      <c r="O241" s="103" t="n">
        <f aca="false">IF(AND($K241&lt;=O$20,$L241&gt;O$20),$I241,0)</f>
        <v>0</v>
      </c>
      <c r="P241" s="103" t="n">
        <f aca="false">IF(AND($K241&lt;=P$20,$L241&gt;P$20),$I241,0)</f>
        <v>0</v>
      </c>
      <c r="Q241" s="103" t="n">
        <f aca="false">IF(AND($K241&lt;=Q$20,$L241&gt;Q$20),$I241,0)</f>
        <v>0</v>
      </c>
      <c r="R241" s="103" t="n">
        <f aca="false">IF(AND($K241&lt;=R$20,$L241&gt;R$20),$I241,0)</f>
        <v>0</v>
      </c>
      <c r="S241" s="103" t="n">
        <f aca="false">IF(AND($K241&lt;=S$20,$L241&gt;S$20),$I241,0)</f>
        <v>0</v>
      </c>
      <c r="T241" s="103" t="n">
        <f aca="false">IF(AND($K241&lt;=T$20,$L241&gt;T$20),$I241,0)</f>
        <v>0</v>
      </c>
      <c r="U241" s="103" t="n">
        <f aca="false">IF(AND($K241&lt;=U$20,$L241&gt;U$20),$I241,0)</f>
        <v>0</v>
      </c>
      <c r="V241" s="103" t="n">
        <f aca="false">IF(AND($K241&lt;=V$20,$L241&gt;V$20),$I241,0)</f>
        <v>0</v>
      </c>
      <c r="W241" s="103" t="n">
        <f aca="false">IF(AND($K241&lt;=W$20,$L241&gt;W$20),$I241,0)</f>
        <v>0</v>
      </c>
      <c r="X241" s="103" t="n">
        <f aca="false">IF(AND($K241&lt;=X$20,$L241&gt;X$20),$I241,0)</f>
        <v>0</v>
      </c>
      <c r="Y241" s="106" t="n">
        <f aca="false">SUM(M241:X241)</f>
        <v>0</v>
      </c>
    </row>
    <row r="242" customFormat="false" ht="12.75" hidden="false" customHeight="false" outlineLevel="0" collapsed="false">
      <c r="A242" s="0" t="n">
        <f aca="false">+'Personnel Input Worksheet'!A243</f>
        <v>0</v>
      </c>
      <c r="B242" s="0" t="str">
        <f aca="false">+'Personnel Input Worksheet'!B243</f>
        <v> </v>
      </c>
      <c r="C242" s="0" t="n">
        <f aca="false">+'Personnel Input Worksheet'!C243</f>
        <v>0</v>
      </c>
      <c r="D242" s="0" t="n">
        <f aca="false">+'Personnel Input Worksheet'!D243</f>
        <v>0</v>
      </c>
      <c r="E242" s="0" t="n">
        <f aca="false">+'Personnel Input Worksheet'!E243</f>
        <v>0</v>
      </c>
      <c r="F242" s="94" t="n">
        <f aca="false">+'Personnel Input Worksheet'!F243</f>
        <v>0</v>
      </c>
      <c r="G242" s="0" t="n">
        <f aca="false">+'Personnel Input Worksheet'!G243</f>
        <v>12</v>
      </c>
      <c r="H242" s="102" t="n">
        <f aca="false">+G242*30</f>
        <v>360</v>
      </c>
      <c r="I242" s="103" t="n">
        <f aca="false">+F242/12</f>
        <v>0</v>
      </c>
      <c r="J242" s="104" t="n">
        <v>36526</v>
      </c>
      <c r="K242" s="105" t="n">
        <f aca="false">IF(B242&lt;&gt;"FTE",DATE(99,12,31),+J242+(360-H242))</f>
        <v>36525</v>
      </c>
      <c r="L242" s="105" t="n">
        <f aca="false">IF(B242&lt;&gt;"FTE",J242+H242,DATE(2001,1,1))</f>
        <v>36886</v>
      </c>
      <c r="M242" s="103" t="n">
        <f aca="false">IF(AND($K242&lt;=M$20,$L242&gt;M$20),$I242,0)</f>
        <v>0</v>
      </c>
      <c r="N242" s="103" t="n">
        <f aca="false">IF(AND($K242&lt;=N$20,$L242&gt;N$20),$I242,0)</f>
        <v>0</v>
      </c>
      <c r="O242" s="103" t="n">
        <f aca="false">IF(AND($K242&lt;=O$20,$L242&gt;O$20),$I242,0)</f>
        <v>0</v>
      </c>
      <c r="P242" s="103" t="n">
        <f aca="false">IF(AND($K242&lt;=P$20,$L242&gt;P$20),$I242,0)</f>
        <v>0</v>
      </c>
      <c r="Q242" s="103" t="n">
        <f aca="false">IF(AND($K242&lt;=Q$20,$L242&gt;Q$20),$I242,0)</f>
        <v>0</v>
      </c>
      <c r="R242" s="103" t="n">
        <f aca="false">IF(AND($K242&lt;=R$20,$L242&gt;R$20),$I242,0)</f>
        <v>0</v>
      </c>
      <c r="S242" s="103" t="n">
        <f aca="false">IF(AND($K242&lt;=S$20,$L242&gt;S$20),$I242,0)</f>
        <v>0</v>
      </c>
      <c r="T242" s="103" t="n">
        <f aca="false">IF(AND($K242&lt;=T$20,$L242&gt;T$20),$I242,0)</f>
        <v>0</v>
      </c>
      <c r="U242" s="103" t="n">
        <f aca="false">IF(AND($K242&lt;=U$20,$L242&gt;U$20),$I242,0)</f>
        <v>0</v>
      </c>
      <c r="V242" s="103" t="n">
        <f aca="false">IF(AND($K242&lt;=V$20,$L242&gt;V$20),$I242,0)</f>
        <v>0</v>
      </c>
      <c r="W242" s="103" t="n">
        <f aca="false">IF(AND($K242&lt;=W$20,$L242&gt;W$20),$I242,0)</f>
        <v>0</v>
      </c>
      <c r="X242" s="103" t="n">
        <f aca="false">IF(AND($K242&lt;=X$20,$L242&gt;X$20),$I242,0)</f>
        <v>0</v>
      </c>
      <c r="Y242" s="106" t="n">
        <f aca="false">SUM(M242:X242)</f>
        <v>0</v>
      </c>
    </row>
    <row r="243" customFormat="false" ht="12.75" hidden="false" customHeight="false" outlineLevel="0" collapsed="false">
      <c r="A243" s="0" t="n">
        <f aca="false">+'Personnel Input Worksheet'!A244</f>
        <v>0</v>
      </c>
      <c r="B243" s="0" t="str">
        <f aca="false">+'Personnel Input Worksheet'!B244</f>
        <v> </v>
      </c>
      <c r="C243" s="0" t="n">
        <f aca="false">+'Personnel Input Worksheet'!C244</f>
        <v>0</v>
      </c>
      <c r="D243" s="0" t="n">
        <f aca="false">+'Personnel Input Worksheet'!D244</f>
        <v>0</v>
      </c>
      <c r="E243" s="0" t="n">
        <f aca="false">+'Personnel Input Worksheet'!E244</f>
        <v>0</v>
      </c>
      <c r="F243" s="94" t="n">
        <f aca="false">+'Personnel Input Worksheet'!F244</f>
        <v>0</v>
      </c>
      <c r="G243" s="0" t="n">
        <f aca="false">+'Personnel Input Worksheet'!G244</f>
        <v>12</v>
      </c>
      <c r="H243" s="102" t="n">
        <f aca="false">+G243*30</f>
        <v>360</v>
      </c>
      <c r="I243" s="103" t="n">
        <f aca="false">+F243/12</f>
        <v>0</v>
      </c>
      <c r="J243" s="104" t="n">
        <v>36526</v>
      </c>
      <c r="K243" s="105" t="n">
        <f aca="false">IF(B243&lt;&gt;"FTE",DATE(99,12,31),+J243+(360-H243))</f>
        <v>36525</v>
      </c>
      <c r="L243" s="105" t="n">
        <f aca="false">IF(B243&lt;&gt;"FTE",J243+H243,DATE(2001,1,1))</f>
        <v>36886</v>
      </c>
      <c r="M243" s="103" t="n">
        <f aca="false">IF(AND($K243&lt;=M$20,$L243&gt;M$20),$I243,0)</f>
        <v>0</v>
      </c>
      <c r="N243" s="103" t="n">
        <f aca="false">IF(AND($K243&lt;=N$20,$L243&gt;N$20),$I243,0)</f>
        <v>0</v>
      </c>
      <c r="O243" s="103" t="n">
        <f aca="false">IF(AND($K243&lt;=O$20,$L243&gt;O$20),$I243,0)</f>
        <v>0</v>
      </c>
      <c r="P243" s="103" t="n">
        <f aca="false">IF(AND($K243&lt;=P$20,$L243&gt;P$20),$I243,0)</f>
        <v>0</v>
      </c>
      <c r="Q243" s="103" t="n">
        <f aca="false">IF(AND($K243&lt;=Q$20,$L243&gt;Q$20),$I243,0)</f>
        <v>0</v>
      </c>
      <c r="R243" s="103" t="n">
        <f aca="false">IF(AND($K243&lt;=R$20,$L243&gt;R$20),$I243,0)</f>
        <v>0</v>
      </c>
      <c r="S243" s="103" t="n">
        <f aca="false">IF(AND($K243&lt;=S$20,$L243&gt;S$20),$I243,0)</f>
        <v>0</v>
      </c>
      <c r="T243" s="103" t="n">
        <f aca="false">IF(AND($K243&lt;=T$20,$L243&gt;T$20),$I243,0)</f>
        <v>0</v>
      </c>
      <c r="U243" s="103" t="n">
        <f aca="false">IF(AND($K243&lt;=U$20,$L243&gt;U$20),$I243,0)</f>
        <v>0</v>
      </c>
      <c r="V243" s="103" t="n">
        <f aca="false">IF(AND($K243&lt;=V$20,$L243&gt;V$20),$I243,0)</f>
        <v>0</v>
      </c>
      <c r="W243" s="103" t="n">
        <f aca="false">IF(AND($K243&lt;=W$20,$L243&gt;W$20),$I243,0)</f>
        <v>0</v>
      </c>
      <c r="X243" s="103" t="n">
        <f aca="false">IF(AND($K243&lt;=X$20,$L243&gt;X$20),$I243,0)</f>
        <v>0</v>
      </c>
      <c r="Y243" s="106" t="n">
        <f aca="false">SUM(M243:X243)</f>
        <v>0</v>
      </c>
    </row>
    <row r="244" customFormat="false" ht="12.75" hidden="false" customHeight="false" outlineLevel="0" collapsed="false">
      <c r="A244" s="0" t="n">
        <f aca="false">+'Personnel Input Worksheet'!A245</f>
        <v>0</v>
      </c>
      <c r="B244" s="0" t="str">
        <f aca="false">+'Personnel Input Worksheet'!B245</f>
        <v> </v>
      </c>
      <c r="C244" s="0" t="n">
        <f aca="false">+'Personnel Input Worksheet'!C245</f>
        <v>0</v>
      </c>
      <c r="D244" s="0" t="n">
        <f aca="false">+'Personnel Input Worksheet'!D245</f>
        <v>0</v>
      </c>
      <c r="E244" s="0" t="n">
        <f aca="false">+'Personnel Input Worksheet'!E245</f>
        <v>0</v>
      </c>
      <c r="F244" s="94" t="n">
        <f aca="false">+'Personnel Input Worksheet'!F245</f>
        <v>0</v>
      </c>
      <c r="G244" s="0" t="n">
        <f aca="false">+'Personnel Input Worksheet'!G245</f>
        <v>12</v>
      </c>
      <c r="H244" s="102" t="n">
        <f aca="false">+G244*30</f>
        <v>360</v>
      </c>
      <c r="I244" s="103" t="n">
        <f aca="false">+F244/12</f>
        <v>0</v>
      </c>
      <c r="J244" s="104" t="n">
        <v>36526</v>
      </c>
      <c r="K244" s="105" t="n">
        <f aca="false">IF(B244&lt;&gt;"FTE",DATE(99,12,31),+J244+(360-H244))</f>
        <v>36525</v>
      </c>
      <c r="L244" s="105" t="n">
        <f aca="false">IF(B244&lt;&gt;"FTE",J244+H244,DATE(2001,1,1))</f>
        <v>36886</v>
      </c>
      <c r="M244" s="103" t="n">
        <f aca="false">IF(AND($K244&lt;=M$20,$L244&gt;M$20),$I244,0)</f>
        <v>0</v>
      </c>
      <c r="N244" s="103" t="n">
        <f aca="false">IF(AND($K244&lt;=N$20,$L244&gt;N$20),$I244,0)</f>
        <v>0</v>
      </c>
      <c r="O244" s="103" t="n">
        <f aca="false">IF(AND($K244&lt;=O$20,$L244&gt;O$20),$I244,0)</f>
        <v>0</v>
      </c>
      <c r="P244" s="103" t="n">
        <f aca="false">IF(AND($K244&lt;=P$20,$L244&gt;P$20),$I244,0)</f>
        <v>0</v>
      </c>
      <c r="Q244" s="103" t="n">
        <f aca="false">IF(AND($K244&lt;=Q$20,$L244&gt;Q$20),$I244,0)</f>
        <v>0</v>
      </c>
      <c r="R244" s="103" t="n">
        <f aca="false">IF(AND($K244&lt;=R$20,$L244&gt;R$20),$I244,0)</f>
        <v>0</v>
      </c>
      <c r="S244" s="103" t="n">
        <f aca="false">IF(AND($K244&lt;=S$20,$L244&gt;S$20),$I244,0)</f>
        <v>0</v>
      </c>
      <c r="T244" s="103" t="n">
        <f aca="false">IF(AND($K244&lt;=T$20,$L244&gt;T$20),$I244,0)</f>
        <v>0</v>
      </c>
      <c r="U244" s="103" t="n">
        <f aca="false">IF(AND($K244&lt;=U$20,$L244&gt;U$20),$I244,0)</f>
        <v>0</v>
      </c>
      <c r="V244" s="103" t="n">
        <f aca="false">IF(AND($K244&lt;=V$20,$L244&gt;V$20),$I244,0)</f>
        <v>0</v>
      </c>
      <c r="W244" s="103" t="n">
        <f aca="false">IF(AND($K244&lt;=W$20,$L244&gt;W$20),$I244,0)</f>
        <v>0</v>
      </c>
      <c r="X244" s="103" t="n">
        <f aca="false">IF(AND($K244&lt;=X$20,$L244&gt;X$20),$I244,0)</f>
        <v>0</v>
      </c>
      <c r="Y244" s="106" t="n">
        <f aca="false">SUM(M244:X244)</f>
        <v>0</v>
      </c>
    </row>
    <row r="245" customFormat="false" ht="12.75" hidden="false" customHeight="false" outlineLevel="0" collapsed="false">
      <c r="A245" s="0" t="n">
        <f aca="false">+'Personnel Input Worksheet'!A246</f>
        <v>0</v>
      </c>
      <c r="B245" s="0" t="str">
        <f aca="false">+'Personnel Input Worksheet'!B246</f>
        <v> </v>
      </c>
      <c r="C245" s="0" t="n">
        <f aca="false">+'Personnel Input Worksheet'!C246</f>
        <v>0</v>
      </c>
      <c r="D245" s="0" t="n">
        <f aca="false">+'Personnel Input Worksheet'!D246</f>
        <v>0</v>
      </c>
      <c r="E245" s="0" t="n">
        <f aca="false">+'Personnel Input Worksheet'!E246</f>
        <v>0</v>
      </c>
      <c r="F245" s="94" t="n">
        <f aca="false">+'Personnel Input Worksheet'!F246</f>
        <v>0</v>
      </c>
      <c r="G245" s="0" t="n">
        <f aca="false">+'Personnel Input Worksheet'!G246</f>
        <v>12</v>
      </c>
      <c r="H245" s="102" t="n">
        <f aca="false">+G245*30</f>
        <v>360</v>
      </c>
      <c r="I245" s="103" t="n">
        <f aca="false">+F245/12</f>
        <v>0</v>
      </c>
      <c r="J245" s="104" t="n">
        <v>36526</v>
      </c>
      <c r="K245" s="105" t="n">
        <f aca="false">IF(B245&lt;&gt;"FTE",DATE(99,12,31),+J245+(360-H245))</f>
        <v>36525</v>
      </c>
      <c r="L245" s="105" t="n">
        <f aca="false">IF(B245&lt;&gt;"FTE",J245+H245,DATE(2001,1,1))</f>
        <v>36886</v>
      </c>
      <c r="M245" s="103" t="n">
        <f aca="false">IF(AND($K245&lt;=M$20,$L245&gt;M$20),$I245,0)</f>
        <v>0</v>
      </c>
      <c r="N245" s="103" t="n">
        <f aca="false">IF(AND($K245&lt;=N$20,$L245&gt;N$20),$I245,0)</f>
        <v>0</v>
      </c>
      <c r="O245" s="103" t="n">
        <f aca="false">IF(AND($K245&lt;=O$20,$L245&gt;O$20),$I245,0)</f>
        <v>0</v>
      </c>
      <c r="P245" s="103" t="n">
        <f aca="false">IF(AND($K245&lt;=P$20,$L245&gt;P$20),$I245,0)</f>
        <v>0</v>
      </c>
      <c r="Q245" s="103" t="n">
        <f aca="false">IF(AND($K245&lt;=Q$20,$L245&gt;Q$20),$I245,0)</f>
        <v>0</v>
      </c>
      <c r="R245" s="103" t="n">
        <f aca="false">IF(AND($K245&lt;=R$20,$L245&gt;R$20),$I245,0)</f>
        <v>0</v>
      </c>
      <c r="S245" s="103" t="n">
        <f aca="false">IF(AND($K245&lt;=S$20,$L245&gt;S$20),$I245,0)</f>
        <v>0</v>
      </c>
      <c r="T245" s="103" t="n">
        <f aca="false">IF(AND($K245&lt;=T$20,$L245&gt;T$20),$I245,0)</f>
        <v>0</v>
      </c>
      <c r="U245" s="103" t="n">
        <f aca="false">IF(AND($K245&lt;=U$20,$L245&gt;U$20),$I245,0)</f>
        <v>0</v>
      </c>
      <c r="V245" s="103" t="n">
        <f aca="false">IF(AND($K245&lt;=V$20,$L245&gt;V$20),$I245,0)</f>
        <v>0</v>
      </c>
      <c r="W245" s="103" t="n">
        <f aca="false">IF(AND($K245&lt;=W$20,$L245&gt;W$20),$I245,0)</f>
        <v>0</v>
      </c>
      <c r="X245" s="103" t="n">
        <f aca="false">IF(AND($K245&lt;=X$20,$L245&gt;X$20),$I245,0)</f>
        <v>0</v>
      </c>
      <c r="Y245" s="106" t="n">
        <f aca="false">SUM(M245:X245)</f>
        <v>0</v>
      </c>
    </row>
    <row r="246" customFormat="false" ht="12.75" hidden="false" customHeight="false" outlineLevel="0" collapsed="false">
      <c r="A246" s="0" t="n">
        <f aca="false">+'Personnel Input Worksheet'!A247</f>
        <v>0</v>
      </c>
      <c r="B246" s="0" t="str">
        <f aca="false">+'Personnel Input Worksheet'!B247</f>
        <v> </v>
      </c>
      <c r="C246" s="0" t="n">
        <f aca="false">+'Personnel Input Worksheet'!C247</f>
        <v>0</v>
      </c>
      <c r="D246" s="0" t="n">
        <f aca="false">+'Personnel Input Worksheet'!D247</f>
        <v>0</v>
      </c>
      <c r="E246" s="0" t="n">
        <f aca="false">+'Personnel Input Worksheet'!E247</f>
        <v>0</v>
      </c>
      <c r="F246" s="94" t="n">
        <f aca="false">+'Personnel Input Worksheet'!F247</f>
        <v>0</v>
      </c>
      <c r="G246" s="0" t="n">
        <f aca="false">+'Personnel Input Worksheet'!G247</f>
        <v>12</v>
      </c>
      <c r="H246" s="102" t="n">
        <f aca="false">+G246*30</f>
        <v>360</v>
      </c>
      <c r="I246" s="103" t="n">
        <f aca="false">+F246/12</f>
        <v>0</v>
      </c>
      <c r="J246" s="104" t="n">
        <v>36526</v>
      </c>
      <c r="K246" s="105" t="n">
        <f aca="false">IF(B246&lt;&gt;"FTE",DATE(99,12,31),+J246+(360-H246))</f>
        <v>36525</v>
      </c>
      <c r="L246" s="105" t="n">
        <f aca="false">IF(B246&lt;&gt;"FTE",J246+H246,DATE(2001,1,1))</f>
        <v>36886</v>
      </c>
      <c r="M246" s="103" t="n">
        <f aca="false">IF(AND($K246&lt;=M$20,$L246&gt;M$20),$I246,0)</f>
        <v>0</v>
      </c>
      <c r="N246" s="103" t="n">
        <f aca="false">IF(AND($K246&lt;=N$20,$L246&gt;N$20),$I246,0)</f>
        <v>0</v>
      </c>
      <c r="O246" s="103" t="n">
        <f aca="false">IF(AND($K246&lt;=O$20,$L246&gt;O$20),$I246,0)</f>
        <v>0</v>
      </c>
      <c r="P246" s="103" t="n">
        <f aca="false">IF(AND($K246&lt;=P$20,$L246&gt;P$20),$I246,0)</f>
        <v>0</v>
      </c>
      <c r="Q246" s="103" t="n">
        <f aca="false">IF(AND($K246&lt;=Q$20,$L246&gt;Q$20),$I246,0)</f>
        <v>0</v>
      </c>
      <c r="R246" s="103" t="n">
        <f aca="false">IF(AND($K246&lt;=R$20,$L246&gt;R$20),$I246,0)</f>
        <v>0</v>
      </c>
      <c r="S246" s="103" t="n">
        <f aca="false">IF(AND($K246&lt;=S$20,$L246&gt;S$20),$I246,0)</f>
        <v>0</v>
      </c>
      <c r="T246" s="103" t="n">
        <f aca="false">IF(AND($K246&lt;=T$20,$L246&gt;T$20),$I246,0)</f>
        <v>0</v>
      </c>
      <c r="U246" s="103" t="n">
        <f aca="false">IF(AND($K246&lt;=U$20,$L246&gt;U$20),$I246,0)</f>
        <v>0</v>
      </c>
      <c r="V246" s="103" t="n">
        <f aca="false">IF(AND($K246&lt;=V$20,$L246&gt;V$20),$I246,0)</f>
        <v>0</v>
      </c>
      <c r="W246" s="103" t="n">
        <f aca="false">IF(AND($K246&lt;=W$20,$L246&gt;W$20),$I246,0)</f>
        <v>0</v>
      </c>
      <c r="X246" s="103" t="n">
        <f aca="false">IF(AND($K246&lt;=X$20,$L246&gt;X$20),$I246,0)</f>
        <v>0</v>
      </c>
      <c r="Y246" s="106" t="n">
        <f aca="false">SUM(M246:X246)</f>
        <v>0</v>
      </c>
    </row>
    <row r="247" customFormat="false" ht="12.75" hidden="false" customHeight="false" outlineLevel="0" collapsed="false">
      <c r="A247" s="0" t="n">
        <f aca="false">+'Personnel Input Worksheet'!A248</f>
        <v>0</v>
      </c>
      <c r="B247" s="0" t="str">
        <f aca="false">+'Personnel Input Worksheet'!B248</f>
        <v> </v>
      </c>
      <c r="C247" s="0" t="n">
        <f aca="false">+'Personnel Input Worksheet'!C248</f>
        <v>0</v>
      </c>
      <c r="D247" s="0" t="n">
        <f aca="false">+'Personnel Input Worksheet'!D248</f>
        <v>0</v>
      </c>
      <c r="E247" s="0" t="n">
        <f aca="false">+'Personnel Input Worksheet'!E248</f>
        <v>0</v>
      </c>
      <c r="F247" s="94" t="n">
        <f aca="false">+'Personnel Input Worksheet'!F248</f>
        <v>0</v>
      </c>
      <c r="G247" s="0" t="n">
        <f aca="false">+'Personnel Input Worksheet'!G248</f>
        <v>12</v>
      </c>
      <c r="H247" s="102" t="n">
        <f aca="false">+G247*30</f>
        <v>360</v>
      </c>
      <c r="I247" s="103" t="n">
        <f aca="false">+F247/12</f>
        <v>0</v>
      </c>
      <c r="J247" s="104" t="n">
        <v>36526</v>
      </c>
      <c r="K247" s="105" t="n">
        <f aca="false">IF(B247&lt;&gt;"FTE",DATE(99,12,31),+J247+(360-H247))</f>
        <v>36525</v>
      </c>
      <c r="L247" s="105" t="n">
        <f aca="false">IF(B247&lt;&gt;"FTE",J247+H247,DATE(2001,1,1))</f>
        <v>36886</v>
      </c>
      <c r="M247" s="103" t="n">
        <f aca="false">IF(AND($K247&lt;=M$20,$L247&gt;M$20),$I247,0)</f>
        <v>0</v>
      </c>
      <c r="N247" s="103" t="n">
        <f aca="false">IF(AND($K247&lt;=N$20,$L247&gt;N$20),$I247,0)</f>
        <v>0</v>
      </c>
      <c r="O247" s="103" t="n">
        <f aca="false">IF(AND($K247&lt;=O$20,$L247&gt;O$20),$I247,0)</f>
        <v>0</v>
      </c>
      <c r="P247" s="103" t="n">
        <f aca="false">IF(AND($K247&lt;=P$20,$L247&gt;P$20),$I247,0)</f>
        <v>0</v>
      </c>
      <c r="Q247" s="103" t="n">
        <f aca="false">IF(AND($K247&lt;=Q$20,$L247&gt;Q$20),$I247,0)</f>
        <v>0</v>
      </c>
      <c r="R247" s="103" t="n">
        <f aca="false">IF(AND($K247&lt;=R$20,$L247&gt;R$20),$I247,0)</f>
        <v>0</v>
      </c>
      <c r="S247" s="103" t="n">
        <f aca="false">IF(AND($K247&lt;=S$20,$L247&gt;S$20),$I247,0)</f>
        <v>0</v>
      </c>
      <c r="T247" s="103" t="n">
        <f aca="false">IF(AND($K247&lt;=T$20,$L247&gt;T$20),$I247,0)</f>
        <v>0</v>
      </c>
      <c r="U247" s="103" t="n">
        <f aca="false">IF(AND($K247&lt;=U$20,$L247&gt;U$20),$I247,0)</f>
        <v>0</v>
      </c>
      <c r="V247" s="103" t="n">
        <f aca="false">IF(AND($K247&lt;=V$20,$L247&gt;V$20),$I247,0)</f>
        <v>0</v>
      </c>
      <c r="W247" s="103" t="n">
        <f aca="false">IF(AND($K247&lt;=W$20,$L247&gt;W$20),$I247,0)</f>
        <v>0</v>
      </c>
      <c r="X247" s="103" t="n">
        <f aca="false">IF(AND($K247&lt;=X$20,$L247&gt;X$20),$I247,0)</f>
        <v>0</v>
      </c>
      <c r="Y247" s="106" t="n">
        <f aca="false">SUM(M247:X247)</f>
        <v>0</v>
      </c>
    </row>
    <row r="248" customFormat="false" ht="12.75" hidden="false" customHeight="false" outlineLevel="0" collapsed="false">
      <c r="A248" s="0" t="n">
        <f aca="false">+'Personnel Input Worksheet'!A249</f>
        <v>0</v>
      </c>
      <c r="B248" s="0" t="str">
        <f aca="false">+'Personnel Input Worksheet'!B249</f>
        <v> </v>
      </c>
      <c r="C248" s="0" t="n">
        <f aca="false">+'Personnel Input Worksheet'!C249</f>
        <v>0</v>
      </c>
      <c r="D248" s="0" t="n">
        <f aca="false">+'Personnel Input Worksheet'!D249</f>
        <v>0</v>
      </c>
      <c r="E248" s="0" t="n">
        <f aca="false">+'Personnel Input Worksheet'!E249</f>
        <v>0</v>
      </c>
      <c r="F248" s="94" t="n">
        <f aca="false">+'Personnel Input Worksheet'!F249</f>
        <v>0</v>
      </c>
      <c r="G248" s="0" t="n">
        <f aca="false">+'Personnel Input Worksheet'!G249</f>
        <v>12</v>
      </c>
      <c r="H248" s="102" t="n">
        <f aca="false">+G248*30</f>
        <v>360</v>
      </c>
      <c r="I248" s="103" t="n">
        <f aca="false">+F248/12</f>
        <v>0</v>
      </c>
      <c r="J248" s="104" t="n">
        <v>36526</v>
      </c>
      <c r="K248" s="105" t="n">
        <f aca="false">IF(B248&lt;&gt;"FTE",DATE(99,12,31),+J248+(360-H248))</f>
        <v>36525</v>
      </c>
      <c r="L248" s="105" t="n">
        <f aca="false">IF(B248&lt;&gt;"FTE",J248+H248,DATE(2001,1,1))</f>
        <v>36886</v>
      </c>
      <c r="M248" s="103" t="n">
        <f aca="false">IF(AND($K248&lt;=M$20,$L248&gt;M$20),$I248,0)</f>
        <v>0</v>
      </c>
      <c r="N248" s="103" t="n">
        <f aca="false">IF(AND($K248&lt;=N$20,$L248&gt;N$20),$I248,0)</f>
        <v>0</v>
      </c>
      <c r="O248" s="103" t="n">
        <f aca="false">IF(AND($K248&lt;=O$20,$L248&gt;O$20),$I248,0)</f>
        <v>0</v>
      </c>
      <c r="P248" s="103" t="n">
        <f aca="false">IF(AND($K248&lt;=P$20,$L248&gt;P$20),$I248,0)</f>
        <v>0</v>
      </c>
      <c r="Q248" s="103" t="n">
        <f aca="false">IF(AND($K248&lt;=Q$20,$L248&gt;Q$20),$I248,0)</f>
        <v>0</v>
      </c>
      <c r="R248" s="103" t="n">
        <f aca="false">IF(AND($K248&lt;=R$20,$L248&gt;R$20),$I248,0)</f>
        <v>0</v>
      </c>
      <c r="S248" s="103" t="n">
        <f aca="false">IF(AND($K248&lt;=S$20,$L248&gt;S$20),$I248,0)</f>
        <v>0</v>
      </c>
      <c r="T248" s="103" t="n">
        <f aca="false">IF(AND($K248&lt;=T$20,$L248&gt;T$20),$I248,0)</f>
        <v>0</v>
      </c>
      <c r="U248" s="103" t="n">
        <f aca="false">IF(AND($K248&lt;=U$20,$L248&gt;U$20),$I248,0)</f>
        <v>0</v>
      </c>
      <c r="V248" s="103" t="n">
        <f aca="false">IF(AND($K248&lt;=V$20,$L248&gt;V$20),$I248,0)</f>
        <v>0</v>
      </c>
      <c r="W248" s="103" t="n">
        <f aca="false">IF(AND($K248&lt;=W$20,$L248&gt;W$20),$I248,0)</f>
        <v>0</v>
      </c>
      <c r="X248" s="103" t="n">
        <f aca="false">IF(AND($K248&lt;=X$20,$L248&gt;X$20),$I248,0)</f>
        <v>0</v>
      </c>
      <c r="Y248" s="106" t="n">
        <f aca="false">SUM(M248:X248)</f>
        <v>0</v>
      </c>
    </row>
    <row r="249" customFormat="false" ht="12.75" hidden="false" customHeight="false" outlineLevel="0" collapsed="false">
      <c r="A249" s="0" t="n">
        <f aca="false">+'Personnel Input Worksheet'!A250</f>
        <v>0</v>
      </c>
      <c r="B249" s="0" t="str">
        <f aca="false">+'Personnel Input Worksheet'!B250</f>
        <v> </v>
      </c>
      <c r="C249" s="0" t="n">
        <f aca="false">+'Personnel Input Worksheet'!C250</f>
        <v>0</v>
      </c>
      <c r="D249" s="0" t="n">
        <f aca="false">+'Personnel Input Worksheet'!D250</f>
        <v>0</v>
      </c>
      <c r="E249" s="0" t="n">
        <f aca="false">+'Personnel Input Worksheet'!E250</f>
        <v>0</v>
      </c>
      <c r="F249" s="94" t="n">
        <f aca="false">+'Personnel Input Worksheet'!F250</f>
        <v>0</v>
      </c>
      <c r="G249" s="0" t="n">
        <f aca="false">+'Personnel Input Worksheet'!G250</f>
        <v>0</v>
      </c>
      <c r="H249" s="102" t="n">
        <f aca="false">+G249*30</f>
        <v>0</v>
      </c>
      <c r="I249" s="103" t="n">
        <f aca="false">+F249/12</f>
        <v>0</v>
      </c>
      <c r="J249" s="104" t="n">
        <v>36526</v>
      </c>
      <c r="K249" s="105" t="n">
        <f aca="false">IF(B249&lt;&gt;"FTE",DATE(99,12,31),+J249+(360-H249))</f>
        <v>36525</v>
      </c>
      <c r="L249" s="105" t="n">
        <f aca="false">IF(B249&lt;&gt;"FTE",J249+H249,DATE(2001,1,1))</f>
        <v>36526</v>
      </c>
      <c r="M249" s="103" t="n">
        <f aca="false">IF(AND($K249&lt;=M$20,$L249&gt;M$20),$I249,0)</f>
        <v>0</v>
      </c>
      <c r="N249" s="103" t="n">
        <f aca="false">IF(AND($K249&lt;=N$20,$L249&gt;N$20),$I249,0)</f>
        <v>0</v>
      </c>
      <c r="O249" s="103" t="n">
        <f aca="false">IF(AND($K249&lt;=O$20,$L249&gt;O$20),$I249,0)</f>
        <v>0</v>
      </c>
      <c r="P249" s="103" t="n">
        <f aca="false">IF(AND($K249&lt;=P$20,$L249&gt;P$20),$I249,0)</f>
        <v>0</v>
      </c>
      <c r="Q249" s="103" t="n">
        <f aca="false">IF(AND($K249&lt;=Q$20,$L249&gt;Q$20),$I249,0)</f>
        <v>0</v>
      </c>
      <c r="R249" s="103" t="n">
        <f aca="false">IF(AND($K249&lt;=R$20,$L249&gt;R$20),$I249,0)</f>
        <v>0</v>
      </c>
      <c r="S249" s="103" t="n">
        <f aca="false">IF(AND($K249&lt;=S$20,$L249&gt;S$20),$I249,0)</f>
        <v>0</v>
      </c>
      <c r="T249" s="103" t="n">
        <f aca="false">IF(AND($K249&lt;=T$20,$L249&gt;T$20),$I249,0)</f>
        <v>0</v>
      </c>
      <c r="U249" s="103" t="n">
        <f aca="false">IF(AND($K249&lt;=U$20,$L249&gt;U$20),$I249,0)</f>
        <v>0</v>
      </c>
      <c r="V249" s="103" t="n">
        <f aca="false">IF(AND($K249&lt;=V$20,$L249&gt;V$20),$I249,0)</f>
        <v>0</v>
      </c>
      <c r="W249" s="103" t="n">
        <f aca="false">IF(AND($K249&lt;=W$20,$L249&gt;W$20),$I249,0)</f>
        <v>0</v>
      </c>
      <c r="X249" s="103" t="n">
        <f aca="false">IF(AND($K249&lt;=X$20,$L249&gt;X$20),$I249,0)</f>
        <v>0</v>
      </c>
      <c r="Y249" s="106" t="n">
        <f aca="false">SUM(M249:X249)</f>
        <v>0</v>
      </c>
    </row>
    <row r="250" customFormat="false" ht="12.75" hidden="false" customHeight="false" outlineLevel="0" collapsed="false">
      <c r="A250" s="0" t="n">
        <f aca="false">+'Personnel Input Worksheet'!A251</f>
        <v>0</v>
      </c>
      <c r="B250" s="0" t="str">
        <f aca="false">+'Personnel Input Worksheet'!B251</f>
        <v> </v>
      </c>
      <c r="C250" s="0" t="n">
        <f aca="false">+'Personnel Input Worksheet'!C251</f>
        <v>0</v>
      </c>
      <c r="D250" s="0" t="n">
        <f aca="false">+'Personnel Input Worksheet'!D251</f>
        <v>0</v>
      </c>
      <c r="E250" s="0" t="n">
        <f aca="false">+'Personnel Input Worksheet'!E251</f>
        <v>0</v>
      </c>
      <c r="F250" s="94" t="n">
        <f aca="false">+'Personnel Input Worksheet'!F251</f>
        <v>0</v>
      </c>
      <c r="G250" s="0" t="n">
        <f aca="false">+'Personnel Input Worksheet'!G251</f>
        <v>12</v>
      </c>
      <c r="H250" s="102" t="n">
        <f aca="false">+G250*30</f>
        <v>360</v>
      </c>
      <c r="I250" s="103" t="n">
        <f aca="false">+F250/12</f>
        <v>0</v>
      </c>
      <c r="J250" s="104" t="n">
        <v>36526</v>
      </c>
      <c r="K250" s="105" t="n">
        <f aca="false">IF(B250&lt;&gt;"FTE",DATE(99,12,31),+J250+(360-H250))</f>
        <v>36525</v>
      </c>
      <c r="L250" s="105" t="n">
        <f aca="false">IF(B250&lt;&gt;"FTE",J250+H250,DATE(2001,1,1))</f>
        <v>36886</v>
      </c>
      <c r="M250" s="103" t="n">
        <f aca="false">IF(AND($K250&lt;=M$20,$L250&gt;M$20),$I250,0)</f>
        <v>0</v>
      </c>
      <c r="N250" s="103" t="n">
        <f aca="false">IF(AND($K250&lt;=N$20,$L250&gt;N$20),$I250,0)</f>
        <v>0</v>
      </c>
      <c r="O250" s="103" t="n">
        <f aca="false">IF(AND($K250&lt;=O$20,$L250&gt;O$20),$I250,0)</f>
        <v>0</v>
      </c>
      <c r="P250" s="103" t="n">
        <f aca="false">IF(AND($K250&lt;=P$20,$L250&gt;P$20),$I250,0)</f>
        <v>0</v>
      </c>
      <c r="Q250" s="103" t="n">
        <f aca="false">IF(AND($K250&lt;=Q$20,$L250&gt;Q$20),$I250,0)</f>
        <v>0</v>
      </c>
      <c r="R250" s="103" t="n">
        <f aca="false">IF(AND($K250&lt;=R$20,$L250&gt;R$20),$I250,0)</f>
        <v>0</v>
      </c>
      <c r="S250" s="103" t="n">
        <f aca="false">IF(AND($K250&lt;=S$20,$L250&gt;S$20),$I250,0)</f>
        <v>0</v>
      </c>
      <c r="T250" s="103" t="n">
        <f aca="false">IF(AND($K250&lt;=T$20,$L250&gt;T$20),$I250,0)</f>
        <v>0</v>
      </c>
      <c r="U250" s="103" t="n">
        <f aca="false">IF(AND($K250&lt;=U$20,$L250&gt;U$20),$I250,0)</f>
        <v>0</v>
      </c>
      <c r="V250" s="103" t="n">
        <f aca="false">IF(AND($K250&lt;=V$20,$L250&gt;V$20),$I250,0)</f>
        <v>0</v>
      </c>
      <c r="W250" s="103" t="n">
        <f aca="false">IF(AND($K250&lt;=W$20,$L250&gt;W$20),$I250,0)</f>
        <v>0</v>
      </c>
      <c r="X250" s="103" t="n">
        <f aca="false">IF(AND($K250&lt;=X$20,$L250&gt;X$20),$I250,0)</f>
        <v>0</v>
      </c>
      <c r="Y250" s="106" t="n">
        <f aca="false">SUM(M250:X250)</f>
        <v>0</v>
      </c>
    </row>
    <row r="251" customFormat="false" ht="12.75" hidden="false" customHeight="false" outlineLevel="0" collapsed="false">
      <c r="A251" s="0" t="n">
        <f aca="false">+'Personnel Input Worksheet'!A252</f>
        <v>0</v>
      </c>
      <c r="B251" s="0" t="str">
        <f aca="false">+'Personnel Input Worksheet'!B252</f>
        <v> </v>
      </c>
      <c r="C251" s="0" t="n">
        <f aca="false">+'Personnel Input Worksheet'!C252</f>
        <v>0</v>
      </c>
      <c r="D251" s="0" t="n">
        <f aca="false">+'Personnel Input Worksheet'!D252</f>
        <v>0</v>
      </c>
      <c r="E251" s="0" t="n">
        <f aca="false">+'Personnel Input Worksheet'!E252</f>
        <v>0</v>
      </c>
      <c r="F251" s="94" t="n">
        <f aca="false">+'Personnel Input Worksheet'!F252</f>
        <v>0</v>
      </c>
      <c r="G251" s="0" t="n">
        <f aca="false">+'Personnel Input Worksheet'!G252</f>
        <v>12</v>
      </c>
      <c r="H251" s="102" t="n">
        <f aca="false">+G251*30</f>
        <v>360</v>
      </c>
      <c r="I251" s="103" t="n">
        <f aca="false">+F251/12</f>
        <v>0</v>
      </c>
      <c r="J251" s="104" t="n">
        <v>36526</v>
      </c>
      <c r="K251" s="105" t="n">
        <f aca="false">IF(B251&lt;&gt;"FTE",DATE(99,12,31),+J251+(360-H251))</f>
        <v>36525</v>
      </c>
      <c r="L251" s="105" t="n">
        <f aca="false">IF(B251&lt;&gt;"FTE",J251+H251,DATE(2001,1,1))</f>
        <v>36886</v>
      </c>
      <c r="M251" s="103" t="n">
        <f aca="false">IF(AND($K251&lt;=M$20,$L251&gt;M$20),$I251,0)</f>
        <v>0</v>
      </c>
      <c r="N251" s="103" t="n">
        <f aca="false">IF(AND($K251&lt;=N$20,$L251&gt;N$20),$I251,0)</f>
        <v>0</v>
      </c>
      <c r="O251" s="103" t="n">
        <f aca="false">IF(AND($K251&lt;=O$20,$L251&gt;O$20),$I251,0)</f>
        <v>0</v>
      </c>
      <c r="P251" s="103" t="n">
        <f aca="false">IF(AND($K251&lt;=P$20,$L251&gt;P$20),$I251,0)</f>
        <v>0</v>
      </c>
      <c r="Q251" s="103" t="n">
        <f aca="false">IF(AND($K251&lt;=Q$20,$L251&gt;Q$20),$I251,0)</f>
        <v>0</v>
      </c>
      <c r="R251" s="103" t="n">
        <f aca="false">IF(AND($K251&lt;=R$20,$L251&gt;R$20),$I251,0)</f>
        <v>0</v>
      </c>
      <c r="S251" s="103" t="n">
        <f aca="false">IF(AND($K251&lt;=S$20,$L251&gt;S$20),$I251,0)</f>
        <v>0</v>
      </c>
      <c r="T251" s="103" t="n">
        <f aca="false">IF(AND($K251&lt;=T$20,$L251&gt;T$20),$I251,0)</f>
        <v>0</v>
      </c>
      <c r="U251" s="103" t="n">
        <f aca="false">IF(AND($K251&lt;=U$20,$L251&gt;U$20),$I251,0)</f>
        <v>0</v>
      </c>
      <c r="V251" s="103" t="n">
        <f aca="false">IF(AND($K251&lt;=V$20,$L251&gt;V$20),$I251,0)</f>
        <v>0</v>
      </c>
      <c r="W251" s="103" t="n">
        <f aca="false">IF(AND($K251&lt;=W$20,$L251&gt;W$20),$I251,0)</f>
        <v>0</v>
      </c>
      <c r="X251" s="103" t="n">
        <f aca="false">IF(AND($K251&lt;=X$20,$L251&gt;X$20),$I251,0)</f>
        <v>0</v>
      </c>
      <c r="Y251" s="106" t="n">
        <f aca="false">SUM(M251:X251)</f>
        <v>0</v>
      </c>
    </row>
    <row r="252" customFormat="false" ht="12.75" hidden="false" customHeight="false" outlineLevel="0" collapsed="false">
      <c r="A252" s="0" t="n">
        <f aca="false">+'Personnel Input Worksheet'!A253</f>
        <v>0</v>
      </c>
      <c r="B252" s="0" t="str">
        <f aca="false">+'Personnel Input Worksheet'!B253</f>
        <v> </v>
      </c>
      <c r="C252" s="0" t="n">
        <f aca="false">+'Personnel Input Worksheet'!C253</f>
        <v>0</v>
      </c>
      <c r="D252" s="0" t="n">
        <f aca="false">+'Personnel Input Worksheet'!D253</f>
        <v>0</v>
      </c>
      <c r="E252" s="0" t="n">
        <f aca="false">+'Personnel Input Worksheet'!E253</f>
        <v>0</v>
      </c>
      <c r="F252" s="94" t="n">
        <f aca="false">+'Personnel Input Worksheet'!F253</f>
        <v>0</v>
      </c>
      <c r="G252" s="0" t="n">
        <f aca="false">+'Personnel Input Worksheet'!G253</f>
        <v>12</v>
      </c>
      <c r="H252" s="102" t="n">
        <f aca="false">+G252*30</f>
        <v>360</v>
      </c>
      <c r="I252" s="103" t="n">
        <f aca="false">+F252/12</f>
        <v>0</v>
      </c>
      <c r="J252" s="104" t="n">
        <v>36526</v>
      </c>
      <c r="K252" s="105" t="n">
        <f aca="false">IF(B252&lt;&gt;"FTE",DATE(99,12,31),+J252+(360-H252))</f>
        <v>36525</v>
      </c>
      <c r="L252" s="105" t="n">
        <f aca="false">IF(B252&lt;&gt;"FTE",J252+H252,DATE(2001,1,1))</f>
        <v>36886</v>
      </c>
      <c r="M252" s="103" t="n">
        <f aca="false">IF(AND($K252&lt;=M$20,$L252&gt;M$20),$I252,0)</f>
        <v>0</v>
      </c>
      <c r="N252" s="103" t="n">
        <f aca="false">IF(AND($K252&lt;=N$20,$L252&gt;N$20),$I252,0)</f>
        <v>0</v>
      </c>
      <c r="O252" s="103" t="n">
        <f aca="false">IF(AND($K252&lt;=O$20,$L252&gt;O$20),$I252,0)</f>
        <v>0</v>
      </c>
      <c r="P252" s="103" t="n">
        <f aca="false">IF(AND($K252&lt;=P$20,$L252&gt;P$20),$I252,0)</f>
        <v>0</v>
      </c>
      <c r="Q252" s="103" t="n">
        <f aca="false">IF(AND($K252&lt;=Q$20,$L252&gt;Q$20),$I252,0)</f>
        <v>0</v>
      </c>
      <c r="R252" s="103" t="n">
        <f aca="false">IF(AND($K252&lt;=R$20,$L252&gt;R$20),$I252,0)</f>
        <v>0</v>
      </c>
      <c r="S252" s="103" t="n">
        <f aca="false">IF(AND($K252&lt;=S$20,$L252&gt;S$20),$I252,0)</f>
        <v>0</v>
      </c>
      <c r="T252" s="103" t="n">
        <f aca="false">IF(AND($K252&lt;=T$20,$L252&gt;T$20),$I252,0)</f>
        <v>0</v>
      </c>
      <c r="U252" s="103" t="n">
        <f aca="false">IF(AND($K252&lt;=U$20,$L252&gt;U$20),$I252,0)</f>
        <v>0</v>
      </c>
      <c r="V252" s="103" t="n">
        <f aca="false">IF(AND($K252&lt;=V$20,$L252&gt;V$20),$I252,0)</f>
        <v>0</v>
      </c>
      <c r="W252" s="103" t="n">
        <f aca="false">IF(AND($K252&lt;=W$20,$L252&gt;W$20),$I252,0)</f>
        <v>0</v>
      </c>
      <c r="X252" s="103" t="n">
        <f aca="false">IF(AND($K252&lt;=X$20,$L252&gt;X$20),$I252,0)</f>
        <v>0</v>
      </c>
      <c r="Y252" s="106" t="n">
        <f aca="false">SUM(M252:X252)</f>
        <v>0</v>
      </c>
    </row>
    <row r="253" customFormat="false" ht="12.75" hidden="false" customHeight="false" outlineLevel="0" collapsed="false">
      <c r="A253" s="0" t="n">
        <f aca="false">+'Personnel Input Worksheet'!A254</f>
        <v>0</v>
      </c>
      <c r="B253" s="0" t="str">
        <f aca="false">+'Personnel Input Worksheet'!B254</f>
        <v> </v>
      </c>
      <c r="C253" s="0" t="n">
        <f aca="false">+'Personnel Input Worksheet'!C254</f>
        <v>0</v>
      </c>
      <c r="D253" s="0" t="n">
        <f aca="false">+'Personnel Input Worksheet'!D254</f>
        <v>0</v>
      </c>
      <c r="E253" s="0" t="n">
        <f aca="false">+'Personnel Input Worksheet'!E254</f>
        <v>0</v>
      </c>
      <c r="F253" s="94" t="n">
        <f aca="false">+'Personnel Input Worksheet'!F254</f>
        <v>0</v>
      </c>
      <c r="G253" s="0" t="n">
        <f aca="false">+'Personnel Input Worksheet'!G254</f>
        <v>12</v>
      </c>
      <c r="H253" s="102" t="n">
        <f aca="false">+G253*30</f>
        <v>360</v>
      </c>
      <c r="I253" s="103" t="n">
        <f aca="false">+F253/12</f>
        <v>0</v>
      </c>
      <c r="J253" s="104" t="n">
        <v>36526</v>
      </c>
      <c r="K253" s="105" t="n">
        <f aca="false">IF(B253&lt;&gt;"FTE",DATE(99,12,31),+J253+(360-H253))</f>
        <v>36525</v>
      </c>
      <c r="L253" s="105" t="n">
        <f aca="false">IF(B253&lt;&gt;"FTE",J253+H253,DATE(2001,1,1))</f>
        <v>36886</v>
      </c>
      <c r="M253" s="103" t="n">
        <f aca="false">IF(AND($K253&lt;=M$20,$L253&gt;M$20),$I253,0)</f>
        <v>0</v>
      </c>
      <c r="N253" s="103" t="n">
        <f aca="false">IF(AND($K253&lt;=N$20,$L253&gt;N$20),$I253,0)</f>
        <v>0</v>
      </c>
      <c r="O253" s="103" t="n">
        <f aca="false">IF(AND($K253&lt;=O$20,$L253&gt;O$20),$I253,0)</f>
        <v>0</v>
      </c>
      <c r="P253" s="103" t="n">
        <f aca="false">IF(AND($K253&lt;=P$20,$L253&gt;P$20),$I253,0)</f>
        <v>0</v>
      </c>
      <c r="Q253" s="103" t="n">
        <f aca="false">IF(AND($K253&lt;=Q$20,$L253&gt;Q$20),$I253,0)</f>
        <v>0</v>
      </c>
      <c r="R253" s="103" t="n">
        <f aca="false">IF(AND($K253&lt;=R$20,$L253&gt;R$20),$I253,0)</f>
        <v>0</v>
      </c>
      <c r="S253" s="103" t="n">
        <f aca="false">IF(AND($K253&lt;=S$20,$L253&gt;S$20),$I253,0)</f>
        <v>0</v>
      </c>
      <c r="T253" s="103" t="n">
        <f aca="false">IF(AND($K253&lt;=T$20,$L253&gt;T$20),$I253,0)</f>
        <v>0</v>
      </c>
      <c r="U253" s="103" t="n">
        <f aca="false">IF(AND($K253&lt;=U$20,$L253&gt;U$20),$I253,0)</f>
        <v>0</v>
      </c>
      <c r="V253" s="103" t="n">
        <f aca="false">IF(AND($K253&lt;=V$20,$L253&gt;V$20),$I253,0)</f>
        <v>0</v>
      </c>
      <c r="W253" s="103" t="n">
        <f aca="false">IF(AND($K253&lt;=W$20,$L253&gt;W$20),$I253,0)</f>
        <v>0</v>
      </c>
      <c r="X253" s="103" t="n">
        <f aca="false">IF(AND($K253&lt;=X$20,$L253&gt;X$20),$I253,0)</f>
        <v>0</v>
      </c>
      <c r="Y253" s="106" t="n">
        <f aca="false">SUM(M253:X253)</f>
        <v>0</v>
      </c>
    </row>
    <row r="254" customFormat="false" ht="12.75" hidden="false" customHeight="false" outlineLevel="0" collapsed="false">
      <c r="A254" s="0" t="n">
        <f aca="false">+'Personnel Input Worksheet'!A255</f>
        <v>0</v>
      </c>
      <c r="B254" s="0" t="str">
        <f aca="false">+'Personnel Input Worksheet'!B255</f>
        <v> </v>
      </c>
      <c r="C254" s="0" t="n">
        <f aca="false">+'Personnel Input Worksheet'!C255</f>
        <v>0</v>
      </c>
      <c r="D254" s="0" t="n">
        <f aca="false">+'Personnel Input Worksheet'!D255</f>
        <v>0</v>
      </c>
      <c r="E254" s="0" t="n">
        <f aca="false">+'Personnel Input Worksheet'!E255</f>
        <v>0</v>
      </c>
      <c r="F254" s="94" t="n">
        <f aca="false">+'Personnel Input Worksheet'!F255</f>
        <v>0</v>
      </c>
      <c r="G254" s="0" t="n">
        <f aca="false">+'Personnel Input Worksheet'!G255</f>
        <v>12</v>
      </c>
      <c r="H254" s="102" t="n">
        <f aca="false">+G254*30</f>
        <v>360</v>
      </c>
      <c r="I254" s="103" t="n">
        <f aca="false">+F254/12</f>
        <v>0</v>
      </c>
      <c r="J254" s="104" t="n">
        <v>36526</v>
      </c>
      <c r="K254" s="105" t="n">
        <f aca="false">IF(B254&lt;&gt;"FTE",DATE(99,12,31),+J254+(360-H254))</f>
        <v>36525</v>
      </c>
      <c r="L254" s="105" t="n">
        <f aca="false">IF(B254&lt;&gt;"FTE",J254+H254,DATE(2001,1,1))</f>
        <v>36886</v>
      </c>
      <c r="M254" s="103" t="n">
        <f aca="false">IF(AND($K254&lt;=M$20,$L254&gt;M$20),$I254,0)</f>
        <v>0</v>
      </c>
      <c r="N254" s="103" t="n">
        <f aca="false">IF(AND($K254&lt;=N$20,$L254&gt;N$20),$I254,0)</f>
        <v>0</v>
      </c>
      <c r="O254" s="103" t="n">
        <f aca="false">IF(AND($K254&lt;=O$20,$L254&gt;O$20),$I254,0)</f>
        <v>0</v>
      </c>
      <c r="P254" s="103" t="n">
        <f aca="false">IF(AND($K254&lt;=P$20,$L254&gt;P$20),$I254,0)</f>
        <v>0</v>
      </c>
      <c r="Q254" s="103" t="n">
        <f aca="false">IF(AND($K254&lt;=Q$20,$L254&gt;Q$20),$I254,0)</f>
        <v>0</v>
      </c>
      <c r="R254" s="103" t="n">
        <f aca="false">IF(AND($K254&lt;=R$20,$L254&gt;R$20),$I254,0)</f>
        <v>0</v>
      </c>
      <c r="S254" s="103" t="n">
        <f aca="false">IF(AND($K254&lt;=S$20,$L254&gt;S$20),$I254,0)</f>
        <v>0</v>
      </c>
      <c r="T254" s="103" t="n">
        <f aca="false">IF(AND($K254&lt;=T$20,$L254&gt;T$20),$I254,0)</f>
        <v>0</v>
      </c>
      <c r="U254" s="103" t="n">
        <f aca="false">IF(AND($K254&lt;=U$20,$L254&gt;U$20),$I254,0)</f>
        <v>0</v>
      </c>
      <c r="V254" s="103" t="n">
        <f aca="false">IF(AND($K254&lt;=V$20,$L254&gt;V$20),$I254,0)</f>
        <v>0</v>
      </c>
      <c r="W254" s="103" t="n">
        <f aca="false">IF(AND($K254&lt;=W$20,$L254&gt;W$20),$I254,0)</f>
        <v>0</v>
      </c>
      <c r="X254" s="103" t="n">
        <f aca="false">IF(AND($K254&lt;=X$20,$L254&gt;X$20),$I254,0)</f>
        <v>0</v>
      </c>
      <c r="Y254" s="106" t="n">
        <f aca="false">SUM(M254:X254)</f>
        <v>0</v>
      </c>
    </row>
    <row r="255" customFormat="false" ht="12.75" hidden="false" customHeight="false" outlineLevel="0" collapsed="false">
      <c r="A255" s="0" t="n">
        <f aca="false">+'Personnel Input Worksheet'!A256</f>
        <v>0</v>
      </c>
      <c r="B255" s="0" t="str">
        <f aca="false">+'Personnel Input Worksheet'!B256</f>
        <v> </v>
      </c>
      <c r="C255" s="0" t="n">
        <f aca="false">+'Personnel Input Worksheet'!C256</f>
        <v>0</v>
      </c>
      <c r="D255" s="0" t="n">
        <f aca="false">+'Personnel Input Worksheet'!D256</f>
        <v>0</v>
      </c>
      <c r="E255" s="0" t="n">
        <f aca="false">+'Personnel Input Worksheet'!E256</f>
        <v>0</v>
      </c>
      <c r="F255" s="94" t="n">
        <f aca="false">+'Personnel Input Worksheet'!F256</f>
        <v>0</v>
      </c>
      <c r="G255" s="0" t="n">
        <f aca="false">+'Personnel Input Worksheet'!G256</f>
        <v>12</v>
      </c>
      <c r="H255" s="102" t="n">
        <f aca="false">+G255*30</f>
        <v>360</v>
      </c>
      <c r="I255" s="103" t="n">
        <f aca="false">+F255/12</f>
        <v>0</v>
      </c>
      <c r="J255" s="104" t="n">
        <v>36526</v>
      </c>
      <c r="K255" s="105" t="n">
        <f aca="false">IF(B255&lt;&gt;"FTE",DATE(99,12,31),+J255+(360-H255))</f>
        <v>36525</v>
      </c>
      <c r="L255" s="105" t="n">
        <f aca="false">IF(B255&lt;&gt;"FTE",J255+H255,DATE(2001,1,1))</f>
        <v>36886</v>
      </c>
      <c r="M255" s="103" t="n">
        <f aca="false">IF(AND($K255&lt;=M$20,$L255&gt;M$20),$I255,0)</f>
        <v>0</v>
      </c>
      <c r="N255" s="103" t="n">
        <f aca="false">IF(AND($K255&lt;=N$20,$L255&gt;N$20),$I255,0)</f>
        <v>0</v>
      </c>
      <c r="O255" s="103" t="n">
        <f aca="false">IF(AND($K255&lt;=O$20,$L255&gt;O$20),$I255,0)</f>
        <v>0</v>
      </c>
      <c r="P255" s="103" t="n">
        <f aca="false">IF(AND($K255&lt;=P$20,$L255&gt;P$20),$I255,0)</f>
        <v>0</v>
      </c>
      <c r="Q255" s="103" t="n">
        <f aca="false">IF(AND($K255&lt;=Q$20,$L255&gt;Q$20),$I255,0)</f>
        <v>0</v>
      </c>
      <c r="R255" s="103" t="n">
        <f aca="false">IF(AND($K255&lt;=R$20,$L255&gt;R$20),$I255,0)</f>
        <v>0</v>
      </c>
      <c r="S255" s="103" t="n">
        <f aca="false">IF(AND($K255&lt;=S$20,$L255&gt;S$20),$I255,0)</f>
        <v>0</v>
      </c>
      <c r="T255" s="103" t="n">
        <f aca="false">IF(AND($K255&lt;=T$20,$L255&gt;T$20),$I255,0)</f>
        <v>0</v>
      </c>
      <c r="U255" s="103" t="n">
        <f aca="false">IF(AND($K255&lt;=U$20,$L255&gt;U$20),$I255,0)</f>
        <v>0</v>
      </c>
      <c r="V255" s="103" t="n">
        <f aca="false">IF(AND($K255&lt;=V$20,$L255&gt;V$20),$I255,0)</f>
        <v>0</v>
      </c>
      <c r="W255" s="103" t="n">
        <f aca="false">IF(AND($K255&lt;=W$20,$L255&gt;W$20),$I255,0)</f>
        <v>0</v>
      </c>
      <c r="X255" s="103" t="n">
        <f aca="false">IF(AND($K255&lt;=X$20,$L255&gt;X$20),$I255,0)</f>
        <v>0</v>
      </c>
      <c r="Y255" s="106" t="n">
        <f aca="false">SUM(M255:X255)</f>
        <v>0</v>
      </c>
    </row>
    <row r="256" customFormat="false" ht="12.75" hidden="false" customHeight="false" outlineLevel="0" collapsed="false">
      <c r="A256" s="0" t="n">
        <f aca="false">+'Personnel Input Worksheet'!A257</f>
        <v>0</v>
      </c>
      <c r="B256" s="0" t="str">
        <f aca="false">+'Personnel Input Worksheet'!B257</f>
        <v> </v>
      </c>
      <c r="C256" s="0" t="n">
        <f aca="false">+'Personnel Input Worksheet'!C257</f>
        <v>0</v>
      </c>
      <c r="D256" s="0" t="n">
        <f aca="false">+'Personnel Input Worksheet'!D257</f>
        <v>0</v>
      </c>
      <c r="E256" s="0" t="n">
        <f aca="false">+'Personnel Input Worksheet'!E257</f>
        <v>0</v>
      </c>
      <c r="F256" s="94" t="n">
        <f aca="false">+'Personnel Input Worksheet'!F257</f>
        <v>0</v>
      </c>
      <c r="G256" s="0" t="n">
        <f aca="false">+'Personnel Input Worksheet'!G257</f>
        <v>12</v>
      </c>
      <c r="H256" s="102" t="n">
        <f aca="false">+G256*30</f>
        <v>360</v>
      </c>
      <c r="I256" s="103" t="n">
        <f aca="false">+F256/12</f>
        <v>0</v>
      </c>
      <c r="J256" s="104" t="n">
        <v>36526</v>
      </c>
      <c r="K256" s="105" t="n">
        <f aca="false">IF(B256&lt;&gt;"FTE",DATE(99,12,31),+J256+(360-H256))</f>
        <v>36525</v>
      </c>
      <c r="L256" s="105" t="n">
        <f aca="false">IF(B256&lt;&gt;"FTE",J256+H256,DATE(2001,1,1))</f>
        <v>36886</v>
      </c>
      <c r="M256" s="103" t="n">
        <f aca="false">IF(AND($K256&lt;=M$20,$L256&gt;M$20),$I256,0)</f>
        <v>0</v>
      </c>
      <c r="N256" s="103" t="n">
        <f aca="false">IF(AND($K256&lt;=N$20,$L256&gt;N$20),$I256,0)</f>
        <v>0</v>
      </c>
      <c r="O256" s="103" t="n">
        <f aca="false">IF(AND($K256&lt;=O$20,$L256&gt;O$20),$I256,0)</f>
        <v>0</v>
      </c>
      <c r="P256" s="103" t="n">
        <f aca="false">IF(AND($K256&lt;=P$20,$L256&gt;P$20),$I256,0)</f>
        <v>0</v>
      </c>
      <c r="Q256" s="103" t="n">
        <f aca="false">IF(AND($K256&lt;=Q$20,$L256&gt;Q$20),$I256,0)</f>
        <v>0</v>
      </c>
      <c r="R256" s="103" t="n">
        <f aca="false">IF(AND($K256&lt;=R$20,$L256&gt;R$20),$I256,0)</f>
        <v>0</v>
      </c>
      <c r="S256" s="103" t="n">
        <f aca="false">IF(AND($K256&lt;=S$20,$L256&gt;S$20),$I256,0)</f>
        <v>0</v>
      </c>
      <c r="T256" s="103" t="n">
        <f aca="false">IF(AND($K256&lt;=T$20,$L256&gt;T$20),$I256,0)</f>
        <v>0</v>
      </c>
      <c r="U256" s="103" t="n">
        <f aca="false">IF(AND($K256&lt;=U$20,$L256&gt;U$20),$I256,0)</f>
        <v>0</v>
      </c>
      <c r="V256" s="103" t="n">
        <f aca="false">IF(AND($K256&lt;=V$20,$L256&gt;V$20),$I256,0)</f>
        <v>0</v>
      </c>
      <c r="W256" s="103" t="n">
        <f aca="false">IF(AND($K256&lt;=W$20,$L256&gt;W$20),$I256,0)</f>
        <v>0</v>
      </c>
      <c r="X256" s="103" t="n">
        <f aca="false">IF(AND($K256&lt;=X$20,$L256&gt;X$20),$I256,0)</f>
        <v>0</v>
      </c>
      <c r="Y256" s="106" t="n">
        <f aca="false">SUM(M256:X256)</f>
        <v>0</v>
      </c>
    </row>
    <row r="257" customFormat="false" ht="12.75" hidden="false" customHeight="false" outlineLevel="0" collapsed="false">
      <c r="A257" s="0" t="n">
        <f aca="false">+'Personnel Input Worksheet'!A258</f>
        <v>0</v>
      </c>
      <c r="B257" s="0" t="str">
        <f aca="false">+'Personnel Input Worksheet'!B258</f>
        <v> </v>
      </c>
      <c r="C257" s="0" t="n">
        <f aca="false">+'Personnel Input Worksheet'!C258</f>
        <v>0</v>
      </c>
      <c r="D257" s="0" t="n">
        <f aca="false">+'Personnel Input Worksheet'!D258</f>
        <v>0</v>
      </c>
      <c r="E257" s="0" t="n">
        <f aca="false">+'Personnel Input Worksheet'!E258</f>
        <v>0</v>
      </c>
      <c r="F257" s="94" t="n">
        <f aca="false">+'Personnel Input Worksheet'!F258</f>
        <v>0</v>
      </c>
      <c r="G257" s="0" t="n">
        <f aca="false">+'Personnel Input Worksheet'!G258</f>
        <v>12</v>
      </c>
      <c r="H257" s="102" t="n">
        <f aca="false">+G257*30</f>
        <v>360</v>
      </c>
      <c r="I257" s="103" t="n">
        <f aca="false">+F257/12</f>
        <v>0</v>
      </c>
      <c r="J257" s="104" t="n">
        <v>36526</v>
      </c>
      <c r="K257" s="105" t="n">
        <f aca="false">IF(B257&lt;&gt;"FTE",DATE(99,12,31),+J257+(360-H257))</f>
        <v>36525</v>
      </c>
      <c r="L257" s="105" t="n">
        <f aca="false">IF(B257&lt;&gt;"FTE",J257+H257,DATE(2001,1,1))</f>
        <v>36886</v>
      </c>
      <c r="M257" s="103" t="n">
        <f aca="false">IF(AND($K257&lt;=M$20,$L257&gt;M$20),$I257,0)</f>
        <v>0</v>
      </c>
      <c r="N257" s="103" t="n">
        <f aca="false">IF(AND($K257&lt;=N$20,$L257&gt;N$20),$I257,0)</f>
        <v>0</v>
      </c>
      <c r="O257" s="103" t="n">
        <f aca="false">IF(AND($K257&lt;=O$20,$L257&gt;O$20),$I257,0)</f>
        <v>0</v>
      </c>
      <c r="P257" s="103" t="n">
        <f aca="false">IF(AND($K257&lt;=P$20,$L257&gt;P$20),$I257,0)</f>
        <v>0</v>
      </c>
      <c r="Q257" s="103" t="n">
        <f aca="false">IF(AND($K257&lt;=Q$20,$L257&gt;Q$20),$I257,0)</f>
        <v>0</v>
      </c>
      <c r="R257" s="103" t="n">
        <f aca="false">IF(AND($K257&lt;=R$20,$L257&gt;R$20),$I257,0)</f>
        <v>0</v>
      </c>
      <c r="S257" s="103" t="n">
        <f aca="false">IF(AND($K257&lt;=S$20,$L257&gt;S$20),$I257,0)</f>
        <v>0</v>
      </c>
      <c r="T257" s="103" t="n">
        <f aca="false">IF(AND($K257&lt;=T$20,$L257&gt;T$20),$I257,0)</f>
        <v>0</v>
      </c>
      <c r="U257" s="103" t="n">
        <f aca="false">IF(AND($K257&lt;=U$20,$L257&gt;U$20),$I257,0)</f>
        <v>0</v>
      </c>
      <c r="V257" s="103" t="n">
        <f aca="false">IF(AND($K257&lt;=V$20,$L257&gt;V$20),$I257,0)</f>
        <v>0</v>
      </c>
      <c r="W257" s="103" t="n">
        <f aca="false">IF(AND($K257&lt;=W$20,$L257&gt;W$20),$I257,0)</f>
        <v>0</v>
      </c>
      <c r="X257" s="103" t="n">
        <f aca="false">IF(AND($K257&lt;=X$20,$L257&gt;X$20),$I257,0)</f>
        <v>0</v>
      </c>
      <c r="Y257" s="106" t="n">
        <f aca="false">SUM(M257:X257)</f>
        <v>0</v>
      </c>
    </row>
    <row r="258" customFormat="false" ht="12.75" hidden="false" customHeight="false" outlineLevel="0" collapsed="false">
      <c r="A258" s="0" t="n">
        <f aca="false">+'Personnel Input Worksheet'!A259</f>
        <v>0</v>
      </c>
      <c r="B258" s="0" t="str">
        <f aca="false">+'Personnel Input Worksheet'!B259</f>
        <v> </v>
      </c>
      <c r="C258" s="0" t="n">
        <f aca="false">+'Personnel Input Worksheet'!C259</f>
        <v>0</v>
      </c>
      <c r="D258" s="0" t="n">
        <f aca="false">+'Personnel Input Worksheet'!D259</f>
        <v>0</v>
      </c>
      <c r="E258" s="0" t="n">
        <f aca="false">+'Personnel Input Worksheet'!E259</f>
        <v>0</v>
      </c>
      <c r="F258" s="94" t="n">
        <f aca="false">+'Personnel Input Worksheet'!F259</f>
        <v>0</v>
      </c>
      <c r="G258" s="0" t="n">
        <f aca="false">+'Personnel Input Worksheet'!G259</f>
        <v>12</v>
      </c>
      <c r="H258" s="102" t="n">
        <f aca="false">+G258*30</f>
        <v>360</v>
      </c>
      <c r="I258" s="103" t="n">
        <f aca="false">+F258/12</f>
        <v>0</v>
      </c>
      <c r="J258" s="104" t="n">
        <v>36526</v>
      </c>
      <c r="K258" s="105" t="n">
        <f aca="false">IF(B258&lt;&gt;"FTE",DATE(99,12,31),+J258+(360-H258))</f>
        <v>36525</v>
      </c>
      <c r="L258" s="105" t="n">
        <f aca="false">IF(B258&lt;&gt;"FTE",J258+H258,DATE(2001,1,1))</f>
        <v>36886</v>
      </c>
      <c r="M258" s="103" t="n">
        <f aca="false">IF(AND($K258&lt;=M$20,$L258&gt;M$20),$I258,0)</f>
        <v>0</v>
      </c>
      <c r="N258" s="103" t="n">
        <f aca="false">IF(AND($K258&lt;=N$20,$L258&gt;N$20),$I258,0)</f>
        <v>0</v>
      </c>
      <c r="O258" s="103" t="n">
        <f aca="false">IF(AND($K258&lt;=O$20,$L258&gt;O$20),$I258,0)</f>
        <v>0</v>
      </c>
      <c r="P258" s="103" t="n">
        <f aca="false">IF(AND($K258&lt;=P$20,$L258&gt;P$20),$I258,0)</f>
        <v>0</v>
      </c>
      <c r="Q258" s="103" t="n">
        <f aca="false">IF(AND($K258&lt;=Q$20,$L258&gt;Q$20),$I258,0)</f>
        <v>0</v>
      </c>
      <c r="R258" s="103" t="n">
        <f aca="false">IF(AND($K258&lt;=R$20,$L258&gt;R$20),$I258,0)</f>
        <v>0</v>
      </c>
      <c r="S258" s="103" t="n">
        <f aca="false">IF(AND($K258&lt;=S$20,$L258&gt;S$20),$I258,0)</f>
        <v>0</v>
      </c>
      <c r="T258" s="103" t="n">
        <f aca="false">IF(AND($K258&lt;=T$20,$L258&gt;T$20),$I258,0)</f>
        <v>0</v>
      </c>
      <c r="U258" s="103" t="n">
        <f aca="false">IF(AND($K258&lt;=U$20,$L258&gt;U$20),$I258,0)</f>
        <v>0</v>
      </c>
      <c r="V258" s="103" t="n">
        <f aca="false">IF(AND($K258&lt;=V$20,$L258&gt;V$20),$I258,0)</f>
        <v>0</v>
      </c>
      <c r="W258" s="103" t="n">
        <f aca="false">IF(AND($K258&lt;=W$20,$L258&gt;W$20),$I258,0)</f>
        <v>0</v>
      </c>
      <c r="X258" s="103" t="n">
        <f aca="false">IF(AND($K258&lt;=X$20,$L258&gt;X$20),$I258,0)</f>
        <v>0</v>
      </c>
      <c r="Y258" s="106" t="n">
        <f aca="false">SUM(M258:X258)</f>
        <v>0</v>
      </c>
    </row>
    <row r="259" customFormat="false" ht="12.75" hidden="false" customHeight="false" outlineLevel="0" collapsed="false">
      <c r="A259" s="0" t="n">
        <f aca="false">+'Personnel Input Worksheet'!A260</f>
        <v>0</v>
      </c>
      <c r="B259" s="0" t="str">
        <f aca="false">+'Personnel Input Worksheet'!B260</f>
        <v> </v>
      </c>
      <c r="C259" s="0" t="n">
        <f aca="false">+'Personnel Input Worksheet'!C260</f>
        <v>0</v>
      </c>
      <c r="D259" s="0" t="n">
        <f aca="false">+'Personnel Input Worksheet'!D260</f>
        <v>0</v>
      </c>
      <c r="E259" s="0" t="n">
        <f aca="false">+'Personnel Input Worksheet'!E260</f>
        <v>0</v>
      </c>
      <c r="F259" s="94" t="n">
        <f aca="false">+'Personnel Input Worksheet'!F260</f>
        <v>0</v>
      </c>
      <c r="G259" s="0" t="n">
        <f aca="false">+'Personnel Input Worksheet'!G260</f>
        <v>12</v>
      </c>
      <c r="H259" s="102" t="n">
        <f aca="false">+G259*30</f>
        <v>360</v>
      </c>
      <c r="I259" s="103" t="n">
        <f aca="false">+F259/12</f>
        <v>0</v>
      </c>
      <c r="J259" s="104" t="n">
        <v>36526</v>
      </c>
      <c r="K259" s="105" t="n">
        <f aca="false">IF(B259&lt;&gt;"FTE",DATE(99,12,31),+J259+(360-H259))</f>
        <v>36525</v>
      </c>
      <c r="L259" s="105" t="n">
        <f aca="false">IF(B259&lt;&gt;"FTE",J259+H259,DATE(2001,1,1))</f>
        <v>36886</v>
      </c>
      <c r="M259" s="103" t="n">
        <f aca="false">IF(AND($K259&lt;=M$20,$L259&gt;M$20),$I259,0)</f>
        <v>0</v>
      </c>
      <c r="N259" s="103" t="n">
        <f aca="false">IF(AND($K259&lt;=N$20,$L259&gt;N$20),$I259,0)</f>
        <v>0</v>
      </c>
      <c r="O259" s="103" t="n">
        <f aca="false">IF(AND($K259&lt;=O$20,$L259&gt;O$20),$I259,0)</f>
        <v>0</v>
      </c>
      <c r="P259" s="103" t="n">
        <f aca="false">IF(AND($K259&lt;=P$20,$L259&gt;P$20),$I259,0)</f>
        <v>0</v>
      </c>
      <c r="Q259" s="103" t="n">
        <f aca="false">IF(AND($K259&lt;=Q$20,$L259&gt;Q$20),$I259,0)</f>
        <v>0</v>
      </c>
      <c r="R259" s="103" t="n">
        <f aca="false">IF(AND($K259&lt;=R$20,$L259&gt;R$20),$I259,0)</f>
        <v>0</v>
      </c>
      <c r="S259" s="103" t="n">
        <f aca="false">IF(AND($K259&lt;=S$20,$L259&gt;S$20),$I259,0)</f>
        <v>0</v>
      </c>
      <c r="T259" s="103" t="n">
        <f aca="false">IF(AND($K259&lt;=T$20,$L259&gt;T$20),$I259,0)</f>
        <v>0</v>
      </c>
      <c r="U259" s="103" t="n">
        <f aca="false">IF(AND($K259&lt;=U$20,$L259&gt;U$20),$I259,0)</f>
        <v>0</v>
      </c>
      <c r="V259" s="103" t="n">
        <f aca="false">IF(AND($K259&lt;=V$20,$L259&gt;V$20),$I259,0)</f>
        <v>0</v>
      </c>
      <c r="W259" s="103" t="n">
        <f aca="false">IF(AND($K259&lt;=W$20,$L259&gt;W$20),$I259,0)</f>
        <v>0</v>
      </c>
      <c r="X259" s="103" t="n">
        <f aca="false">IF(AND($K259&lt;=X$20,$L259&gt;X$20),$I259,0)</f>
        <v>0</v>
      </c>
      <c r="Y259" s="106" t="n">
        <f aca="false">SUM(M259:X259)</f>
        <v>0</v>
      </c>
    </row>
    <row r="260" customFormat="false" ht="12.75" hidden="false" customHeight="false" outlineLevel="0" collapsed="false">
      <c r="A260" s="0" t="n">
        <f aca="false">+'Personnel Input Worksheet'!A261</f>
        <v>0</v>
      </c>
      <c r="B260" s="0" t="str">
        <f aca="false">+'Personnel Input Worksheet'!B261</f>
        <v> </v>
      </c>
      <c r="C260" s="0" t="n">
        <f aca="false">+'Personnel Input Worksheet'!C261</f>
        <v>0</v>
      </c>
      <c r="D260" s="0" t="n">
        <f aca="false">+'Personnel Input Worksheet'!D261</f>
        <v>0</v>
      </c>
      <c r="E260" s="0" t="n">
        <f aca="false">+'Personnel Input Worksheet'!E261</f>
        <v>0</v>
      </c>
      <c r="F260" s="94" t="n">
        <f aca="false">+'Personnel Input Worksheet'!F261</f>
        <v>0</v>
      </c>
      <c r="G260" s="0" t="n">
        <f aca="false">+'Personnel Input Worksheet'!G261</f>
        <v>12</v>
      </c>
      <c r="H260" s="102" t="n">
        <f aca="false">+G260*30</f>
        <v>360</v>
      </c>
      <c r="I260" s="103" t="n">
        <f aca="false">+F260/12</f>
        <v>0</v>
      </c>
      <c r="J260" s="104" t="n">
        <v>36526</v>
      </c>
      <c r="K260" s="105" t="n">
        <f aca="false">IF(B260&lt;&gt;"FTE",DATE(99,12,31),+J260+(360-H260))</f>
        <v>36525</v>
      </c>
      <c r="L260" s="105" t="n">
        <f aca="false">IF(B260&lt;&gt;"FTE",J260+H260,DATE(2001,1,1))</f>
        <v>36886</v>
      </c>
      <c r="M260" s="103" t="n">
        <f aca="false">IF(AND($K260&lt;=M$20,$L260&gt;M$20),$I260,0)</f>
        <v>0</v>
      </c>
      <c r="N260" s="103" t="n">
        <f aca="false">IF(AND($K260&lt;=N$20,$L260&gt;N$20),$I260,0)</f>
        <v>0</v>
      </c>
      <c r="O260" s="103" t="n">
        <f aca="false">IF(AND($K260&lt;=O$20,$L260&gt;O$20),$I260,0)</f>
        <v>0</v>
      </c>
      <c r="P260" s="103" t="n">
        <f aca="false">IF(AND($K260&lt;=P$20,$L260&gt;P$20),$I260,0)</f>
        <v>0</v>
      </c>
      <c r="Q260" s="103" t="n">
        <f aca="false">IF(AND($K260&lt;=Q$20,$L260&gt;Q$20),$I260,0)</f>
        <v>0</v>
      </c>
      <c r="R260" s="103" t="n">
        <f aca="false">IF(AND($K260&lt;=R$20,$L260&gt;R$20),$I260,0)</f>
        <v>0</v>
      </c>
      <c r="S260" s="103" t="n">
        <f aca="false">IF(AND($K260&lt;=S$20,$L260&gt;S$20),$I260,0)</f>
        <v>0</v>
      </c>
      <c r="T260" s="103" t="n">
        <f aca="false">IF(AND($K260&lt;=T$20,$L260&gt;T$20),$I260,0)</f>
        <v>0</v>
      </c>
      <c r="U260" s="103" t="n">
        <f aca="false">IF(AND($K260&lt;=U$20,$L260&gt;U$20),$I260,0)</f>
        <v>0</v>
      </c>
      <c r="V260" s="103" t="n">
        <f aca="false">IF(AND($K260&lt;=V$20,$L260&gt;V$20),$I260,0)</f>
        <v>0</v>
      </c>
      <c r="W260" s="103" t="n">
        <f aca="false">IF(AND($K260&lt;=W$20,$L260&gt;W$20),$I260,0)</f>
        <v>0</v>
      </c>
      <c r="X260" s="103" t="n">
        <f aca="false">IF(AND($K260&lt;=X$20,$L260&gt;X$20),$I260,0)</f>
        <v>0</v>
      </c>
      <c r="Y260" s="106" t="n">
        <f aca="false">SUM(M260:X260)</f>
        <v>0</v>
      </c>
    </row>
    <row r="261" customFormat="false" ht="12.75" hidden="false" customHeight="false" outlineLevel="0" collapsed="false">
      <c r="A261" s="0" t="n">
        <f aca="false">+'Personnel Input Worksheet'!A262</f>
        <v>0</v>
      </c>
      <c r="B261" s="0" t="str">
        <f aca="false">+'Personnel Input Worksheet'!B262</f>
        <v> </v>
      </c>
      <c r="C261" s="0" t="n">
        <f aca="false">+'Personnel Input Worksheet'!C262</f>
        <v>0</v>
      </c>
      <c r="D261" s="0" t="n">
        <f aca="false">+'Personnel Input Worksheet'!D262</f>
        <v>0</v>
      </c>
      <c r="E261" s="0" t="n">
        <f aca="false">+'Personnel Input Worksheet'!E262</f>
        <v>0</v>
      </c>
      <c r="F261" s="94" t="n">
        <f aca="false">+'Personnel Input Worksheet'!F262</f>
        <v>0</v>
      </c>
      <c r="G261" s="0" t="n">
        <f aca="false">+'Personnel Input Worksheet'!G262</f>
        <v>12</v>
      </c>
      <c r="H261" s="102" t="n">
        <f aca="false">+G261*30</f>
        <v>360</v>
      </c>
      <c r="I261" s="103" t="n">
        <f aca="false">+F261/12</f>
        <v>0</v>
      </c>
      <c r="J261" s="104" t="n">
        <v>36526</v>
      </c>
      <c r="K261" s="105" t="n">
        <f aca="false">IF(B261&lt;&gt;"FTE",DATE(99,12,31),+J261+(360-H261))</f>
        <v>36525</v>
      </c>
      <c r="L261" s="105" t="n">
        <f aca="false">IF(B261&lt;&gt;"FTE",J261+H261,DATE(2001,1,1))</f>
        <v>36886</v>
      </c>
      <c r="M261" s="103" t="n">
        <f aca="false">IF(AND($K261&lt;=M$20,$L261&gt;M$20),$I261,0)</f>
        <v>0</v>
      </c>
      <c r="N261" s="103" t="n">
        <f aca="false">IF(AND($K261&lt;=N$20,$L261&gt;N$20),$I261,0)</f>
        <v>0</v>
      </c>
      <c r="O261" s="103" t="n">
        <f aca="false">IF(AND($K261&lt;=O$20,$L261&gt;O$20),$I261,0)</f>
        <v>0</v>
      </c>
      <c r="P261" s="103" t="n">
        <f aca="false">IF(AND($K261&lt;=P$20,$L261&gt;P$20),$I261,0)</f>
        <v>0</v>
      </c>
      <c r="Q261" s="103" t="n">
        <f aca="false">IF(AND($K261&lt;=Q$20,$L261&gt;Q$20),$I261,0)</f>
        <v>0</v>
      </c>
      <c r="R261" s="103" t="n">
        <f aca="false">IF(AND($K261&lt;=R$20,$L261&gt;R$20),$I261,0)</f>
        <v>0</v>
      </c>
      <c r="S261" s="103" t="n">
        <f aca="false">IF(AND($K261&lt;=S$20,$L261&gt;S$20),$I261,0)</f>
        <v>0</v>
      </c>
      <c r="T261" s="103" t="n">
        <f aca="false">IF(AND($K261&lt;=T$20,$L261&gt;T$20),$I261,0)</f>
        <v>0</v>
      </c>
      <c r="U261" s="103" t="n">
        <f aca="false">IF(AND($K261&lt;=U$20,$L261&gt;U$20),$I261,0)</f>
        <v>0</v>
      </c>
      <c r="V261" s="103" t="n">
        <f aca="false">IF(AND($K261&lt;=V$20,$L261&gt;V$20),$I261,0)</f>
        <v>0</v>
      </c>
      <c r="W261" s="103" t="n">
        <f aca="false">IF(AND($K261&lt;=W$20,$L261&gt;W$20),$I261,0)</f>
        <v>0</v>
      </c>
      <c r="X261" s="103" t="n">
        <f aca="false">IF(AND($K261&lt;=X$20,$L261&gt;X$20),$I261,0)</f>
        <v>0</v>
      </c>
      <c r="Y261" s="106" t="n">
        <f aca="false">SUM(M261:X261)</f>
        <v>0</v>
      </c>
    </row>
    <row r="262" customFormat="false" ht="12.75" hidden="false" customHeight="false" outlineLevel="0" collapsed="false">
      <c r="A262" s="0" t="n">
        <f aca="false">+'Personnel Input Worksheet'!A263</f>
        <v>0</v>
      </c>
      <c r="B262" s="0" t="str">
        <f aca="false">+'Personnel Input Worksheet'!B263</f>
        <v> </v>
      </c>
      <c r="C262" s="0" t="n">
        <f aca="false">+'Personnel Input Worksheet'!C263</f>
        <v>0</v>
      </c>
      <c r="D262" s="0" t="n">
        <f aca="false">+'Personnel Input Worksheet'!D263</f>
        <v>0</v>
      </c>
      <c r="E262" s="0" t="n">
        <f aca="false">+'Personnel Input Worksheet'!E263</f>
        <v>0</v>
      </c>
      <c r="F262" s="94" t="n">
        <f aca="false">+'Personnel Input Worksheet'!F263</f>
        <v>0</v>
      </c>
      <c r="G262" s="0" t="n">
        <f aca="false">+'Personnel Input Worksheet'!G263</f>
        <v>12</v>
      </c>
      <c r="H262" s="102" t="n">
        <f aca="false">+G262*30</f>
        <v>360</v>
      </c>
      <c r="I262" s="103" t="n">
        <f aca="false">+F262/12</f>
        <v>0</v>
      </c>
      <c r="J262" s="104" t="n">
        <v>36526</v>
      </c>
      <c r="K262" s="105" t="n">
        <f aca="false">IF(B262&lt;&gt;"FTE",DATE(99,12,31),+J262+(360-H262))</f>
        <v>36525</v>
      </c>
      <c r="L262" s="105" t="n">
        <f aca="false">IF(B262&lt;&gt;"FTE",J262+H262,DATE(2001,1,1))</f>
        <v>36886</v>
      </c>
      <c r="M262" s="103" t="n">
        <f aca="false">IF(AND($K262&lt;=M$20,$L262&gt;M$20),$I262,0)</f>
        <v>0</v>
      </c>
      <c r="N262" s="103" t="n">
        <f aca="false">IF(AND($K262&lt;=N$20,$L262&gt;N$20),$I262,0)</f>
        <v>0</v>
      </c>
      <c r="O262" s="103" t="n">
        <f aca="false">IF(AND($K262&lt;=O$20,$L262&gt;O$20),$I262,0)</f>
        <v>0</v>
      </c>
      <c r="P262" s="103" t="n">
        <f aca="false">IF(AND($K262&lt;=P$20,$L262&gt;P$20),$I262,0)</f>
        <v>0</v>
      </c>
      <c r="Q262" s="103" t="n">
        <f aca="false">IF(AND($K262&lt;=Q$20,$L262&gt;Q$20),$I262,0)</f>
        <v>0</v>
      </c>
      <c r="R262" s="103" t="n">
        <f aca="false">IF(AND($K262&lt;=R$20,$L262&gt;R$20),$I262,0)</f>
        <v>0</v>
      </c>
      <c r="S262" s="103" t="n">
        <f aca="false">IF(AND($K262&lt;=S$20,$L262&gt;S$20),$I262,0)</f>
        <v>0</v>
      </c>
      <c r="T262" s="103" t="n">
        <f aca="false">IF(AND($K262&lt;=T$20,$L262&gt;T$20),$I262,0)</f>
        <v>0</v>
      </c>
      <c r="U262" s="103" t="n">
        <f aca="false">IF(AND($K262&lt;=U$20,$L262&gt;U$20),$I262,0)</f>
        <v>0</v>
      </c>
      <c r="V262" s="103" t="n">
        <f aca="false">IF(AND($K262&lt;=V$20,$L262&gt;V$20),$I262,0)</f>
        <v>0</v>
      </c>
      <c r="W262" s="103" t="n">
        <f aca="false">IF(AND($K262&lt;=W$20,$L262&gt;W$20),$I262,0)</f>
        <v>0</v>
      </c>
      <c r="X262" s="103" t="n">
        <f aca="false">IF(AND($K262&lt;=X$20,$L262&gt;X$20),$I262,0)</f>
        <v>0</v>
      </c>
      <c r="Y262" s="106" t="n">
        <f aca="false">SUM(M262:X262)</f>
        <v>0</v>
      </c>
    </row>
    <row r="263" customFormat="false" ht="12.75" hidden="false" customHeight="false" outlineLevel="0" collapsed="false">
      <c r="A263" s="0" t="n">
        <f aca="false">+'Personnel Input Worksheet'!A264</f>
        <v>0</v>
      </c>
      <c r="B263" s="0" t="str">
        <f aca="false">+'Personnel Input Worksheet'!B264</f>
        <v> </v>
      </c>
      <c r="C263" s="0" t="n">
        <f aca="false">+'Personnel Input Worksheet'!C264</f>
        <v>0</v>
      </c>
      <c r="D263" s="0" t="n">
        <f aca="false">+'Personnel Input Worksheet'!D264</f>
        <v>0</v>
      </c>
      <c r="E263" s="0" t="n">
        <f aca="false">+'Personnel Input Worksheet'!E264</f>
        <v>0</v>
      </c>
      <c r="F263" s="94" t="n">
        <f aca="false">+'Personnel Input Worksheet'!F264</f>
        <v>0</v>
      </c>
      <c r="G263" s="0" t="n">
        <f aca="false">+'Personnel Input Worksheet'!G264</f>
        <v>12</v>
      </c>
      <c r="H263" s="102" t="n">
        <f aca="false">+G263*30</f>
        <v>360</v>
      </c>
      <c r="I263" s="103" t="n">
        <f aca="false">+F263/12</f>
        <v>0</v>
      </c>
      <c r="J263" s="104" t="n">
        <v>36526</v>
      </c>
      <c r="K263" s="105" t="n">
        <f aca="false">IF(B263&lt;&gt;"FTE",DATE(99,12,31),+J263+(360-H263))</f>
        <v>36525</v>
      </c>
      <c r="L263" s="105" t="n">
        <f aca="false">IF(B263&lt;&gt;"FTE",J263+H263,DATE(2001,1,1))</f>
        <v>36886</v>
      </c>
      <c r="M263" s="103" t="n">
        <f aca="false">IF(AND($K263&lt;=M$20,$L263&gt;M$20),$I263,0)</f>
        <v>0</v>
      </c>
      <c r="N263" s="103" t="n">
        <f aca="false">IF(AND($K263&lt;=N$20,$L263&gt;N$20),$I263,0)</f>
        <v>0</v>
      </c>
      <c r="O263" s="103" t="n">
        <f aca="false">IF(AND($K263&lt;=O$20,$L263&gt;O$20),$I263,0)</f>
        <v>0</v>
      </c>
      <c r="P263" s="103" t="n">
        <f aca="false">IF(AND($K263&lt;=P$20,$L263&gt;P$20),$I263,0)</f>
        <v>0</v>
      </c>
      <c r="Q263" s="103" t="n">
        <f aca="false">IF(AND($K263&lt;=Q$20,$L263&gt;Q$20),$I263,0)</f>
        <v>0</v>
      </c>
      <c r="R263" s="103" t="n">
        <f aca="false">IF(AND($K263&lt;=R$20,$L263&gt;R$20),$I263,0)</f>
        <v>0</v>
      </c>
      <c r="S263" s="103" t="n">
        <f aca="false">IF(AND($K263&lt;=S$20,$L263&gt;S$20),$I263,0)</f>
        <v>0</v>
      </c>
      <c r="T263" s="103" t="n">
        <f aca="false">IF(AND($K263&lt;=T$20,$L263&gt;T$20),$I263,0)</f>
        <v>0</v>
      </c>
      <c r="U263" s="103" t="n">
        <f aca="false">IF(AND($K263&lt;=U$20,$L263&gt;U$20),$I263,0)</f>
        <v>0</v>
      </c>
      <c r="V263" s="103" t="n">
        <f aca="false">IF(AND($K263&lt;=V$20,$L263&gt;V$20),$I263,0)</f>
        <v>0</v>
      </c>
      <c r="W263" s="103" t="n">
        <f aca="false">IF(AND($K263&lt;=W$20,$L263&gt;W$20),$I263,0)</f>
        <v>0</v>
      </c>
      <c r="X263" s="103" t="n">
        <f aca="false">IF(AND($K263&lt;=X$20,$L263&gt;X$20),$I263,0)</f>
        <v>0</v>
      </c>
      <c r="Y263" s="106" t="n">
        <f aca="false">SUM(M263:X263)</f>
        <v>0</v>
      </c>
    </row>
    <row r="264" customFormat="false" ht="12.75" hidden="false" customHeight="false" outlineLevel="0" collapsed="false">
      <c r="A264" s="0" t="n">
        <f aca="false">+'Personnel Input Worksheet'!A265</f>
        <v>0</v>
      </c>
      <c r="B264" s="0" t="str">
        <f aca="false">+'Personnel Input Worksheet'!B265</f>
        <v> </v>
      </c>
      <c r="C264" s="0" t="n">
        <f aca="false">+'Personnel Input Worksheet'!C265</f>
        <v>0</v>
      </c>
      <c r="D264" s="0" t="n">
        <f aca="false">+'Personnel Input Worksheet'!D265</f>
        <v>0</v>
      </c>
      <c r="E264" s="0" t="n">
        <f aca="false">+'Personnel Input Worksheet'!E265</f>
        <v>0</v>
      </c>
      <c r="F264" s="94" t="n">
        <f aca="false">+'Personnel Input Worksheet'!F265</f>
        <v>0</v>
      </c>
      <c r="G264" s="0" t="n">
        <f aca="false">+'Personnel Input Worksheet'!G265</f>
        <v>12</v>
      </c>
      <c r="H264" s="102" t="n">
        <f aca="false">+G264*30</f>
        <v>360</v>
      </c>
      <c r="I264" s="103" t="n">
        <f aca="false">+F264/12</f>
        <v>0</v>
      </c>
      <c r="J264" s="104" t="n">
        <v>36526</v>
      </c>
      <c r="K264" s="105" t="n">
        <f aca="false">IF(B264&lt;&gt;"FTE",DATE(99,12,31),+J264+(360-H264))</f>
        <v>36525</v>
      </c>
      <c r="L264" s="105" t="n">
        <f aca="false">IF(B264&lt;&gt;"FTE",J264+H264,DATE(2001,1,1))</f>
        <v>36886</v>
      </c>
      <c r="M264" s="103" t="n">
        <f aca="false">IF(AND($K264&lt;=M$20,$L264&gt;M$20),$I264,0)</f>
        <v>0</v>
      </c>
      <c r="N264" s="103" t="n">
        <f aca="false">IF(AND($K264&lt;=N$20,$L264&gt;N$20),$I264,0)</f>
        <v>0</v>
      </c>
      <c r="O264" s="103" t="n">
        <f aca="false">IF(AND($K264&lt;=O$20,$L264&gt;O$20),$I264,0)</f>
        <v>0</v>
      </c>
      <c r="P264" s="103" t="n">
        <f aca="false">IF(AND($K264&lt;=P$20,$L264&gt;P$20),$I264,0)</f>
        <v>0</v>
      </c>
      <c r="Q264" s="103" t="n">
        <f aca="false">IF(AND($K264&lt;=Q$20,$L264&gt;Q$20),$I264,0)</f>
        <v>0</v>
      </c>
      <c r="R264" s="103" t="n">
        <f aca="false">IF(AND($K264&lt;=R$20,$L264&gt;R$20),$I264,0)</f>
        <v>0</v>
      </c>
      <c r="S264" s="103" t="n">
        <f aca="false">IF(AND($K264&lt;=S$20,$L264&gt;S$20),$I264,0)</f>
        <v>0</v>
      </c>
      <c r="T264" s="103" t="n">
        <f aca="false">IF(AND($K264&lt;=T$20,$L264&gt;T$20),$I264,0)</f>
        <v>0</v>
      </c>
      <c r="U264" s="103" t="n">
        <f aca="false">IF(AND($K264&lt;=U$20,$L264&gt;U$20),$I264,0)</f>
        <v>0</v>
      </c>
      <c r="V264" s="103" t="n">
        <f aca="false">IF(AND($K264&lt;=V$20,$L264&gt;V$20),$I264,0)</f>
        <v>0</v>
      </c>
      <c r="W264" s="103" t="n">
        <f aca="false">IF(AND($K264&lt;=W$20,$L264&gt;W$20),$I264,0)</f>
        <v>0</v>
      </c>
      <c r="X264" s="103" t="n">
        <f aca="false">IF(AND($K264&lt;=X$20,$L264&gt;X$20),$I264,0)</f>
        <v>0</v>
      </c>
      <c r="Y264" s="106" t="n">
        <f aca="false">SUM(M264:X264)</f>
        <v>0</v>
      </c>
    </row>
    <row r="265" customFormat="false" ht="12.75" hidden="false" customHeight="false" outlineLevel="0" collapsed="false">
      <c r="A265" s="0" t="n">
        <f aca="false">+'Personnel Input Worksheet'!A266</f>
        <v>0</v>
      </c>
      <c r="B265" s="0" t="str">
        <f aca="false">+'Personnel Input Worksheet'!B266</f>
        <v> </v>
      </c>
      <c r="C265" s="0" t="n">
        <f aca="false">+'Personnel Input Worksheet'!C266</f>
        <v>0</v>
      </c>
      <c r="D265" s="0" t="n">
        <f aca="false">+'Personnel Input Worksheet'!D266</f>
        <v>0</v>
      </c>
      <c r="E265" s="0" t="n">
        <f aca="false">+'Personnel Input Worksheet'!E266</f>
        <v>0</v>
      </c>
      <c r="F265" s="94" t="n">
        <f aca="false">+'Personnel Input Worksheet'!F266</f>
        <v>0</v>
      </c>
      <c r="G265" s="0" t="n">
        <f aca="false">+'Personnel Input Worksheet'!G266</f>
        <v>12</v>
      </c>
      <c r="H265" s="102" t="n">
        <f aca="false">+G265*30</f>
        <v>360</v>
      </c>
      <c r="I265" s="103" t="n">
        <f aca="false">+F265/12</f>
        <v>0</v>
      </c>
      <c r="J265" s="104" t="n">
        <v>36526</v>
      </c>
      <c r="K265" s="105" t="n">
        <f aca="false">IF(B265&lt;&gt;"FTE",DATE(99,12,31),+J265+(360-H265))</f>
        <v>36525</v>
      </c>
      <c r="L265" s="105" t="n">
        <f aca="false">IF(B265&lt;&gt;"FTE",J265+H265,DATE(2001,1,1))</f>
        <v>36886</v>
      </c>
      <c r="M265" s="103" t="n">
        <f aca="false">IF(AND($K265&lt;=M$20,$L265&gt;M$20),$I265,0)</f>
        <v>0</v>
      </c>
      <c r="N265" s="103" t="n">
        <f aca="false">IF(AND($K265&lt;=N$20,$L265&gt;N$20),$I265,0)</f>
        <v>0</v>
      </c>
      <c r="O265" s="103" t="n">
        <f aca="false">IF(AND($K265&lt;=O$20,$L265&gt;O$20),$I265,0)</f>
        <v>0</v>
      </c>
      <c r="P265" s="103" t="n">
        <f aca="false">IF(AND($K265&lt;=P$20,$L265&gt;P$20),$I265,0)</f>
        <v>0</v>
      </c>
      <c r="Q265" s="103" t="n">
        <f aca="false">IF(AND($K265&lt;=Q$20,$L265&gt;Q$20),$I265,0)</f>
        <v>0</v>
      </c>
      <c r="R265" s="103" t="n">
        <f aca="false">IF(AND($K265&lt;=R$20,$L265&gt;R$20),$I265,0)</f>
        <v>0</v>
      </c>
      <c r="S265" s="103" t="n">
        <f aca="false">IF(AND($K265&lt;=S$20,$L265&gt;S$20),$I265,0)</f>
        <v>0</v>
      </c>
      <c r="T265" s="103" t="n">
        <f aca="false">IF(AND($K265&lt;=T$20,$L265&gt;T$20),$I265,0)</f>
        <v>0</v>
      </c>
      <c r="U265" s="103" t="n">
        <f aca="false">IF(AND($K265&lt;=U$20,$L265&gt;U$20),$I265,0)</f>
        <v>0</v>
      </c>
      <c r="V265" s="103" t="n">
        <f aca="false">IF(AND($K265&lt;=V$20,$L265&gt;V$20),$I265,0)</f>
        <v>0</v>
      </c>
      <c r="W265" s="103" t="n">
        <f aca="false">IF(AND($K265&lt;=W$20,$L265&gt;W$20),$I265,0)</f>
        <v>0</v>
      </c>
      <c r="X265" s="103" t="n">
        <f aca="false">IF(AND($K265&lt;=X$20,$L265&gt;X$20),$I265,0)</f>
        <v>0</v>
      </c>
      <c r="Y265" s="106" t="n">
        <f aca="false">SUM(M265:X265)</f>
        <v>0</v>
      </c>
    </row>
    <row r="266" customFormat="false" ht="12.75" hidden="false" customHeight="false" outlineLevel="0" collapsed="false">
      <c r="A266" s="0" t="n">
        <f aca="false">+'Personnel Input Worksheet'!A267</f>
        <v>0</v>
      </c>
      <c r="B266" s="0" t="str">
        <f aca="false">+'Personnel Input Worksheet'!B267</f>
        <v> </v>
      </c>
      <c r="C266" s="0" t="n">
        <f aca="false">+'Personnel Input Worksheet'!C267</f>
        <v>0</v>
      </c>
      <c r="D266" s="0" t="n">
        <f aca="false">+'Personnel Input Worksheet'!D267</f>
        <v>0</v>
      </c>
      <c r="E266" s="0" t="n">
        <f aca="false">+'Personnel Input Worksheet'!E267</f>
        <v>0</v>
      </c>
      <c r="F266" s="94" t="n">
        <f aca="false">+'Personnel Input Worksheet'!F267</f>
        <v>0</v>
      </c>
      <c r="G266" s="0" t="n">
        <f aca="false">+'Personnel Input Worksheet'!G267</f>
        <v>12</v>
      </c>
      <c r="H266" s="102" t="n">
        <f aca="false">+G266*30</f>
        <v>360</v>
      </c>
      <c r="I266" s="103" t="n">
        <f aca="false">+F266/12</f>
        <v>0</v>
      </c>
      <c r="J266" s="104" t="n">
        <v>36526</v>
      </c>
      <c r="K266" s="105" t="n">
        <f aca="false">IF(B266&lt;&gt;"FTE",DATE(99,12,31),+J266+(360-H266))</f>
        <v>36525</v>
      </c>
      <c r="L266" s="105" t="n">
        <f aca="false">IF(B266&lt;&gt;"FTE",J266+H266,DATE(2001,1,1))</f>
        <v>36886</v>
      </c>
      <c r="M266" s="103" t="n">
        <f aca="false">IF(AND($K266&lt;=M$20,$L266&gt;M$20),$I266,0)</f>
        <v>0</v>
      </c>
      <c r="N266" s="103" t="n">
        <f aca="false">IF(AND($K266&lt;=N$20,$L266&gt;N$20),$I266,0)</f>
        <v>0</v>
      </c>
      <c r="O266" s="103" t="n">
        <f aca="false">IF(AND($K266&lt;=O$20,$L266&gt;O$20),$I266,0)</f>
        <v>0</v>
      </c>
      <c r="P266" s="103" t="n">
        <f aca="false">IF(AND($K266&lt;=P$20,$L266&gt;P$20),$I266,0)</f>
        <v>0</v>
      </c>
      <c r="Q266" s="103" t="n">
        <f aca="false">IF(AND($K266&lt;=Q$20,$L266&gt;Q$20),$I266,0)</f>
        <v>0</v>
      </c>
      <c r="R266" s="103" t="n">
        <f aca="false">IF(AND($K266&lt;=R$20,$L266&gt;R$20),$I266,0)</f>
        <v>0</v>
      </c>
      <c r="S266" s="103" t="n">
        <f aca="false">IF(AND($K266&lt;=S$20,$L266&gt;S$20),$I266,0)</f>
        <v>0</v>
      </c>
      <c r="T266" s="103" t="n">
        <f aca="false">IF(AND($K266&lt;=T$20,$L266&gt;T$20),$I266,0)</f>
        <v>0</v>
      </c>
      <c r="U266" s="103" t="n">
        <f aca="false">IF(AND($K266&lt;=U$20,$L266&gt;U$20),$I266,0)</f>
        <v>0</v>
      </c>
      <c r="V266" s="103" t="n">
        <f aca="false">IF(AND($K266&lt;=V$20,$L266&gt;V$20),$I266,0)</f>
        <v>0</v>
      </c>
      <c r="W266" s="103" t="n">
        <f aca="false">IF(AND($K266&lt;=W$20,$L266&gt;W$20),$I266,0)</f>
        <v>0</v>
      </c>
      <c r="X266" s="103" t="n">
        <f aca="false">IF(AND($K266&lt;=X$20,$L266&gt;X$20),$I266,0)</f>
        <v>0</v>
      </c>
      <c r="Y266" s="106" t="n">
        <f aca="false">SUM(M266:X266)</f>
        <v>0</v>
      </c>
    </row>
    <row r="267" customFormat="false" ht="12.75" hidden="false" customHeight="false" outlineLevel="0" collapsed="false">
      <c r="A267" s="0" t="n">
        <f aca="false">+'Personnel Input Worksheet'!A268</f>
        <v>0</v>
      </c>
      <c r="B267" s="0" t="str">
        <f aca="false">+'Personnel Input Worksheet'!B268</f>
        <v> </v>
      </c>
      <c r="C267" s="0" t="n">
        <f aca="false">+'Personnel Input Worksheet'!C268</f>
        <v>0</v>
      </c>
      <c r="D267" s="0" t="n">
        <f aca="false">+'Personnel Input Worksheet'!D268</f>
        <v>0</v>
      </c>
      <c r="E267" s="0" t="n">
        <f aca="false">+'Personnel Input Worksheet'!E268</f>
        <v>0</v>
      </c>
      <c r="F267" s="94" t="n">
        <f aca="false">+'Personnel Input Worksheet'!F268</f>
        <v>0</v>
      </c>
      <c r="G267" s="0" t="n">
        <f aca="false">+'Personnel Input Worksheet'!G268</f>
        <v>12</v>
      </c>
      <c r="H267" s="102" t="n">
        <f aca="false">+G267*30</f>
        <v>360</v>
      </c>
      <c r="I267" s="103" t="n">
        <f aca="false">+F267/12</f>
        <v>0</v>
      </c>
      <c r="J267" s="104" t="n">
        <v>36526</v>
      </c>
      <c r="K267" s="105" t="n">
        <f aca="false">IF(B267&lt;&gt;"FTE",DATE(99,12,31),+J267+(360-H267))</f>
        <v>36525</v>
      </c>
      <c r="L267" s="105" t="n">
        <f aca="false">IF(B267&lt;&gt;"FTE",J267+H267,DATE(2001,1,1))</f>
        <v>36886</v>
      </c>
      <c r="M267" s="103" t="n">
        <f aca="false">IF(AND($K267&lt;=M$20,$L267&gt;M$20),$I267,0)</f>
        <v>0</v>
      </c>
      <c r="N267" s="103" t="n">
        <f aca="false">IF(AND($K267&lt;=N$20,$L267&gt;N$20),$I267,0)</f>
        <v>0</v>
      </c>
      <c r="O267" s="103" t="n">
        <f aca="false">IF(AND($K267&lt;=O$20,$L267&gt;O$20),$I267,0)</f>
        <v>0</v>
      </c>
      <c r="P267" s="103" t="n">
        <f aca="false">IF(AND($K267&lt;=P$20,$L267&gt;P$20),$I267,0)</f>
        <v>0</v>
      </c>
      <c r="Q267" s="103" t="n">
        <f aca="false">IF(AND($K267&lt;=Q$20,$L267&gt;Q$20),$I267,0)</f>
        <v>0</v>
      </c>
      <c r="R267" s="103" t="n">
        <f aca="false">IF(AND($K267&lt;=R$20,$L267&gt;R$20),$I267,0)</f>
        <v>0</v>
      </c>
      <c r="S267" s="103" t="n">
        <f aca="false">IF(AND($K267&lt;=S$20,$L267&gt;S$20),$I267,0)</f>
        <v>0</v>
      </c>
      <c r="T267" s="103" t="n">
        <f aca="false">IF(AND($K267&lt;=T$20,$L267&gt;T$20),$I267,0)</f>
        <v>0</v>
      </c>
      <c r="U267" s="103" t="n">
        <f aca="false">IF(AND($K267&lt;=U$20,$L267&gt;U$20),$I267,0)</f>
        <v>0</v>
      </c>
      <c r="V267" s="103" t="n">
        <f aca="false">IF(AND($K267&lt;=V$20,$L267&gt;V$20),$I267,0)</f>
        <v>0</v>
      </c>
      <c r="W267" s="103" t="n">
        <f aca="false">IF(AND($K267&lt;=W$20,$L267&gt;W$20),$I267,0)</f>
        <v>0</v>
      </c>
      <c r="X267" s="103" t="n">
        <f aca="false">IF(AND($K267&lt;=X$20,$L267&gt;X$20),$I267,0)</f>
        <v>0</v>
      </c>
      <c r="Y267" s="106" t="n">
        <f aca="false">SUM(M267:X267)</f>
        <v>0</v>
      </c>
    </row>
    <row r="268" customFormat="false" ht="12.75" hidden="false" customHeight="false" outlineLevel="0" collapsed="false">
      <c r="A268" s="0" t="n">
        <f aca="false">+'Personnel Input Worksheet'!A269</f>
        <v>0</v>
      </c>
      <c r="B268" s="0" t="str">
        <f aca="false">+'Personnel Input Worksheet'!B269</f>
        <v> </v>
      </c>
      <c r="C268" s="0" t="n">
        <f aca="false">+'Personnel Input Worksheet'!C269</f>
        <v>0</v>
      </c>
      <c r="D268" s="0" t="n">
        <f aca="false">+'Personnel Input Worksheet'!D269</f>
        <v>0</v>
      </c>
      <c r="E268" s="0" t="n">
        <f aca="false">+'Personnel Input Worksheet'!E269</f>
        <v>0</v>
      </c>
      <c r="F268" s="94" t="n">
        <f aca="false">+'Personnel Input Worksheet'!F269</f>
        <v>0</v>
      </c>
      <c r="G268" s="0" t="n">
        <f aca="false">+'Personnel Input Worksheet'!G269</f>
        <v>12</v>
      </c>
      <c r="H268" s="102" t="n">
        <f aca="false">+G268*30</f>
        <v>360</v>
      </c>
      <c r="I268" s="103" t="n">
        <f aca="false">+F268/12</f>
        <v>0</v>
      </c>
      <c r="J268" s="104" t="n">
        <v>36526</v>
      </c>
      <c r="K268" s="105" t="n">
        <f aca="false">IF(B268&lt;&gt;"FTE",DATE(99,12,31),+J268+(360-H268))</f>
        <v>36525</v>
      </c>
      <c r="L268" s="105" t="n">
        <f aca="false">IF(B268&lt;&gt;"FTE",J268+H268,DATE(2001,1,1))</f>
        <v>36886</v>
      </c>
      <c r="M268" s="103" t="n">
        <f aca="false">IF(AND($K268&lt;=M$20,$L268&gt;M$20),$I268,0)</f>
        <v>0</v>
      </c>
      <c r="N268" s="103" t="n">
        <f aca="false">IF(AND($K268&lt;=N$20,$L268&gt;N$20),$I268,0)</f>
        <v>0</v>
      </c>
      <c r="O268" s="103" t="n">
        <f aca="false">IF(AND($K268&lt;=O$20,$L268&gt;O$20),$I268,0)</f>
        <v>0</v>
      </c>
      <c r="P268" s="103" t="n">
        <f aca="false">IF(AND($K268&lt;=P$20,$L268&gt;P$20),$I268,0)</f>
        <v>0</v>
      </c>
      <c r="Q268" s="103" t="n">
        <f aca="false">IF(AND($K268&lt;=Q$20,$L268&gt;Q$20),$I268,0)</f>
        <v>0</v>
      </c>
      <c r="R268" s="103" t="n">
        <f aca="false">IF(AND($K268&lt;=R$20,$L268&gt;R$20),$I268,0)</f>
        <v>0</v>
      </c>
      <c r="S268" s="103" t="n">
        <f aca="false">IF(AND($K268&lt;=S$20,$L268&gt;S$20),$I268,0)</f>
        <v>0</v>
      </c>
      <c r="T268" s="103" t="n">
        <f aca="false">IF(AND($K268&lt;=T$20,$L268&gt;T$20),$I268,0)</f>
        <v>0</v>
      </c>
      <c r="U268" s="103" t="n">
        <f aca="false">IF(AND($K268&lt;=U$20,$L268&gt;U$20),$I268,0)</f>
        <v>0</v>
      </c>
      <c r="V268" s="103" t="n">
        <f aca="false">IF(AND($K268&lt;=V$20,$L268&gt;V$20),$I268,0)</f>
        <v>0</v>
      </c>
      <c r="W268" s="103" t="n">
        <f aca="false">IF(AND($K268&lt;=W$20,$L268&gt;W$20),$I268,0)</f>
        <v>0</v>
      </c>
      <c r="X268" s="103" t="n">
        <f aca="false">IF(AND($K268&lt;=X$20,$L268&gt;X$20),$I268,0)</f>
        <v>0</v>
      </c>
      <c r="Y268" s="106" t="n">
        <f aca="false">SUM(M268:X268)</f>
        <v>0</v>
      </c>
    </row>
    <row r="269" customFormat="false" ht="12.75" hidden="false" customHeight="false" outlineLevel="0" collapsed="false">
      <c r="A269" s="0" t="n">
        <f aca="false">+'Personnel Input Worksheet'!A270</f>
        <v>0</v>
      </c>
      <c r="B269" s="0" t="str">
        <f aca="false">+'Personnel Input Worksheet'!B270</f>
        <v> </v>
      </c>
      <c r="C269" s="0" t="n">
        <f aca="false">+'Personnel Input Worksheet'!C270</f>
        <v>0</v>
      </c>
      <c r="D269" s="0" t="n">
        <f aca="false">+'Personnel Input Worksheet'!D270</f>
        <v>0</v>
      </c>
      <c r="E269" s="0" t="n">
        <f aca="false">+'Personnel Input Worksheet'!E270</f>
        <v>0</v>
      </c>
      <c r="F269" s="94" t="n">
        <f aca="false">+'Personnel Input Worksheet'!F270</f>
        <v>0</v>
      </c>
      <c r="G269" s="0" t="n">
        <f aca="false">+'Personnel Input Worksheet'!G270</f>
        <v>12</v>
      </c>
      <c r="H269" s="102" t="n">
        <f aca="false">+G269*30</f>
        <v>360</v>
      </c>
      <c r="I269" s="103" t="n">
        <f aca="false">+F269/12</f>
        <v>0</v>
      </c>
      <c r="J269" s="104" t="n">
        <v>36526</v>
      </c>
      <c r="K269" s="105" t="n">
        <f aca="false">IF(B269&lt;&gt;"FTE",DATE(99,12,31),+J269+(360-H269))</f>
        <v>36525</v>
      </c>
      <c r="L269" s="105" t="n">
        <f aca="false">IF(B269&lt;&gt;"FTE",J269+H269,DATE(2001,1,1))</f>
        <v>36886</v>
      </c>
      <c r="M269" s="103" t="n">
        <f aca="false">IF(AND($K269&lt;=M$20,$L269&gt;M$20),$I269,0)</f>
        <v>0</v>
      </c>
      <c r="N269" s="103" t="n">
        <f aca="false">IF(AND($K269&lt;=N$20,$L269&gt;N$20),$I269,0)</f>
        <v>0</v>
      </c>
      <c r="O269" s="103" t="n">
        <f aca="false">IF(AND($K269&lt;=O$20,$L269&gt;O$20),$I269,0)</f>
        <v>0</v>
      </c>
      <c r="P269" s="103" t="n">
        <f aca="false">IF(AND($K269&lt;=P$20,$L269&gt;P$20),$I269,0)</f>
        <v>0</v>
      </c>
      <c r="Q269" s="103" t="n">
        <f aca="false">IF(AND($K269&lt;=Q$20,$L269&gt;Q$20),$I269,0)</f>
        <v>0</v>
      </c>
      <c r="R269" s="103" t="n">
        <f aca="false">IF(AND($K269&lt;=R$20,$L269&gt;R$20),$I269,0)</f>
        <v>0</v>
      </c>
      <c r="S269" s="103" t="n">
        <f aca="false">IF(AND($K269&lt;=S$20,$L269&gt;S$20),$I269,0)</f>
        <v>0</v>
      </c>
      <c r="T269" s="103" t="n">
        <f aca="false">IF(AND($K269&lt;=T$20,$L269&gt;T$20),$I269,0)</f>
        <v>0</v>
      </c>
      <c r="U269" s="103" t="n">
        <f aca="false">IF(AND($K269&lt;=U$20,$L269&gt;U$20),$I269,0)</f>
        <v>0</v>
      </c>
      <c r="V269" s="103" t="n">
        <f aca="false">IF(AND($K269&lt;=V$20,$L269&gt;V$20),$I269,0)</f>
        <v>0</v>
      </c>
      <c r="W269" s="103" t="n">
        <f aca="false">IF(AND($K269&lt;=W$20,$L269&gt;W$20),$I269,0)</f>
        <v>0</v>
      </c>
      <c r="X269" s="103" t="n">
        <f aca="false">IF(AND($K269&lt;=X$20,$L269&gt;X$20),$I269,0)</f>
        <v>0</v>
      </c>
      <c r="Y269" s="106" t="n">
        <f aca="false">SUM(M269:X269)</f>
        <v>0</v>
      </c>
    </row>
    <row r="270" customFormat="false" ht="12.75" hidden="false" customHeight="false" outlineLevel="0" collapsed="false">
      <c r="A270" s="0" t="n">
        <f aca="false">+'Personnel Input Worksheet'!A271</f>
        <v>0</v>
      </c>
      <c r="B270" s="0" t="str">
        <f aca="false">+'Personnel Input Worksheet'!B271</f>
        <v> </v>
      </c>
      <c r="C270" s="0" t="n">
        <f aca="false">+'Personnel Input Worksheet'!C271</f>
        <v>0</v>
      </c>
      <c r="D270" s="0" t="n">
        <f aca="false">+'Personnel Input Worksheet'!D271</f>
        <v>0</v>
      </c>
      <c r="E270" s="0" t="n">
        <f aca="false">+'Personnel Input Worksheet'!E271</f>
        <v>0</v>
      </c>
      <c r="F270" s="94" t="n">
        <f aca="false">+'Personnel Input Worksheet'!F271</f>
        <v>0</v>
      </c>
      <c r="G270" s="0" t="n">
        <f aca="false">+'Personnel Input Worksheet'!G271</f>
        <v>12</v>
      </c>
      <c r="H270" s="102" t="n">
        <f aca="false">+G270*30</f>
        <v>360</v>
      </c>
      <c r="I270" s="103" t="n">
        <f aca="false">+F270/12</f>
        <v>0</v>
      </c>
      <c r="J270" s="104" t="n">
        <v>36526</v>
      </c>
      <c r="K270" s="105" t="n">
        <f aca="false">IF(B270&lt;&gt;"FTE",DATE(99,12,31),+J270+(360-H270))</f>
        <v>36525</v>
      </c>
      <c r="L270" s="105" t="n">
        <f aca="false">IF(B270&lt;&gt;"FTE",J270+H270,DATE(2001,1,1))</f>
        <v>36886</v>
      </c>
      <c r="M270" s="103" t="n">
        <f aca="false">IF(AND($K270&lt;=M$20,$L270&gt;M$20),$I270,0)</f>
        <v>0</v>
      </c>
      <c r="N270" s="103" t="n">
        <f aca="false">IF(AND($K270&lt;=N$20,$L270&gt;N$20),$I270,0)</f>
        <v>0</v>
      </c>
      <c r="O270" s="103" t="n">
        <f aca="false">IF(AND($K270&lt;=O$20,$L270&gt;O$20),$I270,0)</f>
        <v>0</v>
      </c>
      <c r="P270" s="103" t="n">
        <f aca="false">IF(AND($K270&lt;=P$20,$L270&gt;P$20),$I270,0)</f>
        <v>0</v>
      </c>
      <c r="Q270" s="103" t="n">
        <f aca="false">IF(AND($K270&lt;=Q$20,$L270&gt;Q$20),$I270,0)</f>
        <v>0</v>
      </c>
      <c r="R270" s="103" t="n">
        <f aca="false">IF(AND($K270&lt;=R$20,$L270&gt;R$20),$I270,0)</f>
        <v>0</v>
      </c>
      <c r="S270" s="103" t="n">
        <f aca="false">IF(AND($K270&lt;=S$20,$L270&gt;S$20),$I270,0)</f>
        <v>0</v>
      </c>
      <c r="T270" s="103" t="n">
        <f aca="false">IF(AND($K270&lt;=T$20,$L270&gt;T$20),$I270,0)</f>
        <v>0</v>
      </c>
      <c r="U270" s="103" t="n">
        <f aca="false">IF(AND($K270&lt;=U$20,$L270&gt;U$20),$I270,0)</f>
        <v>0</v>
      </c>
      <c r="V270" s="103" t="n">
        <f aca="false">IF(AND($K270&lt;=V$20,$L270&gt;V$20),$I270,0)</f>
        <v>0</v>
      </c>
      <c r="W270" s="103" t="n">
        <f aca="false">IF(AND($K270&lt;=W$20,$L270&gt;W$20),$I270,0)</f>
        <v>0</v>
      </c>
      <c r="X270" s="103" t="n">
        <f aca="false">IF(AND($K270&lt;=X$20,$L270&gt;X$20),$I270,0)</f>
        <v>0</v>
      </c>
      <c r="Y270" s="106" t="n">
        <f aca="false">SUM(M270:X270)</f>
        <v>0</v>
      </c>
    </row>
    <row r="271" customFormat="false" ht="12.75" hidden="false" customHeight="false" outlineLevel="0" collapsed="false">
      <c r="A271" s="0" t="n">
        <f aca="false">+'Personnel Input Worksheet'!A272</f>
        <v>0</v>
      </c>
      <c r="B271" s="0" t="str">
        <f aca="false">+'Personnel Input Worksheet'!B272</f>
        <v> </v>
      </c>
      <c r="C271" s="0" t="n">
        <f aca="false">+'Personnel Input Worksheet'!C272</f>
        <v>0</v>
      </c>
      <c r="D271" s="0" t="n">
        <f aca="false">+'Personnel Input Worksheet'!D272</f>
        <v>0</v>
      </c>
      <c r="E271" s="0" t="n">
        <f aca="false">+'Personnel Input Worksheet'!E272</f>
        <v>0</v>
      </c>
      <c r="F271" s="94" t="n">
        <f aca="false">+'Personnel Input Worksheet'!F272</f>
        <v>0</v>
      </c>
      <c r="G271" s="0" t="n">
        <f aca="false">+'Personnel Input Worksheet'!G272</f>
        <v>12</v>
      </c>
      <c r="H271" s="102" t="n">
        <f aca="false">+G271*30</f>
        <v>360</v>
      </c>
      <c r="I271" s="103" t="n">
        <f aca="false">+F271/12</f>
        <v>0</v>
      </c>
      <c r="J271" s="104" t="n">
        <v>36526</v>
      </c>
      <c r="K271" s="105" t="n">
        <f aca="false">IF(B271&lt;&gt;"FTE",DATE(99,12,31),+J271+(360-H271))</f>
        <v>36525</v>
      </c>
      <c r="L271" s="105" t="n">
        <f aca="false">IF(B271&lt;&gt;"FTE",J271+H271,DATE(2001,1,1))</f>
        <v>36886</v>
      </c>
      <c r="M271" s="103" t="n">
        <f aca="false">IF(AND($K271&lt;=M$20,$L271&gt;M$20),$I271,0)</f>
        <v>0</v>
      </c>
      <c r="N271" s="103" t="n">
        <f aca="false">IF(AND($K271&lt;=N$20,$L271&gt;N$20),$I271,0)</f>
        <v>0</v>
      </c>
      <c r="O271" s="103" t="n">
        <f aca="false">IF(AND($K271&lt;=O$20,$L271&gt;O$20),$I271,0)</f>
        <v>0</v>
      </c>
      <c r="P271" s="103" t="n">
        <f aca="false">IF(AND($K271&lt;=P$20,$L271&gt;P$20),$I271,0)</f>
        <v>0</v>
      </c>
      <c r="Q271" s="103" t="n">
        <f aca="false">IF(AND($K271&lt;=Q$20,$L271&gt;Q$20),$I271,0)</f>
        <v>0</v>
      </c>
      <c r="R271" s="103" t="n">
        <f aca="false">IF(AND($K271&lt;=R$20,$L271&gt;R$20),$I271,0)</f>
        <v>0</v>
      </c>
      <c r="S271" s="103" t="n">
        <f aca="false">IF(AND($K271&lt;=S$20,$L271&gt;S$20),$I271,0)</f>
        <v>0</v>
      </c>
      <c r="T271" s="103" t="n">
        <f aca="false">IF(AND($K271&lt;=T$20,$L271&gt;T$20),$I271,0)</f>
        <v>0</v>
      </c>
      <c r="U271" s="103" t="n">
        <f aca="false">IF(AND($K271&lt;=U$20,$L271&gt;U$20),$I271,0)</f>
        <v>0</v>
      </c>
      <c r="V271" s="103" t="n">
        <f aca="false">IF(AND($K271&lt;=V$20,$L271&gt;V$20),$I271,0)</f>
        <v>0</v>
      </c>
      <c r="W271" s="103" t="n">
        <f aca="false">IF(AND($K271&lt;=W$20,$L271&gt;W$20),$I271,0)</f>
        <v>0</v>
      </c>
      <c r="X271" s="103" t="n">
        <f aca="false">IF(AND($K271&lt;=X$20,$L271&gt;X$20),$I271,0)</f>
        <v>0</v>
      </c>
      <c r="Y271" s="106" t="n">
        <f aca="false">SUM(M271:X271)</f>
        <v>0</v>
      </c>
    </row>
    <row r="272" customFormat="false" ht="12.75" hidden="false" customHeight="false" outlineLevel="0" collapsed="false">
      <c r="A272" s="0" t="n">
        <f aca="false">+'Personnel Input Worksheet'!A273</f>
        <v>0</v>
      </c>
      <c r="B272" s="0" t="str">
        <f aca="false">+'Personnel Input Worksheet'!B273</f>
        <v> </v>
      </c>
      <c r="C272" s="0" t="n">
        <f aca="false">+'Personnel Input Worksheet'!C273</f>
        <v>0</v>
      </c>
      <c r="D272" s="0" t="n">
        <f aca="false">+'Personnel Input Worksheet'!D273</f>
        <v>0</v>
      </c>
      <c r="E272" s="0" t="n">
        <f aca="false">+'Personnel Input Worksheet'!E273</f>
        <v>0</v>
      </c>
      <c r="F272" s="94" t="n">
        <f aca="false">+'Personnel Input Worksheet'!F273</f>
        <v>0</v>
      </c>
      <c r="G272" s="0" t="n">
        <f aca="false">+'Personnel Input Worksheet'!G273</f>
        <v>12</v>
      </c>
      <c r="H272" s="102" t="n">
        <f aca="false">+G272*30</f>
        <v>360</v>
      </c>
      <c r="I272" s="103" t="n">
        <f aca="false">+F272/12</f>
        <v>0</v>
      </c>
      <c r="J272" s="104" t="n">
        <v>36526</v>
      </c>
      <c r="K272" s="105" t="n">
        <f aca="false">IF(B272&lt;&gt;"FTE",DATE(99,12,31),+J272+(360-H272))</f>
        <v>36525</v>
      </c>
      <c r="L272" s="105" t="n">
        <f aca="false">IF(B272&lt;&gt;"FTE",J272+H272,DATE(2001,1,1))</f>
        <v>36886</v>
      </c>
      <c r="M272" s="103" t="n">
        <f aca="false">IF(AND($K272&lt;=M$20,$L272&gt;M$20),$I272,0)</f>
        <v>0</v>
      </c>
      <c r="N272" s="103" t="n">
        <f aca="false">IF(AND($K272&lt;=N$20,$L272&gt;N$20),$I272,0)</f>
        <v>0</v>
      </c>
      <c r="O272" s="103" t="n">
        <f aca="false">IF(AND($K272&lt;=O$20,$L272&gt;O$20),$I272,0)</f>
        <v>0</v>
      </c>
      <c r="P272" s="103" t="n">
        <f aca="false">IF(AND($K272&lt;=P$20,$L272&gt;P$20),$I272,0)</f>
        <v>0</v>
      </c>
      <c r="Q272" s="103" t="n">
        <f aca="false">IF(AND($K272&lt;=Q$20,$L272&gt;Q$20),$I272,0)</f>
        <v>0</v>
      </c>
      <c r="R272" s="103" t="n">
        <f aca="false">IF(AND($K272&lt;=R$20,$L272&gt;R$20),$I272,0)</f>
        <v>0</v>
      </c>
      <c r="S272" s="103" t="n">
        <f aca="false">IF(AND($K272&lt;=S$20,$L272&gt;S$20),$I272,0)</f>
        <v>0</v>
      </c>
      <c r="T272" s="103" t="n">
        <f aca="false">IF(AND($K272&lt;=T$20,$L272&gt;T$20),$I272,0)</f>
        <v>0</v>
      </c>
      <c r="U272" s="103" t="n">
        <f aca="false">IF(AND($K272&lt;=U$20,$L272&gt;U$20),$I272,0)</f>
        <v>0</v>
      </c>
      <c r="V272" s="103" t="n">
        <f aca="false">IF(AND($K272&lt;=V$20,$L272&gt;V$20),$I272,0)</f>
        <v>0</v>
      </c>
      <c r="W272" s="103" t="n">
        <f aca="false">IF(AND($K272&lt;=W$20,$L272&gt;W$20),$I272,0)</f>
        <v>0</v>
      </c>
      <c r="X272" s="103" t="n">
        <f aca="false">IF(AND($K272&lt;=X$20,$L272&gt;X$20),$I272,0)</f>
        <v>0</v>
      </c>
      <c r="Y272" s="106" t="n">
        <f aca="false">SUM(M272:X272)</f>
        <v>0</v>
      </c>
    </row>
    <row r="273" customFormat="false" ht="12.75" hidden="false" customHeight="false" outlineLevel="0" collapsed="false">
      <c r="A273" s="0" t="n">
        <f aca="false">+'Personnel Input Worksheet'!A274</f>
        <v>0</v>
      </c>
      <c r="B273" s="0" t="str">
        <f aca="false">+'Personnel Input Worksheet'!B274</f>
        <v> </v>
      </c>
      <c r="C273" s="0" t="n">
        <f aca="false">+'Personnel Input Worksheet'!C274</f>
        <v>0</v>
      </c>
      <c r="D273" s="0" t="n">
        <f aca="false">+'Personnel Input Worksheet'!D274</f>
        <v>0</v>
      </c>
      <c r="E273" s="0" t="n">
        <f aca="false">+'Personnel Input Worksheet'!E274</f>
        <v>0</v>
      </c>
      <c r="F273" s="94" t="n">
        <f aca="false">+'Personnel Input Worksheet'!F274</f>
        <v>0</v>
      </c>
      <c r="G273" s="0" t="n">
        <f aca="false">+'Personnel Input Worksheet'!G274</f>
        <v>12</v>
      </c>
      <c r="H273" s="102" t="n">
        <f aca="false">+G273*30</f>
        <v>360</v>
      </c>
      <c r="I273" s="103" t="n">
        <f aca="false">+F273/12</f>
        <v>0</v>
      </c>
      <c r="J273" s="104" t="n">
        <v>36526</v>
      </c>
      <c r="K273" s="105" t="n">
        <f aca="false">IF(B273&lt;&gt;"FTE",DATE(99,12,31),+J273+(360-H273))</f>
        <v>36525</v>
      </c>
      <c r="L273" s="105" t="n">
        <f aca="false">IF(B273&lt;&gt;"FTE",J273+H273,DATE(2001,1,1))</f>
        <v>36886</v>
      </c>
      <c r="M273" s="103" t="n">
        <f aca="false">IF(AND($K273&lt;=M$20,$L273&gt;M$20),$I273,0)</f>
        <v>0</v>
      </c>
      <c r="N273" s="103" t="n">
        <f aca="false">IF(AND($K273&lt;=N$20,$L273&gt;N$20),$I273,0)</f>
        <v>0</v>
      </c>
      <c r="O273" s="103" t="n">
        <f aca="false">IF(AND($K273&lt;=O$20,$L273&gt;O$20),$I273,0)</f>
        <v>0</v>
      </c>
      <c r="P273" s="103" t="n">
        <f aca="false">IF(AND($K273&lt;=P$20,$L273&gt;P$20),$I273,0)</f>
        <v>0</v>
      </c>
      <c r="Q273" s="103" t="n">
        <f aca="false">IF(AND($K273&lt;=Q$20,$L273&gt;Q$20),$I273,0)</f>
        <v>0</v>
      </c>
      <c r="R273" s="103" t="n">
        <f aca="false">IF(AND($K273&lt;=R$20,$L273&gt;R$20),$I273,0)</f>
        <v>0</v>
      </c>
      <c r="S273" s="103" t="n">
        <f aca="false">IF(AND($K273&lt;=S$20,$L273&gt;S$20),$I273,0)</f>
        <v>0</v>
      </c>
      <c r="T273" s="103" t="n">
        <f aca="false">IF(AND($K273&lt;=T$20,$L273&gt;T$20),$I273,0)</f>
        <v>0</v>
      </c>
      <c r="U273" s="103" t="n">
        <f aca="false">IF(AND($K273&lt;=U$20,$L273&gt;U$20),$I273,0)</f>
        <v>0</v>
      </c>
      <c r="V273" s="103" t="n">
        <f aca="false">IF(AND($K273&lt;=V$20,$L273&gt;V$20),$I273,0)</f>
        <v>0</v>
      </c>
      <c r="W273" s="103" t="n">
        <f aca="false">IF(AND($K273&lt;=W$20,$L273&gt;W$20),$I273,0)</f>
        <v>0</v>
      </c>
      <c r="X273" s="103" t="n">
        <f aca="false">IF(AND($K273&lt;=X$20,$L273&gt;X$20),$I273,0)</f>
        <v>0</v>
      </c>
      <c r="Y273" s="106" t="n">
        <f aca="false">SUM(M273:X273)</f>
        <v>0</v>
      </c>
    </row>
    <row r="274" customFormat="false" ht="12.75" hidden="false" customHeight="false" outlineLevel="0" collapsed="false">
      <c r="A274" s="0" t="n">
        <f aca="false">+'Personnel Input Worksheet'!A275</f>
        <v>0</v>
      </c>
      <c r="B274" s="0" t="str">
        <f aca="false">+'Personnel Input Worksheet'!B275</f>
        <v> </v>
      </c>
      <c r="C274" s="0" t="n">
        <f aca="false">+'Personnel Input Worksheet'!C275</f>
        <v>0</v>
      </c>
      <c r="D274" s="0" t="n">
        <f aca="false">+'Personnel Input Worksheet'!D275</f>
        <v>0</v>
      </c>
      <c r="E274" s="0" t="n">
        <f aca="false">+'Personnel Input Worksheet'!E275</f>
        <v>0</v>
      </c>
      <c r="F274" s="94" t="n">
        <f aca="false">+'Personnel Input Worksheet'!F275</f>
        <v>0</v>
      </c>
      <c r="G274" s="0" t="n">
        <f aca="false">+'Personnel Input Worksheet'!G275</f>
        <v>12</v>
      </c>
      <c r="H274" s="102" t="n">
        <f aca="false">+G274*30</f>
        <v>360</v>
      </c>
      <c r="I274" s="103" t="n">
        <f aca="false">+F274/12</f>
        <v>0</v>
      </c>
      <c r="J274" s="104" t="n">
        <v>36526</v>
      </c>
      <c r="K274" s="105" t="n">
        <f aca="false">IF(B274&lt;&gt;"FTE",DATE(99,12,31),+J274+(360-H274))</f>
        <v>36525</v>
      </c>
      <c r="L274" s="105" t="n">
        <f aca="false">IF(B274&lt;&gt;"FTE",J274+H274,DATE(2001,1,1))</f>
        <v>36886</v>
      </c>
      <c r="M274" s="103" t="n">
        <f aca="false">IF(AND($K274&lt;=M$20,$L274&gt;M$20),$I274,0)</f>
        <v>0</v>
      </c>
      <c r="N274" s="103" t="n">
        <f aca="false">IF(AND($K274&lt;=N$20,$L274&gt;N$20),$I274,0)</f>
        <v>0</v>
      </c>
      <c r="O274" s="103" t="n">
        <f aca="false">IF(AND($K274&lt;=O$20,$L274&gt;O$20),$I274,0)</f>
        <v>0</v>
      </c>
      <c r="P274" s="103" t="n">
        <f aca="false">IF(AND($K274&lt;=P$20,$L274&gt;P$20),$I274,0)</f>
        <v>0</v>
      </c>
      <c r="Q274" s="103" t="n">
        <f aca="false">IF(AND($K274&lt;=Q$20,$L274&gt;Q$20),$I274,0)</f>
        <v>0</v>
      </c>
      <c r="R274" s="103" t="n">
        <f aca="false">IF(AND($K274&lt;=R$20,$L274&gt;R$20),$I274,0)</f>
        <v>0</v>
      </c>
      <c r="S274" s="103" t="n">
        <f aca="false">IF(AND($K274&lt;=S$20,$L274&gt;S$20),$I274,0)</f>
        <v>0</v>
      </c>
      <c r="T274" s="103" t="n">
        <f aca="false">IF(AND($K274&lt;=T$20,$L274&gt;T$20),$I274,0)</f>
        <v>0</v>
      </c>
      <c r="U274" s="103" t="n">
        <f aca="false">IF(AND($K274&lt;=U$20,$L274&gt;U$20),$I274,0)</f>
        <v>0</v>
      </c>
      <c r="V274" s="103" t="n">
        <f aca="false">IF(AND($K274&lt;=V$20,$L274&gt;V$20),$I274,0)</f>
        <v>0</v>
      </c>
      <c r="W274" s="103" t="n">
        <f aca="false">IF(AND($K274&lt;=W$20,$L274&gt;W$20),$I274,0)</f>
        <v>0</v>
      </c>
      <c r="X274" s="103" t="n">
        <f aca="false">IF(AND($K274&lt;=X$20,$L274&gt;X$20),$I274,0)</f>
        <v>0</v>
      </c>
      <c r="Y274" s="106" t="n">
        <f aca="false">SUM(M274:X274)</f>
        <v>0</v>
      </c>
    </row>
    <row r="275" customFormat="false" ht="12.75" hidden="false" customHeight="false" outlineLevel="0" collapsed="false">
      <c r="A275" s="0" t="n">
        <f aca="false">+'Personnel Input Worksheet'!A276</f>
        <v>0</v>
      </c>
      <c r="B275" s="0" t="str">
        <f aca="false">+'Personnel Input Worksheet'!B276</f>
        <v> </v>
      </c>
      <c r="C275" s="0" t="n">
        <f aca="false">+'Personnel Input Worksheet'!C276</f>
        <v>0</v>
      </c>
      <c r="D275" s="0" t="n">
        <f aca="false">+'Personnel Input Worksheet'!D276</f>
        <v>0</v>
      </c>
      <c r="E275" s="0" t="n">
        <f aca="false">+'Personnel Input Worksheet'!E276</f>
        <v>0</v>
      </c>
      <c r="F275" s="94" t="n">
        <f aca="false">+'Personnel Input Worksheet'!F276</f>
        <v>0</v>
      </c>
      <c r="G275" s="0" t="n">
        <f aca="false">+'Personnel Input Worksheet'!G276</f>
        <v>12</v>
      </c>
      <c r="H275" s="102" t="n">
        <f aca="false">+G275*30</f>
        <v>360</v>
      </c>
      <c r="I275" s="103" t="n">
        <f aca="false">+F275/12</f>
        <v>0</v>
      </c>
      <c r="J275" s="104" t="n">
        <v>36526</v>
      </c>
      <c r="K275" s="105" t="n">
        <f aca="false">IF(B275&lt;&gt;"FTE",DATE(99,12,31),+J275+(360-H275))</f>
        <v>36525</v>
      </c>
      <c r="L275" s="105" t="n">
        <f aca="false">IF(B275&lt;&gt;"FTE",J275+H275,DATE(2001,1,1))</f>
        <v>36886</v>
      </c>
      <c r="M275" s="103" t="n">
        <f aca="false">IF(AND($K275&lt;=M$20,$L275&gt;M$20),$I275,0)</f>
        <v>0</v>
      </c>
      <c r="N275" s="103" t="n">
        <f aca="false">IF(AND($K275&lt;=N$20,$L275&gt;N$20),$I275,0)</f>
        <v>0</v>
      </c>
      <c r="O275" s="103" t="n">
        <f aca="false">IF(AND($K275&lt;=O$20,$L275&gt;O$20),$I275,0)</f>
        <v>0</v>
      </c>
      <c r="P275" s="103" t="n">
        <f aca="false">IF(AND($K275&lt;=P$20,$L275&gt;P$20),$I275,0)</f>
        <v>0</v>
      </c>
      <c r="Q275" s="103" t="n">
        <f aca="false">IF(AND($K275&lt;=Q$20,$L275&gt;Q$20),$I275,0)</f>
        <v>0</v>
      </c>
      <c r="R275" s="103" t="n">
        <f aca="false">IF(AND($K275&lt;=R$20,$L275&gt;R$20),$I275,0)</f>
        <v>0</v>
      </c>
      <c r="S275" s="103" t="n">
        <f aca="false">IF(AND($K275&lt;=S$20,$L275&gt;S$20),$I275,0)</f>
        <v>0</v>
      </c>
      <c r="T275" s="103" t="n">
        <f aca="false">IF(AND($K275&lt;=T$20,$L275&gt;T$20),$I275,0)</f>
        <v>0</v>
      </c>
      <c r="U275" s="103" t="n">
        <f aca="false">IF(AND($K275&lt;=U$20,$L275&gt;U$20),$I275,0)</f>
        <v>0</v>
      </c>
      <c r="V275" s="103" t="n">
        <f aca="false">IF(AND($K275&lt;=V$20,$L275&gt;V$20),$I275,0)</f>
        <v>0</v>
      </c>
      <c r="W275" s="103" t="n">
        <f aca="false">IF(AND($K275&lt;=W$20,$L275&gt;W$20),$I275,0)</f>
        <v>0</v>
      </c>
      <c r="X275" s="103" t="n">
        <f aca="false">IF(AND($K275&lt;=X$20,$L275&gt;X$20),$I275,0)</f>
        <v>0</v>
      </c>
      <c r="Y275" s="106" t="n">
        <f aca="false">SUM(M275:X275)</f>
        <v>0</v>
      </c>
    </row>
    <row r="276" customFormat="false" ht="12.75" hidden="false" customHeight="false" outlineLevel="0" collapsed="false">
      <c r="A276" s="0" t="n">
        <f aca="false">+'Personnel Input Worksheet'!A277</f>
        <v>0</v>
      </c>
      <c r="B276" s="0" t="str">
        <f aca="false">+'Personnel Input Worksheet'!B277</f>
        <v> </v>
      </c>
      <c r="C276" s="0" t="n">
        <f aca="false">+'Personnel Input Worksheet'!C277</f>
        <v>0</v>
      </c>
      <c r="D276" s="0" t="n">
        <f aca="false">+'Personnel Input Worksheet'!D277</f>
        <v>0</v>
      </c>
      <c r="E276" s="0" t="n">
        <f aca="false">+'Personnel Input Worksheet'!E277</f>
        <v>0</v>
      </c>
      <c r="F276" s="94" t="n">
        <f aca="false">+'Personnel Input Worksheet'!F277</f>
        <v>0</v>
      </c>
      <c r="G276" s="0" t="n">
        <f aca="false">+'Personnel Input Worksheet'!G277</f>
        <v>12</v>
      </c>
      <c r="H276" s="102" t="n">
        <f aca="false">+G276*30</f>
        <v>360</v>
      </c>
      <c r="I276" s="103" t="n">
        <f aca="false">+F276/12</f>
        <v>0</v>
      </c>
      <c r="J276" s="104" t="n">
        <v>36526</v>
      </c>
      <c r="K276" s="105" t="n">
        <f aca="false">IF(B276&lt;&gt;"FTE",DATE(99,12,31),+J276+(360-H276))</f>
        <v>36525</v>
      </c>
      <c r="L276" s="105" t="n">
        <f aca="false">IF(B276&lt;&gt;"FTE",J276+H276,DATE(2001,1,1))</f>
        <v>36886</v>
      </c>
      <c r="M276" s="103" t="n">
        <f aca="false">IF(AND($K276&lt;=M$20,$L276&gt;M$20),$I276,0)</f>
        <v>0</v>
      </c>
      <c r="N276" s="103" t="n">
        <f aca="false">IF(AND($K276&lt;=N$20,$L276&gt;N$20),$I276,0)</f>
        <v>0</v>
      </c>
      <c r="O276" s="103" t="n">
        <f aca="false">IF(AND($K276&lt;=O$20,$L276&gt;O$20),$I276,0)</f>
        <v>0</v>
      </c>
      <c r="P276" s="103" t="n">
        <f aca="false">IF(AND($K276&lt;=P$20,$L276&gt;P$20),$I276,0)</f>
        <v>0</v>
      </c>
      <c r="Q276" s="103" t="n">
        <f aca="false">IF(AND($K276&lt;=Q$20,$L276&gt;Q$20),$I276,0)</f>
        <v>0</v>
      </c>
      <c r="R276" s="103" t="n">
        <f aca="false">IF(AND($K276&lt;=R$20,$L276&gt;R$20),$I276,0)</f>
        <v>0</v>
      </c>
      <c r="S276" s="103" t="n">
        <f aca="false">IF(AND($K276&lt;=S$20,$L276&gt;S$20),$I276,0)</f>
        <v>0</v>
      </c>
      <c r="T276" s="103" t="n">
        <f aca="false">IF(AND($K276&lt;=T$20,$L276&gt;T$20),$I276,0)</f>
        <v>0</v>
      </c>
      <c r="U276" s="103" t="n">
        <f aca="false">IF(AND($K276&lt;=U$20,$L276&gt;U$20),$I276,0)</f>
        <v>0</v>
      </c>
      <c r="V276" s="103" t="n">
        <f aca="false">IF(AND($K276&lt;=V$20,$L276&gt;V$20),$I276,0)</f>
        <v>0</v>
      </c>
      <c r="W276" s="103" t="n">
        <f aca="false">IF(AND($K276&lt;=W$20,$L276&gt;W$20),$I276,0)</f>
        <v>0</v>
      </c>
      <c r="X276" s="103" t="n">
        <f aca="false">IF(AND($K276&lt;=X$20,$L276&gt;X$20),$I276,0)</f>
        <v>0</v>
      </c>
      <c r="Y276" s="106" t="n">
        <f aca="false">SUM(M276:X276)</f>
        <v>0</v>
      </c>
    </row>
    <row r="277" customFormat="false" ht="12.75" hidden="false" customHeight="false" outlineLevel="0" collapsed="false">
      <c r="A277" s="0" t="n">
        <f aca="false">+'Personnel Input Worksheet'!A278</f>
        <v>0</v>
      </c>
      <c r="B277" s="0" t="str">
        <f aca="false">+'Personnel Input Worksheet'!B278</f>
        <v> </v>
      </c>
      <c r="C277" s="0" t="n">
        <f aca="false">+'Personnel Input Worksheet'!C278</f>
        <v>0</v>
      </c>
      <c r="D277" s="0" t="n">
        <f aca="false">+'Personnel Input Worksheet'!D278</f>
        <v>0</v>
      </c>
      <c r="E277" s="0" t="n">
        <f aca="false">+'Personnel Input Worksheet'!E278</f>
        <v>0</v>
      </c>
      <c r="F277" s="94" t="n">
        <f aca="false">+'Personnel Input Worksheet'!F278</f>
        <v>0</v>
      </c>
      <c r="G277" s="0" t="n">
        <f aca="false">+'Personnel Input Worksheet'!G278</f>
        <v>12</v>
      </c>
      <c r="H277" s="102" t="n">
        <f aca="false">+G277*30</f>
        <v>360</v>
      </c>
      <c r="I277" s="103" t="n">
        <f aca="false">+F277/12</f>
        <v>0</v>
      </c>
      <c r="J277" s="104" t="n">
        <v>36526</v>
      </c>
      <c r="K277" s="105" t="n">
        <f aca="false">IF(B277&lt;&gt;"FTE",DATE(99,12,31),+J277+(360-H277))</f>
        <v>36525</v>
      </c>
      <c r="L277" s="105" t="n">
        <f aca="false">IF(B277&lt;&gt;"FTE",J277+H277,DATE(2001,1,1))</f>
        <v>36886</v>
      </c>
      <c r="M277" s="103" t="n">
        <f aca="false">IF(AND($K277&lt;=M$20,$L277&gt;M$20),$I277,0)</f>
        <v>0</v>
      </c>
      <c r="N277" s="103" t="n">
        <f aca="false">IF(AND($K277&lt;=N$20,$L277&gt;N$20),$I277,0)</f>
        <v>0</v>
      </c>
      <c r="O277" s="103" t="n">
        <f aca="false">IF(AND($K277&lt;=O$20,$L277&gt;O$20),$I277,0)</f>
        <v>0</v>
      </c>
      <c r="P277" s="103" t="n">
        <f aca="false">IF(AND($K277&lt;=P$20,$L277&gt;P$20),$I277,0)</f>
        <v>0</v>
      </c>
      <c r="Q277" s="103" t="n">
        <f aca="false">IF(AND($K277&lt;=Q$20,$L277&gt;Q$20),$I277,0)</f>
        <v>0</v>
      </c>
      <c r="R277" s="103" t="n">
        <f aca="false">IF(AND($K277&lt;=R$20,$L277&gt;R$20),$I277,0)</f>
        <v>0</v>
      </c>
      <c r="S277" s="103" t="n">
        <f aca="false">IF(AND($K277&lt;=S$20,$L277&gt;S$20),$I277,0)</f>
        <v>0</v>
      </c>
      <c r="T277" s="103" t="n">
        <f aca="false">IF(AND($K277&lt;=T$20,$L277&gt;T$20),$I277,0)</f>
        <v>0</v>
      </c>
      <c r="U277" s="103" t="n">
        <f aca="false">IF(AND($K277&lt;=U$20,$L277&gt;U$20),$I277,0)</f>
        <v>0</v>
      </c>
      <c r="V277" s="103" t="n">
        <f aca="false">IF(AND($K277&lt;=V$20,$L277&gt;V$20),$I277,0)</f>
        <v>0</v>
      </c>
      <c r="W277" s="103" t="n">
        <f aca="false">IF(AND($K277&lt;=W$20,$L277&gt;W$20),$I277,0)</f>
        <v>0</v>
      </c>
      <c r="X277" s="103" t="n">
        <f aca="false">IF(AND($K277&lt;=X$20,$L277&gt;X$20),$I277,0)</f>
        <v>0</v>
      </c>
      <c r="Y277" s="106" t="n">
        <f aca="false">SUM(M277:X277)</f>
        <v>0</v>
      </c>
    </row>
    <row r="278" customFormat="false" ht="12.75" hidden="false" customHeight="false" outlineLevel="0" collapsed="false">
      <c r="A278" s="0" t="n">
        <f aca="false">+'Personnel Input Worksheet'!A279</f>
        <v>0</v>
      </c>
      <c r="B278" s="0" t="str">
        <f aca="false">+'Personnel Input Worksheet'!B279</f>
        <v> </v>
      </c>
      <c r="C278" s="0" t="n">
        <f aca="false">+'Personnel Input Worksheet'!C279</f>
        <v>0</v>
      </c>
      <c r="D278" s="0" t="n">
        <f aca="false">+'Personnel Input Worksheet'!D279</f>
        <v>0</v>
      </c>
      <c r="E278" s="0" t="n">
        <f aca="false">+'Personnel Input Worksheet'!E279</f>
        <v>0</v>
      </c>
      <c r="F278" s="94" t="n">
        <f aca="false">+'Personnel Input Worksheet'!F279</f>
        <v>0</v>
      </c>
      <c r="G278" s="0" t="n">
        <f aca="false">+'Personnel Input Worksheet'!G279</f>
        <v>12</v>
      </c>
      <c r="H278" s="102" t="n">
        <f aca="false">+G278*30</f>
        <v>360</v>
      </c>
      <c r="I278" s="103" t="n">
        <f aca="false">+F278/12</f>
        <v>0</v>
      </c>
      <c r="J278" s="104" t="n">
        <v>36526</v>
      </c>
      <c r="K278" s="105" t="n">
        <f aca="false">IF(B278&lt;&gt;"FTE",DATE(99,12,31),+J278+(360-H278))</f>
        <v>36525</v>
      </c>
      <c r="L278" s="105" t="n">
        <f aca="false">IF(B278&lt;&gt;"FTE",J278+H278,DATE(2001,1,1))</f>
        <v>36886</v>
      </c>
      <c r="M278" s="103" t="n">
        <f aca="false">IF(AND($K278&lt;=M$20,$L278&gt;M$20),$I278,0)</f>
        <v>0</v>
      </c>
      <c r="N278" s="103" t="n">
        <f aca="false">IF(AND($K278&lt;=N$20,$L278&gt;N$20),$I278,0)</f>
        <v>0</v>
      </c>
      <c r="O278" s="103" t="n">
        <f aca="false">IF(AND($K278&lt;=O$20,$L278&gt;O$20),$I278,0)</f>
        <v>0</v>
      </c>
      <c r="P278" s="103" t="n">
        <f aca="false">IF(AND($K278&lt;=P$20,$L278&gt;P$20),$I278,0)</f>
        <v>0</v>
      </c>
      <c r="Q278" s="103" t="n">
        <f aca="false">IF(AND($K278&lt;=Q$20,$L278&gt;Q$20),$I278,0)</f>
        <v>0</v>
      </c>
      <c r="R278" s="103" t="n">
        <f aca="false">IF(AND($K278&lt;=R$20,$L278&gt;R$20),$I278,0)</f>
        <v>0</v>
      </c>
      <c r="S278" s="103" t="n">
        <f aca="false">IF(AND($K278&lt;=S$20,$L278&gt;S$20),$I278,0)</f>
        <v>0</v>
      </c>
      <c r="T278" s="103" t="n">
        <f aca="false">IF(AND($K278&lt;=T$20,$L278&gt;T$20),$I278,0)</f>
        <v>0</v>
      </c>
      <c r="U278" s="103" t="n">
        <f aca="false">IF(AND($K278&lt;=U$20,$L278&gt;U$20),$I278,0)</f>
        <v>0</v>
      </c>
      <c r="V278" s="103" t="n">
        <f aca="false">IF(AND($K278&lt;=V$20,$L278&gt;V$20),$I278,0)</f>
        <v>0</v>
      </c>
      <c r="W278" s="103" t="n">
        <f aca="false">IF(AND($K278&lt;=W$20,$L278&gt;W$20),$I278,0)</f>
        <v>0</v>
      </c>
      <c r="X278" s="103" t="n">
        <f aca="false">IF(AND($K278&lt;=X$20,$L278&gt;X$20),$I278,0)</f>
        <v>0</v>
      </c>
      <c r="Y278" s="106" t="n">
        <f aca="false">SUM(M278:X278)</f>
        <v>0</v>
      </c>
    </row>
    <row r="279" customFormat="false" ht="12.75" hidden="false" customHeight="false" outlineLevel="0" collapsed="false">
      <c r="A279" s="0" t="n">
        <f aca="false">+'Personnel Input Worksheet'!A280</f>
        <v>0</v>
      </c>
      <c r="B279" s="0" t="str">
        <f aca="false">+'Personnel Input Worksheet'!B280</f>
        <v> </v>
      </c>
      <c r="C279" s="0" t="n">
        <f aca="false">+'Personnel Input Worksheet'!C280</f>
        <v>0</v>
      </c>
      <c r="D279" s="0" t="n">
        <f aca="false">+'Personnel Input Worksheet'!D280</f>
        <v>0</v>
      </c>
      <c r="E279" s="0" t="n">
        <f aca="false">+'Personnel Input Worksheet'!E280</f>
        <v>0</v>
      </c>
      <c r="F279" s="94" t="n">
        <f aca="false">+'Personnel Input Worksheet'!F280</f>
        <v>0</v>
      </c>
      <c r="G279" s="0" t="n">
        <f aca="false">+'Personnel Input Worksheet'!G280</f>
        <v>12</v>
      </c>
      <c r="H279" s="102" t="n">
        <f aca="false">+G279*30</f>
        <v>360</v>
      </c>
      <c r="I279" s="103" t="n">
        <f aca="false">+F279/12</f>
        <v>0</v>
      </c>
      <c r="J279" s="104" t="n">
        <v>36526</v>
      </c>
      <c r="K279" s="105" t="n">
        <f aca="false">IF(B279&lt;&gt;"FTE",DATE(99,12,31),+J279+(360-H279))</f>
        <v>36525</v>
      </c>
      <c r="L279" s="105" t="n">
        <f aca="false">IF(B279&lt;&gt;"FTE",J279+H279,DATE(2001,1,1))</f>
        <v>36886</v>
      </c>
      <c r="M279" s="103" t="n">
        <f aca="false">IF(AND($K279&lt;=M$20,$L279&gt;M$20),$I279,0)</f>
        <v>0</v>
      </c>
      <c r="N279" s="103" t="n">
        <f aca="false">IF(AND($K279&lt;=N$20,$L279&gt;N$20),$I279,0)</f>
        <v>0</v>
      </c>
      <c r="O279" s="103" t="n">
        <f aca="false">IF(AND($K279&lt;=O$20,$L279&gt;O$20),$I279,0)</f>
        <v>0</v>
      </c>
      <c r="P279" s="103" t="n">
        <f aca="false">IF(AND($K279&lt;=P$20,$L279&gt;P$20),$I279,0)</f>
        <v>0</v>
      </c>
      <c r="Q279" s="103" t="n">
        <f aca="false">IF(AND($K279&lt;=Q$20,$L279&gt;Q$20),$I279,0)</f>
        <v>0</v>
      </c>
      <c r="R279" s="103" t="n">
        <f aca="false">IF(AND($K279&lt;=R$20,$L279&gt;R$20),$I279,0)</f>
        <v>0</v>
      </c>
      <c r="S279" s="103" t="n">
        <f aca="false">IF(AND($K279&lt;=S$20,$L279&gt;S$20),$I279,0)</f>
        <v>0</v>
      </c>
      <c r="T279" s="103" t="n">
        <f aca="false">IF(AND($K279&lt;=T$20,$L279&gt;T$20),$I279,0)</f>
        <v>0</v>
      </c>
      <c r="U279" s="103" t="n">
        <f aca="false">IF(AND($K279&lt;=U$20,$L279&gt;U$20),$I279,0)</f>
        <v>0</v>
      </c>
      <c r="V279" s="103" t="n">
        <f aca="false">IF(AND($K279&lt;=V$20,$L279&gt;V$20),$I279,0)</f>
        <v>0</v>
      </c>
      <c r="W279" s="103" t="n">
        <f aca="false">IF(AND($K279&lt;=W$20,$L279&gt;W$20),$I279,0)</f>
        <v>0</v>
      </c>
      <c r="X279" s="103" t="n">
        <f aca="false">IF(AND($K279&lt;=X$20,$L279&gt;X$20),$I279,0)</f>
        <v>0</v>
      </c>
      <c r="Y279" s="106" t="n">
        <f aca="false">SUM(M279:X279)</f>
        <v>0</v>
      </c>
    </row>
    <row r="280" customFormat="false" ht="12.75" hidden="false" customHeight="false" outlineLevel="0" collapsed="false">
      <c r="A280" s="0" t="n">
        <f aca="false">+'Personnel Input Worksheet'!A281</f>
        <v>0</v>
      </c>
      <c r="B280" s="0" t="str">
        <f aca="false">+'Personnel Input Worksheet'!B281</f>
        <v> </v>
      </c>
      <c r="C280" s="0" t="n">
        <f aca="false">+'Personnel Input Worksheet'!C281</f>
        <v>0</v>
      </c>
      <c r="D280" s="0" t="n">
        <f aca="false">+'Personnel Input Worksheet'!D281</f>
        <v>0</v>
      </c>
      <c r="E280" s="0" t="n">
        <f aca="false">+'Personnel Input Worksheet'!E281</f>
        <v>0</v>
      </c>
      <c r="F280" s="94" t="n">
        <f aca="false">+'Personnel Input Worksheet'!F281</f>
        <v>0</v>
      </c>
      <c r="G280" s="0" t="n">
        <f aca="false">+'Personnel Input Worksheet'!G281</f>
        <v>12</v>
      </c>
      <c r="H280" s="102" t="n">
        <f aca="false">+G280*30</f>
        <v>360</v>
      </c>
      <c r="I280" s="103" t="n">
        <f aca="false">+F280/12</f>
        <v>0</v>
      </c>
      <c r="J280" s="104" t="n">
        <v>36526</v>
      </c>
      <c r="K280" s="105" t="n">
        <f aca="false">IF(B280&lt;&gt;"FTE",DATE(99,12,31),+J280+(360-H280))</f>
        <v>36525</v>
      </c>
      <c r="L280" s="105" t="n">
        <f aca="false">IF(B280&lt;&gt;"FTE",J280+H280,DATE(2001,1,1))</f>
        <v>36886</v>
      </c>
      <c r="M280" s="103" t="n">
        <f aca="false">IF(AND($K280&lt;=M$20,$L280&gt;M$20),$I280,0)</f>
        <v>0</v>
      </c>
      <c r="N280" s="103" t="n">
        <f aca="false">IF(AND($K280&lt;=N$20,$L280&gt;N$20),$I280,0)</f>
        <v>0</v>
      </c>
      <c r="O280" s="103" t="n">
        <f aca="false">IF(AND($K280&lt;=O$20,$L280&gt;O$20),$I280,0)</f>
        <v>0</v>
      </c>
      <c r="P280" s="103" t="n">
        <f aca="false">IF(AND($K280&lt;=P$20,$L280&gt;P$20),$I280,0)</f>
        <v>0</v>
      </c>
      <c r="Q280" s="103" t="n">
        <f aca="false">IF(AND($K280&lt;=Q$20,$L280&gt;Q$20),$I280,0)</f>
        <v>0</v>
      </c>
      <c r="R280" s="103" t="n">
        <f aca="false">IF(AND($K280&lt;=R$20,$L280&gt;R$20),$I280,0)</f>
        <v>0</v>
      </c>
      <c r="S280" s="103" t="n">
        <f aca="false">IF(AND($K280&lt;=S$20,$L280&gt;S$20),$I280,0)</f>
        <v>0</v>
      </c>
      <c r="T280" s="103" t="n">
        <f aca="false">IF(AND($K280&lt;=T$20,$L280&gt;T$20),$I280,0)</f>
        <v>0</v>
      </c>
      <c r="U280" s="103" t="n">
        <f aca="false">IF(AND($K280&lt;=U$20,$L280&gt;U$20),$I280,0)</f>
        <v>0</v>
      </c>
      <c r="V280" s="103" t="n">
        <f aca="false">IF(AND($K280&lt;=V$20,$L280&gt;V$20),$I280,0)</f>
        <v>0</v>
      </c>
      <c r="W280" s="103" t="n">
        <f aca="false">IF(AND($K280&lt;=W$20,$L280&gt;W$20),$I280,0)</f>
        <v>0</v>
      </c>
      <c r="X280" s="103" t="n">
        <f aca="false">IF(AND($K280&lt;=X$20,$L280&gt;X$20),$I280,0)</f>
        <v>0</v>
      </c>
      <c r="Y280" s="106" t="n">
        <f aca="false">SUM(M280:X280)</f>
        <v>0</v>
      </c>
    </row>
    <row r="281" customFormat="false" ht="12.75" hidden="false" customHeight="false" outlineLevel="0" collapsed="false">
      <c r="A281" s="0" t="n">
        <f aca="false">+'Personnel Input Worksheet'!A282</f>
        <v>0</v>
      </c>
      <c r="B281" s="0" t="str">
        <f aca="false">+'Personnel Input Worksheet'!B282</f>
        <v> </v>
      </c>
      <c r="C281" s="0" t="n">
        <f aca="false">+'Personnel Input Worksheet'!C282</f>
        <v>0</v>
      </c>
      <c r="D281" s="0" t="n">
        <f aca="false">+'Personnel Input Worksheet'!D282</f>
        <v>0</v>
      </c>
      <c r="E281" s="0" t="n">
        <f aca="false">+'Personnel Input Worksheet'!E282</f>
        <v>0</v>
      </c>
      <c r="F281" s="94" t="n">
        <f aca="false">+'Personnel Input Worksheet'!F282</f>
        <v>0</v>
      </c>
      <c r="G281" s="0" t="n">
        <f aca="false">+'Personnel Input Worksheet'!G282</f>
        <v>12</v>
      </c>
      <c r="H281" s="102" t="n">
        <f aca="false">+G281*30</f>
        <v>360</v>
      </c>
      <c r="I281" s="103" t="n">
        <f aca="false">+F281/12</f>
        <v>0</v>
      </c>
      <c r="J281" s="104" t="n">
        <v>36526</v>
      </c>
      <c r="K281" s="105" t="n">
        <f aca="false">IF(B281&lt;&gt;"FTE",DATE(99,12,31),+J281+(360-H281))</f>
        <v>36525</v>
      </c>
      <c r="L281" s="105" t="n">
        <f aca="false">IF(B281&lt;&gt;"FTE",J281+H281,DATE(2001,1,1))</f>
        <v>36886</v>
      </c>
      <c r="M281" s="103" t="n">
        <f aca="false">IF(AND($K281&lt;=M$20,$L281&gt;M$20),$I281,0)</f>
        <v>0</v>
      </c>
      <c r="N281" s="103" t="n">
        <f aca="false">IF(AND($K281&lt;=N$20,$L281&gt;N$20),$I281,0)</f>
        <v>0</v>
      </c>
      <c r="O281" s="103" t="n">
        <f aca="false">IF(AND($K281&lt;=O$20,$L281&gt;O$20),$I281,0)</f>
        <v>0</v>
      </c>
      <c r="P281" s="103" t="n">
        <f aca="false">IF(AND($K281&lt;=P$20,$L281&gt;P$20),$I281,0)</f>
        <v>0</v>
      </c>
      <c r="Q281" s="103" t="n">
        <f aca="false">IF(AND($K281&lt;=Q$20,$L281&gt;Q$20),$I281,0)</f>
        <v>0</v>
      </c>
      <c r="R281" s="103" t="n">
        <f aca="false">IF(AND($K281&lt;=R$20,$L281&gt;R$20),$I281,0)</f>
        <v>0</v>
      </c>
      <c r="S281" s="103" t="n">
        <f aca="false">IF(AND($K281&lt;=S$20,$L281&gt;S$20),$I281,0)</f>
        <v>0</v>
      </c>
      <c r="T281" s="103" t="n">
        <f aca="false">IF(AND($K281&lt;=T$20,$L281&gt;T$20),$I281,0)</f>
        <v>0</v>
      </c>
      <c r="U281" s="103" t="n">
        <f aca="false">IF(AND($K281&lt;=U$20,$L281&gt;U$20),$I281,0)</f>
        <v>0</v>
      </c>
      <c r="V281" s="103" t="n">
        <f aca="false">IF(AND($K281&lt;=V$20,$L281&gt;V$20),$I281,0)</f>
        <v>0</v>
      </c>
      <c r="W281" s="103" t="n">
        <f aca="false">IF(AND($K281&lt;=W$20,$L281&gt;W$20),$I281,0)</f>
        <v>0</v>
      </c>
      <c r="X281" s="103" t="n">
        <f aca="false">IF(AND($K281&lt;=X$20,$L281&gt;X$20),$I281,0)</f>
        <v>0</v>
      </c>
      <c r="Y281" s="106" t="n">
        <f aca="false">SUM(M281:X281)</f>
        <v>0</v>
      </c>
    </row>
    <row r="282" customFormat="false" ht="12.75" hidden="false" customHeight="false" outlineLevel="0" collapsed="false">
      <c r="A282" s="0" t="n">
        <f aca="false">+'Personnel Input Worksheet'!A283</f>
        <v>0</v>
      </c>
      <c r="B282" s="0" t="str">
        <f aca="false">+'Personnel Input Worksheet'!B283</f>
        <v> </v>
      </c>
      <c r="C282" s="0" t="n">
        <f aca="false">+'Personnel Input Worksheet'!C283</f>
        <v>0</v>
      </c>
      <c r="D282" s="0" t="n">
        <f aca="false">+'Personnel Input Worksheet'!D283</f>
        <v>0</v>
      </c>
      <c r="E282" s="0" t="n">
        <f aca="false">+'Personnel Input Worksheet'!E283</f>
        <v>0</v>
      </c>
      <c r="F282" s="94" t="n">
        <f aca="false">+'Personnel Input Worksheet'!F283</f>
        <v>0</v>
      </c>
      <c r="G282" s="0" t="n">
        <f aca="false">+'Personnel Input Worksheet'!G283</f>
        <v>12</v>
      </c>
      <c r="H282" s="102" t="n">
        <f aca="false">+G282*30</f>
        <v>360</v>
      </c>
      <c r="I282" s="103" t="n">
        <f aca="false">+F282/12</f>
        <v>0</v>
      </c>
      <c r="J282" s="104" t="n">
        <v>36526</v>
      </c>
      <c r="K282" s="105" t="n">
        <f aca="false">IF(B282&lt;&gt;"FTE",DATE(99,12,31),+J282+(360-H282))</f>
        <v>36525</v>
      </c>
      <c r="L282" s="105" t="n">
        <f aca="false">IF(B282&lt;&gt;"FTE",J282+H282,DATE(2001,1,1))</f>
        <v>36886</v>
      </c>
      <c r="M282" s="103" t="n">
        <f aca="false">IF(AND($K282&lt;=M$20,$L282&gt;M$20),$I282,0)</f>
        <v>0</v>
      </c>
      <c r="N282" s="103" t="n">
        <f aca="false">IF(AND($K282&lt;=N$20,$L282&gt;N$20),$I282,0)</f>
        <v>0</v>
      </c>
      <c r="O282" s="103" t="n">
        <f aca="false">IF(AND($K282&lt;=O$20,$L282&gt;O$20),$I282,0)</f>
        <v>0</v>
      </c>
      <c r="P282" s="103" t="n">
        <f aca="false">IF(AND($K282&lt;=P$20,$L282&gt;P$20),$I282,0)</f>
        <v>0</v>
      </c>
      <c r="Q282" s="103" t="n">
        <f aca="false">IF(AND($K282&lt;=Q$20,$L282&gt;Q$20),$I282,0)</f>
        <v>0</v>
      </c>
      <c r="R282" s="103" t="n">
        <f aca="false">IF(AND($K282&lt;=R$20,$L282&gt;R$20),$I282,0)</f>
        <v>0</v>
      </c>
      <c r="S282" s="103" t="n">
        <f aca="false">IF(AND($K282&lt;=S$20,$L282&gt;S$20),$I282,0)</f>
        <v>0</v>
      </c>
      <c r="T282" s="103" t="n">
        <f aca="false">IF(AND($K282&lt;=T$20,$L282&gt;T$20),$I282,0)</f>
        <v>0</v>
      </c>
      <c r="U282" s="103" t="n">
        <f aca="false">IF(AND($K282&lt;=U$20,$L282&gt;U$20),$I282,0)</f>
        <v>0</v>
      </c>
      <c r="V282" s="103" t="n">
        <f aca="false">IF(AND($K282&lt;=V$20,$L282&gt;V$20),$I282,0)</f>
        <v>0</v>
      </c>
      <c r="W282" s="103" t="n">
        <f aca="false">IF(AND($K282&lt;=W$20,$L282&gt;W$20),$I282,0)</f>
        <v>0</v>
      </c>
      <c r="X282" s="103" t="n">
        <f aca="false">IF(AND($K282&lt;=X$20,$L282&gt;X$20),$I282,0)</f>
        <v>0</v>
      </c>
      <c r="Y282" s="106" t="n">
        <f aca="false">SUM(M282:X282)</f>
        <v>0</v>
      </c>
    </row>
    <row r="283" customFormat="false" ht="12.75" hidden="false" customHeight="false" outlineLevel="0" collapsed="false">
      <c r="A283" s="0" t="n">
        <f aca="false">+'Personnel Input Worksheet'!A284</f>
        <v>0</v>
      </c>
      <c r="B283" s="0" t="str">
        <f aca="false">+'Personnel Input Worksheet'!B284</f>
        <v> </v>
      </c>
      <c r="C283" s="0" t="n">
        <f aca="false">+'Personnel Input Worksheet'!C284</f>
        <v>0</v>
      </c>
      <c r="D283" s="0" t="n">
        <f aca="false">+'Personnel Input Worksheet'!D284</f>
        <v>0</v>
      </c>
      <c r="E283" s="0" t="n">
        <f aca="false">+'Personnel Input Worksheet'!E284</f>
        <v>0</v>
      </c>
      <c r="F283" s="94" t="n">
        <f aca="false">+'Personnel Input Worksheet'!F284</f>
        <v>0</v>
      </c>
      <c r="G283" s="0" t="n">
        <f aca="false">+'Personnel Input Worksheet'!G284</f>
        <v>12</v>
      </c>
      <c r="H283" s="102" t="n">
        <f aca="false">+G283*30</f>
        <v>360</v>
      </c>
      <c r="I283" s="103" t="n">
        <f aca="false">+F283/12</f>
        <v>0</v>
      </c>
      <c r="J283" s="104" t="n">
        <v>36526</v>
      </c>
      <c r="K283" s="105" t="n">
        <f aca="false">IF(B283&lt;&gt;"FTE",DATE(99,12,31),+J283+(360-H283))</f>
        <v>36525</v>
      </c>
      <c r="L283" s="105" t="n">
        <f aca="false">IF(B283&lt;&gt;"FTE",J283+H283,DATE(2001,1,1))</f>
        <v>36886</v>
      </c>
      <c r="M283" s="103" t="n">
        <f aca="false">IF(AND($K283&lt;=M$20,$L283&gt;M$20),$I283,0)</f>
        <v>0</v>
      </c>
      <c r="N283" s="103" t="n">
        <f aca="false">IF(AND($K283&lt;=N$20,$L283&gt;N$20),$I283,0)</f>
        <v>0</v>
      </c>
      <c r="O283" s="103" t="n">
        <f aca="false">IF(AND($K283&lt;=O$20,$L283&gt;O$20),$I283,0)</f>
        <v>0</v>
      </c>
      <c r="P283" s="103" t="n">
        <f aca="false">IF(AND($K283&lt;=P$20,$L283&gt;P$20),$I283,0)</f>
        <v>0</v>
      </c>
      <c r="Q283" s="103" t="n">
        <f aca="false">IF(AND($K283&lt;=Q$20,$L283&gt;Q$20),$I283,0)</f>
        <v>0</v>
      </c>
      <c r="R283" s="103" t="n">
        <f aca="false">IF(AND($K283&lt;=R$20,$L283&gt;R$20),$I283,0)</f>
        <v>0</v>
      </c>
      <c r="S283" s="103" t="n">
        <f aca="false">IF(AND($K283&lt;=S$20,$L283&gt;S$20),$I283,0)</f>
        <v>0</v>
      </c>
      <c r="T283" s="103" t="n">
        <f aca="false">IF(AND($K283&lt;=T$20,$L283&gt;T$20),$I283,0)</f>
        <v>0</v>
      </c>
      <c r="U283" s="103" t="n">
        <f aca="false">IF(AND($K283&lt;=U$20,$L283&gt;U$20),$I283,0)</f>
        <v>0</v>
      </c>
      <c r="V283" s="103" t="n">
        <f aca="false">IF(AND($K283&lt;=V$20,$L283&gt;V$20),$I283,0)</f>
        <v>0</v>
      </c>
      <c r="W283" s="103" t="n">
        <f aca="false">IF(AND($K283&lt;=W$20,$L283&gt;W$20),$I283,0)</f>
        <v>0</v>
      </c>
      <c r="X283" s="103" t="n">
        <f aca="false">IF(AND($K283&lt;=X$20,$L283&gt;X$20),$I283,0)</f>
        <v>0</v>
      </c>
      <c r="Y283" s="106" t="n">
        <f aca="false">SUM(M283:X283)</f>
        <v>0</v>
      </c>
    </row>
    <row r="284" customFormat="false" ht="12.75" hidden="false" customHeight="false" outlineLevel="0" collapsed="false">
      <c r="A284" s="0" t="n">
        <f aca="false">+'Personnel Input Worksheet'!A285</f>
        <v>0</v>
      </c>
      <c r="B284" s="0" t="str">
        <f aca="false">+'Personnel Input Worksheet'!B285</f>
        <v> </v>
      </c>
      <c r="C284" s="0" t="n">
        <f aca="false">+'Personnel Input Worksheet'!C285</f>
        <v>0</v>
      </c>
      <c r="D284" s="0" t="n">
        <f aca="false">+'Personnel Input Worksheet'!D285</f>
        <v>0</v>
      </c>
      <c r="E284" s="0" t="n">
        <f aca="false">+'Personnel Input Worksheet'!E285</f>
        <v>0</v>
      </c>
      <c r="F284" s="94" t="n">
        <f aca="false">+'Personnel Input Worksheet'!F285</f>
        <v>0</v>
      </c>
      <c r="G284" s="0" t="n">
        <f aca="false">+'Personnel Input Worksheet'!G285</f>
        <v>12</v>
      </c>
      <c r="H284" s="102" t="n">
        <f aca="false">+G284*30</f>
        <v>360</v>
      </c>
      <c r="I284" s="103" t="n">
        <f aca="false">+F284/12</f>
        <v>0</v>
      </c>
      <c r="J284" s="104" t="n">
        <v>36526</v>
      </c>
      <c r="K284" s="105" t="n">
        <f aca="false">IF(B284&lt;&gt;"FTE",DATE(99,12,31),+J284+(360-H284))</f>
        <v>36525</v>
      </c>
      <c r="L284" s="105" t="n">
        <f aca="false">IF(B284&lt;&gt;"FTE",J284+H284,DATE(2001,1,1))</f>
        <v>36886</v>
      </c>
      <c r="M284" s="103" t="n">
        <f aca="false">IF(AND($K284&lt;=M$20,$L284&gt;M$20),$I284,0)</f>
        <v>0</v>
      </c>
      <c r="N284" s="103" t="n">
        <f aca="false">IF(AND($K284&lt;=N$20,$L284&gt;N$20),$I284,0)</f>
        <v>0</v>
      </c>
      <c r="O284" s="103" t="n">
        <f aca="false">IF(AND($K284&lt;=O$20,$L284&gt;O$20),$I284,0)</f>
        <v>0</v>
      </c>
      <c r="P284" s="103" t="n">
        <f aca="false">IF(AND($K284&lt;=P$20,$L284&gt;P$20),$I284,0)</f>
        <v>0</v>
      </c>
      <c r="Q284" s="103" t="n">
        <f aca="false">IF(AND($K284&lt;=Q$20,$L284&gt;Q$20),$I284,0)</f>
        <v>0</v>
      </c>
      <c r="R284" s="103" t="n">
        <f aca="false">IF(AND($K284&lt;=R$20,$L284&gt;R$20),$I284,0)</f>
        <v>0</v>
      </c>
      <c r="S284" s="103" t="n">
        <f aca="false">IF(AND($K284&lt;=S$20,$L284&gt;S$20),$I284,0)</f>
        <v>0</v>
      </c>
      <c r="T284" s="103" t="n">
        <f aca="false">IF(AND($K284&lt;=T$20,$L284&gt;T$20),$I284,0)</f>
        <v>0</v>
      </c>
      <c r="U284" s="103" t="n">
        <f aca="false">IF(AND($K284&lt;=U$20,$L284&gt;U$20),$I284,0)</f>
        <v>0</v>
      </c>
      <c r="V284" s="103" t="n">
        <f aca="false">IF(AND($K284&lt;=V$20,$L284&gt;V$20),$I284,0)</f>
        <v>0</v>
      </c>
      <c r="W284" s="103" t="n">
        <f aca="false">IF(AND($K284&lt;=W$20,$L284&gt;W$20),$I284,0)</f>
        <v>0</v>
      </c>
      <c r="X284" s="103" t="n">
        <f aca="false">IF(AND($K284&lt;=X$20,$L284&gt;X$20),$I284,0)</f>
        <v>0</v>
      </c>
      <c r="Y284" s="106" t="n">
        <f aca="false">SUM(M284:X284)</f>
        <v>0</v>
      </c>
    </row>
    <row r="285" customFormat="false" ht="12.75" hidden="false" customHeight="false" outlineLevel="0" collapsed="false">
      <c r="A285" s="0" t="n">
        <f aca="false">+'Personnel Input Worksheet'!A286</f>
        <v>0</v>
      </c>
      <c r="B285" s="0" t="str">
        <f aca="false">+'Personnel Input Worksheet'!B286</f>
        <v> </v>
      </c>
      <c r="C285" s="0" t="n">
        <f aca="false">+'Personnel Input Worksheet'!C286</f>
        <v>0</v>
      </c>
      <c r="D285" s="0" t="n">
        <f aca="false">+'Personnel Input Worksheet'!D286</f>
        <v>0</v>
      </c>
      <c r="E285" s="0" t="n">
        <f aca="false">+'Personnel Input Worksheet'!E286</f>
        <v>0</v>
      </c>
      <c r="F285" s="94" t="n">
        <f aca="false">+'Personnel Input Worksheet'!F286</f>
        <v>0</v>
      </c>
      <c r="G285" s="0" t="n">
        <f aca="false">+'Personnel Input Worksheet'!G286</f>
        <v>12</v>
      </c>
      <c r="H285" s="102" t="n">
        <f aca="false">+G285*30</f>
        <v>360</v>
      </c>
      <c r="I285" s="103" t="n">
        <f aca="false">+F285/12</f>
        <v>0</v>
      </c>
      <c r="J285" s="104" t="n">
        <v>36526</v>
      </c>
      <c r="K285" s="105" t="n">
        <f aca="false">IF(B285&lt;&gt;"FTE",DATE(99,12,31),+J285+(360-H285))</f>
        <v>36525</v>
      </c>
      <c r="L285" s="105" t="n">
        <f aca="false">IF(B285&lt;&gt;"FTE",J285+H285,DATE(2001,1,1))</f>
        <v>36886</v>
      </c>
      <c r="M285" s="103" t="n">
        <f aca="false">IF(AND($K285&lt;=M$20,$L285&gt;M$20),$I285,0)</f>
        <v>0</v>
      </c>
      <c r="N285" s="103" t="n">
        <f aca="false">IF(AND($K285&lt;=N$20,$L285&gt;N$20),$I285,0)</f>
        <v>0</v>
      </c>
      <c r="O285" s="103" t="n">
        <f aca="false">IF(AND($K285&lt;=O$20,$L285&gt;O$20),$I285,0)</f>
        <v>0</v>
      </c>
      <c r="P285" s="103" t="n">
        <f aca="false">IF(AND($K285&lt;=P$20,$L285&gt;P$20),$I285,0)</f>
        <v>0</v>
      </c>
      <c r="Q285" s="103" t="n">
        <f aca="false">IF(AND($K285&lt;=Q$20,$L285&gt;Q$20),$I285,0)</f>
        <v>0</v>
      </c>
      <c r="R285" s="103" t="n">
        <f aca="false">IF(AND($K285&lt;=R$20,$L285&gt;R$20),$I285,0)</f>
        <v>0</v>
      </c>
      <c r="S285" s="103" t="n">
        <f aca="false">IF(AND($K285&lt;=S$20,$L285&gt;S$20),$I285,0)</f>
        <v>0</v>
      </c>
      <c r="T285" s="103" t="n">
        <f aca="false">IF(AND($K285&lt;=T$20,$L285&gt;T$20),$I285,0)</f>
        <v>0</v>
      </c>
      <c r="U285" s="103" t="n">
        <f aca="false">IF(AND($K285&lt;=U$20,$L285&gt;U$20),$I285,0)</f>
        <v>0</v>
      </c>
      <c r="V285" s="103" t="n">
        <f aca="false">IF(AND($K285&lt;=V$20,$L285&gt;V$20),$I285,0)</f>
        <v>0</v>
      </c>
      <c r="W285" s="103" t="n">
        <f aca="false">IF(AND($K285&lt;=W$20,$L285&gt;W$20),$I285,0)</f>
        <v>0</v>
      </c>
      <c r="X285" s="103" t="n">
        <f aca="false">IF(AND($K285&lt;=X$20,$L285&gt;X$20),$I285,0)</f>
        <v>0</v>
      </c>
      <c r="Y285" s="106" t="n">
        <f aca="false">SUM(M285:X285)</f>
        <v>0</v>
      </c>
    </row>
    <row r="286" customFormat="false" ht="12.75" hidden="false" customHeight="false" outlineLevel="0" collapsed="false">
      <c r="A286" s="0" t="n">
        <f aca="false">+'Personnel Input Worksheet'!A287</f>
        <v>0</v>
      </c>
      <c r="B286" s="0" t="str">
        <f aca="false">+'Personnel Input Worksheet'!B287</f>
        <v> </v>
      </c>
      <c r="C286" s="0" t="n">
        <f aca="false">+'Personnel Input Worksheet'!C287</f>
        <v>0</v>
      </c>
      <c r="D286" s="0" t="n">
        <f aca="false">+'Personnel Input Worksheet'!D287</f>
        <v>0</v>
      </c>
      <c r="E286" s="0" t="n">
        <f aca="false">+'Personnel Input Worksheet'!E287</f>
        <v>0</v>
      </c>
      <c r="F286" s="94" t="n">
        <f aca="false">+'Personnel Input Worksheet'!F287</f>
        <v>0</v>
      </c>
      <c r="G286" s="0" t="n">
        <f aca="false">+'Personnel Input Worksheet'!G287</f>
        <v>12</v>
      </c>
      <c r="H286" s="102" t="n">
        <f aca="false">+G286*30</f>
        <v>360</v>
      </c>
      <c r="I286" s="103" t="n">
        <f aca="false">+F286/12</f>
        <v>0</v>
      </c>
      <c r="J286" s="104" t="n">
        <v>36526</v>
      </c>
      <c r="K286" s="105" t="n">
        <f aca="false">IF(B286&lt;&gt;"FTE",DATE(99,12,31),+J286+(360-H286))</f>
        <v>36525</v>
      </c>
      <c r="L286" s="105" t="n">
        <f aca="false">IF(B286&lt;&gt;"FTE",J286+H286,DATE(2001,1,1))</f>
        <v>36886</v>
      </c>
      <c r="M286" s="103" t="n">
        <f aca="false">IF(AND($K286&lt;=M$20,$L286&gt;M$20),$I286,0)</f>
        <v>0</v>
      </c>
      <c r="N286" s="103" t="n">
        <f aca="false">IF(AND($K286&lt;=N$20,$L286&gt;N$20),$I286,0)</f>
        <v>0</v>
      </c>
      <c r="O286" s="103" t="n">
        <f aca="false">IF(AND($K286&lt;=O$20,$L286&gt;O$20),$I286,0)</f>
        <v>0</v>
      </c>
      <c r="P286" s="103" t="n">
        <f aca="false">IF(AND($K286&lt;=P$20,$L286&gt;P$20),$I286,0)</f>
        <v>0</v>
      </c>
      <c r="Q286" s="103" t="n">
        <f aca="false">IF(AND($K286&lt;=Q$20,$L286&gt;Q$20),$I286,0)</f>
        <v>0</v>
      </c>
      <c r="R286" s="103" t="n">
        <f aca="false">IF(AND($K286&lt;=R$20,$L286&gt;R$20),$I286,0)</f>
        <v>0</v>
      </c>
      <c r="S286" s="103" t="n">
        <f aca="false">IF(AND($K286&lt;=S$20,$L286&gt;S$20),$I286,0)</f>
        <v>0</v>
      </c>
      <c r="T286" s="103" t="n">
        <f aca="false">IF(AND($K286&lt;=T$20,$L286&gt;T$20),$I286,0)</f>
        <v>0</v>
      </c>
      <c r="U286" s="103" t="n">
        <f aca="false">IF(AND($K286&lt;=U$20,$L286&gt;U$20),$I286,0)</f>
        <v>0</v>
      </c>
      <c r="V286" s="103" t="n">
        <f aca="false">IF(AND($K286&lt;=V$20,$L286&gt;V$20),$I286,0)</f>
        <v>0</v>
      </c>
      <c r="W286" s="103" t="n">
        <f aca="false">IF(AND($K286&lt;=W$20,$L286&gt;W$20),$I286,0)</f>
        <v>0</v>
      </c>
      <c r="X286" s="103" t="n">
        <f aca="false">IF(AND($K286&lt;=X$20,$L286&gt;X$20),$I286,0)</f>
        <v>0</v>
      </c>
      <c r="Y286" s="106" t="n">
        <f aca="false">SUM(M286:X286)</f>
        <v>0</v>
      </c>
    </row>
    <row r="287" customFormat="false" ht="12.75" hidden="false" customHeight="false" outlineLevel="0" collapsed="false">
      <c r="A287" s="0" t="n">
        <f aca="false">+'Personnel Input Worksheet'!A288</f>
        <v>0</v>
      </c>
      <c r="B287" s="0" t="str">
        <f aca="false">+'Personnel Input Worksheet'!B288</f>
        <v> </v>
      </c>
      <c r="C287" s="0" t="n">
        <f aca="false">+'Personnel Input Worksheet'!C288</f>
        <v>0</v>
      </c>
      <c r="D287" s="0" t="n">
        <f aca="false">+'Personnel Input Worksheet'!D288</f>
        <v>0</v>
      </c>
      <c r="E287" s="0" t="n">
        <f aca="false">+'Personnel Input Worksheet'!E288</f>
        <v>0</v>
      </c>
      <c r="F287" s="94" t="n">
        <f aca="false">+'Personnel Input Worksheet'!F288</f>
        <v>0</v>
      </c>
      <c r="G287" s="0" t="n">
        <f aca="false">+'Personnel Input Worksheet'!G288</f>
        <v>12</v>
      </c>
      <c r="H287" s="102" t="n">
        <f aca="false">+G287*30</f>
        <v>360</v>
      </c>
      <c r="I287" s="103" t="n">
        <f aca="false">+F287/12</f>
        <v>0</v>
      </c>
      <c r="J287" s="104" t="n">
        <v>36526</v>
      </c>
      <c r="K287" s="105" t="n">
        <f aca="false">IF(B287&lt;&gt;"FTE",DATE(99,12,31),+J287+(360-H287))</f>
        <v>36525</v>
      </c>
      <c r="L287" s="105" t="n">
        <f aca="false">IF(B287&lt;&gt;"FTE",J287+H287,DATE(2001,1,1))</f>
        <v>36886</v>
      </c>
      <c r="M287" s="103" t="n">
        <f aca="false">IF(AND($K287&lt;=M$20,$L287&gt;M$20),$I287,0)</f>
        <v>0</v>
      </c>
      <c r="N287" s="103" t="n">
        <f aca="false">IF(AND($K287&lt;=N$20,$L287&gt;N$20),$I287,0)</f>
        <v>0</v>
      </c>
      <c r="O287" s="103" t="n">
        <f aca="false">IF(AND($K287&lt;=O$20,$L287&gt;O$20),$I287,0)</f>
        <v>0</v>
      </c>
      <c r="P287" s="103" t="n">
        <f aca="false">IF(AND($K287&lt;=P$20,$L287&gt;P$20),$I287,0)</f>
        <v>0</v>
      </c>
      <c r="Q287" s="103" t="n">
        <f aca="false">IF(AND($K287&lt;=Q$20,$L287&gt;Q$20),$I287,0)</f>
        <v>0</v>
      </c>
      <c r="R287" s="103" t="n">
        <f aca="false">IF(AND($K287&lt;=R$20,$L287&gt;R$20),$I287,0)</f>
        <v>0</v>
      </c>
      <c r="S287" s="103" t="n">
        <f aca="false">IF(AND($K287&lt;=S$20,$L287&gt;S$20),$I287,0)</f>
        <v>0</v>
      </c>
      <c r="T287" s="103" t="n">
        <f aca="false">IF(AND($K287&lt;=T$20,$L287&gt;T$20),$I287,0)</f>
        <v>0</v>
      </c>
      <c r="U287" s="103" t="n">
        <f aca="false">IF(AND($K287&lt;=U$20,$L287&gt;U$20),$I287,0)</f>
        <v>0</v>
      </c>
      <c r="V287" s="103" t="n">
        <f aca="false">IF(AND($K287&lt;=V$20,$L287&gt;V$20),$I287,0)</f>
        <v>0</v>
      </c>
      <c r="W287" s="103" t="n">
        <f aca="false">IF(AND($K287&lt;=W$20,$L287&gt;W$20),$I287,0)</f>
        <v>0</v>
      </c>
      <c r="X287" s="103" t="n">
        <f aca="false">IF(AND($K287&lt;=X$20,$L287&gt;X$20),$I287,0)</f>
        <v>0</v>
      </c>
      <c r="Y287" s="106" t="n">
        <f aca="false">SUM(M287:X287)</f>
        <v>0</v>
      </c>
    </row>
    <row r="288" customFormat="false" ht="12.75" hidden="false" customHeight="false" outlineLevel="0" collapsed="false">
      <c r="A288" s="0" t="n">
        <f aca="false">+'Personnel Input Worksheet'!A289</f>
        <v>0</v>
      </c>
      <c r="B288" s="0" t="str">
        <f aca="false">+'Personnel Input Worksheet'!B289</f>
        <v> </v>
      </c>
      <c r="C288" s="0" t="n">
        <f aca="false">+'Personnel Input Worksheet'!C289</f>
        <v>0</v>
      </c>
      <c r="D288" s="0" t="n">
        <f aca="false">+'Personnel Input Worksheet'!D289</f>
        <v>0</v>
      </c>
      <c r="E288" s="0" t="n">
        <f aca="false">+'Personnel Input Worksheet'!E289</f>
        <v>0</v>
      </c>
      <c r="F288" s="94" t="n">
        <f aca="false">+'Personnel Input Worksheet'!F289</f>
        <v>0</v>
      </c>
      <c r="G288" s="0" t="n">
        <f aca="false">+'Personnel Input Worksheet'!G289</f>
        <v>12</v>
      </c>
      <c r="H288" s="102" t="n">
        <f aca="false">+G288*30</f>
        <v>360</v>
      </c>
      <c r="I288" s="103" t="n">
        <f aca="false">+F288/12</f>
        <v>0</v>
      </c>
      <c r="J288" s="104" t="n">
        <v>36526</v>
      </c>
      <c r="K288" s="105" t="n">
        <f aca="false">IF(B288&lt;&gt;"FTE",DATE(99,12,31),+J288+(360-H288))</f>
        <v>36525</v>
      </c>
      <c r="L288" s="105" t="n">
        <f aca="false">IF(B288&lt;&gt;"FTE",J288+H288,DATE(2001,1,1))</f>
        <v>36886</v>
      </c>
      <c r="M288" s="103" t="n">
        <f aca="false">IF(AND($K288&lt;=M$20,$L288&gt;M$20),$I288,0)</f>
        <v>0</v>
      </c>
      <c r="N288" s="103" t="n">
        <f aca="false">IF(AND($K288&lt;=N$20,$L288&gt;N$20),$I288,0)</f>
        <v>0</v>
      </c>
      <c r="O288" s="103" t="n">
        <f aca="false">IF(AND($K288&lt;=O$20,$L288&gt;O$20),$I288,0)</f>
        <v>0</v>
      </c>
      <c r="P288" s="103" t="n">
        <f aca="false">IF(AND($K288&lt;=P$20,$L288&gt;P$20),$I288,0)</f>
        <v>0</v>
      </c>
      <c r="Q288" s="103" t="n">
        <f aca="false">IF(AND($K288&lt;=Q$20,$L288&gt;Q$20),$I288,0)</f>
        <v>0</v>
      </c>
      <c r="R288" s="103" t="n">
        <f aca="false">IF(AND($K288&lt;=R$20,$L288&gt;R$20),$I288,0)</f>
        <v>0</v>
      </c>
      <c r="S288" s="103" t="n">
        <f aca="false">IF(AND($K288&lt;=S$20,$L288&gt;S$20),$I288,0)</f>
        <v>0</v>
      </c>
      <c r="T288" s="103" t="n">
        <f aca="false">IF(AND($K288&lt;=T$20,$L288&gt;T$20),$I288,0)</f>
        <v>0</v>
      </c>
      <c r="U288" s="103" t="n">
        <f aca="false">IF(AND($K288&lt;=U$20,$L288&gt;U$20),$I288,0)</f>
        <v>0</v>
      </c>
      <c r="V288" s="103" t="n">
        <f aca="false">IF(AND($K288&lt;=V$20,$L288&gt;V$20),$I288,0)</f>
        <v>0</v>
      </c>
      <c r="W288" s="103" t="n">
        <f aca="false">IF(AND($K288&lt;=W$20,$L288&gt;W$20),$I288,0)</f>
        <v>0</v>
      </c>
      <c r="X288" s="103" t="n">
        <f aca="false">IF(AND($K288&lt;=X$20,$L288&gt;X$20),$I288,0)</f>
        <v>0</v>
      </c>
      <c r="Y288" s="106" t="n">
        <f aca="false">SUM(M288:X288)</f>
        <v>0</v>
      </c>
    </row>
    <row r="289" customFormat="false" ht="12.75" hidden="false" customHeight="false" outlineLevel="0" collapsed="false">
      <c r="A289" s="0" t="n">
        <f aca="false">+'Personnel Input Worksheet'!A290</f>
        <v>0</v>
      </c>
      <c r="B289" s="0" t="str">
        <f aca="false">+'Personnel Input Worksheet'!B290</f>
        <v> </v>
      </c>
      <c r="C289" s="0" t="n">
        <f aca="false">+'Personnel Input Worksheet'!C290</f>
        <v>0</v>
      </c>
      <c r="D289" s="0" t="n">
        <f aca="false">+'Personnel Input Worksheet'!D290</f>
        <v>0</v>
      </c>
      <c r="E289" s="0" t="n">
        <f aca="false">+'Personnel Input Worksheet'!E290</f>
        <v>0</v>
      </c>
      <c r="F289" s="94" t="n">
        <f aca="false">+'Personnel Input Worksheet'!F290</f>
        <v>0</v>
      </c>
      <c r="G289" s="0" t="n">
        <f aca="false">+'Personnel Input Worksheet'!G290</f>
        <v>12</v>
      </c>
      <c r="H289" s="102" t="n">
        <f aca="false">+G289*30</f>
        <v>360</v>
      </c>
      <c r="I289" s="103" t="n">
        <f aca="false">+F289/12</f>
        <v>0</v>
      </c>
      <c r="J289" s="104" t="n">
        <v>36526</v>
      </c>
      <c r="K289" s="105" t="n">
        <f aca="false">IF(B289&lt;&gt;"FTE",DATE(99,12,31),+J289+(360-H289))</f>
        <v>36525</v>
      </c>
      <c r="L289" s="105" t="n">
        <f aca="false">IF(B289&lt;&gt;"FTE",J289+H289,DATE(2001,1,1))</f>
        <v>36886</v>
      </c>
      <c r="M289" s="103" t="n">
        <f aca="false">IF(AND($K289&lt;=M$20,$L289&gt;M$20),$I289,0)</f>
        <v>0</v>
      </c>
      <c r="N289" s="103" t="n">
        <f aca="false">IF(AND($K289&lt;=N$20,$L289&gt;N$20),$I289,0)</f>
        <v>0</v>
      </c>
      <c r="O289" s="103" t="n">
        <f aca="false">IF(AND($K289&lt;=O$20,$L289&gt;O$20),$I289,0)</f>
        <v>0</v>
      </c>
      <c r="P289" s="103" t="n">
        <f aca="false">IF(AND($K289&lt;=P$20,$L289&gt;P$20),$I289,0)</f>
        <v>0</v>
      </c>
      <c r="Q289" s="103" t="n">
        <f aca="false">IF(AND($K289&lt;=Q$20,$L289&gt;Q$20),$I289,0)</f>
        <v>0</v>
      </c>
      <c r="R289" s="103" t="n">
        <f aca="false">IF(AND($K289&lt;=R$20,$L289&gt;R$20),$I289,0)</f>
        <v>0</v>
      </c>
      <c r="S289" s="103" t="n">
        <f aca="false">IF(AND($K289&lt;=S$20,$L289&gt;S$20),$I289,0)</f>
        <v>0</v>
      </c>
      <c r="T289" s="103" t="n">
        <f aca="false">IF(AND($K289&lt;=T$20,$L289&gt;T$20),$I289,0)</f>
        <v>0</v>
      </c>
      <c r="U289" s="103" t="n">
        <f aca="false">IF(AND($K289&lt;=U$20,$L289&gt;U$20),$I289,0)</f>
        <v>0</v>
      </c>
      <c r="V289" s="103" t="n">
        <f aca="false">IF(AND($K289&lt;=V$20,$L289&gt;V$20),$I289,0)</f>
        <v>0</v>
      </c>
      <c r="W289" s="103" t="n">
        <f aca="false">IF(AND($K289&lt;=W$20,$L289&gt;W$20),$I289,0)</f>
        <v>0</v>
      </c>
      <c r="X289" s="103" t="n">
        <f aca="false">IF(AND($K289&lt;=X$20,$L289&gt;X$20),$I289,0)</f>
        <v>0</v>
      </c>
      <c r="Y289" s="106" t="n">
        <f aca="false">SUM(M289:X289)</f>
        <v>0</v>
      </c>
    </row>
    <row r="290" customFormat="false" ht="12.75" hidden="false" customHeight="false" outlineLevel="0" collapsed="false">
      <c r="A290" s="0" t="n">
        <f aca="false">+'Personnel Input Worksheet'!A291</f>
        <v>0</v>
      </c>
      <c r="B290" s="0" t="str">
        <f aca="false">+'Personnel Input Worksheet'!B291</f>
        <v> </v>
      </c>
      <c r="C290" s="0" t="n">
        <f aca="false">+'Personnel Input Worksheet'!C291</f>
        <v>0</v>
      </c>
      <c r="D290" s="0" t="n">
        <f aca="false">+'Personnel Input Worksheet'!D291</f>
        <v>0</v>
      </c>
      <c r="E290" s="0" t="n">
        <f aca="false">+'Personnel Input Worksheet'!E291</f>
        <v>0</v>
      </c>
      <c r="F290" s="94" t="n">
        <f aca="false">+'Personnel Input Worksheet'!F291</f>
        <v>0</v>
      </c>
      <c r="G290" s="0" t="n">
        <f aca="false">+'Personnel Input Worksheet'!G291</f>
        <v>12</v>
      </c>
      <c r="H290" s="102" t="n">
        <f aca="false">+G290*30</f>
        <v>360</v>
      </c>
      <c r="I290" s="103" t="n">
        <f aca="false">+F290/12</f>
        <v>0</v>
      </c>
      <c r="J290" s="104" t="n">
        <v>36526</v>
      </c>
      <c r="K290" s="105" t="n">
        <f aca="false">IF(B290&lt;&gt;"FTE",DATE(99,12,31),+J290+(360-H290))</f>
        <v>36525</v>
      </c>
      <c r="L290" s="105" t="n">
        <f aca="false">IF(B290&lt;&gt;"FTE",J290+H290,DATE(2001,1,1))</f>
        <v>36886</v>
      </c>
      <c r="M290" s="103" t="n">
        <f aca="false">IF(AND($K290&lt;=M$20,$L290&gt;M$20),$I290,0)</f>
        <v>0</v>
      </c>
      <c r="N290" s="103" t="n">
        <f aca="false">IF(AND($K290&lt;=N$20,$L290&gt;N$20),$I290,0)</f>
        <v>0</v>
      </c>
      <c r="O290" s="103" t="n">
        <f aca="false">IF(AND($K290&lt;=O$20,$L290&gt;O$20),$I290,0)</f>
        <v>0</v>
      </c>
      <c r="P290" s="103" t="n">
        <f aca="false">IF(AND($K290&lt;=P$20,$L290&gt;P$20),$I290,0)</f>
        <v>0</v>
      </c>
      <c r="Q290" s="103" t="n">
        <f aca="false">IF(AND($K290&lt;=Q$20,$L290&gt;Q$20),$I290,0)</f>
        <v>0</v>
      </c>
      <c r="R290" s="103" t="n">
        <f aca="false">IF(AND($K290&lt;=R$20,$L290&gt;R$20),$I290,0)</f>
        <v>0</v>
      </c>
      <c r="S290" s="103" t="n">
        <f aca="false">IF(AND($K290&lt;=S$20,$L290&gt;S$20),$I290,0)</f>
        <v>0</v>
      </c>
      <c r="T290" s="103" t="n">
        <f aca="false">IF(AND($K290&lt;=T$20,$L290&gt;T$20),$I290,0)</f>
        <v>0</v>
      </c>
      <c r="U290" s="103" t="n">
        <f aca="false">IF(AND($K290&lt;=U$20,$L290&gt;U$20),$I290,0)</f>
        <v>0</v>
      </c>
      <c r="V290" s="103" t="n">
        <f aca="false">IF(AND($K290&lt;=V$20,$L290&gt;V$20),$I290,0)</f>
        <v>0</v>
      </c>
      <c r="W290" s="103" t="n">
        <f aca="false">IF(AND($K290&lt;=W$20,$L290&gt;W$20),$I290,0)</f>
        <v>0</v>
      </c>
      <c r="X290" s="103" t="n">
        <f aca="false">IF(AND($K290&lt;=X$20,$L290&gt;X$20),$I290,0)</f>
        <v>0</v>
      </c>
      <c r="Y290" s="106" t="n">
        <f aca="false">SUM(M290:X290)</f>
        <v>0</v>
      </c>
    </row>
    <row r="291" customFormat="false" ht="12.75" hidden="false" customHeight="false" outlineLevel="0" collapsed="false">
      <c r="A291" s="0" t="n">
        <f aca="false">+'Personnel Input Worksheet'!A292</f>
        <v>0</v>
      </c>
      <c r="B291" s="0" t="str">
        <f aca="false">+'Personnel Input Worksheet'!B292</f>
        <v> </v>
      </c>
      <c r="C291" s="0" t="n">
        <f aca="false">+'Personnel Input Worksheet'!C292</f>
        <v>0</v>
      </c>
      <c r="D291" s="0" t="n">
        <f aca="false">+'Personnel Input Worksheet'!D292</f>
        <v>0</v>
      </c>
      <c r="E291" s="0" t="n">
        <f aca="false">+'Personnel Input Worksheet'!E292</f>
        <v>0</v>
      </c>
      <c r="F291" s="94" t="n">
        <f aca="false">+'Personnel Input Worksheet'!F292</f>
        <v>0</v>
      </c>
      <c r="G291" s="0" t="n">
        <f aca="false">+'Personnel Input Worksheet'!G292</f>
        <v>12</v>
      </c>
      <c r="H291" s="102" t="n">
        <f aca="false">+G291*30</f>
        <v>360</v>
      </c>
      <c r="I291" s="103" t="n">
        <f aca="false">+F291/12</f>
        <v>0</v>
      </c>
      <c r="J291" s="104" t="n">
        <v>36526</v>
      </c>
      <c r="K291" s="105" t="n">
        <f aca="false">IF(B291&lt;&gt;"FTE",DATE(99,12,31),+J291+(360-H291))</f>
        <v>36525</v>
      </c>
      <c r="L291" s="105" t="n">
        <f aca="false">IF(B291&lt;&gt;"FTE",J291+H291,DATE(2001,1,1))</f>
        <v>36886</v>
      </c>
      <c r="M291" s="103" t="n">
        <f aca="false">IF(AND($K291&lt;=M$20,$L291&gt;M$20),$I291,0)</f>
        <v>0</v>
      </c>
      <c r="N291" s="103" t="n">
        <f aca="false">IF(AND($K291&lt;=N$20,$L291&gt;N$20),$I291,0)</f>
        <v>0</v>
      </c>
      <c r="O291" s="103" t="n">
        <f aca="false">IF(AND($K291&lt;=O$20,$L291&gt;O$20),$I291,0)</f>
        <v>0</v>
      </c>
      <c r="P291" s="103" t="n">
        <f aca="false">IF(AND($K291&lt;=P$20,$L291&gt;P$20),$I291,0)</f>
        <v>0</v>
      </c>
      <c r="Q291" s="103" t="n">
        <f aca="false">IF(AND($K291&lt;=Q$20,$L291&gt;Q$20),$I291,0)</f>
        <v>0</v>
      </c>
      <c r="R291" s="103" t="n">
        <f aca="false">IF(AND($K291&lt;=R$20,$L291&gt;R$20),$I291,0)</f>
        <v>0</v>
      </c>
      <c r="S291" s="103" t="n">
        <f aca="false">IF(AND($K291&lt;=S$20,$L291&gt;S$20),$I291,0)</f>
        <v>0</v>
      </c>
      <c r="T291" s="103" t="n">
        <f aca="false">IF(AND($K291&lt;=T$20,$L291&gt;T$20),$I291,0)</f>
        <v>0</v>
      </c>
      <c r="U291" s="103" t="n">
        <f aca="false">IF(AND($K291&lt;=U$20,$L291&gt;U$20),$I291,0)</f>
        <v>0</v>
      </c>
      <c r="V291" s="103" t="n">
        <f aca="false">IF(AND($K291&lt;=V$20,$L291&gt;V$20),$I291,0)</f>
        <v>0</v>
      </c>
      <c r="W291" s="103" t="n">
        <f aca="false">IF(AND($K291&lt;=W$20,$L291&gt;W$20),$I291,0)</f>
        <v>0</v>
      </c>
      <c r="X291" s="103" t="n">
        <f aca="false">IF(AND($K291&lt;=X$20,$L291&gt;X$20),$I291,0)</f>
        <v>0</v>
      </c>
      <c r="Y291" s="106" t="n">
        <f aca="false">SUM(M291:X291)</f>
        <v>0</v>
      </c>
    </row>
    <row r="292" customFormat="false" ht="12.75" hidden="false" customHeight="false" outlineLevel="0" collapsed="false">
      <c r="A292" s="0" t="n">
        <f aca="false">+'Personnel Input Worksheet'!A293</f>
        <v>0</v>
      </c>
      <c r="B292" s="0" t="str">
        <f aca="false">+'Personnel Input Worksheet'!B293</f>
        <v> </v>
      </c>
      <c r="C292" s="0" t="n">
        <f aca="false">+'Personnel Input Worksheet'!C293</f>
        <v>0</v>
      </c>
      <c r="D292" s="0" t="n">
        <f aca="false">+'Personnel Input Worksheet'!D293</f>
        <v>0</v>
      </c>
      <c r="E292" s="0" t="n">
        <f aca="false">+'Personnel Input Worksheet'!E293</f>
        <v>0</v>
      </c>
      <c r="F292" s="94" t="n">
        <f aca="false">+'Personnel Input Worksheet'!F293</f>
        <v>0</v>
      </c>
      <c r="G292" s="0" t="n">
        <f aca="false">+'Personnel Input Worksheet'!G293</f>
        <v>12</v>
      </c>
      <c r="H292" s="102" t="n">
        <f aca="false">+G292*30</f>
        <v>360</v>
      </c>
      <c r="I292" s="103" t="n">
        <f aca="false">+F292/12</f>
        <v>0</v>
      </c>
      <c r="J292" s="104" t="n">
        <v>36526</v>
      </c>
      <c r="K292" s="105" t="n">
        <f aca="false">IF(B292&lt;&gt;"FTE",DATE(99,12,31),+J292+(360-H292))</f>
        <v>36525</v>
      </c>
      <c r="L292" s="105" t="n">
        <f aca="false">IF(B292&lt;&gt;"FTE",J292+H292,DATE(2001,1,1))</f>
        <v>36886</v>
      </c>
      <c r="M292" s="103" t="n">
        <f aca="false">IF(AND($K292&lt;=M$20,$L292&gt;M$20),$I292,0)</f>
        <v>0</v>
      </c>
      <c r="N292" s="103" t="n">
        <f aca="false">IF(AND($K292&lt;=N$20,$L292&gt;N$20),$I292,0)</f>
        <v>0</v>
      </c>
      <c r="O292" s="103" t="n">
        <f aca="false">IF(AND($K292&lt;=O$20,$L292&gt;O$20),$I292,0)</f>
        <v>0</v>
      </c>
      <c r="P292" s="103" t="n">
        <f aca="false">IF(AND($K292&lt;=P$20,$L292&gt;P$20),$I292,0)</f>
        <v>0</v>
      </c>
      <c r="Q292" s="103" t="n">
        <f aca="false">IF(AND($K292&lt;=Q$20,$L292&gt;Q$20),$I292,0)</f>
        <v>0</v>
      </c>
      <c r="R292" s="103" t="n">
        <f aca="false">IF(AND($K292&lt;=R$20,$L292&gt;R$20),$I292,0)</f>
        <v>0</v>
      </c>
      <c r="S292" s="103" t="n">
        <f aca="false">IF(AND($K292&lt;=S$20,$L292&gt;S$20),$I292,0)</f>
        <v>0</v>
      </c>
      <c r="T292" s="103" t="n">
        <f aca="false">IF(AND($K292&lt;=T$20,$L292&gt;T$20),$I292,0)</f>
        <v>0</v>
      </c>
      <c r="U292" s="103" t="n">
        <f aca="false">IF(AND($K292&lt;=U$20,$L292&gt;U$20),$I292,0)</f>
        <v>0</v>
      </c>
      <c r="V292" s="103" t="n">
        <f aca="false">IF(AND($K292&lt;=V$20,$L292&gt;V$20),$I292,0)</f>
        <v>0</v>
      </c>
      <c r="W292" s="103" t="n">
        <f aca="false">IF(AND($K292&lt;=W$20,$L292&gt;W$20),$I292,0)</f>
        <v>0</v>
      </c>
      <c r="X292" s="103" t="n">
        <f aca="false">IF(AND($K292&lt;=X$20,$L292&gt;X$20),$I292,0)</f>
        <v>0</v>
      </c>
      <c r="Y292" s="106" t="n">
        <f aca="false">SUM(M292:X292)</f>
        <v>0</v>
      </c>
    </row>
    <row r="293" customFormat="false" ht="12.75" hidden="false" customHeight="false" outlineLevel="0" collapsed="false">
      <c r="A293" s="0" t="n">
        <f aca="false">+'Personnel Input Worksheet'!A294</f>
        <v>0</v>
      </c>
      <c r="B293" s="0" t="str">
        <f aca="false">+'Personnel Input Worksheet'!B294</f>
        <v> </v>
      </c>
      <c r="C293" s="0" t="n">
        <f aca="false">+'Personnel Input Worksheet'!C294</f>
        <v>0</v>
      </c>
      <c r="D293" s="0" t="n">
        <f aca="false">+'Personnel Input Worksheet'!D294</f>
        <v>0</v>
      </c>
      <c r="E293" s="0" t="n">
        <f aca="false">+'Personnel Input Worksheet'!E294</f>
        <v>0</v>
      </c>
      <c r="F293" s="94" t="n">
        <f aca="false">+'Personnel Input Worksheet'!F294</f>
        <v>0</v>
      </c>
      <c r="G293" s="0" t="n">
        <f aca="false">+'Personnel Input Worksheet'!G294</f>
        <v>12</v>
      </c>
      <c r="H293" s="102" t="n">
        <f aca="false">+G293*30</f>
        <v>360</v>
      </c>
      <c r="I293" s="103" t="n">
        <f aca="false">+F293/12</f>
        <v>0</v>
      </c>
      <c r="J293" s="104" t="n">
        <v>36526</v>
      </c>
      <c r="K293" s="105" t="n">
        <f aca="false">IF(B293&lt;&gt;"FTE",DATE(99,12,31),+J293+(360-H293))</f>
        <v>36525</v>
      </c>
      <c r="L293" s="105" t="n">
        <f aca="false">IF(B293&lt;&gt;"FTE",J293+H293,DATE(2001,1,1))</f>
        <v>36886</v>
      </c>
      <c r="M293" s="103" t="n">
        <f aca="false">IF(AND($K293&lt;=M$20,$L293&gt;M$20),$I293,0)</f>
        <v>0</v>
      </c>
      <c r="N293" s="103" t="n">
        <f aca="false">IF(AND($K293&lt;=N$20,$L293&gt;N$20),$I293,0)</f>
        <v>0</v>
      </c>
      <c r="O293" s="103" t="n">
        <f aca="false">IF(AND($K293&lt;=O$20,$L293&gt;O$20),$I293,0)</f>
        <v>0</v>
      </c>
      <c r="P293" s="103" t="n">
        <f aca="false">IF(AND($K293&lt;=P$20,$L293&gt;P$20),$I293,0)</f>
        <v>0</v>
      </c>
      <c r="Q293" s="103" t="n">
        <f aca="false">IF(AND($K293&lt;=Q$20,$L293&gt;Q$20),$I293,0)</f>
        <v>0</v>
      </c>
      <c r="R293" s="103" t="n">
        <f aca="false">IF(AND($K293&lt;=R$20,$L293&gt;R$20),$I293,0)</f>
        <v>0</v>
      </c>
      <c r="S293" s="103" t="n">
        <f aca="false">IF(AND($K293&lt;=S$20,$L293&gt;S$20),$I293,0)</f>
        <v>0</v>
      </c>
      <c r="T293" s="103" t="n">
        <f aca="false">IF(AND($K293&lt;=T$20,$L293&gt;T$20),$I293,0)</f>
        <v>0</v>
      </c>
      <c r="U293" s="103" t="n">
        <f aca="false">IF(AND($K293&lt;=U$20,$L293&gt;U$20),$I293,0)</f>
        <v>0</v>
      </c>
      <c r="V293" s="103" t="n">
        <f aca="false">IF(AND($K293&lt;=V$20,$L293&gt;V$20),$I293,0)</f>
        <v>0</v>
      </c>
      <c r="W293" s="103" t="n">
        <f aca="false">IF(AND($K293&lt;=W$20,$L293&gt;W$20),$I293,0)</f>
        <v>0</v>
      </c>
      <c r="X293" s="103" t="n">
        <f aca="false">IF(AND($K293&lt;=X$20,$L293&gt;X$20),$I293,0)</f>
        <v>0</v>
      </c>
      <c r="Y293" s="106" t="n">
        <f aca="false">SUM(M293:X293)</f>
        <v>0</v>
      </c>
    </row>
    <row r="294" customFormat="false" ht="12.75" hidden="false" customHeight="false" outlineLevel="0" collapsed="false">
      <c r="A294" s="0" t="n">
        <f aca="false">+'Personnel Input Worksheet'!A295</f>
        <v>0</v>
      </c>
      <c r="B294" s="0" t="str">
        <f aca="false">+'Personnel Input Worksheet'!B295</f>
        <v> </v>
      </c>
      <c r="C294" s="0" t="n">
        <f aca="false">+'Personnel Input Worksheet'!C295</f>
        <v>0</v>
      </c>
      <c r="D294" s="0" t="n">
        <f aca="false">+'Personnel Input Worksheet'!D295</f>
        <v>0</v>
      </c>
      <c r="E294" s="0" t="n">
        <f aca="false">+'Personnel Input Worksheet'!E295</f>
        <v>0</v>
      </c>
      <c r="F294" s="94" t="n">
        <f aca="false">+'Personnel Input Worksheet'!F295</f>
        <v>0</v>
      </c>
      <c r="G294" s="0" t="n">
        <f aca="false">+'Personnel Input Worksheet'!G295</f>
        <v>12</v>
      </c>
      <c r="H294" s="102" t="n">
        <f aca="false">+G294*30</f>
        <v>360</v>
      </c>
      <c r="I294" s="103" t="n">
        <f aca="false">+F294/12</f>
        <v>0</v>
      </c>
      <c r="J294" s="104" t="n">
        <v>36526</v>
      </c>
      <c r="K294" s="105" t="n">
        <f aca="false">IF(B294&lt;&gt;"FTE",DATE(99,12,31),+J294+(360-H294))</f>
        <v>36525</v>
      </c>
      <c r="L294" s="105" t="n">
        <f aca="false">IF(B294&lt;&gt;"FTE",J294+H294,DATE(2001,1,1))</f>
        <v>36886</v>
      </c>
      <c r="M294" s="103" t="n">
        <f aca="false">IF(AND($K294&lt;=M$20,$L294&gt;M$20),$I294,0)</f>
        <v>0</v>
      </c>
      <c r="N294" s="103" t="n">
        <f aca="false">IF(AND($K294&lt;=N$20,$L294&gt;N$20),$I294,0)</f>
        <v>0</v>
      </c>
      <c r="O294" s="103" t="n">
        <f aca="false">IF(AND($K294&lt;=O$20,$L294&gt;O$20),$I294,0)</f>
        <v>0</v>
      </c>
      <c r="P294" s="103" t="n">
        <f aca="false">IF(AND($K294&lt;=P$20,$L294&gt;P$20),$I294,0)</f>
        <v>0</v>
      </c>
      <c r="Q294" s="103" t="n">
        <f aca="false">IF(AND($K294&lt;=Q$20,$L294&gt;Q$20),$I294,0)</f>
        <v>0</v>
      </c>
      <c r="R294" s="103" t="n">
        <f aca="false">IF(AND($K294&lt;=R$20,$L294&gt;R$20),$I294,0)</f>
        <v>0</v>
      </c>
      <c r="S294" s="103" t="n">
        <f aca="false">IF(AND($K294&lt;=S$20,$L294&gt;S$20),$I294,0)</f>
        <v>0</v>
      </c>
      <c r="T294" s="103" t="n">
        <f aca="false">IF(AND($K294&lt;=T$20,$L294&gt;T$20),$I294,0)</f>
        <v>0</v>
      </c>
      <c r="U294" s="103" t="n">
        <f aca="false">IF(AND($K294&lt;=U$20,$L294&gt;U$20),$I294,0)</f>
        <v>0</v>
      </c>
      <c r="V294" s="103" t="n">
        <f aca="false">IF(AND($K294&lt;=V$20,$L294&gt;V$20),$I294,0)</f>
        <v>0</v>
      </c>
      <c r="W294" s="103" t="n">
        <f aca="false">IF(AND($K294&lt;=W$20,$L294&gt;W$20),$I294,0)</f>
        <v>0</v>
      </c>
      <c r="X294" s="103" t="n">
        <f aca="false">IF(AND($K294&lt;=X$20,$L294&gt;X$20),$I294,0)</f>
        <v>0</v>
      </c>
      <c r="Y294" s="106" t="n">
        <f aca="false">SUM(M294:X294)</f>
        <v>0</v>
      </c>
    </row>
    <row r="295" customFormat="false" ht="12.75" hidden="false" customHeight="false" outlineLevel="0" collapsed="false">
      <c r="A295" s="0" t="n">
        <f aca="false">+'Personnel Input Worksheet'!A296</f>
        <v>0</v>
      </c>
      <c r="B295" s="0" t="str">
        <f aca="false">+'Personnel Input Worksheet'!B296</f>
        <v> </v>
      </c>
      <c r="C295" s="0" t="n">
        <f aca="false">+'Personnel Input Worksheet'!C296</f>
        <v>0</v>
      </c>
      <c r="D295" s="0" t="n">
        <f aca="false">+'Personnel Input Worksheet'!D296</f>
        <v>0</v>
      </c>
      <c r="E295" s="0" t="n">
        <f aca="false">+'Personnel Input Worksheet'!E296</f>
        <v>0</v>
      </c>
      <c r="F295" s="94" t="n">
        <f aca="false">+'Personnel Input Worksheet'!F296</f>
        <v>0</v>
      </c>
      <c r="G295" s="0" t="n">
        <f aca="false">+'Personnel Input Worksheet'!G296</f>
        <v>12</v>
      </c>
      <c r="H295" s="102" t="n">
        <f aca="false">+G295*30</f>
        <v>360</v>
      </c>
      <c r="I295" s="103" t="n">
        <f aca="false">+F295/12</f>
        <v>0</v>
      </c>
      <c r="J295" s="104" t="n">
        <v>36526</v>
      </c>
      <c r="K295" s="105" t="n">
        <f aca="false">IF(B295&lt;&gt;"FTE",DATE(99,12,31),+J295+(360-H295))</f>
        <v>36525</v>
      </c>
      <c r="L295" s="105" t="n">
        <f aca="false">IF(B295&lt;&gt;"FTE",J295+H295,DATE(2001,1,1))</f>
        <v>36886</v>
      </c>
      <c r="M295" s="103" t="n">
        <f aca="false">IF(AND($K295&lt;=M$20,$L295&gt;M$20),$I295,0)</f>
        <v>0</v>
      </c>
      <c r="N295" s="103" t="n">
        <f aca="false">IF(AND($K295&lt;=N$20,$L295&gt;N$20),$I295,0)</f>
        <v>0</v>
      </c>
      <c r="O295" s="103" t="n">
        <f aca="false">IF(AND($K295&lt;=O$20,$L295&gt;O$20),$I295,0)</f>
        <v>0</v>
      </c>
      <c r="P295" s="103" t="n">
        <f aca="false">IF(AND($K295&lt;=P$20,$L295&gt;P$20),$I295,0)</f>
        <v>0</v>
      </c>
      <c r="Q295" s="103" t="n">
        <f aca="false">IF(AND($K295&lt;=Q$20,$L295&gt;Q$20),$I295,0)</f>
        <v>0</v>
      </c>
      <c r="R295" s="103" t="n">
        <f aca="false">IF(AND($K295&lt;=R$20,$L295&gt;R$20),$I295,0)</f>
        <v>0</v>
      </c>
      <c r="S295" s="103" t="n">
        <f aca="false">IF(AND($K295&lt;=S$20,$L295&gt;S$20),$I295,0)</f>
        <v>0</v>
      </c>
      <c r="T295" s="103" t="n">
        <f aca="false">IF(AND($K295&lt;=T$20,$L295&gt;T$20),$I295,0)</f>
        <v>0</v>
      </c>
      <c r="U295" s="103" t="n">
        <f aca="false">IF(AND($K295&lt;=U$20,$L295&gt;U$20),$I295,0)</f>
        <v>0</v>
      </c>
      <c r="V295" s="103" t="n">
        <f aca="false">IF(AND($K295&lt;=V$20,$L295&gt;V$20),$I295,0)</f>
        <v>0</v>
      </c>
      <c r="W295" s="103" t="n">
        <f aca="false">IF(AND($K295&lt;=W$20,$L295&gt;W$20),$I295,0)</f>
        <v>0</v>
      </c>
      <c r="X295" s="103" t="n">
        <f aca="false">IF(AND($K295&lt;=X$20,$L295&gt;X$20),$I295,0)</f>
        <v>0</v>
      </c>
      <c r="Y295" s="106" t="n">
        <f aca="false">SUM(M295:X295)</f>
        <v>0</v>
      </c>
    </row>
    <row r="296" customFormat="false" ht="12.75" hidden="false" customHeight="false" outlineLevel="0" collapsed="false">
      <c r="A296" s="0" t="n">
        <f aca="false">+'Personnel Input Worksheet'!A297</f>
        <v>0</v>
      </c>
      <c r="B296" s="0" t="str">
        <f aca="false">+'Personnel Input Worksheet'!B297</f>
        <v> </v>
      </c>
      <c r="C296" s="0" t="n">
        <f aca="false">+'Personnel Input Worksheet'!C297</f>
        <v>0</v>
      </c>
      <c r="D296" s="0" t="n">
        <f aca="false">+'Personnel Input Worksheet'!D297</f>
        <v>0</v>
      </c>
      <c r="E296" s="0" t="n">
        <f aca="false">+'Personnel Input Worksheet'!E297</f>
        <v>0</v>
      </c>
      <c r="F296" s="94" t="n">
        <f aca="false">+'Personnel Input Worksheet'!F297</f>
        <v>0</v>
      </c>
      <c r="G296" s="0" t="n">
        <f aca="false">+'Personnel Input Worksheet'!G297</f>
        <v>12</v>
      </c>
      <c r="H296" s="102" t="n">
        <f aca="false">+G296*30</f>
        <v>360</v>
      </c>
      <c r="I296" s="103" t="n">
        <f aca="false">+F296/12</f>
        <v>0</v>
      </c>
      <c r="J296" s="104" t="n">
        <v>36526</v>
      </c>
      <c r="K296" s="105" t="n">
        <f aca="false">IF(B296&lt;&gt;"FTE",DATE(99,12,31),+J296+(360-H296))</f>
        <v>36525</v>
      </c>
      <c r="L296" s="105" t="n">
        <f aca="false">IF(B296&lt;&gt;"FTE",J296+H296,DATE(2001,1,1))</f>
        <v>36886</v>
      </c>
      <c r="M296" s="103" t="n">
        <f aca="false">IF(AND($K296&lt;=M$20,$L296&gt;M$20),$I296,0)</f>
        <v>0</v>
      </c>
      <c r="N296" s="103" t="n">
        <f aca="false">IF(AND($K296&lt;=N$20,$L296&gt;N$20),$I296,0)</f>
        <v>0</v>
      </c>
      <c r="O296" s="103" t="n">
        <f aca="false">IF(AND($K296&lt;=O$20,$L296&gt;O$20),$I296,0)</f>
        <v>0</v>
      </c>
      <c r="P296" s="103" t="n">
        <f aca="false">IF(AND($K296&lt;=P$20,$L296&gt;P$20),$I296,0)</f>
        <v>0</v>
      </c>
      <c r="Q296" s="103" t="n">
        <f aca="false">IF(AND($K296&lt;=Q$20,$L296&gt;Q$20),$I296,0)</f>
        <v>0</v>
      </c>
      <c r="R296" s="103" t="n">
        <f aca="false">IF(AND($K296&lt;=R$20,$L296&gt;R$20),$I296,0)</f>
        <v>0</v>
      </c>
      <c r="S296" s="103" t="n">
        <f aca="false">IF(AND($K296&lt;=S$20,$L296&gt;S$20),$I296,0)</f>
        <v>0</v>
      </c>
      <c r="T296" s="103" t="n">
        <f aca="false">IF(AND($K296&lt;=T$20,$L296&gt;T$20),$I296,0)</f>
        <v>0</v>
      </c>
      <c r="U296" s="103" t="n">
        <f aca="false">IF(AND($K296&lt;=U$20,$L296&gt;U$20),$I296,0)</f>
        <v>0</v>
      </c>
      <c r="V296" s="103" t="n">
        <f aca="false">IF(AND($K296&lt;=V$20,$L296&gt;V$20),$I296,0)</f>
        <v>0</v>
      </c>
      <c r="W296" s="103" t="n">
        <f aca="false">IF(AND($K296&lt;=W$20,$L296&gt;W$20),$I296,0)</f>
        <v>0</v>
      </c>
      <c r="X296" s="103" t="n">
        <f aca="false">IF(AND($K296&lt;=X$20,$L296&gt;X$20),$I296,0)</f>
        <v>0</v>
      </c>
      <c r="Y296" s="106" t="n">
        <f aca="false">SUM(M296:X296)</f>
        <v>0</v>
      </c>
    </row>
    <row r="297" customFormat="false" ht="12.75" hidden="false" customHeight="false" outlineLevel="0" collapsed="false">
      <c r="A297" s="0" t="n">
        <f aca="false">+'Personnel Input Worksheet'!A298</f>
        <v>0</v>
      </c>
      <c r="B297" s="0" t="str">
        <f aca="false">+'Personnel Input Worksheet'!B298</f>
        <v> </v>
      </c>
      <c r="C297" s="0" t="n">
        <f aca="false">+'Personnel Input Worksheet'!C298</f>
        <v>0</v>
      </c>
      <c r="D297" s="0" t="n">
        <f aca="false">+'Personnel Input Worksheet'!D298</f>
        <v>0</v>
      </c>
      <c r="E297" s="0" t="n">
        <f aca="false">+'Personnel Input Worksheet'!E298</f>
        <v>0</v>
      </c>
      <c r="F297" s="94" t="n">
        <f aca="false">+'Personnel Input Worksheet'!F298</f>
        <v>0</v>
      </c>
      <c r="G297" s="0" t="n">
        <f aca="false">+'Personnel Input Worksheet'!G298</f>
        <v>12</v>
      </c>
      <c r="H297" s="102" t="n">
        <f aca="false">+G297*30</f>
        <v>360</v>
      </c>
      <c r="I297" s="103" t="n">
        <f aca="false">+F297/12</f>
        <v>0</v>
      </c>
      <c r="J297" s="104" t="n">
        <v>36526</v>
      </c>
      <c r="K297" s="105" t="n">
        <f aca="false">IF(B297&lt;&gt;"FTE",DATE(99,12,31),+J297+(360-H297))</f>
        <v>36525</v>
      </c>
      <c r="L297" s="105" t="n">
        <f aca="false">IF(B297&lt;&gt;"FTE",J297+H297,DATE(2001,1,1))</f>
        <v>36886</v>
      </c>
      <c r="M297" s="103" t="n">
        <f aca="false">IF(AND($K297&lt;=M$20,$L297&gt;M$20),$I297,0)</f>
        <v>0</v>
      </c>
      <c r="N297" s="103" t="n">
        <f aca="false">IF(AND($K297&lt;=N$20,$L297&gt;N$20),$I297,0)</f>
        <v>0</v>
      </c>
      <c r="O297" s="103" t="n">
        <f aca="false">IF(AND($K297&lt;=O$20,$L297&gt;O$20),$I297,0)</f>
        <v>0</v>
      </c>
      <c r="P297" s="103" t="n">
        <f aca="false">IF(AND($K297&lt;=P$20,$L297&gt;P$20),$I297,0)</f>
        <v>0</v>
      </c>
      <c r="Q297" s="103" t="n">
        <f aca="false">IF(AND($K297&lt;=Q$20,$L297&gt;Q$20),$I297,0)</f>
        <v>0</v>
      </c>
      <c r="R297" s="103" t="n">
        <f aca="false">IF(AND($K297&lt;=R$20,$L297&gt;R$20),$I297,0)</f>
        <v>0</v>
      </c>
      <c r="S297" s="103" t="n">
        <f aca="false">IF(AND($K297&lt;=S$20,$L297&gt;S$20),$I297,0)</f>
        <v>0</v>
      </c>
      <c r="T297" s="103" t="n">
        <f aca="false">IF(AND($K297&lt;=T$20,$L297&gt;T$20),$I297,0)</f>
        <v>0</v>
      </c>
      <c r="U297" s="103" t="n">
        <f aca="false">IF(AND($K297&lt;=U$20,$L297&gt;U$20),$I297,0)</f>
        <v>0</v>
      </c>
      <c r="V297" s="103" t="n">
        <f aca="false">IF(AND($K297&lt;=V$20,$L297&gt;V$20),$I297,0)</f>
        <v>0</v>
      </c>
      <c r="W297" s="103" t="n">
        <f aca="false">IF(AND($K297&lt;=W$20,$L297&gt;W$20),$I297,0)</f>
        <v>0</v>
      </c>
      <c r="X297" s="103" t="n">
        <f aca="false">IF(AND($K297&lt;=X$20,$L297&gt;X$20),$I297,0)</f>
        <v>0</v>
      </c>
      <c r="Y297" s="106" t="n">
        <f aca="false">SUM(M297:X297)</f>
        <v>0</v>
      </c>
    </row>
    <row r="298" customFormat="false" ht="12.75" hidden="false" customHeight="false" outlineLevel="0" collapsed="false">
      <c r="A298" s="0" t="n">
        <f aca="false">+'Personnel Input Worksheet'!A299</f>
        <v>0</v>
      </c>
      <c r="B298" s="0" t="str">
        <f aca="false">+'Personnel Input Worksheet'!B299</f>
        <v> </v>
      </c>
      <c r="C298" s="0" t="n">
        <f aca="false">+'Personnel Input Worksheet'!C299</f>
        <v>0</v>
      </c>
      <c r="D298" s="0" t="n">
        <f aca="false">+'Personnel Input Worksheet'!D299</f>
        <v>0</v>
      </c>
      <c r="E298" s="0" t="n">
        <f aca="false">+'Personnel Input Worksheet'!E299</f>
        <v>0</v>
      </c>
      <c r="F298" s="94" t="n">
        <f aca="false">+'Personnel Input Worksheet'!F299</f>
        <v>0</v>
      </c>
      <c r="G298" s="0" t="n">
        <f aca="false">+'Personnel Input Worksheet'!G299</f>
        <v>12</v>
      </c>
      <c r="H298" s="102" t="n">
        <f aca="false">+G298*30</f>
        <v>360</v>
      </c>
      <c r="I298" s="103" t="n">
        <f aca="false">+F298/12</f>
        <v>0</v>
      </c>
      <c r="J298" s="104" t="n">
        <v>36526</v>
      </c>
      <c r="K298" s="105" t="n">
        <f aca="false">IF(B298&lt;&gt;"FTE",DATE(99,12,31),+J298+(360-H298))</f>
        <v>36525</v>
      </c>
      <c r="L298" s="105" t="n">
        <f aca="false">IF(B298&lt;&gt;"FTE",J298+H298,DATE(2001,1,1))</f>
        <v>36886</v>
      </c>
      <c r="M298" s="103" t="n">
        <f aca="false">IF(AND($K298&lt;=M$20,$L298&gt;M$20),$I298,0)</f>
        <v>0</v>
      </c>
      <c r="N298" s="103" t="n">
        <f aca="false">IF(AND($K298&lt;=N$20,$L298&gt;N$20),$I298,0)</f>
        <v>0</v>
      </c>
      <c r="O298" s="103" t="n">
        <f aca="false">IF(AND($K298&lt;=O$20,$L298&gt;O$20),$I298,0)</f>
        <v>0</v>
      </c>
      <c r="P298" s="103" t="n">
        <f aca="false">IF(AND($K298&lt;=P$20,$L298&gt;P$20),$I298,0)</f>
        <v>0</v>
      </c>
      <c r="Q298" s="103" t="n">
        <f aca="false">IF(AND($K298&lt;=Q$20,$L298&gt;Q$20),$I298,0)</f>
        <v>0</v>
      </c>
      <c r="R298" s="103" t="n">
        <f aca="false">IF(AND($K298&lt;=R$20,$L298&gt;R$20),$I298,0)</f>
        <v>0</v>
      </c>
      <c r="S298" s="103" t="n">
        <f aca="false">IF(AND($K298&lt;=S$20,$L298&gt;S$20),$I298,0)</f>
        <v>0</v>
      </c>
      <c r="T298" s="103" t="n">
        <f aca="false">IF(AND($K298&lt;=T$20,$L298&gt;T$20),$I298,0)</f>
        <v>0</v>
      </c>
      <c r="U298" s="103" t="n">
        <f aca="false">IF(AND($K298&lt;=U$20,$L298&gt;U$20),$I298,0)</f>
        <v>0</v>
      </c>
      <c r="V298" s="103" t="n">
        <f aca="false">IF(AND($K298&lt;=V$20,$L298&gt;V$20),$I298,0)</f>
        <v>0</v>
      </c>
      <c r="W298" s="103" t="n">
        <f aca="false">IF(AND($K298&lt;=W$20,$L298&gt;W$20),$I298,0)</f>
        <v>0</v>
      </c>
      <c r="X298" s="103" t="n">
        <f aca="false">IF(AND($K298&lt;=X$20,$L298&gt;X$20),$I298,0)</f>
        <v>0</v>
      </c>
      <c r="Y298" s="106" t="n">
        <f aca="false">SUM(M298:X298)</f>
        <v>0</v>
      </c>
    </row>
    <row r="299" customFormat="false" ht="12.75" hidden="false" customHeight="false" outlineLevel="0" collapsed="false">
      <c r="A299" s="0" t="n">
        <f aca="false">+'Personnel Input Worksheet'!A300</f>
        <v>0</v>
      </c>
      <c r="B299" s="0" t="str">
        <f aca="false">+'Personnel Input Worksheet'!B300</f>
        <v> </v>
      </c>
      <c r="C299" s="0" t="n">
        <f aca="false">+'Personnel Input Worksheet'!C300</f>
        <v>0</v>
      </c>
      <c r="D299" s="0" t="n">
        <f aca="false">+'Personnel Input Worksheet'!D300</f>
        <v>0</v>
      </c>
      <c r="E299" s="0" t="n">
        <f aca="false">+'Personnel Input Worksheet'!E300</f>
        <v>0</v>
      </c>
      <c r="F299" s="94" t="n">
        <f aca="false">+'Personnel Input Worksheet'!F300</f>
        <v>0</v>
      </c>
      <c r="G299" s="0" t="n">
        <f aca="false">+'Personnel Input Worksheet'!G300</f>
        <v>12</v>
      </c>
      <c r="H299" s="102" t="n">
        <f aca="false">+G299*30</f>
        <v>360</v>
      </c>
      <c r="I299" s="103" t="n">
        <f aca="false">+F299/12</f>
        <v>0</v>
      </c>
      <c r="J299" s="104" t="n">
        <v>36526</v>
      </c>
      <c r="K299" s="105" t="n">
        <f aca="false">IF(B299&lt;&gt;"FTE",DATE(99,12,31),+J299+(360-H299))</f>
        <v>36525</v>
      </c>
      <c r="L299" s="105" t="n">
        <f aca="false">IF(B299&lt;&gt;"FTE",J299+H299,DATE(2001,1,1))</f>
        <v>36886</v>
      </c>
      <c r="M299" s="103" t="n">
        <f aca="false">IF(AND($K299&lt;=M$20,$L299&gt;M$20),$I299,0)</f>
        <v>0</v>
      </c>
      <c r="N299" s="103" t="n">
        <f aca="false">IF(AND($K299&lt;=N$20,$L299&gt;N$20),$I299,0)</f>
        <v>0</v>
      </c>
      <c r="O299" s="103" t="n">
        <f aca="false">IF(AND($K299&lt;=O$20,$L299&gt;O$20),$I299,0)</f>
        <v>0</v>
      </c>
      <c r="P299" s="103" t="n">
        <f aca="false">IF(AND($K299&lt;=P$20,$L299&gt;P$20),$I299,0)</f>
        <v>0</v>
      </c>
      <c r="Q299" s="103" t="n">
        <f aca="false">IF(AND($K299&lt;=Q$20,$L299&gt;Q$20),$I299,0)</f>
        <v>0</v>
      </c>
      <c r="R299" s="103" t="n">
        <f aca="false">IF(AND($K299&lt;=R$20,$L299&gt;R$20),$I299,0)</f>
        <v>0</v>
      </c>
      <c r="S299" s="103" t="n">
        <f aca="false">IF(AND($K299&lt;=S$20,$L299&gt;S$20),$I299,0)</f>
        <v>0</v>
      </c>
      <c r="T299" s="103" t="n">
        <f aca="false">IF(AND($K299&lt;=T$20,$L299&gt;T$20),$I299,0)</f>
        <v>0</v>
      </c>
      <c r="U299" s="103" t="n">
        <f aca="false">IF(AND($K299&lt;=U$20,$L299&gt;U$20),$I299,0)</f>
        <v>0</v>
      </c>
      <c r="V299" s="103" t="n">
        <f aca="false">IF(AND($K299&lt;=V$20,$L299&gt;V$20),$I299,0)</f>
        <v>0</v>
      </c>
      <c r="W299" s="103" t="n">
        <f aca="false">IF(AND($K299&lt;=W$20,$L299&gt;W$20),$I299,0)</f>
        <v>0</v>
      </c>
      <c r="X299" s="103" t="n">
        <f aca="false">IF(AND($K299&lt;=X$20,$L299&gt;X$20),$I299,0)</f>
        <v>0</v>
      </c>
      <c r="Y299" s="106" t="n">
        <f aca="false">SUM(M299:X299)</f>
        <v>0</v>
      </c>
    </row>
    <row r="300" customFormat="false" ht="12.75" hidden="false" customHeight="false" outlineLevel="0" collapsed="false">
      <c r="A300" s="0" t="n">
        <f aca="false">+'Personnel Input Worksheet'!A301</f>
        <v>0</v>
      </c>
      <c r="B300" s="0" t="str">
        <f aca="false">+'Personnel Input Worksheet'!B301</f>
        <v> </v>
      </c>
      <c r="C300" s="0" t="n">
        <f aca="false">+'Personnel Input Worksheet'!C301</f>
        <v>0</v>
      </c>
      <c r="D300" s="0" t="n">
        <f aca="false">+'Personnel Input Worksheet'!D301</f>
        <v>0</v>
      </c>
      <c r="E300" s="0" t="n">
        <f aca="false">+'Personnel Input Worksheet'!E301</f>
        <v>0</v>
      </c>
      <c r="F300" s="94" t="n">
        <f aca="false">+'Personnel Input Worksheet'!F301</f>
        <v>0</v>
      </c>
      <c r="G300" s="0" t="n">
        <f aca="false">+'Personnel Input Worksheet'!G301</f>
        <v>12</v>
      </c>
      <c r="H300" s="102" t="n">
        <f aca="false">+G300*30</f>
        <v>360</v>
      </c>
      <c r="I300" s="103" t="n">
        <f aca="false">+F300/12</f>
        <v>0</v>
      </c>
      <c r="J300" s="104" t="n">
        <v>36526</v>
      </c>
      <c r="K300" s="105" t="n">
        <f aca="false">IF(B300&lt;&gt;"FTE",DATE(99,12,31),+J300+(360-H300))</f>
        <v>36525</v>
      </c>
      <c r="L300" s="105" t="n">
        <f aca="false">IF(B300&lt;&gt;"FTE",J300+H300,DATE(2001,1,1))</f>
        <v>36886</v>
      </c>
      <c r="M300" s="103" t="n">
        <f aca="false">IF(AND($K300&lt;=M$20,$L300&gt;M$20),$I300,0)</f>
        <v>0</v>
      </c>
      <c r="N300" s="103" t="n">
        <f aca="false">IF(AND($K300&lt;=N$20,$L300&gt;N$20),$I300,0)</f>
        <v>0</v>
      </c>
      <c r="O300" s="103" t="n">
        <f aca="false">IF(AND($K300&lt;=O$20,$L300&gt;O$20),$I300,0)</f>
        <v>0</v>
      </c>
      <c r="P300" s="103" t="n">
        <f aca="false">IF(AND($K300&lt;=P$20,$L300&gt;P$20),$I300,0)</f>
        <v>0</v>
      </c>
      <c r="Q300" s="103" t="n">
        <f aca="false">IF(AND($K300&lt;=Q$20,$L300&gt;Q$20),$I300,0)</f>
        <v>0</v>
      </c>
      <c r="R300" s="103" t="n">
        <f aca="false">IF(AND($K300&lt;=R$20,$L300&gt;R$20),$I300,0)</f>
        <v>0</v>
      </c>
      <c r="S300" s="103" t="n">
        <f aca="false">IF(AND($K300&lt;=S$20,$L300&gt;S$20),$I300,0)</f>
        <v>0</v>
      </c>
      <c r="T300" s="103" t="n">
        <f aca="false">IF(AND($K300&lt;=T$20,$L300&gt;T$20),$I300,0)</f>
        <v>0</v>
      </c>
      <c r="U300" s="103" t="n">
        <f aca="false">IF(AND($K300&lt;=U$20,$L300&gt;U$20),$I300,0)</f>
        <v>0</v>
      </c>
      <c r="V300" s="103" t="n">
        <f aca="false">IF(AND($K300&lt;=V$20,$L300&gt;V$20),$I300,0)</f>
        <v>0</v>
      </c>
      <c r="W300" s="103" t="n">
        <f aca="false">IF(AND($K300&lt;=W$20,$L300&gt;W$20),$I300,0)</f>
        <v>0</v>
      </c>
      <c r="X300" s="103" t="n">
        <f aca="false">IF(AND($K300&lt;=X$20,$L300&gt;X$20),$I300,0)</f>
        <v>0</v>
      </c>
      <c r="Y300" s="106" t="n">
        <f aca="false">SUM(M300:X300)</f>
        <v>0</v>
      </c>
    </row>
    <row r="301" customFormat="false" ht="12.75" hidden="false" customHeight="false" outlineLevel="0" collapsed="false">
      <c r="A301" s="0" t="n">
        <f aca="false">+'Personnel Input Worksheet'!A302</f>
        <v>0</v>
      </c>
      <c r="B301" s="0" t="str">
        <f aca="false">+'Personnel Input Worksheet'!B302</f>
        <v> </v>
      </c>
      <c r="C301" s="0" t="n">
        <f aca="false">+'Personnel Input Worksheet'!C302</f>
        <v>0</v>
      </c>
      <c r="D301" s="0" t="n">
        <f aca="false">+'Personnel Input Worksheet'!D302</f>
        <v>0</v>
      </c>
      <c r="E301" s="0" t="n">
        <f aca="false">+'Personnel Input Worksheet'!E302</f>
        <v>0</v>
      </c>
      <c r="F301" s="94" t="n">
        <f aca="false">+'Personnel Input Worksheet'!F302</f>
        <v>0</v>
      </c>
      <c r="G301" s="0" t="n">
        <f aca="false">+'Personnel Input Worksheet'!G302</f>
        <v>12</v>
      </c>
      <c r="H301" s="102" t="n">
        <f aca="false">+G301*30</f>
        <v>360</v>
      </c>
      <c r="I301" s="103" t="n">
        <f aca="false">+F301/12</f>
        <v>0</v>
      </c>
      <c r="J301" s="104" t="n">
        <v>36526</v>
      </c>
      <c r="K301" s="105" t="n">
        <f aca="false">IF(B301&lt;&gt;"FTE",DATE(99,12,31),+J301+(360-H301))</f>
        <v>36525</v>
      </c>
      <c r="L301" s="105" t="n">
        <f aca="false">IF(B301&lt;&gt;"FTE",J301+H301,DATE(2001,1,1))</f>
        <v>36886</v>
      </c>
      <c r="M301" s="103" t="n">
        <f aca="false">IF(AND($K301&lt;=M$20,$L301&gt;M$20),$I301,0)</f>
        <v>0</v>
      </c>
      <c r="N301" s="103" t="n">
        <f aca="false">IF(AND($K301&lt;=N$20,$L301&gt;N$20),$I301,0)</f>
        <v>0</v>
      </c>
      <c r="O301" s="103" t="n">
        <f aca="false">IF(AND($K301&lt;=O$20,$L301&gt;O$20),$I301,0)</f>
        <v>0</v>
      </c>
      <c r="P301" s="103" t="n">
        <f aca="false">IF(AND($K301&lt;=P$20,$L301&gt;P$20),$I301,0)</f>
        <v>0</v>
      </c>
      <c r="Q301" s="103" t="n">
        <f aca="false">IF(AND($K301&lt;=Q$20,$L301&gt;Q$20),$I301,0)</f>
        <v>0</v>
      </c>
      <c r="R301" s="103" t="n">
        <f aca="false">IF(AND($K301&lt;=R$20,$L301&gt;R$20),$I301,0)</f>
        <v>0</v>
      </c>
      <c r="S301" s="103" t="n">
        <f aca="false">IF(AND($K301&lt;=S$20,$L301&gt;S$20),$I301,0)</f>
        <v>0</v>
      </c>
      <c r="T301" s="103" t="n">
        <f aca="false">IF(AND($K301&lt;=T$20,$L301&gt;T$20),$I301,0)</f>
        <v>0</v>
      </c>
      <c r="U301" s="103" t="n">
        <f aca="false">IF(AND($K301&lt;=U$20,$L301&gt;U$20),$I301,0)</f>
        <v>0</v>
      </c>
      <c r="V301" s="103" t="n">
        <f aca="false">IF(AND($K301&lt;=V$20,$L301&gt;V$20),$I301,0)</f>
        <v>0</v>
      </c>
      <c r="W301" s="103" t="n">
        <f aca="false">IF(AND($K301&lt;=W$20,$L301&gt;W$20),$I301,0)</f>
        <v>0</v>
      </c>
      <c r="X301" s="103" t="n">
        <f aca="false">IF(AND($K301&lt;=X$20,$L301&gt;X$20),$I301,0)</f>
        <v>0</v>
      </c>
      <c r="Y301" s="106" t="n">
        <f aca="false">SUM(M301:X301)</f>
        <v>0</v>
      </c>
    </row>
    <row r="302" customFormat="false" ht="12.75" hidden="false" customHeight="false" outlineLevel="0" collapsed="false">
      <c r="A302" s="0" t="n">
        <f aca="false">+'Personnel Input Worksheet'!A303</f>
        <v>0</v>
      </c>
      <c r="B302" s="0" t="str">
        <f aca="false">+'Personnel Input Worksheet'!B303</f>
        <v> </v>
      </c>
      <c r="C302" s="0" t="n">
        <f aca="false">+'Personnel Input Worksheet'!C303</f>
        <v>0</v>
      </c>
      <c r="D302" s="0" t="n">
        <f aca="false">+'Personnel Input Worksheet'!D303</f>
        <v>0</v>
      </c>
      <c r="E302" s="0" t="n">
        <f aca="false">+'Personnel Input Worksheet'!E303</f>
        <v>0</v>
      </c>
      <c r="F302" s="94" t="n">
        <f aca="false">+'Personnel Input Worksheet'!F303</f>
        <v>0</v>
      </c>
      <c r="G302" s="0" t="n">
        <f aca="false">+'Personnel Input Worksheet'!G303</f>
        <v>12</v>
      </c>
      <c r="H302" s="102" t="n">
        <f aca="false">+G302*30</f>
        <v>360</v>
      </c>
      <c r="I302" s="103" t="n">
        <f aca="false">+F302/12</f>
        <v>0</v>
      </c>
      <c r="J302" s="104" t="n">
        <v>36526</v>
      </c>
      <c r="K302" s="105" t="n">
        <f aca="false">IF(B302&lt;&gt;"FTE",DATE(99,12,31),+J302+(360-H302))</f>
        <v>36525</v>
      </c>
      <c r="L302" s="105" t="n">
        <f aca="false">IF(B302&lt;&gt;"FTE",J302+H302,DATE(2001,1,1))</f>
        <v>36886</v>
      </c>
      <c r="M302" s="103" t="n">
        <f aca="false">IF(AND($K302&lt;=M$20,$L302&gt;M$20),$I302,0)</f>
        <v>0</v>
      </c>
      <c r="N302" s="103" t="n">
        <f aca="false">IF(AND($K302&lt;=N$20,$L302&gt;N$20),$I302,0)</f>
        <v>0</v>
      </c>
      <c r="O302" s="103" t="n">
        <f aca="false">IF(AND($K302&lt;=O$20,$L302&gt;O$20),$I302,0)</f>
        <v>0</v>
      </c>
      <c r="P302" s="103" t="n">
        <f aca="false">IF(AND($K302&lt;=P$20,$L302&gt;P$20),$I302,0)</f>
        <v>0</v>
      </c>
      <c r="Q302" s="103" t="n">
        <f aca="false">IF(AND($K302&lt;=Q$20,$L302&gt;Q$20),$I302,0)</f>
        <v>0</v>
      </c>
      <c r="R302" s="103" t="n">
        <f aca="false">IF(AND($K302&lt;=R$20,$L302&gt;R$20),$I302,0)</f>
        <v>0</v>
      </c>
      <c r="S302" s="103" t="n">
        <f aca="false">IF(AND($K302&lt;=S$20,$L302&gt;S$20),$I302,0)</f>
        <v>0</v>
      </c>
      <c r="T302" s="103" t="n">
        <f aca="false">IF(AND($K302&lt;=T$20,$L302&gt;T$20),$I302,0)</f>
        <v>0</v>
      </c>
      <c r="U302" s="103" t="n">
        <f aca="false">IF(AND($K302&lt;=U$20,$L302&gt;U$20),$I302,0)</f>
        <v>0</v>
      </c>
      <c r="V302" s="103" t="n">
        <f aca="false">IF(AND($K302&lt;=V$20,$L302&gt;V$20),$I302,0)</f>
        <v>0</v>
      </c>
      <c r="W302" s="103" t="n">
        <f aca="false">IF(AND($K302&lt;=W$20,$L302&gt;W$20),$I302,0)</f>
        <v>0</v>
      </c>
      <c r="X302" s="103" t="n">
        <f aca="false">IF(AND($K302&lt;=X$20,$L302&gt;X$20),$I302,0)</f>
        <v>0</v>
      </c>
      <c r="Y302" s="106" t="n">
        <f aca="false">SUM(M302:X302)</f>
        <v>0</v>
      </c>
    </row>
    <row r="303" customFormat="false" ht="12.75" hidden="false" customHeight="false" outlineLevel="0" collapsed="false">
      <c r="A303" s="0" t="n">
        <f aca="false">+'Personnel Input Worksheet'!A304</f>
        <v>0</v>
      </c>
      <c r="B303" s="0" t="str">
        <f aca="false">+'Personnel Input Worksheet'!B304</f>
        <v> </v>
      </c>
      <c r="C303" s="0" t="n">
        <f aca="false">+'Personnel Input Worksheet'!C304</f>
        <v>0</v>
      </c>
      <c r="D303" s="0" t="n">
        <f aca="false">+'Personnel Input Worksheet'!D304</f>
        <v>0</v>
      </c>
      <c r="E303" s="0" t="n">
        <f aca="false">+'Personnel Input Worksheet'!E304</f>
        <v>0</v>
      </c>
      <c r="F303" s="94" t="n">
        <f aca="false">+'Personnel Input Worksheet'!F304</f>
        <v>0</v>
      </c>
      <c r="G303" s="0" t="n">
        <f aca="false">+'Personnel Input Worksheet'!G304</f>
        <v>12</v>
      </c>
      <c r="H303" s="102" t="n">
        <f aca="false">+G303*30</f>
        <v>360</v>
      </c>
      <c r="I303" s="103" t="n">
        <f aca="false">+F303/12</f>
        <v>0</v>
      </c>
      <c r="J303" s="104" t="n">
        <v>36526</v>
      </c>
      <c r="K303" s="105" t="n">
        <f aca="false">IF(B303&lt;&gt;"FTE",DATE(99,12,31),+J303+(360-H303))</f>
        <v>36525</v>
      </c>
      <c r="L303" s="105" t="n">
        <f aca="false">IF(B303&lt;&gt;"FTE",J303+H303,DATE(2001,1,1))</f>
        <v>36886</v>
      </c>
      <c r="M303" s="103" t="n">
        <f aca="false">IF(AND($K303&lt;=M$20,$L303&gt;M$20),$I303,0)</f>
        <v>0</v>
      </c>
      <c r="N303" s="103" t="n">
        <f aca="false">IF(AND($K303&lt;=N$20,$L303&gt;N$20),$I303,0)</f>
        <v>0</v>
      </c>
      <c r="O303" s="103" t="n">
        <f aca="false">IF(AND($K303&lt;=O$20,$L303&gt;O$20),$I303,0)</f>
        <v>0</v>
      </c>
      <c r="P303" s="103" t="n">
        <f aca="false">IF(AND($K303&lt;=P$20,$L303&gt;P$20),$I303,0)</f>
        <v>0</v>
      </c>
      <c r="Q303" s="103" t="n">
        <f aca="false">IF(AND($K303&lt;=Q$20,$L303&gt;Q$20),$I303,0)</f>
        <v>0</v>
      </c>
      <c r="R303" s="103" t="n">
        <f aca="false">IF(AND($K303&lt;=R$20,$L303&gt;R$20),$I303,0)</f>
        <v>0</v>
      </c>
      <c r="S303" s="103" t="n">
        <f aca="false">IF(AND($K303&lt;=S$20,$L303&gt;S$20),$I303,0)</f>
        <v>0</v>
      </c>
      <c r="T303" s="103" t="n">
        <f aca="false">IF(AND($K303&lt;=T$20,$L303&gt;T$20),$I303,0)</f>
        <v>0</v>
      </c>
      <c r="U303" s="103" t="n">
        <f aca="false">IF(AND($K303&lt;=U$20,$L303&gt;U$20),$I303,0)</f>
        <v>0</v>
      </c>
      <c r="V303" s="103" t="n">
        <f aca="false">IF(AND($K303&lt;=V$20,$L303&gt;V$20),$I303,0)</f>
        <v>0</v>
      </c>
      <c r="W303" s="103" t="n">
        <f aca="false">IF(AND($K303&lt;=W$20,$L303&gt;W$20),$I303,0)</f>
        <v>0</v>
      </c>
      <c r="X303" s="103" t="n">
        <f aca="false">IF(AND($K303&lt;=X$20,$L303&gt;X$20),$I303,0)</f>
        <v>0</v>
      </c>
      <c r="Y303" s="106" t="n">
        <f aca="false">SUM(M303:X303)</f>
        <v>0</v>
      </c>
    </row>
    <row r="304" customFormat="false" ht="12.75" hidden="false" customHeight="false" outlineLevel="0" collapsed="false">
      <c r="A304" s="0" t="n">
        <f aca="false">+'Personnel Input Worksheet'!A305</f>
        <v>0</v>
      </c>
      <c r="B304" s="0" t="str">
        <f aca="false">+'Personnel Input Worksheet'!B305</f>
        <v> </v>
      </c>
      <c r="C304" s="0" t="n">
        <f aca="false">+'Personnel Input Worksheet'!C305</f>
        <v>0</v>
      </c>
      <c r="D304" s="0" t="n">
        <f aca="false">+'Personnel Input Worksheet'!D305</f>
        <v>0</v>
      </c>
      <c r="E304" s="0" t="n">
        <f aca="false">+'Personnel Input Worksheet'!E305</f>
        <v>0</v>
      </c>
      <c r="F304" s="94" t="n">
        <f aca="false">+'Personnel Input Worksheet'!F305</f>
        <v>0</v>
      </c>
      <c r="G304" s="0" t="n">
        <f aca="false">+'Personnel Input Worksheet'!G305</f>
        <v>12</v>
      </c>
      <c r="H304" s="102" t="n">
        <f aca="false">+G304*30</f>
        <v>360</v>
      </c>
      <c r="I304" s="103" t="n">
        <f aca="false">+F304/12</f>
        <v>0</v>
      </c>
      <c r="J304" s="104" t="n">
        <v>36526</v>
      </c>
      <c r="K304" s="105" t="n">
        <f aca="false">IF(B304&lt;&gt;"FTE",DATE(99,12,31),+J304+(360-H304))</f>
        <v>36525</v>
      </c>
      <c r="L304" s="105" t="n">
        <f aca="false">IF(B304&lt;&gt;"FTE",J304+H304,DATE(2001,1,1))</f>
        <v>36886</v>
      </c>
      <c r="M304" s="103" t="n">
        <f aca="false">IF(AND($K304&lt;=M$20,$L304&gt;M$20),$I304,0)</f>
        <v>0</v>
      </c>
      <c r="N304" s="103" t="n">
        <f aca="false">IF(AND($K304&lt;=N$20,$L304&gt;N$20),$I304,0)</f>
        <v>0</v>
      </c>
      <c r="O304" s="103" t="n">
        <f aca="false">IF(AND($K304&lt;=O$20,$L304&gt;O$20),$I304,0)</f>
        <v>0</v>
      </c>
      <c r="P304" s="103" t="n">
        <f aca="false">IF(AND($K304&lt;=P$20,$L304&gt;P$20),$I304,0)</f>
        <v>0</v>
      </c>
      <c r="Q304" s="103" t="n">
        <f aca="false">IF(AND($K304&lt;=Q$20,$L304&gt;Q$20),$I304,0)</f>
        <v>0</v>
      </c>
      <c r="R304" s="103" t="n">
        <f aca="false">IF(AND($K304&lt;=R$20,$L304&gt;R$20),$I304,0)</f>
        <v>0</v>
      </c>
      <c r="S304" s="103" t="n">
        <f aca="false">IF(AND($K304&lt;=S$20,$L304&gt;S$20),$I304,0)</f>
        <v>0</v>
      </c>
      <c r="T304" s="103" t="n">
        <f aca="false">IF(AND($K304&lt;=T$20,$L304&gt;T$20),$I304,0)</f>
        <v>0</v>
      </c>
      <c r="U304" s="103" t="n">
        <f aca="false">IF(AND($K304&lt;=U$20,$L304&gt;U$20),$I304,0)</f>
        <v>0</v>
      </c>
      <c r="V304" s="103" t="n">
        <f aca="false">IF(AND($K304&lt;=V$20,$L304&gt;V$20),$I304,0)</f>
        <v>0</v>
      </c>
      <c r="W304" s="103" t="n">
        <f aca="false">IF(AND($K304&lt;=W$20,$L304&gt;W$20),$I304,0)</f>
        <v>0</v>
      </c>
      <c r="X304" s="103" t="n">
        <f aca="false">IF(AND($K304&lt;=X$20,$L304&gt;X$20),$I304,0)</f>
        <v>0</v>
      </c>
      <c r="Y304" s="106" t="n">
        <f aca="false">SUM(M304:X304)</f>
        <v>0</v>
      </c>
    </row>
    <row r="305" customFormat="false" ht="12.75" hidden="false" customHeight="false" outlineLevel="0" collapsed="false">
      <c r="A305" s="0" t="n">
        <f aca="false">+'Personnel Input Worksheet'!A306</f>
        <v>0</v>
      </c>
      <c r="B305" s="0" t="str">
        <f aca="false">+'Personnel Input Worksheet'!B306</f>
        <v> </v>
      </c>
      <c r="C305" s="0" t="n">
        <f aca="false">+'Personnel Input Worksheet'!C306</f>
        <v>0</v>
      </c>
      <c r="D305" s="0" t="n">
        <f aca="false">+'Personnel Input Worksheet'!D306</f>
        <v>0</v>
      </c>
      <c r="E305" s="0" t="n">
        <f aca="false">+'Personnel Input Worksheet'!E306</f>
        <v>0</v>
      </c>
      <c r="F305" s="94" t="n">
        <f aca="false">+'Personnel Input Worksheet'!F306</f>
        <v>0</v>
      </c>
      <c r="G305" s="0" t="n">
        <f aca="false">+'Personnel Input Worksheet'!G306</f>
        <v>12</v>
      </c>
      <c r="H305" s="102" t="n">
        <f aca="false">+G305*30</f>
        <v>360</v>
      </c>
      <c r="I305" s="103" t="n">
        <f aca="false">+F305/12</f>
        <v>0</v>
      </c>
      <c r="J305" s="104" t="n">
        <v>36526</v>
      </c>
      <c r="K305" s="105" t="n">
        <f aca="false">IF(B305&lt;&gt;"FTE",DATE(99,12,31),+J305+(360-H305))</f>
        <v>36525</v>
      </c>
      <c r="L305" s="105" t="n">
        <f aca="false">IF(B305&lt;&gt;"FTE",J305+H305,DATE(2001,1,1))</f>
        <v>36886</v>
      </c>
      <c r="M305" s="103" t="n">
        <f aca="false">IF(AND($K305&lt;=M$20,$L305&gt;M$20),$I305,0)</f>
        <v>0</v>
      </c>
      <c r="N305" s="103" t="n">
        <f aca="false">IF(AND($K305&lt;=N$20,$L305&gt;N$20),$I305,0)</f>
        <v>0</v>
      </c>
      <c r="O305" s="103" t="n">
        <f aca="false">IF(AND($K305&lt;=O$20,$L305&gt;O$20),$I305,0)</f>
        <v>0</v>
      </c>
      <c r="P305" s="103" t="n">
        <f aca="false">IF(AND($K305&lt;=P$20,$L305&gt;P$20),$I305,0)</f>
        <v>0</v>
      </c>
      <c r="Q305" s="103" t="n">
        <f aca="false">IF(AND($K305&lt;=Q$20,$L305&gt;Q$20),$I305,0)</f>
        <v>0</v>
      </c>
      <c r="R305" s="103" t="n">
        <f aca="false">IF(AND($K305&lt;=R$20,$L305&gt;R$20),$I305,0)</f>
        <v>0</v>
      </c>
      <c r="S305" s="103" t="n">
        <f aca="false">IF(AND($K305&lt;=S$20,$L305&gt;S$20),$I305,0)</f>
        <v>0</v>
      </c>
      <c r="T305" s="103" t="n">
        <f aca="false">IF(AND($K305&lt;=T$20,$L305&gt;T$20),$I305,0)</f>
        <v>0</v>
      </c>
      <c r="U305" s="103" t="n">
        <f aca="false">IF(AND($K305&lt;=U$20,$L305&gt;U$20),$I305,0)</f>
        <v>0</v>
      </c>
      <c r="V305" s="103" t="n">
        <f aca="false">IF(AND($K305&lt;=V$20,$L305&gt;V$20),$I305,0)</f>
        <v>0</v>
      </c>
      <c r="W305" s="103" t="n">
        <f aca="false">IF(AND($K305&lt;=W$20,$L305&gt;W$20),$I305,0)</f>
        <v>0</v>
      </c>
      <c r="X305" s="103" t="n">
        <f aca="false">IF(AND($K305&lt;=X$20,$L305&gt;X$20),$I305,0)</f>
        <v>0</v>
      </c>
      <c r="Y305" s="106" t="n">
        <f aca="false">SUM(M305:X305)</f>
        <v>0</v>
      </c>
    </row>
    <row r="306" customFormat="false" ht="12.75" hidden="false" customHeight="false" outlineLevel="0" collapsed="false">
      <c r="A306" s="0" t="n">
        <f aca="false">+'Personnel Input Worksheet'!A307</f>
        <v>0</v>
      </c>
      <c r="B306" s="0" t="str">
        <f aca="false">+'Personnel Input Worksheet'!B307</f>
        <v> </v>
      </c>
      <c r="C306" s="0" t="n">
        <f aca="false">+'Personnel Input Worksheet'!C307</f>
        <v>0</v>
      </c>
      <c r="D306" s="0" t="n">
        <f aca="false">+'Personnel Input Worksheet'!D307</f>
        <v>0</v>
      </c>
      <c r="E306" s="0" t="n">
        <f aca="false">+'Personnel Input Worksheet'!E307</f>
        <v>0</v>
      </c>
      <c r="F306" s="94" t="n">
        <f aca="false">+'Personnel Input Worksheet'!F307</f>
        <v>0</v>
      </c>
      <c r="G306" s="0" t="n">
        <f aca="false">+'Personnel Input Worksheet'!G307</f>
        <v>12</v>
      </c>
      <c r="H306" s="102" t="n">
        <f aca="false">+G306*30</f>
        <v>360</v>
      </c>
      <c r="I306" s="103" t="n">
        <f aca="false">+F306/12</f>
        <v>0</v>
      </c>
      <c r="J306" s="104" t="n">
        <v>36526</v>
      </c>
      <c r="K306" s="105" t="n">
        <f aca="false">IF(B306&lt;&gt;"FTE",DATE(99,12,31),+J306+(360-H306))</f>
        <v>36525</v>
      </c>
      <c r="L306" s="105" t="n">
        <f aca="false">IF(B306&lt;&gt;"FTE",J306+H306,DATE(2001,1,1))</f>
        <v>36886</v>
      </c>
      <c r="M306" s="103" t="n">
        <f aca="false">IF(AND($K306&lt;=M$20,$L306&gt;M$20),$I306,0)</f>
        <v>0</v>
      </c>
      <c r="N306" s="103" t="n">
        <f aca="false">IF(AND($K306&lt;=N$20,$L306&gt;N$20),$I306,0)</f>
        <v>0</v>
      </c>
      <c r="O306" s="103" t="n">
        <f aca="false">IF(AND($K306&lt;=O$20,$L306&gt;O$20),$I306,0)</f>
        <v>0</v>
      </c>
      <c r="P306" s="103" t="n">
        <f aca="false">IF(AND($K306&lt;=P$20,$L306&gt;P$20),$I306,0)</f>
        <v>0</v>
      </c>
      <c r="Q306" s="103" t="n">
        <f aca="false">IF(AND($K306&lt;=Q$20,$L306&gt;Q$20),$I306,0)</f>
        <v>0</v>
      </c>
      <c r="R306" s="103" t="n">
        <f aca="false">IF(AND($K306&lt;=R$20,$L306&gt;R$20),$I306,0)</f>
        <v>0</v>
      </c>
      <c r="S306" s="103" t="n">
        <f aca="false">IF(AND($K306&lt;=S$20,$L306&gt;S$20),$I306,0)</f>
        <v>0</v>
      </c>
      <c r="T306" s="103" t="n">
        <f aca="false">IF(AND($K306&lt;=T$20,$L306&gt;T$20),$I306,0)</f>
        <v>0</v>
      </c>
      <c r="U306" s="103" t="n">
        <f aca="false">IF(AND($K306&lt;=U$20,$L306&gt;U$20),$I306,0)</f>
        <v>0</v>
      </c>
      <c r="V306" s="103" t="n">
        <f aca="false">IF(AND($K306&lt;=V$20,$L306&gt;V$20),$I306,0)</f>
        <v>0</v>
      </c>
      <c r="W306" s="103" t="n">
        <f aca="false">IF(AND($K306&lt;=W$20,$L306&gt;W$20),$I306,0)</f>
        <v>0</v>
      </c>
      <c r="X306" s="103" t="n">
        <f aca="false">IF(AND($K306&lt;=X$20,$L306&gt;X$20),$I306,0)</f>
        <v>0</v>
      </c>
      <c r="Y306" s="106" t="n">
        <f aca="false">SUM(M306:X306)</f>
        <v>0</v>
      </c>
    </row>
    <row r="307" customFormat="false" ht="12.75" hidden="false" customHeight="false" outlineLevel="0" collapsed="false">
      <c r="A307" s="0" t="n">
        <f aca="false">+'Personnel Input Worksheet'!A308</f>
        <v>0</v>
      </c>
      <c r="B307" s="0" t="str">
        <f aca="false">+'Personnel Input Worksheet'!B308</f>
        <v> </v>
      </c>
      <c r="C307" s="0" t="n">
        <f aca="false">+'Personnel Input Worksheet'!C308</f>
        <v>0</v>
      </c>
      <c r="D307" s="0" t="n">
        <f aca="false">+'Personnel Input Worksheet'!D308</f>
        <v>0</v>
      </c>
      <c r="E307" s="0" t="n">
        <f aca="false">+'Personnel Input Worksheet'!E308</f>
        <v>0</v>
      </c>
      <c r="F307" s="94" t="n">
        <f aca="false">+'Personnel Input Worksheet'!F308</f>
        <v>0</v>
      </c>
      <c r="G307" s="0" t="n">
        <f aca="false">+'Personnel Input Worksheet'!G308</f>
        <v>12</v>
      </c>
      <c r="H307" s="102" t="n">
        <f aca="false">+G307*30</f>
        <v>360</v>
      </c>
      <c r="I307" s="103" t="n">
        <f aca="false">+F307/12</f>
        <v>0</v>
      </c>
      <c r="J307" s="104" t="n">
        <v>36526</v>
      </c>
      <c r="K307" s="105" t="n">
        <f aca="false">IF(B307&lt;&gt;"FTE",DATE(99,12,31),+J307+(360-H307))</f>
        <v>36525</v>
      </c>
      <c r="L307" s="105" t="n">
        <f aca="false">IF(B307&lt;&gt;"FTE",J307+H307,DATE(2001,1,1))</f>
        <v>36886</v>
      </c>
      <c r="M307" s="103" t="n">
        <f aca="false">IF(AND($K307&lt;=M$20,$L307&gt;M$20),$I307,0)</f>
        <v>0</v>
      </c>
      <c r="N307" s="103" t="n">
        <f aca="false">IF(AND($K307&lt;=N$20,$L307&gt;N$20),$I307,0)</f>
        <v>0</v>
      </c>
      <c r="O307" s="103" t="n">
        <f aca="false">IF(AND($K307&lt;=O$20,$L307&gt;O$20),$I307,0)</f>
        <v>0</v>
      </c>
      <c r="P307" s="103" t="n">
        <f aca="false">IF(AND($K307&lt;=P$20,$L307&gt;P$20),$I307,0)</f>
        <v>0</v>
      </c>
      <c r="Q307" s="103" t="n">
        <f aca="false">IF(AND($K307&lt;=Q$20,$L307&gt;Q$20),$I307,0)</f>
        <v>0</v>
      </c>
      <c r="R307" s="103" t="n">
        <f aca="false">IF(AND($K307&lt;=R$20,$L307&gt;R$20),$I307,0)</f>
        <v>0</v>
      </c>
      <c r="S307" s="103" t="n">
        <f aca="false">IF(AND($K307&lt;=S$20,$L307&gt;S$20),$I307,0)</f>
        <v>0</v>
      </c>
      <c r="T307" s="103" t="n">
        <f aca="false">IF(AND($K307&lt;=T$20,$L307&gt;T$20),$I307,0)</f>
        <v>0</v>
      </c>
      <c r="U307" s="103" t="n">
        <f aca="false">IF(AND($K307&lt;=U$20,$L307&gt;U$20),$I307,0)</f>
        <v>0</v>
      </c>
      <c r="V307" s="103" t="n">
        <f aca="false">IF(AND($K307&lt;=V$20,$L307&gt;V$20),$I307,0)</f>
        <v>0</v>
      </c>
      <c r="W307" s="103" t="n">
        <f aca="false">IF(AND($K307&lt;=W$20,$L307&gt;W$20),$I307,0)</f>
        <v>0</v>
      </c>
      <c r="X307" s="103" t="n">
        <f aca="false">IF(AND($K307&lt;=X$20,$L307&gt;X$20),$I307,0)</f>
        <v>0</v>
      </c>
      <c r="Y307" s="106" t="n">
        <f aca="false">SUM(M307:X307)</f>
        <v>0</v>
      </c>
    </row>
    <row r="308" customFormat="false" ht="12.75" hidden="false" customHeight="false" outlineLevel="0" collapsed="false">
      <c r="A308" s="0" t="n">
        <f aca="false">+'Personnel Input Worksheet'!A309</f>
        <v>0</v>
      </c>
      <c r="B308" s="0" t="str">
        <f aca="false">+'Personnel Input Worksheet'!B309</f>
        <v> </v>
      </c>
      <c r="C308" s="0" t="n">
        <f aca="false">+'Personnel Input Worksheet'!C309</f>
        <v>0</v>
      </c>
      <c r="D308" s="0" t="n">
        <f aca="false">+'Personnel Input Worksheet'!D309</f>
        <v>0</v>
      </c>
      <c r="E308" s="0" t="n">
        <f aca="false">+'Personnel Input Worksheet'!E309</f>
        <v>0</v>
      </c>
      <c r="F308" s="94" t="n">
        <f aca="false">+'Personnel Input Worksheet'!F309</f>
        <v>0</v>
      </c>
      <c r="G308" s="0" t="n">
        <f aca="false">+'Personnel Input Worksheet'!G309</f>
        <v>12</v>
      </c>
      <c r="H308" s="102" t="n">
        <f aca="false">+G308*30</f>
        <v>360</v>
      </c>
      <c r="I308" s="103" t="n">
        <f aca="false">+F308/12</f>
        <v>0</v>
      </c>
      <c r="J308" s="104" t="n">
        <v>36526</v>
      </c>
      <c r="K308" s="105" t="n">
        <f aca="false">IF(B308&lt;&gt;"FTE",DATE(99,12,31),+J308+(360-H308))</f>
        <v>36525</v>
      </c>
      <c r="L308" s="105" t="n">
        <f aca="false">IF(B308&lt;&gt;"FTE",J308+H308,DATE(2001,1,1))</f>
        <v>36886</v>
      </c>
      <c r="M308" s="103" t="n">
        <f aca="false">IF(AND($K308&lt;=M$20,$L308&gt;M$20),$I308,0)</f>
        <v>0</v>
      </c>
      <c r="N308" s="103" t="n">
        <f aca="false">IF(AND($K308&lt;=N$20,$L308&gt;N$20),$I308,0)</f>
        <v>0</v>
      </c>
      <c r="O308" s="103" t="n">
        <f aca="false">IF(AND($K308&lt;=O$20,$L308&gt;O$20),$I308,0)</f>
        <v>0</v>
      </c>
      <c r="P308" s="103" t="n">
        <f aca="false">IF(AND($K308&lt;=P$20,$L308&gt;P$20),$I308,0)</f>
        <v>0</v>
      </c>
      <c r="Q308" s="103" t="n">
        <f aca="false">IF(AND($K308&lt;=Q$20,$L308&gt;Q$20),$I308,0)</f>
        <v>0</v>
      </c>
      <c r="R308" s="103" t="n">
        <f aca="false">IF(AND($K308&lt;=R$20,$L308&gt;R$20),$I308,0)</f>
        <v>0</v>
      </c>
      <c r="S308" s="103" t="n">
        <f aca="false">IF(AND($K308&lt;=S$20,$L308&gt;S$20),$I308,0)</f>
        <v>0</v>
      </c>
      <c r="T308" s="103" t="n">
        <f aca="false">IF(AND($K308&lt;=T$20,$L308&gt;T$20),$I308,0)</f>
        <v>0</v>
      </c>
      <c r="U308" s="103" t="n">
        <f aca="false">IF(AND($K308&lt;=U$20,$L308&gt;U$20),$I308,0)</f>
        <v>0</v>
      </c>
      <c r="V308" s="103" t="n">
        <f aca="false">IF(AND($K308&lt;=V$20,$L308&gt;V$20),$I308,0)</f>
        <v>0</v>
      </c>
      <c r="W308" s="103" t="n">
        <f aca="false">IF(AND($K308&lt;=W$20,$L308&gt;W$20),$I308,0)</f>
        <v>0</v>
      </c>
      <c r="X308" s="103" t="n">
        <f aca="false">IF(AND($K308&lt;=X$20,$L308&gt;X$20),$I308,0)</f>
        <v>0</v>
      </c>
      <c r="Y308" s="106" t="n">
        <f aca="false">SUM(M308:X308)</f>
        <v>0</v>
      </c>
    </row>
    <row r="309" customFormat="false" ht="12.75" hidden="false" customHeight="false" outlineLevel="0" collapsed="false">
      <c r="A309" s="0" t="n">
        <f aca="false">+'Personnel Input Worksheet'!A310</f>
        <v>0</v>
      </c>
      <c r="B309" s="0" t="str">
        <f aca="false">+'Personnel Input Worksheet'!B310</f>
        <v> </v>
      </c>
      <c r="C309" s="0" t="n">
        <f aca="false">+'Personnel Input Worksheet'!C310</f>
        <v>0</v>
      </c>
      <c r="D309" s="0" t="n">
        <f aca="false">+'Personnel Input Worksheet'!D310</f>
        <v>0</v>
      </c>
      <c r="E309" s="0" t="n">
        <f aca="false">+'Personnel Input Worksheet'!E310</f>
        <v>0</v>
      </c>
      <c r="F309" s="94" t="n">
        <f aca="false">+'Personnel Input Worksheet'!F310</f>
        <v>0</v>
      </c>
      <c r="G309" s="0" t="n">
        <f aca="false">+'Personnel Input Worksheet'!G310</f>
        <v>12</v>
      </c>
      <c r="H309" s="102" t="n">
        <f aca="false">+G309*30</f>
        <v>360</v>
      </c>
      <c r="I309" s="103" t="n">
        <f aca="false">+F309/12</f>
        <v>0</v>
      </c>
      <c r="J309" s="104" t="n">
        <v>36526</v>
      </c>
      <c r="K309" s="105" t="n">
        <f aca="false">IF(B309&lt;&gt;"FTE",DATE(99,12,31),+J309+(360-H309))</f>
        <v>36525</v>
      </c>
      <c r="L309" s="105" t="n">
        <f aca="false">IF(B309&lt;&gt;"FTE",J309+H309,DATE(2001,1,1))</f>
        <v>36886</v>
      </c>
      <c r="M309" s="103" t="n">
        <f aca="false">IF(AND($K309&lt;=M$20,$L309&gt;M$20),$I309,0)</f>
        <v>0</v>
      </c>
      <c r="N309" s="103" t="n">
        <f aca="false">IF(AND($K309&lt;=N$20,$L309&gt;N$20),$I309,0)</f>
        <v>0</v>
      </c>
      <c r="O309" s="103" t="n">
        <f aca="false">IF(AND($K309&lt;=O$20,$L309&gt;O$20),$I309,0)</f>
        <v>0</v>
      </c>
      <c r="P309" s="103" t="n">
        <f aca="false">IF(AND($K309&lt;=P$20,$L309&gt;P$20),$I309,0)</f>
        <v>0</v>
      </c>
      <c r="Q309" s="103" t="n">
        <f aca="false">IF(AND($K309&lt;=Q$20,$L309&gt;Q$20),$I309,0)</f>
        <v>0</v>
      </c>
      <c r="R309" s="103" t="n">
        <f aca="false">IF(AND($K309&lt;=R$20,$L309&gt;R$20),$I309,0)</f>
        <v>0</v>
      </c>
      <c r="S309" s="103" t="n">
        <f aca="false">IF(AND($K309&lt;=S$20,$L309&gt;S$20),$I309,0)</f>
        <v>0</v>
      </c>
      <c r="T309" s="103" t="n">
        <f aca="false">IF(AND($K309&lt;=T$20,$L309&gt;T$20),$I309,0)</f>
        <v>0</v>
      </c>
      <c r="U309" s="103" t="n">
        <f aca="false">IF(AND($K309&lt;=U$20,$L309&gt;U$20),$I309,0)</f>
        <v>0</v>
      </c>
      <c r="V309" s="103" t="n">
        <f aca="false">IF(AND($K309&lt;=V$20,$L309&gt;V$20),$I309,0)</f>
        <v>0</v>
      </c>
      <c r="W309" s="103" t="n">
        <f aca="false">IF(AND($K309&lt;=W$20,$L309&gt;W$20),$I309,0)</f>
        <v>0</v>
      </c>
      <c r="X309" s="103" t="n">
        <f aca="false">IF(AND($K309&lt;=X$20,$L309&gt;X$20),$I309,0)</f>
        <v>0</v>
      </c>
      <c r="Y309" s="106" t="n">
        <f aca="false">SUM(M309:X309)</f>
        <v>0</v>
      </c>
    </row>
    <row r="310" customFormat="false" ht="12.75" hidden="false" customHeight="false" outlineLevel="0" collapsed="false">
      <c r="A310" s="0" t="n">
        <f aca="false">+'Personnel Input Worksheet'!A311</f>
        <v>0</v>
      </c>
      <c r="B310" s="0" t="str">
        <f aca="false">+'Personnel Input Worksheet'!B311</f>
        <v> </v>
      </c>
      <c r="C310" s="0" t="n">
        <f aca="false">+'Personnel Input Worksheet'!C311</f>
        <v>0</v>
      </c>
      <c r="D310" s="0" t="n">
        <f aca="false">+'Personnel Input Worksheet'!D311</f>
        <v>0</v>
      </c>
      <c r="E310" s="0" t="n">
        <f aca="false">+'Personnel Input Worksheet'!E311</f>
        <v>0</v>
      </c>
      <c r="F310" s="94" t="n">
        <f aca="false">+'Personnel Input Worksheet'!F311</f>
        <v>0</v>
      </c>
      <c r="G310" s="0" t="n">
        <f aca="false">+'Personnel Input Worksheet'!G311</f>
        <v>12</v>
      </c>
      <c r="H310" s="102" t="n">
        <f aca="false">+G310*30</f>
        <v>360</v>
      </c>
      <c r="I310" s="103" t="n">
        <f aca="false">+F310/12</f>
        <v>0</v>
      </c>
      <c r="J310" s="104" t="n">
        <v>36526</v>
      </c>
      <c r="K310" s="105" t="n">
        <f aca="false">IF(B310&lt;&gt;"FTE",DATE(99,12,31),+J310+(360-H310))</f>
        <v>36525</v>
      </c>
      <c r="L310" s="105" t="n">
        <f aca="false">IF(B310&lt;&gt;"FTE",J310+H310,DATE(2001,1,1))</f>
        <v>36886</v>
      </c>
      <c r="M310" s="103" t="n">
        <f aca="false">IF(AND($K310&lt;=M$20,$L310&gt;M$20),$I310,0)</f>
        <v>0</v>
      </c>
      <c r="N310" s="103" t="n">
        <f aca="false">IF(AND($K310&lt;=N$20,$L310&gt;N$20),$I310,0)</f>
        <v>0</v>
      </c>
      <c r="O310" s="103" t="n">
        <f aca="false">IF(AND($K310&lt;=O$20,$L310&gt;O$20),$I310,0)</f>
        <v>0</v>
      </c>
      <c r="P310" s="103" t="n">
        <f aca="false">IF(AND($K310&lt;=P$20,$L310&gt;P$20),$I310,0)</f>
        <v>0</v>
      </c>
      <c r="Q310" s="103" t="n">
        <f aca="false">IF(AND($K310&lt;=Q$20,$L310&gt;Q$20),$I310,0)</f>
        <v>0</v>
      </c>
      <c r="R310" s="103" t="n">
        <f aca="false">IF(AND($K310&lt;=R$20,$L310&gt;R$20),$I310,0)</f>
        <v>0</v>
      </c>
      <c r="S310" s="103" t="n">
        <f aca="false">IF(AND($K310&lt;=S$20,$L310&gt;S$20),$I310,0)</f>
        <v>0</v>
      </c>
      <c r="T310" s="103" t="n">
        <f aca="false">IF(AND($K310&lt;=T$20,$L310&gt;T$20),$I310,0)</f>
        <v>0</v>
      </c>
      <c r="U310" s="103" t="n">
        <f aca="false">IF(AND($K310&lt;=U$20,$L310&gt;U$20),$I310,0)</f>
        <v>0</v>
      </c>
      <c r="V310" s="103" t="n">
        <f aca="false">IF(AND($K310&lt;=V$20,$L310&gt;V$20),$I310,0)</f>
        <v>0</v>
      </c>
      <c r="W310" s="103" t="n">
        <f aca="false">IF(AND($K310&lt;=W$20,$L310&gt;W$20),$I310,0)</f>
        <v>0</v>
      </c>
      <c r="X310" s="103" t="n">
        <f aca="false">IF(AND($K310&lt;=X$20,$L310&gt;X$20),$I310,0)</f>
        <v>0</v>
      </c>
      <c r="Y310" s="106" t="n">
        <f aca="false">SUM(M310:X310)</f>
        <v>0</v>
      </c>
    </row>
    <row r="311" customFormat="false" ht="12.75" hidden="false" customHeight="false" outlineLevel="0" collapsed="false">
      <c r="A311" s="0" t="n">
        <f aca="false">+'Personnel Input Worksheet'!A312</f>
        <v>0</v>
      </c>
      <c r="B311" s="0" t="str">
        <f aca="false">+'Personnel Input Worksheet'!B312</f>
        <v> </v>
      </c>
      <c r="C311" s="0" t="n">
        <f aca="false">+'Personnel Input Worksheet'!C312</f>
        <v>0</v>
      </c>
      <c r="D311" s="0" t="n">
        <f aca="false">+'Personnel Input Worksheet'!D312</f>
        <v>0</v>
      </c>
      <c r="E311" s="0" t="n">
        <f aca="false">+'Personnel Input Worksheet'!E312</f>
        <v>0</v>
      </c>
      <c r="F311" s="94" t="n">
        <f aca="false">+'Personnel Input Worksheet'!F312</f>
        <v>0</v>
      </c>
      <c r="G311" s="0" t="n">
        <f aca="false">+'Personnel Input Worksheet'!G312</f>
        <v>12</v>
      </c>
      <c r="H311" s="102" t="n">
        <f aca="false">+G311*30</f>
        <v>360</v>
      </c>
      <c r="I311" s="103" t="n">
        <f aca="false">+F311/12</f>
        <v>0</v>
      </c>
      <c r="J311" s="104" t="n">
        <v>36526</v>
      </c>
      <c r="K311" s="105" t="n">
        <f aca="false">IF(B311&lt;&gt;"FTE",DATE(99,12,31),+J311+(360-H311))</f>
        <v>36525</v>
      </c>
      <c r="L311" s="105" t="n">
        <f aca="false">IF(B311&lt;&gt;"FTE",J311+H311,DATE(2001,1,1))</f>
        <v>36886</v>
      </c>
      <c r="M311" s="103" t="n">
        <f aca="false">IF(AND($K311&lt;=M$20,$L311&gt;M$20),$I311,0)</f>
        <v>0</v>
      </c>
      <c r="N311" s="103" t="n">
        <f aca="false">IF(AND($K311&lt;=N$20,$L311&gt;N$20),$I311,0)</f>
        <v>0</v>
      </c>
      <c r="O311" s="103" t="n">
        <f aca="false">IF(AND($K311&lt;=O$20,$L311&gt;O$20),$I311,0)</f>
        <v>0</v>
      </c>
      <c r="P311" s="103" t="n">
        <f aca="false">IF(AND($K311&lt;=P$20,$L311&gt;P$20),$I311,0)</f>
        <v>0</v>
      </c>
      <c r="Q311" s="103" t="n">
        <f aca="false">IF(AND($K311&lt;=Q$20,$L311&gt;Q$20),$I311,0)</f>
        <v>0</v>
      </c>
      <c r="R311" s="103" t="n">
        <f aca="false">IF(AND($K311&lt;=R$20,$L311&gt;R$20),$I311,0)</f>
        <v>0</v>
      </c>
      <c r="S311" s="103" t="n">
        <f aca="false">IF(AND($K311&lt;=S$20,$L311&gt;S$20),$I311,0)</f>
        <v>0</v>
      </c>
      <c r="T311" s="103" t="n">
        <f aca="false">IF(AND($K311&lt;=T$20,$L311&gt;T$20),$I311,0)</f>
        <v>0</v>
      </c>
      <c r="U311" s="103" t="n">
        <f aca="false">IF(AND($K311&lt;=U$20,$L311&gt;U$20),$I311,0)</f>
        <v>0</v>
      </c>
      <c r="V311" s="103" t="n">
        <f aca="false">IF(AND($K311&lt;=V$20,$L311&gt;V$20),$I311,0)</f>
        <v>0</v>
      </c>
      <c r="W311" s="103" t="n">
        <f aca="false">IF(AND($K311&lt;=W$20,$L311&gt;W$20),$I311,0)</f>
        <v>0</v>
      </c>
      <c r="X311" s="103" t="n">
        <f aca="false">IF(AND($K311&lt;=X$20,$L311&gt;X$20),$I311,0)</f>
        <v>0</v>
      </c>
      <c r="Y311" s="106" t="n">
        <f aca="false">SUM(M311:X311)</f>
        <v>0</v>
      </c>
    </row>
    <row r="312" customFormat="false" ht="12.75" hidden="false" customHeight="false" outlineLevel="0" collapsed="false">
      <c r="A312" s="0" t="n">
        <f aca="false">+'Personnel Input Worksheet'!A313</f>
        <v>0</v>
      </c>
      <c r="B312" s="0" t="str">
        <f aca="false">+'Personnel Input Worksheet'!B313</f>
        <v> </v>
      </c>
      <c r="C312" s="0" t="n">
        <f aca="false">+'Personnel Input Worksheet'!C313</f>
        <v>0</v>
      </c>
      <c r="D312" s="0" t="n">
        <f aca="false">+'Personnel Input Worksheet'!D313</f>
        <v>0</v>
      </c>
      <c r="E312" s="0" t="n">
        <f aca="false">+'Personnel Input Worksheet'!E313</f>
        <v>0</v>
      </c>
      <c r="F312" s="94" t="n">
        <f aca="false">+'Personnel Input Worksheet'!F313</f>
        <v>0</v>
      </c>
      <c r="G312" s="0" t="n">
        <f aca="false">+'Personnel Input Worksheet'!G313</f>
        <v>12</v>
      </c>
      <c r="H312" s="102" t="n">
        <f aca="false">+G312*30</f>
        <v>360</v>
      </c>
      <c r="I312" s="103" t="n">
        <f aca="false">+F312/12</f>
        <v>0</v>
      </c>
      <c r="J312" s="104" t="n">
        <v>36526</v>
      </c>
      <c r="K312" s="105" t="n">
        <f aca="false">IF(B312&lt;&gt;"FTE",DATE(99,12,31),+J312+(360-H312))</f>
        <v>36525</v>
      </c>
      <c r="L312" s="105" t="n">
        <f aca="false">IF(B312&lt;&gt;"FTE",J312+H312,DATE(2001,1,1))</f>
        <v>36886</v>
      </c>
      <c r="M312" s="103" t="n">
        <f aca="false">IF(AND($K312&lt;=M$20,$L312&gt;M$20),$I312,0)</f>
        <v>0</v>
      </c>
      <c r="N312" s="103" t="n">
        <f aca="false">IF(AND($K312&lt;=N$20,$L312&gt;N$20),$I312,0)</f>
        <v>0</v>
      </c>
      <c r="O312" s="103" t="n">
        <f aca="false">IF(AND($K312&lt;=O$20,$L312&gt;O$20),$I312,0)</f>
        <v>0</v>
      </c>
      <c r="P312" s="103" t="n">
        <f aca="false">IF(AND($K312&lt;=P$20,$L312&gt;P$20),$I312,0)</f>
        <v>0</v>
      </c>
      <c r="Q312" s="103" t="n">
        <f aca="false">IF(AND($K312&lt;=Q$20,$L312&gt;Q$20),$I312,0)</f>
        <v>0</v>
      </c>
      <c r="R312" s="103" t="n">
        <f aca="false">IF(AND($K312&lt;=R$20,$L312&gt;R$20),$I312,0)</f>
        <v>0</v>
      </c>
      <c r="S312" s="103" t="n">
        <f aca="false">IF(AND($K312&lt;=S$20,$L312&gt;S$20),$I312,0)</f>
        <v>0</v>
      </c>
      <c r="T312" s="103" t="n">
        <f aca="false">IF(AND($K312&lt;=T$20,$L312&gt;T$20),$I312,0)</f>
        <v>0</v>
      </c>
      <c r="U312" s="103" t="n">
        <f aca="false">IF(AND($K312&lt;=U$20,$L312&gt;U$20),$I312,0)</f>
        <v>0</v>
      </c>
      <c r="V312" s="103" t="n">
        <f aca="false">IF(AND($K312&lt;=V$20,$L312&gt;V$20),$I312,0)</f>
        <v>0</v>
      </c>
      <c r="W312" s="103" t="n">
        <f aca="false">IF(AND($K312&lt;=W$20,$L312&gt;W$20),$I312,0)</f>
        <v>0</v>
      </c>
      <c r="X312" s="103" t="n">
        <f aca="false">IF(AND($K312&lt;=X$20,$L312&gt;X$20),$I312,0)</f>
        <v>0</v>
      </c>
      <c r="Y312" s="106" t="n">
        <f aca="false">SUM(M312:X312)</f>
        <v>0</v>
      </c>
    </row>
    <row r="313" customFormat="false" ht="12.75" hidden="false" customHeight="false" outlineLevel="0" collapsed="false">
      <c r="A313" s="0" t="n">
        <f aca="false">+'Personnel Input Worksheet'!A314</f>
        <v>0</v>
      </c>
      <c r="B313" s="0" t="str">
        <f aca="false">+'Personnel Input Worksheet'!B314</f>
        <v> </v>
      </c>
      <c r="C313" s="0" t="n">
        <f aca="false">+'Personnel Input Worksheet'!C314</f>
        <v>0</v>
      </c>
      <c r="D313" s="0" t="n">
        <f aca="false">+'Personnel Input Worksheet'!D314</f>
        <v>0</v>
      </c>
      <c r="E313" s="0" t="n">
        <f aca="false">+'Personnel Input Worksheet'!E314</f>
        <v>0</v>
      </c>
      <c r="F313" s="94" t="n">
        <f aca="false">+'Personnel Input Worksheet'!F314</f>
        <v>0</v>
      </c>
      <c r="G313" s="0" t="n">
        <f aca="false">+'Personnel Input Worksheet'!G314</f>
        <v>12</v>
      </c>
      <c r="H313" s="102" t="n">
        <f aca="false">+G313*30</f>
        <v>360</v>
      </c>
      <c r="I313" s="103" t="n">
        <f aca="false">+F313/12</f>
        <v>0</v>
      </c>
      <c r="J313" s="104" t="n">
        <v>36526</v>
      </c>
      <c r="K313" s="105" t="n">
        <f aca="false">IF(B313&lt;&gt;"FTE",DATE(99,12,31),+J313+(360-H313))</f>
        <v>36525</v>
      </c>
      <c r="L313" s="105" t="n">
        <f aca="false">IF(B313&lt;&gt;"FTE",J313+H313,DATE(2001,1,1))</f>
        <v>36886</v>
      </c>
      <c r="M313" s="103" t="n">
        <f aca="false">IF(AND($K313&lt;=M$20,$L313&gt;M$20),$I313,0)</f>
        <v>0</v>
      </c>
      <c r="N313" s="103" t="n">
        <f aca="false">IF(AND($K313&lt;=N$20,$L313&gt;N$20),$I313,0)</f>
        <v>0</v>
      </c>
      <c r="O313" s="103" t="n">
        <f aca="false">IF(AND($K313&lt;=O$20,$L313&gt;O$20),$I313,0)</f>
        <v>0</v>
      </c>
      <c r="P313" s="103" t="n">
        <f aca="false">IF(AND($K313&lt;=P$20,$L313&gt;P$20),$I313,0)</f>
        <v>0</v>
      </c>
      <c r="Q313" s="103" t="n">
        <f aca="false">IF(AND($K313&lt;=Q$20,$L313&gt;Q$20),$I313,0)</f>
        <v>0</v>
      </c>
      <c r="R313" s="103" t="n">
        <f aca="false">IF(AND($K313&lt;=R$20,$L313&gt;R$20),$I313,0)</f>
        <v>0</v>
      </c>
      <c r="S313" s="103" t="n">
        <f aca="false">IF(AND($K313&lt;=S$20,$L313&gt;S$20),$I313,0)</f>
        <v>0</v>
      </c>
      <c r="T313" s="103" t="n">
        <f aca="false">IF(AND($K313&lt;=T$20,$L313&gt;T$20),$I313,0)</f>
        <v>0</v>
      </c>
      <c r="U313" s="103" t="n">
        <f aca="false">IF(AND($K313&lt;=U$20,$L313&gt;U$20),$I313,0)</f>
        <v>0</v>
      </c>
      <c r="V313" s="103" t="n">
        <f aca="false">IF(AND($K313&lt;=V$20,$L313&gt;V$20),$I313,0)</f>
        <v>0</v>
      </c>
      <c r="W313" s="103" t="n">
        <f aca="false">IF(AND($K313&lt;=W$20,$L313&gt;W$20),$I313,0)</f>
        <v>0</v>
      </c>
      <c r="X313" s="103" t="n">
        <f aca="false">IF(AND($K313&lt;=X$20,$L313&gt;X$20),$I313,0)</f>
        <v>0</v>
      </c>
      <c r="Y313" s="106" t="n">
        <f aca="false">SUM(M313:X313)</f>
        <v>0</v>
      </c>
    </row>
    <row r="314" customFormat="false" ht="12.75" hidden="false" customHeight="false" outlineLevel="0" collapsed="false">
      <c r="A314" s="0" t="n">
        <f aca="false">+'Personnel Input Worksheet'!A315</f>
        <v>0</v>
      </c>
      <c r="B314" s="0" t="str">
        <f aca="false">+'Personnel Input Worksheet'!B315</f>
        <v> </v>
      </c>
      <c r="C314" s="0" t="n">
        <f aca="false">+'Personnel Input Worksheet'!C315</f>
        <v>0</v>
      </c>
      <c r="D314" s="0" t="n">
        <f aca="false">+'Personnel Input Worksheet'!D315</f>
        <v>0</v>
      </c>
      <c r="E314" s="0" t="n">
        <f aca="false">+'Personnel Input Worksheet'!E315</f>
        <v>0</v>
      </c>
      <c r="F314" s="94" t="n">
        <f aca="false">+'Personnel Input Worksheet'!F315</f>
        <v>0</v>
      </c>
      <c r="G314" s="0" t="n">
        <f aca="false">+'Personnel Input Worksheet'!G315</f>
        <v>12</v>
      </c>
      <c r="H314" s="102" t="n">
        <f aca="false">+G314*30</f>
        <v>360</v>
      </c>
      <c r="I314" s="103" t="n">
        <f aca="false">+F314/12</f>
        <v>0</v>
      </c>
      <c r="J314" s="104" t="n">
        <v>36526</v>
      </c>
      <c r="K314" s="105" t="n">
        <f aca="false">IF(B314&lt;&gt;"FTE",DATE(99,12,31),+J314+(360-H314))</f>
        <v>36525</v>
      </c>
      <c r="L314" s="105" t="n">
        <f aca="false">IF(B314&lt;&gt;"FTE",J314+H314,DATE(2001,1,1))</f>
        <v>36886</v>
      </c>
      <c r="M314" s="103" t="n">
        <f aca="false">IF(AND($K314&lt;=M$20,$L314&gt;M$20),$I314,0)</f>
        <v>0</v>
      </c>
      <c r="N314" s="103" t="n">
        <f aca="false">IF(AND($K314&lt;=N$20,$L314&gt;N$20),$I314,0)</f>
        <v>0</v>
      </c>
      <c r="O314" s="103" t="n">
        <f aca="false">IF(AND($K314&lt;=O$20,$L314&gt;O$20),$I314,0)</f>
        <v>0</v>
      </c>
      <c r="P314" s="103" t="n">
        <f aca="false">IF(AND($K314&lt;=P$20,$L314&gt;P$20),$I314,0)</f>
        <v>0</v>
      </c>
      <c r="Q314" s="103" t="n">
        <f aca="false">IF(AND($K314&lt;=Q$20,$L314&gt;Q$20),$I314,0)</f>
        <v>0</v>
      </c>
      <c r="R314" s="103" t="n">
        <f aca="false">IF(AND($K314&lt;=R$20,$L314&gt;R$20),$I314,0)</f>
        <v>0</v>
      </c>
      <c r="S314" s="103" t="n">
        <f aca="false">IF(AND($K314&lt;=S$20,$L314&gt;S$20),$I314,0)</f>
        <v>0</v>
      </c>
      <c r="T314" s="103" t="n">
        <f aca="false">IF(AND($K314&lt;=T$20,$L314&gt;T$20),$I314,0)</f>
        <v>0</v>
      </c>
      <c r="U314" s="103" t="n">
        <f aca="false">IF(AND($K314&lt;=U$20,$L314&gt;U$20),$I314,0)</f>
        <v>0</v>
      </c>
      <c r="V314" s="103" t="n">
        <f aca="false">IF(AND($K314&lt;=V$20,$L314&gt;V$20),$I314,0)</f>
        <v>0</v>
      </c>
      <c r="W314" s="103" t="n">
        <f aca="false">IF(AND($K314&lt;=W$20,$L314&gt;W$20),$I314,0)</f>
        <v>0</v>
      </c>
      <c r="X314" s="103" t="n">
        <f aca="false">IF(AND($K314&lt;=X$20,$L314&gt;X$20),$I314,0)</f>
        <v>0</v>
      </c>
      <c r="Y314" s="106" t="n">
        <f aca="false">SUM(M314:X314)</f>
        <v>0</v>
      </c>
    </row>
    <row r="315" customFormat="false" ht="12.75" hidden="false" customHeight="false" outlineLevel="0" collapsed="false">
      <c r="A315" s="0" t="n">
        <f aca="false">+'Personnel Input Worksheet'!A316</f>
        <v>0</v>
      </c>
      <c r="B315" s="0" t="str">
        <f aca="false">+'Personnel Input Worksheet'!B316</f>
        <v> </v>
      </c>
      <c r="C315" s="0" t="n">
        <f aca="false">+'Personnel Input Worksheet'!C316</f>
        <v>0</v>
      </c>
      <c r="D315" s="0" t="n">
        <f aca="false">+'Personnel Input Worksheet'!D316</f>
        <v>0</v>
      </c>
      <c r="E315" s="0" t="n">
        <f aca="false">+'Personnel Input Worksheet'!E316</f>
        <v>0</v>
      </c>
      <c r="F315" s="94" t="n">
        <f aca="false">+'Personnel Input Worksheet'!F316</f>
        <v>0</v>
      </c>
      <c r="G315" s="0" t="n">
        <f aca="false">+'Personnel Input Worksheet'!G316</f>
        <v>12</v>
      </c>
      <c r="H315" s="102" t="n">
        <f aca="false">+G315*30</f>
        <v>360</v>
      </c>
      <c r="I315" s="103" t="n">
        <f aca="false">+F315/12</f>
        <v>0</v>
      </c>
      <c r="J315" s="104" t="n">
        <v>36526</v>
      </c>
      <c r="K315" s="105" t="n">
        <f aca="false">IF(B315&lt;&gt;"FTE",DATE(99,12,31),+J315+(360-H315))</f>
        <v>36525</v>
      </c>
      <c r="L315" s="105" t="n">
        <f aca="false">IF(B315&lt;&gt;"FTE",J315+H315,DATE(2001,1,1))</f>
        <v>36886</v>
      </c>
      <c r="M315" s="103" t="n">
        <f aca="false">IF(AND($K315&lt;=M$20,$L315&gt;M$20),$I315,0)</f>
        <v>0</v>
      </c>
      <c r="N315" s="103" t="n">
        <f aca="false">IF(AND($K315&lt;=N$20,$L315&gt;N$20),$I315,0)</f>
        <v>0</v>
      </c>
      <c r="O315" s="103" t="n">
        <f aca="false">IF(AND($K315&lt;=O$20,$L315&gt;O$20),$I315,0)</f>
        <v>0</v>
      </c>
      <c r="P315" s="103" t="n">
        <f aca="false">IF(AND($K315&lt;=P$20,$L315&gt;P$20),$I315,0)</f>
        <v>0</v>
      </c>
      <c r="Q315" s="103" t="n">
        <f aca="false">IF(AND($K315&lt;=Q$20,$L315&gt;Q$20),$I315,0)</f>
        <v>0</v>
      </c>
      <c r="R315" s="103" t="n">
        <f aca="false">IF(AND($K315&lt;=R$20,$L315&gt;R$20),$I315,0)</f>
        <v>0</v>
      </c>
      <c r="S315" s="103" t="n">
        <f aca="false">IF(AND($K315&lt;=S$20,$L315&gt;S$20),$I315,0)</f>
        <v>0</v>
      </c>
      <c r="T315" s="103" t="n">
        <f aca="false">IF(AND($K315&lt;=T$20,$L315&gt;T$20),$I315,0)</f>
        <v>0</v>
      </c>
      <c r="U315" s="103" t="n">
        <f aca="false">IF(AND($K315&lt;=U$20,$L315&gt;U$20),$I315,0)</f>
        <v>0</v>
      </c>
      <c r="V315" s="103" t="n">
        <f aca="false">IF(AND($K315&lt;=V$20,$L315&gt;V$20),$I315,0)</f>
        <v>0</v>
      </c>
      <c r="W315" s="103" t="n">
        <f aca="false">IF(AND($K315&lt;=W$20,$L315&gt;W$20),$I315,0)</f>
        <v>0</v>
      </c>
      <c r="X315" s="103" t="n">
        <f aca="false">IF(AND($K315&lt;=X$20,$L315&gt;X$20),$I315,0)</f>
        <v>0</v>
      </c>
      <c r="Y315" s="106" t="n">
        <f aca="false">SUM(M315:X315)</f>
        <v>0</v>
      </c>
    </row>
    <row r="316" customFormat="false" ht="12.75" hidden="false" customHeight="false" outlineLevel="0" collapsed="false">
      <c r="A316" s="0" t="n">
        <f aca="false">+'Personnel Input Worksheet'!A317</f>
        <v>0</v>
      </c>
      <c r="B316" s="0" t="str">
        <f aca="false">+'Personnel Input Worksheet'!B317</f>
        <v> </v>
      </c>
      <c r="C316" s="0" t="n">
        <f aca="false">+'Personnel Input Worksheet'!C317</f>
        <v>0</v>
      </c>
      <c r="D316" s="0" t="n">
        <f aca="false">+'Personnel Input Worksheet'!D317</f>
        <v>0</v>
      </c>
      <c r="E316" s="0" t="n">
        <f aca="false">+'Personnel Input Worksheet'!E317</f>
        <v>0</v>
      </c>
      <c r="F316" s="94" t="n">
        <f aca="false">+'Personnel Input Worksheet'!F317</f>
        <v>0</v>
      </c>
      <c r="G316" s="0" t="n">
        <f aca="false">+'Personnel Input Worksheet'!G317</f>
        <v>12</v>
      </c>
      <c r="H316" s="102" t="n">
        <f aca="false">+G316*30</f>
        <v>360</v>
      </c>
      <c r="I316" s="103" t="n">
        <f aca="false">+F316/12</f>
        <v>0</v>
      </c>
      <c r="J316" s="104" t="n">
        <v>36526</v>
      </c>
      <c r="K316" s="105" t="n">
        <f aca="false">IF(B316&lt;&gt;"FTE",DATE(99,12,31),+J316+(360-H316))</f>
        <v>36525</v>
      </c>
      <c r="L316" s="105" t="n">
        <f aca="false">IF(B316&lt;&gt;"FTE",J316+H316,DATE(2001,1,1))</f>
        <v>36886</v>
      </c>
      <c r="M316" s="103" t="n">
        <f aca="false">IF(AND($K316&lt;=M$20,$L316&gt;M$20),$I316,0)</f>
        <v>0</v>
      </c>
      <c r="N316" s="103" t="n">
        <f aca="false">IF(AND($K316&lt;=N$20,$L316&gt;N$20),$I316,0)</f>
        <v>0</v>
      </c>
      <c r="O316" s="103" t="n">
        <f aca="false">IF(AND($K316&lt;=O$20,$L316&gt;O$20),$I316,0)</f>
        <v>0</v>
      </c>
      <c r="P316" s="103" t="n">
        <f aca="false">IF(AND($K316&lt;=P$20,$L316&gt;P$20),$I316,0)</f>
        <v>0</v>
      </c>
      <c r="Q316" s="103" t="n">
        <f aca="false">IF(AND($K316&lt;=Q$20,$L316&gt;Q$20),$I316,0)</f>
        <v>0</v>
      </c>
      <c r="R316" s="103" t="n">
        <f aca="false">IF(AND($K316&lt;=R$20,$L316&gt;R$20),$I316,0)</f>
        <v>0</v>
      </c>
      <c r="S316" s="103" t="n">
        <f aca="false">IF(AND($K316&lt;=S$20,$L316&gt;S$20),$I316,0)</f>
        <v>0</v>
      </c>
      <c r="T316" s="103" t="n">
        <f aca="false">IF(AND($K316&lt;=T$20,$L316&gt;T$20),$I316,0)</f>
        <v>0</v>
      </c>
      <c r="U316" s="103" t="n">
        <f aca="false">IF(AND($K316&lt;=U$20,$L316&gt;U$20),$I316,0)</f>
        <v>0</v>
      </c>
      <c r="V316" s="103" t="n">
        <f aca="false">IF(AND($K316&lt;=V$20,$L316&gt;V$20),$I316,0)</f>
        <v>0</v>
      </c>
      <c r="W316" s="103" t="n">
        <f aca="false">IF(AND($K316&lt;=W$20,$L316&gt;W$20),$I316,0)</f>
        <v>0</v>
      </c>
      <c r="X316" s="103" t="n">
        <f aca="false">IF(AND($K316&lt;=X$20,$L316&gt;X$20),$I316,0)</f>
        <v>0</v>
      </c>
      <c r="Y316" s="106" t="n">
        <f aca="false">SUM(M316:X316)</f>
        <v>0</v>
      </c>
    </row>
    <row r="317" customFormat="false" ht="12.75" hidden="false" customHeight="false" outlineLevel="0" collapsed="false">
      <c r="A317" s="0" t="n">
        <f aca="false">+'Personnel Input Worksheet'!A318</f>
        <v>0</v>
      </c>
      <c r="B317" s="0" t="str">
        <f aca="false">+'Personnel Input Worksheet'!B318</f>
        <v> </v>
      </c>
      <c r="C317" s="0" t="n">
        <f aca="false">+'Personnel Input Worksheet'!C318</f>
        <v>0</v>
      </c>
      <c r="D317" s="0" t="n">
        <f aca="false">+'Personnel Input Worksheet'!D318</f>
        <v>0</v>
      </c>
      <c r="E317" s="0" t="n">
        <f aca="false">+'Personnel Input Worksheet'!E318</f>
        <v>0</v>
      </c>
      <c r="F317" s="94" t="n">
        <f aca="false">+'Personnel Input Worksheet'!F318</f>
        <v>0</v>
      </c>
      <c r="G317" s="0" t="n">
        <f aca="false">+'Personnel Input Worksheet'!G318</f>
        <v>12</v>
      </c>
      <c r="H317" s="102" t="n">
        <f aca="false">+G317*30</f>
        <v>360</v>
      </c>
      <c r="I317" s="103" t="n">
        <f aca="false">+F317/12</f>
        <v>0</v>
      </c>
      <c r="J317" s="104" t="n">
        <v>36526</v>
      </c>
      <c r="K317" s="105" t="n">
        <f aca="false">IF(B317&lt;&gt;"FTE",DATE(99,12,31),+J317+(360-H317))</f>
        <v>36525</v>
      </c>
      <c r="L317" s="105" t="n">
        <f aca="false">IF(B317&lt;&gt;"FTE",J317+H317,DATE(2001,1,1))</f>
        <v>36886</v>
      </c>
      <c r="M317" s="103" t="n">
        <f aca="false">IF(AND($K317&lt;=M$20,$L317&gt;M$20),$I317,0)</f>
        <v>0</v>
      </c>
      <c r="N317" s="103" t="n">
        <f aca="false">IF(AND($K317&lt;=N$20,$L317&gt;N$20),$I317,0)</f>
        <v>0</v>
      </c>
      <c r="O317" s="103" t="n">
        <f aca="false">IF(AND($K317&lt;=O$20,$L317&gt;O$20),$I317,0)</f>
        <v>0</v>
      </c>
      <c r="P317" s="103" t="n">
        <f aca="false">IF(AND($K317&lt;=P$20,$L317&gt;P$20),$I317,0)</f>
        <v>0</v>
      </c>
      <c r="Q317" s="103" t="n">
        <f aca="false">IF(AND($K317&lt;=Q$20,$L317&gt;Q$20),$I317,0)</f>
        <v>0</v>
      </c>
      <c r="R317" s="103" t="n">
        <f aca="false">IF(AND($K317&lt;=R$20,$L317&gt;R$20),$I317,0)</f>
        <v>0</v>
      </c>
      <c r="S317" s="103" t="n">
        <f aca="false">IF(AND($K317&lt;=S$20,$L317&gt;S$20),$I317,0)</f>
        <v>0</v>
      </c>
      <c r="T317" s="103" t="n">
        <f aca="false">IF(AND($K317&lt;=T$20,$L317&gt;T$20),$I317,0)</f>
        <v>0</v>
      </c>
      <c r="U317" s="103" t="n">
        <f aca="false">IF(AND($K317&lt;=U$20,$L317&gt;U$20),$I317,0)</f>
        <v>0</v>
      </c>
      <c r="V317" s="103" t="n">
        <f aca="false">IF(AND($K317&lt;=V$20,$L317&gt;V$20),$I317,0)</f>
        <v>0</v>
      </c>
      <c r="W317" s="103" t="n">
        <f aca="false">IF(AND($K317&lt;=W$20,$L317&gt;W$20),$I317,0)</f>
        <v>0</v>
      </c>
      <c r="X317" s="103" t="n">
        <f aca="false">IF(AND($K317&lt;=X$20,$L317&gt;X$20),$I317,0)</f>
        <v>0</v>
      </c>
      <c r="Y317" s="106" t="n">
        <f aca="false">SUM(M317:X317)</f>
        <v>0</v>
      </c>
    </row>
    <row r="318" customFormat="false" ht="12.75" hidden="false" customHeight="false" outlineLevel="0" collapsed="false">
      <c r="A318" s="0" t="n">
        <f aca="false">+'Personnel Input Worksheet'!A319</f>
        <v>0</v>
      </c>
      <c r="B318" s="0" t="str">
        <f aca="false">+'Personnel Input Worksheet'!B319</f>
        <v> </v>
      </c>
      <c r="C318" s="0" t="n">
        <f aca="false">+'Personnel Input Worksheet'!C319</f>
        <v>0</v>
      </c>
      <c r="D318" s="0" t="n">
        <f aca="false">+'Personnel Input Worksheet'!D319</f>
        <v>0</v>
      </c>
      <c r="E318" s="0" t="n">
        <f aca="false">+'Personnel Input Worksheet'!E319</f>
        <v>0</v>
      </c>
      <c r="F318" s="94" t="n">
        <f aca="false">+'Personnel Input Worksheet'!F319</f>
        <v>0</v>
      </c>
      <c r="G318" s="0" t="n">
        <f aca="false">+'Personnel Input Worksheet'!G319</f>
        <v>12</v>
      </c>
      <c r="H318" s="102" t="n">
        <f aca="false">+G318*30</f>
        <v>360</v>
      </c>
      <c r="I318" s="103" t="n">
        <f aca="false">+F318/12</f>
        <v>0</v>
      </c>
      <c r="J318" s="104" t="n">
        <v>36526</v>
      </c>
      <c r="K318" s="105" t="n">
        <f aca="false">IF(B318&lt;&gt;"FTE",DATE(99,12,31),+J318+(360-H318))</f>
        <v>36525</v>
      </c>
      <c r="L318" s="105" t="n">
        <f aca="false">IF(B318&lt;&gt;"FTE",J318+H318,DATE(2001,1,1))</f>
        <v>36886</v>
      </c>
      <c r="M318" s="103" t="n">
        <f aca="false">IF(AND($K318&lt;=M$20,$L318&gt;M$20),$I318,0)</f>
        <v>0</v>
      </c>
      <c r="N318" s="103" t="n">
        <f aca="false">IF(AND($K318&lt;=N$20,$L318&gt;N$20),$I318,0)</f>
        <v>0</v>
      </c>
      <c r="O318" s="103" t="n">
        <f aca="false">IF(AND($K318&lt;=O$20,$L318&gt;O$20),$I318,0)</f>
        <v>0</v>
      </c>
      <c r="P318" s="103" t="n">
        <f aca="false">IF(AND($K318&lt;=P$20,$L318&gt;P$20),$I318,0)</f>
        <v>0</v>
      </c>
      <c r="Q318" s="103" t="n">
        <f aca="false">IF(AND($K318&lt;=Q$20,$L318&gt;Q$20),$I318,0)</f>
        <v>0</v>
      </c>
      <c r="R318" s="103" t="n">
        <f aca="false">IF(AND($K318&lt;=R$20,$L318&gt;R$20),$I318,0)</f>
        <v>0</v>
      </c>
      <c r="S318" s="103" t="n">
        <f aca="false">IF(AND($K318&lt;=S$20,$L318&gt;S$20),$I318,0)</f>
        <v>0</v>
      </c>
      <c r="T318" s="103" t="n">
        <f aca="false">IF(AND($K318&lt;=T$20,$L318&gt;T$20),$I318,0)</f>
        <v>0</v>
      </c>
      <c r="U318" s="103" t="n">
        <f aca="false">IF(AND($K318&lt;=U$20,$L318&gt;U$20),$I318,0)</f>
        <v>0</v>
      </c>
      <c r="V318" s="103" t="n">
        <f aca="false">IF(AND($K318&lt;=V$20,$L318&gt;V$20),$I318,0)</f>
        <v>0</v>
      </c>
      <c r="W318" s="103" t="n">
        <f aca="false">IF(AND($K318&lt;=W$20,$L318&gt;W$20),$I318,0)</f>
        <v>0</v>
      </c>
      <c r="X318" s="103" t="n">
        <f aca="false">IF(AND($K318&lt;=X$20,$L318&gt;X$20),$I318,0)</f>
        <v>0</v>
      </c>
      <c r="Y318" s="106" t="n">
        <f aca="false">SUM(M318:X318)</f>
        <v>0</v>
      </c>
    </row>
    <row r="319" customFormat="false" ht="12.75" hidden="false" customHeight="false" outlineLevel="0" collapsed="false">
      <c r="A319" s="0" t="n">
        <f aca="false">+'Personnel Input Worksheet'!A320</f>
        <v>0</v>
      </c>
      <c r="B319" s="0" t="str">
        <f aca="false">+'Personnel Input Worksheet'!B320</f>
        <v> </v>
      </c>
      <c r="C319" s="0" t="n">
        <f aca="false">+'Personnel Input Worksheet'!C320</f>
        <v>0</v>
      </c>
      <c r="D319" s="0" t="n">
        <f aca="false">+'Personnel Input Worksheet'!D320</f>
        <v>0</v>
      </c>
      <c r="E319" s="0" t="n">
        <f aca="false">+'Personnel Input Worksheet'!E320</f>
        <v>0</v>
      </c>
      <c r="F319" s="94" t="n">
        <f aca="false">+'Personnel Input Worksheet'!F320</f>
        <v>0</v>
      </c>
      <c r="G319" s="0" t="n">
        <f aca="false">+'Personnel Input Worksheet'!G320</f>
        <v>12</v>
      </c>
      <c r="H319" s="102" t="n">
        <f aca="false">+G319*30</f>
        <v>360</v>
      </c>
      <c r="I319" s="103" t="n">
        <f aca="false">+F319/12</f>
        <v>0</v>
      </c>
      <c r="J319" s="104" t="n">
        <v>36526</v>
      </c>
      <c r="K319" s="105" t="n">
        <f aca="false">IF(B319&lt;&gt;"FTE",DATE(99,12,31),+J319+(360-H319))</f>
        <v>36525</v>
      </c>
      <c r="L319" s="105" t="n">
        <f aca="false">IF(B319&lt;&gt;"FTE",J319+H319,DATE(2001,1,1))</f>
        <v>36886</v>
      </c>
      <c r="M319" s="103" t="n">
        <f aca="false">IF(AND($K319&lt;=M$20,$L319&gt;M$20),$I319,0)</f>
        <v>0</v>
      </c>
      <c r="N319" s="103" t="n">
        <f aca="false">IF(AND($K319&lt;=N$20,$L319&gt;N$20),$I319,0)</f>
        <v>0</v>
      </c>
      <c r="O319" s="103" t="n">
        <f aca="false">IF(AND($K319&lt;=O$20,$L319&gt;O$20),$I319,0)</f>
        <v>0</v>
      </c>
      <c r="P319" s="103" t="n">
        <f aca="false">IF(AND($K319&lt;=P$20,$L319&gt;P$20),$I319,0)</f>
        <v>0</v>
      </c>
      <c r="Q319" s="103" t="n">
        <f aca="false">IF(AND($K319&lt;=Q$20,$L319&gt;Q$20),$I319,0)</f>
        <v>0</v>
      </c>
      <c r="R319" s="103" t="n">
        <f aca="false">IF(AND($K319&lt;=R$20,$L319&gt;R$20),$I319,0)</f>
        <v>0</v>
      </c>
      <c r="S319" s="103" t="n">
        <f aca="false">IF(AND($K319&lt;=S$20,$L319&gt;S$20),$I319,0)</f>
        <v>0</v>
      </c>
      <c r="T319" s="103" t="n">
        <f aca="false">IF(AND($K319&lt;=T$20,$L319&gt;T$20),$I319,0)</f>
        <v>0</v>
      </c>
      <c r="U319" s="103" t="n">
        <f aca="false">IF(AND($K319&lt;=U$20,$L319&gt;U$20),$I319,0)</f>
        <v>0</v>
      </c>
      <c r="V319" s="103" t="n">
        <f aca="false">IF(AND($K319&lt;=V$20,$L319&gt;V$20),$I319,0)</f>
        <v>0</v>
      </c>
      <c r="W319" s="103" t="n">
        <f aca="false">IF(AND($K319&lt;=W$20,$L319&gt;W$20),$I319,0)</f>
        <v>0</v>
      </c>
      <c r="X319" s="103" t="n">
        <f aca="false">IF(AND($K319&lt;=X$20,$L319&gt;X$20),$I319,0)</f>
        <v>0</v>
      </c>
      <c r="Y319" s="106" t="n">
        <f aca="false">SUM(M319:X319)</f>
        <v>0</v>
      </c>
    </row>
    <row r="320" customFormat="false" ht="12.75" hidden="false" customHeight="false" outlineLevel="0" collapsed="false">
      <c r="A320" s="0" t="n">
        <f aca="false">+'Personnel Input Worksheet'!A321</f>
        <v>0</v>
      </c>
      <c r="B320" s="0" t="str">
        <f aca="false">+'Personnel Input Worksheet'!B321</f>
        <v> </v>
      </c>
      <c r="C320" s="0" t="n">
        <f aca="false">+'Personnel Input Worksheet'!C321</f>
        <v>0</v>
      </c>
      <c r="D320" s="0" t="n">
        <f aca="false">+'Personnel Input Worksheet'!D321</f>
        <v>0</v>
      </c>
      <c r="E320" s="0" t="n">
        <f aca="false">+'Personnel Input Worksheet'!E321</f>
        <v>0</v>
      </c>
      <c r="F320" s="94" t="n">
        <f aca="false">+'Personnel Input Worksheet'!F321</f>
        <v>0</v>
      </c>
      <c r="G320" s="0" t="n">
        <f aca="false">+'Personnel Input Worksheet'!G321</f>
        <v>12</v>
      </c>
      <c r="H320" s="102" t="n">
        <f aca="false">+G320*30</f>
        <v>360</v>
      </c>
      <c r="I320" s="103" t="n">
        <f aca="false">+F320/12</f>
        <v>0</v>
      </c>
      <c r="J320" s="104" t="n">
        <v>36526</v>
      </c>
      <c r="K320" s="105" t="n">
        <f aca="false">IF(B320&lt;&gt;"FTE",DATE(99,12,31),+J320+(360-H320))</f>
        <v>36525</v>
      </c>
      <c r="L320" s="105" t="n">
        <f aca="false">IF(B320&lt;&gt;"FTE",J320+H320,DATE(2001,1,1))</f>
        <v>36886</v>
      </c>
      <c r="M320" s="103" t="n">
        <f aca="false">IF(AND($K320&lt;=M$20,$L320&gt;M$20),$I320,0)</f>
        <v>0</v>
      </c>
      <c r="N320" s="103" t="n">
        <f aca="false">IF(AND($K320&lt;=N$20,$L320&gt;N$20),$I320,0)</f>
        <v>0</v>
      </c>
      <c r="O320" s="103" t="n">
        <f aca="false">IF(AND($K320&lt;=O$20,$L320&gt;O$20),$I320,0)</f>
        <v>0</v>
      </c>
      <c r="P320" s="103" t="n">
        <f aca="false">IF(AND($K320&lt;=P$20,$L320&gt;P$20),$I320,0)</f>
        <v>0</v>
      </c>
      <c r="Q320" s="103" t="n">
        <f aca="false">IF(AND($K320&lt;=Q$20,$L320&gt;Q$20),$I320,0)</f>
        <v>0</v>
      </c>
      <c r="R320" s="103" t="n">
        <f aca="false">IF(AND($K320&lt;=R$20,$L320&gt;R$20),$I320,0)</f>
        <v>0</v>
      </c>
      <c r="S320" s="103" t="n">
        <f aca="false">IF(AND($K320&lt;=S$20,$L320&gt;S$20),$I320,0)</f>
        <v>0</v>
      </c>
      <c r="T320" s="103" t="n">
        <f aca="false">IF(AND($K320&lt;=T$20,$L320&gt;T$20),$I320,0)</f>
        <v>0</v>
      </c>
      <c r="U320" s="103" t="n">
        <f aca="false">IF(AND($K320&lt;=U$20,$L320&gt;U$20),$I320,0)</f>
        <v>0</v>
      </c>
      <c r="V320" s="103" t="n">
        <f aca="false">IF(AND($K320&lt;=V$20,$L320&gt;V$20),$I320,0)</f>
        <v>0</v>
      </c>
      <c r="W320" s="103" t="n">
        <f aca="false">IF(AND($K320&lt;=W$20,$L320&gt;W$20),$I320,0)</f>
        <v>0</v>
      </c>
      <c r="X320" s="103" t="n">
        <f aca="false">IF(AND($K320&lt;=X$20,$L320&gt;X$20),$I320,0)</f>
        <v>0</v>
      </c>
      <c r="Y320" s="106" t="n">
        <f aca="false">SUM(M320:X320)</f>
        <v>0</v>
      </c>
    </row>
    <row r="321" customFormat="false" ht="12.75" hidden="false" customHeight="false" outlineLevel="0" collapsed="false">
      <c r="A321" s="0" t="n">
        <f aca="false">+'Personnel Input Worksheet'!A322</f>
        <v>0</v>
      </c>
      <c r="B321" s="0" t="str">
        <f aca="false">+'Personnel Input Worksheet'!B322</f>
        <v> </v>
      </c>
      <c r="C321" s="0" t="n">
        <f aca="false">+'Personnel Input Worksheet'!C322</f>
        <v>0</v>
      </c>
      <c r="D321" s="0" t="n">
        <f aca="false">+'Personnel Input Worksheet'!D322</f>
        <v>0</v>
      </c>
      <c r="E321" s="0" t="n">
        <f aca="false">+'Personnel Input Worksheet'!E322</f>
        <v>0</v>
      </c>
      <c r="F321" s="94" t="n">
        <f aca="false">+'Personnel Input Worksheet'!F322</f>
        <v>0</v>
      </c>
      <c r="G321" s="0" t="n">
        <f aca="false">+'Personnel Input Worksheet'!G322</f>
        <v>12</v>
      </c>
      <c r="H321" s="102" t="n">
        <f aca="false">+G321*30</f>
        <v>360</v>
      </c>
      <c r="I321" s="103" t="n">
        <f aca="false">+F321/12</f>
        <v>0</v>
      </c>
      <c r="J321" s="104" t="n">
        <v>36526</v>
      </c>
      <c r="K321" s="105" t="n">
        <f aca="false">IF(B321&lt;&gt;"FTE",DATE(99,12,31),+J321+(360-H321))</f>
        <v>36525</v>
      </c>
      <c r="L321" s="105" t="n">
        <f aca="false">IF(B321&lt;&gt;"FTE",J321+H321,DATE(2001,1,1))</f>
        <v>36886</v>
      </c>
      <c r="M321" s="103" t="n">
        <f aca="false">IF(AND($K321&lt;=M$20,$L321&gt;M$20),$I321,0)</f>
        <v>0</v>
      </c>
      <c r="N321" s="103" t="n">
        <f aca="false">IF(AND($K321&lt;=N$20,$L321&gt;N$20),$I321,0)</f>
        <v>0</v>
      </c>
      <c r="O321" s="103" t="n">
        <f aca="false">IF(AND($K321&lt;=O$20,$L321&gt;O$20),$I321,0)</f>
        <v>0</v>
      </c>
      <c r="P321" s="103" t="n">
        <f aca="false">IF(AND($K321&lt;=P$20,$L321&gt;P$20),$I321,0)</f>
        <v>0</v>
      </c>
      <c r="Q321" s="103" t="n">
        <f aca="false">IF(AND($K321&lt;=Q$20,$L321&gt;Q$20),$I321,0)</f>
        <v>0</v>
      </c>
      <c r="R321" s="103" t="n">
        <f aca="false">IF(AND($K321&lt;=R$20,$L321&gt;R$20),$I321,0)</f>
        <v>0</v>
      </c>
      <c r="S321" s="103" t="n">
        <f aca="false">IF(AND($K321&lt;=S$20,$L321&gt;S$20),$I321,0)</f>
        <v>0</v>
      </c>
      <c r="T321" s="103" t="n">
        <f aca="false">IF(AND($K321&lt;=T$20,$L321&gt;T$20),$I321,0)</f>
        <v>0</v>
      </c>
      <c r="U321" s="103" t="n">
        <f aca="false">IF(AND($K321&lt;=U$20,$L321&gt;U$20),$I321,0)</f>
        <v>0</v>
      </c>
      <c r="V321" s="103" t="n">
        <f aca="false">IF(AND($K321&lt;=V$20,$L321&gt;V$20),$I321,0)</f>
        <v>0</v>
      </c>
      <c r="W321" s="103" t="n">
        <f aca="false">IF(AND($K321&lt;=W$20,$L321&gt;W$20),$I321,0)</f>
        <v>0</v>
      </c>
      <c r="X321" s="103" t="n">
        <f aca="false">IF(AND($K321&lt;=X$20,$L321&gt;X$20),$I321,0)</f>
        <v>0</v>
      </c>
      <c r="Y321" s="106" t="n">
        <f aca="false">SUM(M321:X321)</f>
        <v>0</v>
      </c>
    </row>
    <row r="322" customFormat="false" ht="12.75" hidden="false" customHeight="false" outlineLevel="0" collapsed="false">
      <c r="A322" s="0" t="n">
        <f aca="false">+'Personnel Input Worksheet'!A323</f>
        <v>0</v>
      </c>
      <c r="B322" s="0" t="str">
        <f aca="false">+'Personnel Input Worksheet'!B323</f>
        <v> </v>
      </c>
      <c r="C322" s="0" t="n">
        <f aca="false">+'Personnel Input Worksheet'!C323</f>
        <v>0</v>
      </c>
      <c r="D322" s="0" t="n">
        <f aca="false">+'Personnel Input Worksheet'!D323</f>
        <v>0</v>
      </c>
      <c r="E322" s="0" t="n">
        <f aca="false">+'Personnel Input Worksheet'!E323</f>
        <v>0</v>
      </c>
      <c r="F322" s="94" t="n">
        <f aca="false">+'Personnel Input Worksheet'!F323</f>
        <v>0</v>
      </c>
      <c r="G322" s="0" t="n">
        <f aca="false">+'Personnel Input Worksheet'!G323</f>
        <v>12</v>
      </c>
      <c r="H322" s="102" t="n">
        <f aca="false">+G322*30</f>
        <v>360</v>
      </c>
      <c r="I322" s="103" t="n">
        <f aca="false">+F322/12</f>
        <v>0</v>
      </c>
      <c r="J322" s="104" t="n">
        <v>36526</v>
      </c>
      <c r="K322" s="105" t="n">
        <f aca="false">IF(B322&lt;&gt;"FTE",DATE(99,12,31),+J322+(360-H322))</f>
        <v>36525</v>
      </c>
      <c r="L322" s="105" t="n">
        <f aca="false">IF(B322&lt;&gt;"FTE",J322+H322,DATE(2001,1,1))</f>
        <v>36886</v>
      </c>
      <c r="M322" s="103" t="n">
        <f aca="false">IF(AND($K322&lt;=M$20,$L322&gt;M$20),$I322,0)</f>
        <v>0</v>
      </c>
      <c r="N322" s="103" t="n">
        <f aca="false">IF(AND($K322&lt;=N$20,$L322&gt;N$20),$I322,0)</f>
        <v>0</v>
      </c>
      <c r="O322" s="103" t="n">
        <f aca="false">IF(AND($K322&lt;=O$20,$L322&gt;O$20),$I322,0)</f>
        <v>0</v>
      </c>
      <c r="P322" s="103" t="n">
        <f aca="false">IF(AND($K322&lt;=P$20,$L322&gt;P$20),$I322,0)</f>
        <v>0</v>
      </c>
      <c r="Q322" s="103" t="n">
        <f aca="false">IF(AND($K322&lt;=Q$20,$L322&gt;Q$20),$I322,0)</f>
        <v>0</v>
      </c>
      <c r="R322" s="103" t="n">
        <f aca="false">IF(AND($K322&lt;=R$20,$L322&gt;R$20),$I322,0)</f>
        <v>0</v>
      </c>
      <c r="S322" s="103" t="n">
        <f aca="false">IF(AND($K322&lt;=S$20,$L322&gt;S$20),$I322,0)</f>
        <v>0</v>
      </c>
      <c r="T322" s="103" t="n">
        <f aca="false">IF(AND($K322&lt;=T$20,$L322&gt;T$20),$I322,0)</f>
        <v>0</v>
      </c>
      <c r="U322" s="103" t="n">
        <f aca="false">IF(AND($K322&lt;=U$20,$L322&gt;U$20),$I322,0)</f>
        <v>0</v>
      </c>
      <c r="V322" s="103" t="n">
        <f aca="false">IF(AND($K322&lt;=V$20,$L322&gt;V$20),$I322,0)</f>
        <v>0</v>
      </c>
      <c r="W322" s="103" t="n">
        <f aca="false">IF(AND($K322&lt;=W$20,$L322&gt;W$20),$I322,0)</f>
        <v>0</v>
      </c>
      <c r="X322" s="103" t="n">
        <f aca="false">IF(AND($K322&lt;=X$20,$L322&gt;X$20),$I322,0)</f>
        <v>0</v>
      </c>
      <c r="Y322" s="106" t="n">
        <f aca="false">SUM(M322:X322)</f>
        <v>0</v>
      </c>
    </row>
    <row r="323" customFormat="false" ht="12.75" hidden="false" customHeight="false" outlineLevel="0" collapsed="false">
      <c r="A323" s="0" t="n">
        <f aca="false">+'Personnel Input Worksheet'!A324</f>
        <v>0</v>
      </c>
      <c r="B323" s="0" t="str">
        <f aca="false">+'Personnel Input Worksheet'!B324</f>
        <v> </v>
      </c>
      <c r="C323" s="0" t="n">
        <f aca="false">+'Personnel Input Worksheet'!C324</f>
        <v>0</v>
      </c>
      <c r="D323" s="0" t="n">
        <f aca="false">+'Personnel Input Worksheet'!D324</f>
        <v>0</v>
      </c>
      <c r="E323" s="0" t="n">
        <f aca="false">+'Personnel Input Worksheet'!E324</f>
        <v>0</v>
      </c>
      <c r="F323" s="94" t="n">
        <f aca="false">+'Personnel Input Worksheet'!F324</f>
        <v>0</v>
      </c>
      <c r="G323" s="0" t="n">
        <f aca="false">+'Personnel Input Worksheet'!G324</f>
        <v>12</v>
      </c>
      <c r="H323" s="102" t="n">
        <f aca="false">+G323*30</f>
        <v>360</v>
      </c>
      <c r="I323" s="103" t="n">
        <f aca="false">+F323/12</f>
        <v>0</v>
      </c>
      <c r="J323" s="104" t="n">
        <v>36526</v>
      </c>
      <c r="K323" s="105" t="n">
        <f aca="false">IF(B323&lt;&gt;"FTE",DATE(99,12,31),+J323+(360-H323))</f>
        <v>36525</v>
      </c>
      <c r="L323" s="105" t="n">
        <f aca="false">IF(B323&lt;&gt;"FTE",J323+H323,DATE(2001,1,1))</f>
        <v>36886</v>
      </c>
      <c r="M323" s="103" t="n">
        <f aca="false">IF(AND($K323&lt;=M$20,$L323&gt;M$20),$I323,0)</f>
        <v>0</v>
      </c>
      <c r="N323" s="103" t="n">
        <f aca="false">IF(AND($K323&lt;=N$20,$L323&gt;N$20),$I323,0)</f>
        <v>0</v>
      </c>
      <c r="O323" s="103" t="n">
        <f aca="false">IF(AND($K323&lt;=O$20,$L323&gt;O$20),$I323,0)</f>
        <v>0</v>
      </c>
      <c r="P323" s="103" t="n">
        <f aca="false">IF(AND($K323&lt;=P$20,$L323&gt;P$20),$I323,0)</f>
        <v>0</v>
      </c>
      <c r="Q323" s="103" t="n">
        <f aca="false">IF(AND($K323&lt;=Q$20,$L323&gt;Q$20),$I323,0)</f>
        <v>0</v>
      </c>
      <c r="R323" s="103" t="n">
        <f aca="false">IF(AND($K323&lt;=R$20,$L323&gt;R$20),$I323,0)</f>
        <v>0</v>
      </c>
      <c r="S323" s="103" t="n">
        <f aca="false">IF(AND($K323&lt;=S$20,$L323&gt;S$20),$I323,0)</f>
        <v>0</v>
      </c>
      <c r="T323" s="103" t="n">
        <f aca="false">IF(AND($K323&lt;=T$20,$L323&gt;T$20),$I323,0)</f>
        <v>0</v>
      </c>
      <c r="U323" s="103" t="n">
        <f aca="false">IF(AND($K323&lt;=U$20,$L323&gt;U$20),$I323,0)</f>
        <v>0</v>
      </c>
      <c r="V323" s="103" t="n">
        <f aca="false">IF(AND($K323&lt;=V$20,$L323&gt;V$20),$I323,0)</f>
        <v>0</v>
      </c>
      <c r="W323" s="103" t="n">
        <f aca="false">IF(AND($K323&lt;=W$20,$L323&gt;W$20),$I323,0)</f>
        <v>0</v>
      </c>
      <c r="X323" s="103" t="n">
        <f aca="false">IF(AND($K323&lt;=X$20,$L323&gt;X$20),$I323,0)</f>
        <v>0</v>
      </c>
      <c r="Y323" s="106" t="n">
        <f aca="false">SUM(M323:X323)</f>
        <v>0</v>
      </c>
    </row>
    <row r="324" customFormat="false" ht="12.75" hidden="false" customHeight="false" outlineLevel="0" collapsed="false">
      <c r="A324" s="0" t="n">
        <f aca="false">+'Personnel Input Worksheet'!A325</f>
        <v>0</v>
      </c>
      <c r="B324" s="0" t="str">
        <f aca="false">+'Personnel Input Worksheet'!B325</f>
        <v> </v>
      </c>
      <c r="C324" s="0" t="n">
        <f aca="false">+'Personnel Input Worksheet'!C325</f>
        <v>0</v>
      </c>
      <c r="D324" s="0" t="n">
        <f aca="false">+'Personnel Input Worksheet'!D325</f>
        <v>0</v>
      </c>
      <c r="E324" s="0" t="n">
        <f aca="false">+'Personnel Input Worksheet'!E325</f>
        <v>0</v>
      </c>
      <c r="F324" s="94" t="n">
        <f aca="false">+'Personnel Input Worksheet'!F325</f>
        <v>0</v>
      </c>
      <c r="G324" s="0" t="n">
        <f aca="false">+'Personnel Input Worksheet'!G325</f>
        <v>12</v>
      </c>
      <c r="H324" s="102" t="n">
        <f aca="false">+G324*30</f>
        <v>360</v>
      </c>
      <c r="I324" s="103" t="n">
        <f aca="false">+F324/12</f>
        <v>0</v>
      </c>
      <c r="J324" s="104" t="n">
        <v>36526</v>
      </c>
      <c r="K324" s="105" t="n">
        <f aca="false">IF(B324&lt;&gt;"FTE",DATE(99,12,31),+J324+(360-H324))</f>
        <v>36525</v>
      </c>
      <c r="L324" s="105" t="n">
        <f aca="false">IF(B324&lt;&gt;"FTE",J324+H324,DATE(2001,1,1))</f>
        <v>36886</v>
      </c>
      <c r="M324" s="103" t="n">
        <f aca="false">IF(AND($K324&lt;=M$20,$L324&gt;M$20),$I324,0)</f>
        <v>0</v>
      </c>
      <c r="N324" s="103" t="n">
        <f aca="false">IF(AND($K324&lt;=N$20,$L324&gt;N$20),$I324,0)</f>
        <v>0</v>
      </c>
      <c r="O324" s="103" t="n">
        <f aca="false">IF(AND($K324&lt;=O$20,$L324&gt;O$20),$I324,0)</f>
        <v>0</v>
      </c>
      <c r="P324" s="103" t="n">
        <f aca="false">IF(AND($K324&lt;=P$20,$L324&gt;P$20),$I324,0)</f>
        <v>0</v>
      </c>
      <c r="Q324" s="103" t="n">
        <f aca="false">IF(AND($K324&lt;=Q$20,$L324&gt;Q$20),$I324,0)</f>
        <v>0</v>
      </c>
      <c r="R324" s="103" t="n">
        <f aca="false">IF(AND($K324&lt;=R$20,$L324&gt;R$20),$I324,0)</f>
        <v>0</v>
      </c>
      <c r="S324" s="103" t="n">
        <f aca="false">IF(AND($K324&lt;=S$20,$L324&gt;S$20),$I324,0)</f>
        <v>0</v>
      </c>
      <c r="T324" s="103" t="n">
        <f aca="false">IF(AND($K324&lt;=T$20,$L324&gt;T$20),$I324,0)</f>
        <v>0</v>
      </c>
      <c r="U324" s="103" t="n">
        <f aca="false">IF(AND($K324&lt;=U$20,$L324&gt;U$20),$I324,0)</f>
        <v>0</v>
      </c>
      <c r="V324" s="103" t="n">
        <f aca="false">IF(AND($K324&lt;=V$20,$L324&gt;V$20),$I324,0)</f>
        <v>0</v>
      </c>
      <c r="W324" s="103" t="n">
        <f aca="false">IF(AND($K324&lt;=W$20,$L324&gt;W$20),$I324,0)</f>
        <v>0</v>
      </c>
      <c r="X324" s="103" t="n">
        <f aca="false">IF(AND($K324&lt;=X$20,$L324&gt;X$20),$I324,0)</f>
        <v>0</v>
      </c>
      <c r="Y324" s="106" t="n">
        <f aca="false">SUM(M324:X324)</f>
        <v>0</v>
      </c>
    </row>
    <row r="325" customFormat="false" ht="12.75" hidden="false" customHeight="false" outlineLevel="0" collapsed="false">
      <c r="A325" s="0" t="n">
        <f aca="false">+'Personnel Input Worksheet'!A326</f>
        <v>0</v>
      </c>
      <c r="B325" s="0" t="str">
        <f aca="false">+'Personnel Input Worksheet'!B326</f>
        <v> </v>
      </c>
      <c r="C325" s="0" t="n">
        <f aca="false">+'Personnel Input Worksheet'!C326</f>
        <v>0</v>
      </c>
      <c r="D325" s="0" t="n">
        <f aca="false">+'Personnel Input Worksheet'!D326</f>
        <v>0</v>
      </c>
      <c r="E325" s="0" t="n">
        <f aca="false">+'Personnel Input Worksheet'!E326</f>
        <v>0</v>
      </c>
      <c r="F325" s="94" t="n">
        <f aca="false">+'Personnel Input Worksheet'!F326</f>
        <v>0</v>
      </c>
      <c r="G325" s="0" t="n">
        <f aca="false">+'Personnel Input Worksheet'!G326</f>
        <v>12</v>
      </c>
      <c r="H325" s="102" t="n">
        <f aca="false">+G325*30</f>
        <v>360</v>
      </c>
      <c r="I325" s="103" t="n">
        <f aca="false">+F325/12</f>
        <v>0</v>
      </c>
      <c r="J325" s="104" t="n">
        <v>36526</v>
      </c>
      <c r="K325" s="105" t="n">
        <f aca="false">IF(B325&lt;&gt;"FTE",DATE(99,12,31),+J325+(360-H325))</f>
        <v>36525</v>
      </c>
      <c r="L325" s="105" t="n">
        <f aca="false">IF(B325&lt;&gt;"FTE",J325+H325,DATE(2001,1,1))</f>
        <v>36886</v>
      </c>
      <c r="M325" s="103" t="n">
        <f aca="false">IF(AND($K325&lt;=M$20,$L325&gt;M$20),$I325,0)</f>
        <v>0</v>
      </c>
      <c r="N325" s="103" t="n">
        <f aca="false">IF(AND($K325&lt;=N$20,$L325&gt;N$20),$I325,0)</f>
        <v>0</v>
      </c>
      <c r="O325" s="103" t="n">
        <f aca="false">IF(AND($K325&lt;=O$20,$L325&gt;O$20),$I325,0)</f>
        <v>0</v>
      </c>
      <c r="P325" s="103" t="n">
        <f aca="false">IF(AND($K325&lt;=P$20,$L325&gt;P$20),$I325,0)</f>
        <v>0</v>
      </c>
      <c r="Q325" s="103" t="n">
        <f aca="false">IF(AND($K325&lt;=Q$20,$L325&gt;Q$20),$I325,0)</f>
        <v>0</v>
      </c>
      <c r="R325" s="103" t="n">
        <f aca="false">IF(AND($K325&lt;=R$20,$L325&gt;R$20),$I325,0)</f>
        <v>0</v>
      </c>
      <c r="S325" s="103" t="n">
        <f aca="false">IF(AND($K325&lt;=S$20,$L325&gt;S$20),$I325,0)</f>
        <v>0</v>
      </c>
      <c r="T325" s="103" t="n">
        <f aca="false">IF(AND($K325&lt;=T$20,$L325&gt;T$20),$I325,0)</f>
        <v>0</v>
      </c>
      <c r="U325" s="103" t="n">
        <f aca="false">IF(AND($K325&lt;=U$20,$L325&gt;U$20),$I325,0)</f>
        <v>0</v>
      </c>
      <c r="V325" s="103" t="n">
        <f aca="false">IF(AND($K325&lt;=V$20,$L325&gt;V$20),$I325,0)</f>
        <v>0</v>
      </c>
      <c r="W325" s="103" t="n">
        <f aca="false">IF(AND($K325&lt;=W$20,$L325&gt;W$20),$I325,0)</f>
        <v>0</v>
      </c>
      <c r="X325" s="103" t="n">
        <f aca="false">IF(AND($K325&lt;=X$20,$L325&gt;X$20),$I325,0)</f>
        <v>0</v>
      </c>
      <c r="Y325" s="106" t="n">
        <f aca="false">SUM(M325:X325)</f>
        <v>0</v>
      </c>
    </row>
    <row r="326" customFormat="false" ht="12.75" hidden="false" customHeight="false" outlineLevel="0" collapsed="false">
      <c r="A326" s="0" t="n">
        <f aca="false">+'Personnel Input Worksheet'!A327</f>
        <v>0</v>
      </c>
      <c r="B326" s="0" t="str">
        <f aca="false">+'Personnel Input Worksheet'!B327</f>
        <v> </v>
      </c>
      <c r="C326" s="0" t="n">
        <f aca="false">+'Personnel Input Worksheet'!C327</f>
        <v>0</v>
      </c>
      <c r="D326" s="0" t="n">
        <f aca="false">+'Personnel Input Worksheet'!D327</f>
        <v>0</v>
      </c>
      <c r="E326" s="0" t="n">
        <f aca="false">+'Personnel Input Worksheet'!E327</f>
        <v>0</v>
      </c>
      <c r="F326" s="94" t="n">
        <f aca="false">+'Personnel Input Worksheet'!F327</f>
        <v>0</v>
      </c>
      <c r="G326" s="0" t="n">
        <f aca="false">+'Personnel Input Worksheet'!G327</f>
        <v>12</v>
      </c>
      <c r="H326" s="102" t="n">
        <f aca="false">+G326*30</f>
        <v>360</v>
      </c>
      <c r="I326" s="103" t="n">
        <f aca="false">+F326/12</f>
        <v>0</v>
      </c>
      <c r="J326" s="104" t="n">
        <v>36526</v>
      </c>
      <c r="K326" s="105" t="n">
        <f aca="false">IF(B326&lt;&gt;"FTE",DATE(99,12,31),+J326+(360-H326))</f>
        <v>36525</v>
      </c>
      <c r="L326" s="105" t="n">
        <f aca="false">IF(B326&lt;&gt;"FTE",J326+H326,DATE(2001,1,1))</f>
        <v>36886</v>
      </c>
      <c r="M326" s="103" t="n">
        <f aca="false">IF(AND($K326&lt;=M$20,$L326&gt;M$20),$I326,0)</f>
        <v>0</v>
      </c>
      <c r="N326" s="103" t="n">
        <f aca="false">IF(AND($K326&lt;=N$20,$L326&gt;N$20),$I326,0)</f>
        <v>0</v>
      </c>
      <c r="O326" s="103" t="n">
        <f aca="false">IF(AND($K326&lt;=O$20,$L326&gt;O$20),$I326,0)</f>
        <v>0</v>
      </c>
      <c r="P326" s="103" t="n">
        <f aca="false">IF(AND($K326&lt;=P$20,$L326&gt;P$20),$I326,0)</f>
        <v>0</v>
      </c>
      <c r="Q326" s="103" t="n">
        <f aca="false">IF(AND($K326&lt;=Q$20,$L326&gt;Q$20),$I326,0)</f>
        <v>0</v>
      </c>
      <c r="R326" s="103" t="n">
        <f aca="false">IF(AND($K326&lt;=R$20,$L326&gt;R$20),$I326,0)</f>
        <v>0</v>
      </c>
      <c r="S326" s="103" t="n">
        <f aca="false">IF(AND($K326&lt;=S$20,$L326&gt;S$20),$I326,0)</f>
        <v>0</v>
      </c>
      <c r="T326" s="103" t="n">
        <f aca="false">IF(AND($K326&lt;=T$20,$L326&gt;T$20),$I326,0)</f>
        <v>0</v>
      </c>
      <c r="U326" s="103" t="n">
        <f aca="false">IF(AND($K326&lt;=U$20,$L326&gt;U$20),$I326,0)</f>
        <v>0</v>
      </c>
      <c r="V326" s="103" t="n">
        <f aca="false">IF(AND($K326&lt;=V$20,$L326&gt;V$20),$I326,0)</f>
        <v>0</v>
      </c>
      <c r="W326" s="103" t="n">
        <f aca="false">IF(AND($K326&lt;=W$20,$L326&gt;W$20),$I326,0)</f>
        <v>0</v>
      </c>
      <c r="X326" s="103" t="n">
        <f aca="false">IF(AND($K326&lt;=X$20,$L326&gt;X$20),$I326,0)</f>
        <v>0</v>
      </c>
      <c r="Y326" s="106" t="n">
        <f aca="false">SUM(M326:X326)</f>
        <v>0</v>
      </c>
    </row>
    <row r="327" customFormat="false" ht="12.75" hidden="false" customHeight="false" outlineLevel="0" collapsed="false">
      <c r="A327" s="0" t="n">
        <f aca="false">+'Personnel Input Worksheet'!A328</f>
        <v>0</v>
      </c>
      <c r="B327" s="0" t="str">
        <f aca="false">+'Personnel Input Worksheet'!B328</f>
        <v> </v>
      </c>
      <c r="C327" s="0" t="n">
        <f aca="false">+'Personnel Input Worksheet'!C328</f>
        <v>0</v>
      </c>
      <c r="D327" s="0" t="n">
        <f aca="false">+'Personnel Input Worksheet'!D328</f>
        <v>0</v>
      </c>
      <c r="E327" s="0" t="n">
        <f aca="false">+'Personnel Input Worksheet'!E328</f>
        <v>0</v>
      </c>
      <c r="F327" s="94" t="n">
        <f aca="false">+'Personnel Input Worksheet'!F328</f>
        <v>0</v>
      </c>
      <c r="G327" s="0" t="n">
        <f aca="false">+'Personnel Input Worksheet'!G328</f>
        <v>12</v>
      </c>
      <c r="H327" s="102" t="n">
        <f aca="false">+G327*30</f>
        <v>360</v>
      </c>
      <c r="I327" s="103" t="n">
        <f aca="false">+F327/12</f>
        <v>0</v>
      </c>
      <c r="J327" s="104" t="n">
        <v>36526</v>
      </c>
      <c r="K327" s="105" t="n">
        <f aca="false">IF(B327&lt;&gt;"FTE",DATE(99,12,31),+J327+(360-H327))</f>
        <v>36525</v>
      </c>
      <c r="L327" s="105" t="n">
        <f aca="false">IF(B327&lt;&gt;"FTE",J327+H327,DATE(2001,1,1))</f>
        <v>36886</v>
      </c>
      <c r="M327" s="103" t="n">
        <f aca="false">IF(AND($K327&lt;=M$20,$L327&gt;M$20),$I327,0)</f>
        <v>0</v>
      </c>
      <c r="N327" s="103" t="n">
        <f aca="false">IF(AND($K327&lt;=N$20,$L327&gt;N$20),$I327,0)</f>
        <v>0</v>
      </c>
      <c r="O327" s="103" t="n">
        <f aca="false">IF(AND($K327&lt;=O$20,$L327&gt;O$20),$I327,0)</f>
        <v>0</v>
      </c>
      <c r="P327" s="103" t="n">
        <f aca="false">IF(AND($K327&lt;=P$20,$L327&gt;P$20),$I327,0)</f>
        <v>0</v>
      </c>
      <c r="Q327" s="103" t="n">
        <f aca="false">IF(AND($K327&lt;=Q$20,$L327&gt;Q$20),$I327,0)</f>
        <v>0</v>
      </c>
      <c r="R327" s="103" t="n">
        <f aca="false">IF(AND($K327&lt;=R$20,$L327&gt;R$20),$I327,0)</f>
        <v>0</v>
      </c>
      <c r="S327" s="103" t="n">
        <f aca="false">IF(AND($K327&lt;=S$20,$L327&gt;S$20),$I327,0)</f>
        <v>0</v>
      </c>
      <c r="T327" s="103" t="n">
        <f aca="false">IF(AND($K327&lt;=T$20,$L327&gt;T$20),$I327,0)</f>
        <v>0</v>
      </c>
      <c r="U327" s="103" t="n">
        <f aca="false">IF(AND($K327&lt;=U$20,$L327&gt;U$20),$I327,0)</f>
        <v>0</v>
      </c>
      <c r="V327" s="103" t="n">
        <f aca="false">IF(AND($K327&lt;=V$20,$L327&gt;V$20),$I327,0)</f>
        <v>0</v>
      </c>
      <c r="W327" s="103" t="n">
        <f aca="false">IF(AND($K327&lt;=W$20,$L327&gt;W$20),$I327,0)</f>
        <v>0</v>
      </c>
      <c r="X327" s="103" t="n">
        <f aca="false">IF(AND($K327&lt;=X$20,$L327&gt;X$20),$I327,0)</f>
        <v>0</v>
      </c>
      <c r="Y327" s="106" t="n">
        <f aca="false">SUM(M327:X327)</f>
        <v>0</v>
      </c>
    </row>
    <row r="328" customFormat="false" ht="12.75" hidden="false" customHeight="false" outlineLevel="0" collapsed="false">
      <c r="A328" s="0" t="n">
        <f aca="false">+'Personnel Input Worksheet'!A329</f>
        <v>0</v>
      </c>
      <c r="B328" s="0" t="str">
        <f aca="false">+'Personnel Input Worksheet'!B329</f>
        <v> </v>
      </c>
      <c r="C328" s="0" t="n">
        <f aca="false">+'Personnel Input Worksheet'!C329</f>
        <v>0</v>
      </c>
      <c r="D328" s="0" t="n">
        <f aca="false">+'Personnel Input Worksheet'!D329</f>
        <v>0</v>
      </c>
      <c r="E328" s="0" t="n">
        <f aca="false">+'Personnel Input Worksheet'!E329</f>
        <v>0</v>
      </c>
      <c r="F328" s="94" t="n">
        <f aca="false">+'Personnel Input Worksheet'!F329</f>
        <v>0</v>
      </c>
      <c r="G328" s="0" t="n">
        <f aca="false">+'Personnel Input Worksheet'!G329</f>
        <v>12</v>
      </c>
      <c r="H328" s="102" t="n">
        <f aca="false">+G328*30</f>
        <v>360</v>
      </c>
      <c r="I328" s="103" t="n">
        <f aca="false">+F328/12</f>
        <v>0</v>
      </c>
      <c r="J328" s="104" t="n">
        <v>36526</v>
      </c>
      <c r="K328" s="105" t="n">
        <f aca="false">IF(B328&lt;&gt;"FTE",DATE(99,12,31),+J328+(360-H328))</f>
        <v>36525</v>
      </c>
      <c r="L328" s="105" t="n">
        <f aca="false">IF(B328&lt;&gt;"FTE",J328+H328,DATE(2001,1,1))</f>
        <v>36886</v>
      </c>
      <c r="M328" s="103" t="n">
        <f aca="false">IF(AND($K328&lt;=M$20,$L328&gt;M$20),$I328,0)</f>
        <v>0</v>
      </c>
      <c r="N328" s="103" t="n">
        <f aca="false">IF(AND($K328&lt;=N$20,$L328&gt;N$20),$I328,0)</f>
        <v>0</v>
      </c>
      <c r="O328" s="103" t="n">
        <f aca="false">IF(AND($K328&lt;=O$20,$L328&gt;O$20),$I328,0)</f>
        <v>0</v>
      </c>
      <c r="P328" s="103" t="n">
        <f aca="false">IF(AND($K328&lt;=P$20,$L328&gt;P$20),$I328,0)</f>
        <v>0</v>
      </c>
      <c r="Q328" s="103" t="n">
        <f aca="false">IF(AND($K328&lt;=Q$20,$L328&gt;Q$20),$I328,0)</f>
        <v>0</v>
      </c>
      <c r="R328" s="103" t="n">
        <f aca="false">IF(AND($K328&lt;=R$20,$L328&gt;R$20),$I328,0)</f>
        <v>0</v>
      </c>
      <c r="S328" s="103" t="n">
        <f aca="false">IF(AND($K328&lt;=S$20,$L328&gt;S$20),$I328,0)</f>
        <v>0</v>
      </c>
      <c r="T328" s="103" t="n">
        <f aca="false">IF(AND($K328&lt;=T$20,$L328&gt;T$20),$I328,0)</f>
        <v>0</v>
      </c>
      <c r="U328" s="103" t="n">
        <f aca="false">IF(AND($K328&lt;=U$20,$L328&gt;U$20),$I328,0)</f>
        <v>0</v>
      </c>
      <c r="V328" s="103" t="n">
        <f aca="false">IF(AND($K328&lt;=V$20,$L328&gt;V$20),$I328,0)</f>
        <v>0</v>
      </c>
      <c r="W328" s="103" t="n">
        <f aca="false">IF(AND($K328&lt;=W$20,$L328&gt;W$20),$I328,0)</f>
        <v>0</v>
      </c>
      <c r="X328" s="103" t="n">
        <f aca="false">IF(AND($K328&lt;=X$20,$L328&gt;X$20),$I328,0)</f>
        <v>0</v>
      </c>
      <c r="Y328" s="106" t="n">
        <f aca="false">SUM(M328:X328)</f>
        <v>0</v>
      </c>
    </row>
    <row r="329" customFormat="false" ht="12.75" hidden="false" customHeight="false" outlineLevel="0" collapsed="false">
      <c r="A329" s="0" t="n">
        <f aca="false">+'Personnel Input Worksheet'!A330</f>
        <v>0</v>
      </c>
      <c r="B329" s="0" t="str">
        <f aca="false">+'Personnel Input Worksheet'!B330</f>
        <v> </v>
      </c>
      <c r="C329" s="0" t="n">
        <f aca="false">+'Personnel Input Worksheet'!C330</f>
        <v>0</v>
      </c>
      <c r="D329" s="0" t="n">
        <f aca="false">+'Personnel Input Worksheet'!D330</f>
        <v>0</v>
      </c>
      <c r="E329" s="0" t="n">
        <f aca="false">+'Personnel Input Worksheet'!E330</f>
        <v>0</v>
      </c>
      <c r="F329" s="94" t="n">
        <f aca="false">+'Personnel Input Worksheet'!F330</f>
        <v>0</v>
      </c>
      <c r="G329" s="0" t="n">
        <f aca="false">+'Personnel Input Worksheet'!G330</f>
        <v>12</v>
      </c>
      <c r="H329" s="102" t="n">
        <f aca="false">+G329*30</f>
        <v>360</v>
      </c>
      <c r="I329" s="103" t="n">
        <f aca="false">+F329/12</f>
        <v>0</v>
      </c>
      <c r="J329" s="104" t="n">
        <v>36526</v>
      </c>
      <c r="K329" s="105" t="n">
        <f aca="false">IF(B329&lt;&gt;"FTE",DATE(99,12,31),+J329+(360-H329))</f>
        <v>36525</v>
      </c>
      <c r="L329" s="105" t="n">
        <f aca="false">IF(B329&lt;&gt;"FTE",J329+H329,DATE(2001,1,1))</f>
        <v>36886</v>
      </c>
      <c r="M329" s="103" t="n">
        <f aca="false">IF(AND($K329&lt;=M$20,$L329&gt;M$20),$I329,0)</f>
        <v>0</v>
      </c>
      <c r="N329" s="103" t="n">
        <f aca="false">IF(AND($K329&lt;=N$20,$L329&gt;N$20),$I329,0)</f>
        <v>0</v>
      </c>
      <c r="O329" s="103" t="n">
        <f aca="false">IF(AND($K329&lt;=O$20,$L329&gt;O$20),$I329,0)</f>
        <v>0</v>
      </c>
      <c r="P329" s="103" t="n">
        <f aca="false">IF(AND($K329&lt;=P$20,$L329&gt;P$20),$I329,0)</f>
        <v>0</v>
      </c>
      <c r="Q329" s="103" t="n">
        <f aca="false">IF(AND($K329&lt;=Q$20,$L329&gt;Q$20),$I329,0)</f>
        <v>0</v>
      </c>
      <c r="R329" s="103" t="n">
        <f aca="false">IF(AND($K329&lt;=R$20,$L329&gt;R$20),$I329,0)</f>
        <v>0</v>
      </c>
      <c r="S329" s="103" t="n">
        <f aca="false">IF(AND($K329&lt;=S$20,$L329&gt;S$20),$I329,0)</f>
        <v>0</v>
      </c>
      <c r="T329" s="103" t="n">
        <f aca="false">IF(AND($K329&lt;=T$20,$L329&gt;T$20),$I329,0)</f>
        <v>0</v>
      </c>
      <c r="U329" s="103" t="n">
        <f aca="false">IF(AND($K329&lt;=U$20,$L329&gt;U$20),$I329,0)</f>
        <v>0</v>
      </c>
      <c r="V329" s="103" t="n">
        <f aca="false">IF(AND($K329&lt;=V$20,$L329&gt;V$20),$I329,0)</f>
        <v>0</v>
      </c>
      <c r="W329" s="103" t="n">
        <f aca="false">IF(AND($K329&lt;=W$20,$L329&gt;W$20),$I329,0)</f>
        <v>0</v>
      </c>
      <c r="X329" s="103" t="n">
        <f aca="false">IF(AND($K329&lt;=X$20,$L329&gt;X$20),$I329,0)</f>
        <v>0</v>
      </c>
      <c r="Y329" s="106" t="n">
        <f aca="false">SUM(M329:X329)</f>
        <v>0</v>
      </c>
    </row>
    <row r="330" customFormat="false" ht="12.75" hidden="false" customHeight="false" outlineLevel="0" collapsed="false">
      <c r="A330" s="0" t="n">
        <f aca="false">+'Personnel Input Worksheet'!A331</f>
        <v>0</v>
      </c>
      <c r="B330" s="0" t="str">
        <f aca="false">+'Personnel Input Worksheet'!B331</f>
        <v> </v>
      </c>
      <c r="C330" s="0" t="n">
        <f aca="false">+'Personnel Input Worksheet'!C331</f>
        <v>0</v>
      </c>
      <c r="D330" s="0" t="n">
        <f aca="false">+'Personnel Input Worksheet'!D331</f>
        <v>0</v>
      </c>
      <c r="E330" s="0" t="n">
        <f aca="false">+'Personnel Input Worksheet'!E331</f>
        <v>0</v>
      </c>
      <c r="F330" s="94" t="n">
        <f aca="false">+'Personnel Input Worksheet'!F331</f>
        <v>0</v>
      </c>
      <c r="G330" s="0" t="n">
        <f aca="false">+'Personnel Input Worksheet'!G331</f>
        <v>12</v>
      </c>
      <c r="H330" s="102" t="n">
        <f aca="false">+G330*30</f>
        <v>360</v>
      </c>
      <c r="I330" s="103" t="n">
        <f aca="false">+F330/12</f>
        <v>0</v>
      </c>
      <c r="J330" s="104" t="n">
        <v>36526</v>
      </c>
      <c r="K330" s="105" t="n">
        <f aca="false">IF(B330&lt;&gt;"FTE",DATE(99,12,31),+J330+(360-H330))</f>
        <v>36525</v>
      </c>
      <c r="L330" s="105" t="n">
        <f aca="false">IF(B330&lt;&gt;"FTE",J330+H330,DATE(2001,1,1))</f>
        <v>36886</v>
      </c>
      <c r="M330" s="103" t="n">
        <f aca="false">IF(AND($K330&lt;=M$20,$L330&gt;M$20),$I330,0)</f>
        <v>0</v>
      </c>
      <c r="N330" s="103" t="n">
        <f aca="false">IF(AND($K330&lt;=N$20,$L330&gt;N$20),$I330,0)</f>
        <v>0</v>
      </c>
      <c r="O330" s="103" t="n">
        <f aca="false">IF(AND($K330&lt;=O$20,$L330&gt;O$20),$I330,0)</f>
        <v>0</v>
      </c>
      <c r="P330" s="103" t="n">
        <f aca="false">IF(AND($K330&lt;=P$20,$L330&gt;P$20),$I330,0)</f>
        <v>0</v>
      </c>
      <c r="Q330" s="103" t="n">
        <f aca="false">IF(AND($K330&lt;=Q$20,$L330&gt;Q$20),$I330,0)</f>
        <v>0</v>
      </c>
      <c r="R330" s="103" t="n">
        <f aca="false">IF(AND($K330&lt;=R$20,$L330&gt;R$20),$I330,0)</f>
        <v>0</v>
      </c>
      <c r="S330" s="103" t="n">
        <f aca="false">IF(AND($K330&lt;=S$20,$L330&gt;S$20),$I330,0)</f>
        <v>0</v>
      </c>
      <c r="T330" s="103" t="n">
        <f aca="false">IF(AND($K330&lt;=T$20,$L330&gt;T$20),$I330,0)</f>
        <v>0</v>
      </c>
      <c r="U330" s="103" t="n">
        <f aca="false">IF(AND($K330&lt;=U$20,$L330&gt;U$20),$I330,0)</f>
        <v>0</v>
      </c>
      <c r="V330" s="103" t="n">
        <f aca="false">IF(AND($K330&lt;=V$20,$L330&gt;V$20),$I330,0)</f>
        <v>0</v>
      </c>
      <c r="W330" s="103" t="n">
        <f aca="false">IF(AND($K330&lt;=W$20,$L330&gt;W$20),$I330,0)</f>
        <v>0</v>
      </c>
      <c r="X330" s="103" t="n">
        <f aca="false">IF(AND($K330&lt;=X$20,$L330&gt;X$20),$I330,0)</f>
        <v>0</v>
      </c>
      <c r="Y330" s="106" t="n">
        <f aca="false">SUM(M330:X330)</f>
        <v>0</v>
      </c>
    </row>
    <row r="331" customFormat="false" ht="12.75" hidden="false" customHeight="false" outlineLevel="0" collapsed="false">
      <c r="A331" s="0" t="n">
        <f aca="false">+'Personnel Input Worksheet'!A332</f>
        <v>0</v>
      </c>
      <c r="B331" s="0" t="str">
        <f aca="false">+'Personnel Input Worksheet'!B332</f>
        <v> </v>
      </c>
      <c r="C331" s="0" t="n">
        <f aca="false">+'Personnel Input Worksheet'!C332</f>
        <v>0</v>
      </c>
      <c r="D331" s="0" t="n">
        <f aca="false">+'Personnel Input Worksheet'!D332</f>
        <v>0</v>
      </c>
      <c r="E331" s="0" t="n">
        <f aca="false">+'Personnel Input Worksheet'!E332</f>
        <v>0</v>
      </c>
      <c r="F331" s="94" t="n">
        <f aca="false">+'Personnel Input Worksheet'!F332</f>
        <v>0</v>
      </c>
      <c r="G331" s="0" t="n">
        <f aca="false">+'Personnel Input Worksheet'!G332</f>
        <v>12</v>
      </c>
      <c r="H331" s="102" t="n">
        <f aca="false">+G331*30</f>
        <v>360</v>
      </c>
      <c r="I331" s="103" t="n">
        <f aca="false">+F331/12</f>
        <v>0</v>
      </c>
      <c r="J331" s="104" t="n">
        <v>36526</v>
      </c>
      <c r="K331" s="105" t="n">
        <f aca="false">IF(B331&lt;&gt;"FTE",DATE(99,12,31),+J331+(360-H331))</f>
        <v>36525</v>
      </c>
      <c r="L331" s="105" t="n">
        <f aca="false">IF(B331&lt;&gt;"FTE",J331+H331,DATE(2001,1,1))</f>
        <v>36886</v>
      </c>
      <c r="M331" s="103" t="n">
        <f aca="false">IF(AND($K331&lt;=M$20,$L331&gt;M$20),$I331,0)</f>
        <v>0</v>
      </c>
      <c r="N331" s="103" t="n">
        <f aca="false">IF(AND($K331&lt;=N$20,$L331&gt;N$20),$I331,0)</f>
        <v>0</v>
      </c>
      <c r="O331" s="103" t="n">
        <f aca="false">IF(AND($K331&lt;=O$20,$L331&gt;O$20),$I331,0)</f>
        <v>0</v>
      </c>
      <c r="P331" s="103" t="n">
        <f aca="false">IF(AND($K331&lt;=P$20,$L331&gt;P$20),$I331,0)</f>
        <v>0</v>
      </c>
      <c r="Q331" s="103" t="n">
        <f aca="false">IF(AND($K331&lt;=Q$20,$L331&gt;Q$20),$I331,0)</f>
        <v>0</v>
      </c>
      <c r="R331" s="103" t="n">
        <f aca="false">IF(AND($K331&lt;=R$20,$L331&gt;R$20),$I331,0)</f>
        <v>0</v>
      </c>
      <c r="S331" s="103" t="n">
        <f aca="false">IF(AND($K331&lt;=S$20,$L331&gt;S$20),$I331,0)</f>
        <v>0</v>
      </c>
      <c r="T331" s="103" t="n">
        <f aca="false">IF(AND($K331&lt;=T$20,$L331&gt;T$20),$I331,0)</f>
        <v>0</v>
      </c>
      <c r="U331" s="103" t="n">
        <f aca="false">IF(AND($K331&lt;=U$20,$L331&gt;U$20),$I331,0)</f>
        <v>0</v>
      </c>
      <c r="V331" s="103" t="n">
        <f aca="false">IF(AND($K331&lt;=V$20,$L331&gt;V$20),$I331,0)</f>
        <v>0</v>
      </c>
      <c r="W331" s="103" t="n">
        <f aca="false">IF(AND($K331&lt;=W$20,$L331&gt;W$20),$I331,0)</f>
        <v>0</v>
      </c>
      <c r="X331" s="103" t="n">
        <f aca="false">IF(AND($K331&lt;=X$20,$L331&gt;X$20),$I331,0)</f>
        <v>0</v>
      </c>
      <c r="Y331" s="106" t="n">
        <f aca="false">SUM(M331:X331)</f>
        <v>0</v>
      </c>
    </row>
    <row r="332" customFormat="false" ht="12.75" hidden="false" customHeight="false" outlineLevel="0" collapsed="false">
      <c r="A332" s="0" t="n">
        <f aca="false">+'Personnel Input Worksheet'!A333</f>
        <v>0</v>
      </c>
      <c r="B332" s="0" t="str">
        <f aca="false">+'Personnel Input Worksheet'!B333</f>
        <v> </v>
      </c>
      <c r="C332" s="0" t="n">
        <f aca="false">+'Personnel Input Worksheet'!C333</f>
        <v>0</v>
      </c>
      <c r="D332" s="0" t="n">
        <f aca="false">+'Personnel Input Worksheet'!D333</f>
        <v>0</v>
      </c>
      <c r="E332" s="0" t="n">
        <f aca="false">+'Personnel Input Worksheet'!E333</f>
        <v>0</v>
      </c>
      <c r="F332" s="94" t="n">
        <f aca="false">+'Personnel Input Worksheet'!F333</f>
        <v>0</v>
      </c>
      <c r="G332" s="0" t="n">
        <f aca="false">+'Personnel Input Worksheet'!G333</f>
        <v>12</v>
      </c>
      <c r="H332" s="102" t="n">
        <f aca="false">+G332*30</f>
        <v>360</v>
      </c>
      <c r="I332" s="103" t="n">
        <f aca="false">+F332/12</f>
        <v>0</v>
      </c>
      <c r="J332" s="104" t="n">
        <v>36526</v>
      </c>
      <c r="K332" s="105" t="n">
        <f aca="false">IF(B332&lt;&gt;"FTE",DATE(99,12,31),+J332+(360-H332))</f>
        <v>36525</v>
      </c>
      <c r="L332" s="105" t="n">
        <f aca="false">IF(B332&lt;&gt;"FTE",J332+H332,DATE(2001,1,1))</f>
        <v>36886</v>
      </c>
      <c r="M332" s="103" t="n">
        <f aca="false">IF(AND($K332&lt;=M$20,$L332&gt;M$20),$I332,0)</f>
        <v>0</v>
      </c>
      <c r="N332" s="103" t="n">
        <f aca="false">IF(AND($K332&lt;=N$20,$L332&gt;N$20),$I332,0)</f>
        <v>0</v>
      </c>
      <c r="O332" s="103" t="n">
        <f aca="false">IF(AND($K332&lt;=O$20,$L332&gt;O$20),$I332,0)</f>
        <v>0</v>
      </c>
      <c r="P332" s="103" t="n">
        <f aca="false">IF(AND($K332&lt;=P$20,$L332&gt;P$20),$I332,0)</f>
        <v>0</v>
      </c>
      <c r="Q332" s="103" t="n">
        <f aca="false">IF(AND($K332&lt;=Q$20,$L332&gt;Q$20),$I332,0)</f>
        <v>0</v>
      </c>
      <c r="R332" s="103" t="n">
        <f aca="false">IF(AND($K332&lt;=R$20,$L332&gt;R$20),$I332,0)</f>
        <v>0</v>
      </c>
      <c r="S332" s="103" t="n">
        <f aca="false">IF(AND($K332&lt;=S$20,$L332&gt;S$20),$I332,0)</f>
        <v>0</v>
      </c>
      <c r="T332" s="103" t="n">
        <f aca="false">IF(AND($K332&lt;=T$20,$L332&gt;T$20),$I332,0)</f>
        <v>0</v>
      </c>
      <c r="U332" s="103" t="n">
        <f aca="false">IF(AND($K332&lt;=U$20,$L332&gt;U$20),$I332,0)</f>
        <v>0</v>
      </c>
      <c r="V332" s="103" t="n">
        <f aca="false">IF(AND($K332&lt;=V$20,$L332&gt;V$20),$I332,0)</f>
        <v>0</v>
      </c>
      <c r="W332" s="103" t="n">
        <f aca="false">IF(AND($K332&lt;=W$20,$L332&gt;W$20),$I332,0)</f>
        <v>0</v>
      </c>
      <c r="X332" s="103" t="n">
        <f aca="false">IF(AND($K332&lt;=X$20,$L332&gt;X$20),$I332,0)</f>
        <v>0</v>
      </c>
      <c r="Y332" s="106" t="n">
        <f aca="false">SUM(M332:X332)</f>
        <v>0</v>
      </c>
    </row>
    <row r="333" customFormat="false" ht="12.75" hidden="false" customHeight="false" outlineLevel="0" collapsed="false">
      <c r="A333" s="0" t="n">
        <f aca="false">+'Personnel Input Worksheet'!A334</f>
        <v>0</v>
      </c>
      <c r="B333" s="0" t="str">
        <f aca="false">+'Personnel Input Worksheet'!B334</f>
        <v> </v>
      </c>
      <c r="C333" s="0" t="n">
        <f aca="false">+'Personnel Input Worksheet'!C334</f>
        <v>0</v>
      </c>
      <c r="D333" s="0" t="n">
        <f aca="false">+'Personnel Input Worksheet'!D334</f>
        <v>0</v>
      </c>
      <c r="E333" s="0" t="n">
        <f aca="false">+'Personnel Input Worksheet'!E334</f>
        <v>0</v>
      </c>
      <c r="F333" s="94" t="n">
        <f aca="false">+'Personnel Input Worksheet'!F334</f>
        <v>0</v>
      </c>
      <c r="G333" s="0" t="n">
        <f aca="false">+'Personnel Input Worksheet'!G334</f>
        <v>12</v>
      </c>
      <c r="H333" s="102" t="n">
        <f aca="false">+G333*30</f>
        <v>360</v>
      </c>
      <c r="I333" s="103" t="n">
        <f aca="false">+F333/12</f>
        <v>0</v>
      </c>
      <c r="J333" s="104" t="n">
        <v>36526</v>
      </c>
      <c r="K333" s="105" t="n">
        <f aca="false">IF(B333&lt;&gt;"FTE",DATE(99,12,31),+J333+(360-H333))</f>
        <v>36525</v>
      </c>
      <c r="L333" s="105" t="n">
        <f aca="false">IF(B333&lt;&gt;"FTE",J333+H333,DATE(2001,1,1))</f>
        <v>36886</v>
      </c>
      <c r="M333" s="103" t="n">
        <f aca="false">IF(AND($K333&lt;=M$20,$L333&gt;M$20),$I333,0)</f>
        <v>0</v>
      </c>
      <c r="N333" s="103" t="n">
        <f aca="false">IF(AND($K333&lt;=N$20,$L333&gt;N$20),$I333,0)</f>
        <v>0</v>
      </c>
      <c r="O333" s="103" t="n">
        <f aca="false">IF(AND($K333&lt;=O$20,$L333&gt;O$20),$I333,0)</f>
        <v>0</v>
      </c>
      <c r="P333" s="103" t="n">
        <f aca="false">IF(AND($K333&lt;=P$20,$L333&gt;P$20),$I333,0)</f>
        <v>0</v>
      </c>
      <c r="Q333" s="103" t="n">
        <f aca="false">IF(AND($K333&lt;=Q$20,$L333&gt;Q$20),$I333,0)</f>
        <v>0</v>
      </c>
      <c r="R333" s="103" t="n">
        <f aca="false">IF(AND($K333&lt;=R$20,$L333&gt;R$20),$I333,0)</f>
        <v>0</v>
      </c>
      <c r="S333" s="103" t="n">
        <f aca="false">IF(AND($K333&lt;=S$20,$L333&gt;S$20),$I333,0)</f>
        <v>0</v>
      </c>
      <c r="T333" s="103" t="n">
        <f aca="false">IF(AND($K333&lt;=T$20,$L333&gt;T$20),$I333,0)</f>
        <v>0</v>
      </c>
      <c r="U333" s="103" t="n">
        <f aca="false">IF(AND($K333&lt;=U$20,$L333&gt;U$20),$I333,0)</f>
        <v>0</v>
      </c>
      <c r="V333" s="103" t="n">
        <f aca="false">IF(AND($K333&lt;=V$20,$L333&gt;V$20),$I333,0)</f>
        <v>0</v>
      </c>
      <c r="W333" s="103" t="n">
        <f aca="false">IF(AND($K333&lt;=W$20,$L333&gt;W$20),$I333,0)</f>
        <v>0</v>
      </c>
      <c r="X333" s="103" t="n">
        <f aca="false">IF(AND($K333&lt;=X$20,$L333&gt;X$20),$I333,0)</f>
        <v>0</v>
      </c>
      <c r="Y333" s="106" t="n">
        <f aca="false">SUM(M333:X333)</f>
        <v>0</v>
      </c>
    </row>
    <row r="334" customFormat="false" ht="12.75" hidden="false" customHeight="false" outlineLevel="0" collapsed="false">
      <c r="A334" s="0" t="n">
        <f aca="false">+'Personnel Input Worksheet'!A335</f>
        <v>0</v>
      </c>
      <c r="B334" s="0" t="str">
        <f aca="false">+'Personnel Input Worksheet'!B335</f>
        <v> </v>
      </c>
      <c r="C334" s="0" t="n">
        <f aca="false">+'Personnel Input Worksheet'!C335</f>
        <v>0</v>
      </c>
      <c r="D334" s="0" t="n">
        <f aca="false">+'Personnel Input Worksheet'!D335</f>
        <v>0</v>
      </c>
      <c r="E334" s="0" t="n">
        <f aca="false">+'Personnel Input Worksheet'!E335</f>
        <v>0</v>
      </c>
      <c r="F334" s="94" t="n">
        <f aca="false">+'Personnel Input Worksheet'!F335</f>
        <v>0</v>
      </c>
      <c r="G334" s="0" t="n">
        <f aca="false">+'Personnel Input Worksheet'!G335</f>
        <v>12</v>
      </c>
      <c r="H334" s="102" t="n">
        <f aca="false">+G334*30</f>
        <v>360</v>
      </c>
      <c r="I334" s="103" t="n">
        <f aca="false">+F334/12</f>
        <v>0</v>
      </c>
      <c r="J334" s="104" t="n">
        <v>36526</v>
      </c>
      <c r="K334" s="105" t="n">
        <f aca="false">IF(B334&lt;&gt;"FTE",DATE(99,12,31),+J334+(360-H334))</f>
        <v>36525</v>
      </c>
      <c r="L334" s="105" t="n">
        <f aca="false">IF(B334&lt;&gt;"FTE",J334+H334,DATE(2001,1,1))</f>
        <v>36886</v>
      </c>
      <c r="M334" s="103" t="n">
        <f aca="false">IF(AND($K334&lt;=M$20,$L334&gt;M$20),$I334,0)</f>
        <v>0</v>
      </c>
      <c r="N334" s="103" t="n">
        <f aca="false">IF(AND($K334&lt;=N$20,$L334&gt;N$20),$I334,0)</f>
        <v>0</v>
      </c>
      <c r="O334" s="103" t="n">
        <f aca="false">IF(AND($K334&lt;=O$20,$L334&gt;O$20),$I334,0)</f>
        <v>0</v>
      </c>
      <c r="P334" s="103" t="n">
        <f aca="false">IF(AND($K334&lt;=P$20,$L334&gt;P$20),$I334,0)</f>
        <v>0</v>
      </c>
      <c r="Q334" s="103" t="n">
        <f aca="false">IF(AND($K334&lt;=Q$20,$L334&gt;Q$20),$I334,0)</f>
        <v>0</v>
      </c>
      <c r="R334" s="103" t="n">
        <f aca="false">IF(AND($K334&lt;=R$20,$L334&gt;R$20),$I334,0)</f>
        <v>0</v>
      </c>
      <c r="S334" s="103" t="n">
        <f aca="false">IF(AND($K334&lt;=S$20,$L334&gt;S$20),$I334,0)</f>
        <v>0</v>
      </c>
      <c r="T334" s="103" t="n">
        <f aca="false">IF(AND($K334&lt;=T$20,$L334&gt;T$20),$I334,0)</f>
        <v>0</v>
      </c>
      <c r="U334" s="103" t="n">
        <f aca="false">IF(AND($K334&lt;=U$20,$L334&gt;U$20),$I334,0)</f>
        <v>0</v>
      </c>
      <c r="V334" s="103" t="n">
        <f aca="false">IF(AND($K334&lt;=V$20,$L334&gt;V$20),$I334,0)</f>
        <v>0</v>
      </c>
      <c r="W334" s="103" t="n">
        <f aca="false">IF(AND($K334&lt;=W$20,$L334&gt;W$20),$I334,0)</f>
        <v>0</v>
      </c>
      <c r="X334" s="103" t="n">
        <f aca="false">IF(AND($K334&lt;=X$20,$L334&gt;X$20),$I334,0)</f>
        <v>0</v>
      </c>
      <c r="Y334" s="106" t="n">
        <f aca="false">SUM(M334:X334)</f>
        <v>0</v>
      </c>
    </row>
    <row r="335" customFormat="false" ht="12.75" hidden="false" customHeight="false" outlineLevel="0" collapsed="false">
      <c r="A335" s="0" t="n">
        <f aca="false">+'Personnel Input Worksheet'!A336</f>
        <v>0</v>
      </c>
      <c r="B335" s="0" t="str">
        <f aca="false">+'Personnel Input Worksheet'!B336</f>
        <v> </v>
      </c>
      <c r="C335" s="0" t="n">
        <f aca="false">+'Personnel Input Worksheet'!C336</f>
        <v>0</v>
      </c>
      <c r="D335" s="0" t="n">
        <f aca="false">+'Personnel Input Worksheet'!D336</f>
        <v>0</v>
      </c>
      <c r="E335" s="0" t="n">
        <f aca="false">+'Personnel Input Worksheet'!E336</f>
        <v>0</v>
      </c>
      <c r="F335" s="94" t="n">
        <f aca="false">+'Personnel Input Worksheet'!F336</f>
        <v>0</v>
      </c>
      <c r="G335" s="0" t="n">
        <f aca="false">+'Personnel Input Worksheet'!G336</f>
        <v>12</v>
      </c>
      <c r="H335" s="102" t="n">
        <f aca="false">+G335*30</f>
        <v>360</v>
      </c>
      <c r="I335" s="103" t="n">
        <f aca="false">+F335/12</f>
        <v>0</v>
      </c>
      <c r="J335" s="104" t="n">
        <v>36526</v>
      </c>
      <c r="K335" s="105" t="n">
        <f aca="false">IF(B335&lt;&gt;"FTE",DATE(99,12,31),+J335+(360-H335))</f>
        <v>36525</v>
      </c>
      <c r="L335" s="105" t="n">
        <f aca="false">IF(B335&lt;&gt;"FTE",J335+H335,DATE(2001,1,1))</f>
        <v>36886</v>
      </c>
      <c r="M335" s="103" t="n">
        <f aca="false">IF(AND($K335&lt;=M$20,$L335&gt;M$20),$I335,0)</f>
        <v>0</v>
      </c>
      <c r="N335" s="103" t="n">
        <f aca="false">IF(AND($K335&lt;=N$20,$L335&gt;N$20),$I335,0)</f>
        <v>0</v>
      </c>
      <c r="O335" s="103" t="n">
        <f aca="false">IF(AND($K335&lt;=O$20,$L335&gt;O$20),$I335,0)</f>
        <v>0</v>
      </c>
      <c r="P335" s="103" t="n">
        <f aca="false">IF(AND($K335&lt;=P$20,$L335&gt;P$20),$I335,0)</f>
        <v>0</v>
      </c>
      <c r="Q335" s="103" t="n">
        <f aca="false">IF(AND($K335&lt;=Q$20,$L335&gt;Q$20),$I335,0)</f>
        <v>0</v>
      </c>
      <c r="R335" s="103" t="n">
        <f aca="false">IF(AND($K335&lt;=R$20,$L335&gt;R$20),$I335,0)</f>
        <v>0</v>
      </c>
      <c r="S335" s="103" t="n">
        <f aca="false">IF(AND($K335&lt;=S$20,$L335&gt;S$20),$I335,0)</f>
        <v>0</v>
      </c>
      <c r="T335" s="103" t="n">
        <f aca="false">IF(AND($K335&lt;=T$20,$L335&gt;T$20),$I335,0)</f>
        <v>0</v>
      </c>
      <c r="U335" s="103" t="n">
        <f aca="false">IF(AND($K335&lt;=U$20,$L335&gt;U$20),$I335,0)</f>
        <v>0</v>
      </c>
      <c r="V335" s="103" t="n">
        <f aca="false">IF(AND($K335&lt;=V$20,$L335&gt;V$20),$I335,0)</f>
        <v>0</v>
      </c>
      <c r="W335" s="103" t="n">
        <f aca="false">IF(AND($K335&lt;=W$20,$L335&gt;W$20),$I335,0)</f>
        <v>0</v>
      </c>
      <c r="X335" s="103" t="n">
        <f aca="false">IF(AND($K335&lt;=X$20,$L335&gt;X$20),$I335,0)</f>
        <v>0</v>
      </c>
      <c r="Y335" s="106" t="n">
        <f aca="false">SUM(M335:X335)</f>
        <v>0</v>
      </c>
    </row>
    <row r="336" customFormat="false" ht="12.75" hidden="false" customHeight="false" outlineLevel="0" collapsed="false">
      <c r="A336" s="0" t="n">
        <f aca="false">+'Personnel Input Worksheet'!A337</f>
        <v>0</v>
      </c>
      <c r="B336" s="0" t="str">
        <f aca="false">+'Personnel Input Worksheet'!B337</f>
        <v> </v>
      </c>
      <c r="C336" s="0" t="n">
        <f aca="false">+'Personnel Input Worksheet'!C337</f>
        <v>0</v>
      </c>
      <c r="D336" s="0" t="n">
        <f aca="false">+'Personnel Input Worksheet'!D337</f>
        <v>0</v>
      </c>
      <c r="E336" s="0" t="n">
        <f aca="false">+'Personnel Input Worksheet'!E337</f>
        <v>0</v>
      </c>
      <c r="F336" s="94" t="n">
        <f aca="false">+'Personnel Input Worksheet'!F337</f>
        <v>0</v>
      </c>
      <c r="G336" s="0" t="n">
        <f aca="false">+'Personnel Input Worksheet'!G337</f>
        <v>12</v>
      </c>
      <c r="H336" s="102" t="n">
        <f aca="false">+G336*30</f>
        <v>360</v>
      </c>
      <c r="I336" s="103" t="n">
        <f aca="false">+F336/12</f>
        <v>0</v>
      </c>
      <c r="J336" s="104" t="n">
        <v>36526</v>
      </c>
      <c r="K336" s="105" t="n">
        <f aca="false">IF(B336&lt;&gt;"FTE",DATE(99,12,31),+J336+(360-H336))</f>
        <v>36525</v>
      </c>
      <c r="L336" s="105" t="n">
        <f aca="false">IF(B336&lt;&gt;"FTE",J336+H336,DATE(2001,1,1))</f>
        <v>36886</v>
      </c>
      <c r="M336" s="103" t="n">
        <f aca="false">IF(AND($K336&lt;=M$20,$L336&gt;M$20),$I336,0)</f>
        <v>0</v>
      </c>
      <c r="N336" s="103" t="n">
        <f aca="false">IF(AND($K336&lt;=N$20,$L336&gt;N$20),$I336,0)</f>
        <v>0</v>
      </c>
      <c r="O336" s="103" t="n">
        <f aca="false">IF(AND($K336&lt;=O$20,$L336&gt;O$20),$I336,0)</f>
        <v>0</v>
      </c>
      <c r="P336" s="103" t="n">
        <f aca="false">IF(AND($K336&lt;=P$20,$L336&gt;P$20),$I336,0)</f>
        <v>0</v>
      </c>
      <c r="Q336" s="103" t="n">
        <f aca="false">IF(AND($K336&lt;=Q$20,$L336&gt;Q$20),$I336,0)</f>
        <v>0</v>
      </c>
      <c r="R336" s="103" t="n">
        <f aca="false">IF(AND($K336&lt;=R$20,$L336&gt;R$20),$I336,0)</f>
        <v>0</v>
      </c>
      <c r="S336" s="103" t="n">
        <f aca="false">IF(AND($K336&lt;=S$20,$L336&gt;S$20),$I336,0)</f>
        <v>0</v>
      </c>
      <c r="T336" s="103" t="n">
        <f aca="false">IF(AND($K336&lt;=T$20,$L336&gt;T$20),$I336,0)</f>
        <v>0</v>
      </c>
      <c r="U336" s="103" t="n">
        <f aca="false">IF(AND($K336&lt;=U$20,$L336&gt;U$20),$I336,0)</f>
        <v>0</v>
      </c>
      <c r="V336" s="103" t="n">
        <f aca="false">IF(AND($K336&lt;=V$20,$L336&gt;V$20),$I336,0)</f>
        <v>0</v>
      </c>
      <c r="W336" s="103" t="n">
        <f aca="false">IF(AND($K336&lt;=W$20,$L336&gt;W$20),$I336,0)</f>
        <v>0</v>
      </c>
      <c r="X336" s="103" t="n">
        <f aca="false">IF(AND($K336&lt;=X$20,$L336&gt;X$20),$I336,0)</f>
        <v>0</v>
      </c>
      <c r="Y336" s="106" t="n">
        <f aca="false">SUM(M336:X336)</f>
        <v>0</v>
      </c>
    </row>
    <row r="337" customFormat="false" ht="12.75" hidden="false" customHeight="false" outlineLevel="0" collapsed="false">
      <c r="A337" s="0" t="n">
        <f aca="false">+'Personnel Input Worksheet'!A338</f>
        <v>0</v>
      </c>
      <c r="B337" s="0" t="str">
        <f aca="false">+'Personnel Input Worksheet'!B338</f>
        <v> </v>
      </c>
      <c r="C337" s="0" t="n">
        <f aca="false">+'Personnel Input Worksheet'!C338</f>
        <v>0</v>
      </c>
      <c r="D337" s="0" t="n">
        <f aca="false">+'Personnel Input Worksheet'!D338</f>
        <v>0</v>
      </c>
      <c r="E337" s="0" t="n">
        <f aca="false">+'Personnel Input Worksheet'!E338</f>
        <v>0</v>
      </c>
      <c r="F337" s="94" t="n">
        <f aca="false">+'Personnel Input Worksheet'!F338</f>
        <v>0</v>
      </c>
      <c r="G337" s="0" t="n">
        <f aca="false">+'Personnel Input Worksheet'!G338</f>
        <v>12</v>
      </c>
      <c r="H337" s="102" t="n">
        <f aca="false">+G337*30</f>
        <v>360</v>
      </c>
      <c r="I337" s="103" t="n">
        <f aca="false">+F337/12</f>
        <v>0</v>
      </c>
      <c r="J337" s="104" t="n">
        <v>36526</v>
      </c>
      <c r="K337" s="105" t="n">
        <f aca="false">IF(B337&lt;&gt;"FTE",DATE(99,12,31),+J337+(360-H337))</f>
        <v>36525</v>
      </c>
      <c r="L337" s="105" t="n">
        <f aca="false">IF(B337&lt;&gt;"FTE",J337+H337,DATE(2001,1,1))</f>
        <v>36886</v>
      </c>
      <c r="M337" s="103" t="n">
        <f aca="false">IF(AND($K337&lt;=M$20,$L337&gt;M$20),$I337,0)</f>
        <v>0</v>
      </c>
      <c r="N337" s="103" t="n">
        <f aca="false">IF(AND($K337&lt;=N$20,$L337&gt;N$20),$I337,0)</f>
        <v>0</v>
      </c>
      <c r="O337" s="103" t="n">
        <f aca="false">IF(AND($K337&lt;=O$20,$L337&gt;O$20),$I337,0)</f>
        <v>0</v>
      </c>
      <c r="P337" s="103" t="n">
        <f aca="false">IF(AND($K337&lt;=P$20,$L337&gt;P$20),$I337,0)</f>
        <v>0</v>
      </c>
      <c r="Q337" s="103" t="n">
        <f aca="false">IF(AND($K337&lt;=Q$20,$L337&gt;Q$20),$I337,0)</f>
        <v>0</v>
      </c>
      <c r="R337" s="103" t="n">
        <f aca="false">IF(AND($K337&lt;=R$20,$L337&gt;R$20),$I337,0)</f>
        <v>0</v>
      </c>
      <c r="S337" s="103" t="n">
        <f aca="false">IF(AND($K337&lt;=S$20,$L337&gt;S$20),$I337,0)</f>
        <v>0</v>
      </c>
      <c r="T337" s="103" t="n">
        <f aca="false">IF(AND($K337&lt;=T$20,$L337&gt;T$20),$I337,0)</f>
        <v>0</v>
      </c>
      <c r="U337" s="103" t="n">
        <f aca="false">IF(AND($K337&lt;=U$20,$L337&gt;U$20),$I337,0)</f>
        <v>0</v>
      </c>
      <c r="V337" s="103" t="n">
        <f aca="false">IF(AND($K337&lt;=V$20,$L337&gt;V$20),$I337,0)</f>
        <v>0</v>
      </c>
      <c r="W337" s="103" t="n">
        <f aca="false">IF(AND($K337&lt;=W$20,$L337&gt;W$20),$I337,0)</f>
        <v>0</v>
      </c>
      <c r="X337" s="103" t="n">
        <f aca="false">IF(AND($K337&lt;=X$20,$L337&gt;X$20),$I337,0)</f>
        <v>0</v>
      </c>
      <c r="Y337" s="106" t="n">
        <f aca="false">SUM(M337:X337)</f>
        <v>0</v>
      </c>
    </row>
    <row r="338" customFormat="false" ht="12.75" hidden="false" customHeight="false" outlineLevel="0" collapsed="false">
      <c r="A338" s="0" t="n">
        <f aca="false">+'Personnel Input Worksheet'!A339</f>
        <v>0</v>
      </c>
      <c r="B338" s="0" t="str">
        <f aca="false">+'Personnel Input Worksheet'!B339</f>
        <v> </v>
      </c>
      <c r="C338" s="0" t="n">
        <f aca="false">+'Personnel Input Worksheet'!C339</f>
        <v>0</v>
      </c>
      <c r="D338" s="0" t="n">
        <f aca="false">+'Personnel Input Worksheet'!D339</f>
        <v>0</v>
      </c>
      <c r="E338" s="0" t="n">
        <f aca="false">+'Personnel Input Worksheet'!E339</f>
        <v>0</v>
      </c>
      <c r="F338" s="94" t="n">
        <f aca="false">+'Personnel Input Worksheet'!F339</f>
        <v>0</v>
      </c>
      <c r="G338" s="0" t="n">
        <f aca="false">+'Personnel Input Worksheet'!G339</f>
        <v>12</v>
      </c>
      <c r="H338" s="102" t="n">
        <f aca="false">+G338*30</f>
        <v>360</v>
      </c>
      <c r="I338" s="103" t="n">
        <f aca="false">+F338/12</f>
        <v>0</v>
      </c>
      <c r="J338" s="104" t="n">
        <v>36526</v>
      </c>
      <c r="K338" s="105" t="n">
        <f aca="false">IF(B338&lt;&gt;"FTE",DATE(99,12,31),+J338+(360-H338))</f>
        <v>36525</v>
      </c>
      <c r="L338" s="105" t="n">
        <f aca="false">IF(B338&lt;&gt;"FTE",J338+H338,DATE(2001,1,1))</f>
        <v>36886</v>
      </c>
      <c r="M338" s="103" t="n">
        <f aca="false">IF(AND($K338&lt;=M$20,$L338&gt;M$20),$I338,0)</f>
        <v>0</v>
      </c>
      <c r="N338" s="103" t="n">
        <f aca="false">IF(AND($K338&lt;=N$20,$L338&gt;N$20),$I338,0)</f>
        <v>0</v>
      </c>
      <c r="O338" s="103" t="n">
        <f aca="false">IF(AND($K338&lt;=O$20,$L338&gt;O$20),$I338,0)</f>
        <v>0</v>
      </c>
      <c r="P338" s="103" t="n">
        <f aca="false">IF(AND($K338&lt;=P$20,$L338&gt;P$20),$I338,0)</f>
        <v>0</v>
      </c>
      <c r="Q338" s="103" t="n">
        <f aca="false">IF(AND($K338&lt;=Q$20,$L338&gt;Q$20),$I338,0)</f>
        <v>0</v>
      </c>
      <c r="R338" s="103" t="n">
        <f aca="false">IF(AND($K338&lt;=R$20,$L338&gt;R$20),$I338,0)</f>
        <v>0</v>
      </c>
      <c r="S338" s="103" t="n">
        <f aca="false">IF(AND($K338&lt;=S$20,$L338&gt;S$20),$I338,0)</f>
        <v>0</v>
      </c>
      <c r="T338" s="103" t="n">
        <f aca="false">IF(AND($K338&lt;=T$20,$L338&gt;T$20),$I338,0)</f>
        <v>0</v>
      </c>
      <c r="U338" s="103" t="n">
        <f aca="false">IF(AND($K338&lt;=U$20,$L338&gt;U$20),$I338,0)</f>
        <v>0</v>
      </c>
      <c r="V338" s="103" t="n">
        <f aca="false">IF(AND($K338&lt;=V$20,$L338&gt;V$20),$I338,0)</f>
        <v>0</v>
      </c>
      <c r="W338" s="103" t="n">
        <f aca="false">IF(AND($K338&lt;=W$20,$L338&gt;W$20),$I338,0)</f>
        <v>0</v>
      </c>
      <c r="X338" s="103" t="n">
        <f aca="false">IF(AND($K338&lt;=X$20,$L338&gt;X$20),$I338,0)</f>
        <v>0</v>
      </c>
      <c r="Y338" s="106" t="n">
        <f aca="false">SUM(M338:X338)</f>
        <v>0</v>
      </c>
    </row>
    <row r="339" customFormat="false" ht="12.75" hidden="false" customHeight="false" outlineLevel="0" collapsed="false">
      <c r="A339" s="0" t="n">
        <f aca="false">+'Personnel Input Worksheet'!A340</f>
        <v>0</v>
      </c>
      <c r="B339" s="0" t="str">
        <f aca="false">+'Personnel Input Worksheet'!B340</f>
        <v> </v>
      </c>
      <c r="C339" s="0" t="n">
        <f aca="false">+'Personnel Input Worksheet'!C340</f>
        <v>0</v>
      </c>
      <c r="D339" s="0" t="n">
        <f aca="false">+'Personnel Input Worksheet'!D340</f>
        <v>0</v>
      </c>
      <c r="E339" s="0" t="n">
        <f aca="false">+'Personnel Input Worksheet'!E340</f>
        <v>0</v>
      </c>
      <c r="F339" s="94" t="n">
        <f aca="false">+'Personnel Input Worksheet'!F340</f>
        <v>0</v>
      </c>
      <c r="G339" s="0" t="n">
        <f aca="false">+'Personnel Input Worksheet'!G340</f>
        <v>12</v>
      </c>
      <c r="H339" s="102" t="n">
        <f aca="false">+G339*30</f>
        <v>360</v>
      </c>
      <c r="I339" s="103" t="n">
        <f aca="false">+F339/12</f>
        <v>0</v>
      </c>
      <c r="J339" s="104" t="n">
        <v>36526</v>
      </c>
      <c r="K339" s="105" t="n">
        <f aca="false">IF(B339&lt;&gt;"FTE",DATE(99,12,31),+J339+(360-H339))</f>
        <v>36525</v>
      </c>
      <c r="L339" s="105" t="n">
        <f aca="false">IF(B339&lt;&gt;"FTE",J339+H339,DATE(2001,1,1))</f>
        <v>36886</v>
      </c>
      <c r="M339" s="103" t="n">
        <f aca="false">IF(AND($K339&lt;=M$20,$L339&gt;M$20),$I339,0)</f>
        <v>0</v>
      </c>
      <c r="N339" s="103" t="n">
        <f aca="false">IF(AND($K339&lt;=N$20,$L339&gt;N$20),$I339,0)</f>
        <v>0</v>
      </c>
      <c r="O339" s="103" t="n">
        <f aca="false">IF(AND($K339&lt;=O$20,$L339&gt;O$20),$I339,0)</f>
        <v>0</v>
      </c>
      <c r="P339" s="103" t="n">
        <f aca="false">IF(AND($K339&lt;=P$20,$L339&gt;P$20),$I339,0)</f>
        <v>0</v>
      </c>
      <c r="Q339" s="103" t="n">
        <f aca="false">IF(AND($K339&lt;=Q$20,$L339&gt;Q$20),$I339,0)</f>
        <v>0</v>
      </c>
      <c r="R339" s="103" t="n">
        <f aca="false">IF(AND($K339&lt;=R$20,$L339&gt;R$20),$I339,0)</f>
        <v>0</v>
      </c>
      <c r="S339" s="103" t="n">
        <f aca="false">IF(AND($K339&lt;=S$20,$L339&gt;S$20),$I339,0)</f>
        <v>0</v>
      </c>
      <c r="T339" s="103" t="n">
        <f aca="false">IF(AND($K339&lt;=T$20,$L339&gt;T$20),$I339,0)</f>
        <v>0</v>
      </c>
      <c r="U339" s="103" t="n">
        <f aca="false">IF(AND($K339&lt;=U$20,$L339&gt;U$20),$I339,0)</f>
        <v>0</v>
      </c>
      <c r="V339" s="103" t="n">
        <f aca="false">IF(AND($K339&lt;=V$20,$L339&gt;V$20),$I339,0)</f>
        <v>0</v>
      </c>
      <c r="W339" s="103" t="n">
        <f aca="false">IF(AND($K339&lt;=W$20,$L339&gt;W$20),$I339,0)</f>
        <v>0</v>
      </c>
      <c r="X339" s="103" t="n">
        <f aca="false">IF(AND($K339&lt;=X$20,$L339&gt;X$20),$I339,0)</f>
        <v>0</v>
      </c>
      <c r="Y339" s="106" t="n">
        <f aca="false">SUM(M339:X339)</f>
        <v>0</v>
      </c>
    </row>
    <row r="340" customFormat="false" ht="12.75" hidden="false" customHeight="false" outlineLevel="0" collapsed="false">
      <c r="A340" s="0" t="n">
        <f aca="false">+'Personnel Input Worksheet'!A341</f>
        <v>0</v>
      </c>
      <c r="B340" s="0" t="str">
        <f aca="false">+'Personnel Input Worksheet'!B341</f>
        <v> </v>
      </c>
      <c r="C340" s="0" t="n">
        <f aca="false">+'Personnel Input Worksheet'!C341</f>
        <v>0</v>
      </c>
      <c r="D340" s="0" t="n">
        <f aca="false">+'Personnel Input Worksheet'!D341</f>
        <v>0</v>
      </c>
      <c r="E340" s="0" t="n">
        <f aca="false">+'Personnel Input Worksheet'!E341</f>
        <v>0</v>
      </c>
      <c r="F340" s="94" t="n">
        <f aca="false">+'Personnel Input Worksheet'!F341</f>
        <v>0</v>
      </c>
      <c r="G340" s="0" t="n">
        <f aca="false">+'Personnel Input Worksheet'!G341</f>
        <v>12</v>
      </c>
      <c r="H340" s="102" t="n">
        <f aca="false">+G340*30</f>
        <v>360</v>
      </c>
      <c r="I340" s="103" t="n">
        <f aca="false">+F340/12</f>
        <v>0</v>
      </c>
      <c r="J340" s="104" t="n">
        <v>36526</v>
      </c>
      <c r="K340" s="105" t="n">
        <f aca="false">IF(B340&lt;&gt;"FTE",DATE(99,12,31),+J340+(360-H340))</f>
        <v>36525</v>
      </c>
      <c r="L340" s="105" t="n">
        <f aca="false">IF(B340&lt;&gt;"FTE",J340+H340,DATE(2001,1,1))</f>
        <v>36886</v>
      </c>
      <c r="M340" s="103" t="n">
        <f aca="false">IF(AND($K340&lt;=M$20,$L340&gt;M$20),$I340,0)</f>
        <v>0</v>
      </c>
      <c r="N340" s="103" t="n">
        <f aca="false">IF(AND($K340&lt;=N$20,$L340&gt;N$20),$I340,0)</f>
        <v>0</v>
      </c>
      <c r="O340" s="103" t="n">
        <f aca="false">IF(AND($K340&lt;=O$20,$L340&gt;O$20),$I340,0)</f>
        <v>0</v>
      </c>
      <c r="P340" s="103" t="n">
        <f aca="false">IF(AND($K340&lt;=P$20,$L340&gt;P$20),$I340,0)</f>
        <v>0</v>
      </c>
      <c r="Q340" s="103" t="n">
        <f aca="false">IF(AND($K340&lt;=Q$20,$L340&gt;Q$20),$I340,0)</f>
        <v>0</v>
      </c>
      <c r="R340" s="103" t="n">
        <f aca="false">IF(AND($K340&lt;=R$20,$L340&gt;R$20),$I340,0)</f>
        <v>0</v>
      </c>
      <c r="S340" s="103" t="n">
        <f aca="false">IF(AND($K340&lt;=S$20,$L340&gt;S$20),$I340,0)</f>
        <v>0</v>
      </c>
      <c r="T340" s="103" t="n">
        <f aca="false">IF(AND($K340&lt;=T$20,$L340&gt;T$20),$I340,0)</f>
        <v>0</v>
      </c>
      <c r="U340" s="103" t="n">
        <f aca="false">IF(AND($K340&lt;=U$20,$L340&gt;U$20),$I340,0)</f>
        <v>0</v>
      </c>
      <c r="V340" s="103" t="n">
        <f aca="false">IF(AND($K340&lt;=V$20,$L340&gt;V$20),$I340,0)</f>
        <v>0</v>
      </c>
      <c r="W340" s="103" t="n">
        <f aca="false">IF(AND($K340&lt;=W$20,$L340&gt;W$20),$I340,0)</f>
        <v>0</v>
      </c>
      <c r="X340" s="103" t="n">
        <f aca="false">IF(AND($K340&lt;=X$20,$L340&gt;X$20),$I340,0)</f>
        <v>0</v>
      </c>
      <c r="Y340" s="106" t="n">
        <f aca="false">SUM(M340:X340)</f>
        <v>0</v>
      </c>
    </row>
    <row r="341" customFormat="false" ht="12.75" hidden="false" customHeight="false" outlineLevel="0" collapsed="false">
      <c r="A341" s="0" t="n">
        <f aca="false">+'Personnel Input Worksheet'!A342</f>
        <v>0</v>
      </c>
      <c r="B341" s="0" t="str">
        <f aca="false">+'Personnel Input Worksheet'!B342</f>
        <v> </v>
      </c>
      <c r="C341" s="0" t="n">
        <f aca="false">+'Personnel Input Worksheet'!C342</f>
        <v>0</v>
      </c>
      <c r="D341" s="0" t="n">
        <f aca="false">+'Personnel Input Worksheet'!D342</f>
        <v>0</v>
      </c>
      <c r="E341" s="0" t="n">
        <f aca="false">+'Personnel Input Worksheet'!E342</f>
        <v>0</v>
      </c>
      <c r="F341" s="94" t="n">
        <f aca="false">+'Personnel Input Worksheet'!F342</f>
        <v>0</v>
      </c>
      <c r="G341" s="0" t="n">
        <f aca="false">+'Personnel Input Worksheet'!G342</f>
        <v>12</v>
      </c>
      <c r="H341" s="102" t="n">
        <f aca="false">+G341*30</f>
        <v>360</v>
      </c>
      <c r="I341" s="103" t="n">
        <f aca="false">+F341/12</f>
        <v>0</v>
      </c>
      <c r="J341" s="104" t="n">
        <v>36526</v>
      </c>
      <c r="K341" s="105" t="n">
        <f aca="false">IF(B341&lt;&gt;"FTE",DATE(99,12,31),+J341+(360-H341))</f>
        <v>36525</v>
      </c>
      <c r="L341" s="105" t="n">
        <f aca="false">IF(B341&lt;&gt;"FTE",J341+H341,DATE(2001,1,1))</f>
        <v>36886</v>
      </c>
      <c r="M341" s="103" t="n">
        <f aca="false">IF(AND($K341&lt;=M$20,$L341&gt;M$20),$I341,0)</f>
        <v>0</v>
      </c>
      <c r="N341" s="103" t="n">
        <f aca="false">IF(AND($K341&lt;=N$20,$L341&gt;N$20),$I341,0)</f>
        <v>0</v>
      </c>
      <c r="O341" s="103" t="n">
        <f aca="false">IF(AND($K341&lt;=O$20,$L341&gt;O$20),$I341,0)</f>
        <v>0</v>
      </c>
      <c r="P341" s="103" t="n">
        <f aca="false">IF(AND($K341&lt;=P$20,$L341&gt;P$20),$I341,0)</f>
        <v>0</v>
      </c>
      <c r="Q341" s="103" t="n">
        <f aca="false">IF(AND($K341&lt;=Q$20,$L341&gt;Q$20),$I341,0)</f>
        <v>0</v>
      </c>
      <c r="R341" s="103" t="n">
        <f aca="false">IF(AND($K341&lt;=R$20,$L341&gt;R$20),$I341,0)</f>
        <v>0</v>
      </c>
      <c r="S341" s="103" t="n">
        <f aca="false">IF(AND($K341&lt;=S$20,$L341&gt;S$20),$I341,0)</f>
        <v>0</v>
      </c>
      <c r="T341" s="103" t="n">
        <f aca="false">IF(AND($K341&lt;=T$20,$L341&gt;T$20),$I341,0)</f>
        <v>0</v>
      </c>
      <c r="U341" s="103" t="n">
        <f aca="false">IF(AND($K341&lt;=U$20,$L341&gt;U$20),$I341,0)</f>
        <v>0</v>
      </c>
      <c r="V341" s="103" t="n">
        <f aca="false">IF(AND($K341&lt;=V$20,$L341&gt;V$20),$I341,0)</f>
        <v>0</v>
      </c>
      <c r="W341" s="103" t="n">
        <f aca="false">IF(AND($K341&lt;=W$20,$L341&gt;W$20),$I341,0)</f>
        <v>0</v>
      </c>
      <c r="X341" s="103" t="n">
        <f aca="false">IF(AND($K341&lt;=X$20,$L341&gt;X$20),$I341,0)</f>
        <v>0</v>
      </c>
      <c r="Y341" s="106" t="n">
        <f aca="false">SUM(M341:X341)</f>
        <v>0</v>
      </c>
    </row>
    <row r="342" customFormat="false" ht="12.75" hidden="false" customHeight="false" outlineLevel="0" collapsed="false">
      <c r="A342" s="0" t="n">
        <f aca="false">+'Personnel Input Worksheet'!A343</f>
        <v>0</v>
      </c>
      <c r="B342" s="0" t="str">
        <f aca="false">+'Personnel Input Worksheet'!B343</f>
        <v> </v>
      </c>
      <c r="C342" s="0" t="n">
        <f aca="false">+'Personnel Input Worksheet'!C343</f>
        <v>0</v>
      </c>
      <c r="D342" s="0" t="n">
        <f aca="false">+'Personnel Input Worksheet'!D343</f>
        <v>0</v>
      </c>
      <c r="E342" s="0" t="n">
        <f aca="false">+'Personnel Input Worksheet'!E343</f>
        <v>0</v>
      </c>
      <c r="F342" s="94" t="n">
        <f aca="false">+'Personnel Input Worksheet'!F343</f>
        <v>0</v>
      </c>
      <c r="G342" s="0" t="n">
        <f aca="false">+'Personnel Input Worksheet'!G343</f>
        <v>12</v>
      </c>
      <c r="H342" s="102" t="n">
        <f aca="false">+G342*30</f>
        <v>360</v>
      </c>
      <c r="I342" s="103" t="n">
        <f aca="false">+F342/12</f>
        <v>0</v>
      </c>
      <c r="J342" s="104" t="n">
        <v>36526</v>
      </c>
      <c r="K342" s="105" t="n">
        <f aca="false">IF(B342&lt;&gt;"FTE",DATE(99,12,31),+J342+(360-H342))</f>
        <v>36525</v>
      </c>
      <c r="L342" s="105" t="n">
        <f aca="false">IF(B342&lt;&gt;"FTE",J342+H342,DATE(2001,1,1))</f>
        <v>36886</v>
      </c>
      <c r="M342" s="103" t="n">
        <f aca="false">IF(AND($K342&lt;=M$20,$L342&gt;M$20),$I342,0)</f>
        <v>0</v>
      </c>
      <c r="N342" s="103" t="n">
        <f aca="false">IF(AND($K342&lt;=N$20,$L342&gt;N$20),$I342,0)</f>
        <v>0</v>
      </c>
      <c r="O342" s="103" t="n">
        <f aca="false">IF(AND($K342&lt;=O$20,$L342&gt;O$20),$I342,0)</f>
        <v>0</v>
      </c>
      <c r="P342" s="103" t="n">
        <f aca="false">IF(AND($K342&lt;=P$20,$L342&gt;P$20),$I342,0)</f>
        <v>0</v>
      </c>
      <c r="Q342" s="103" t="n">
        <f aca="false">IF(AND($K342&lt;=Q$20,$L342&gt;Q$20),$I342,0)</f>
        <v>0</v>
      </c>
      <c r="R342" s="103" t="n">
        <f aca="false">IF(AND($K342&lt;=R$20,$L342&gt;R$20),$I342,0)</f>
        <v>0</v>
      </c>
      <c r="S342" s="103" t="n">
        <f aca="false">IF(AND($K342&lt;=S$20,$L342&gt;S$20),$I342,0)</f>
        <v>0</v>
      </c>
      <c r="T342" s="103" t="n">
        <f aca="false">IF(AND($K342&lt;=T$20,$L342&gt;T$20),$I342,0)</f>
        <v>0</v>
      </c>
      <c r="U342" s="103" t="n">
        <f aca="false">IF(AND($K342&lt;=U$20,$L342&gt;U$20),$I342,0)</f>
        <v>0</v>
      </c>
      <c r="V342" s="103" t="n">
        <f aca="false">IF(AND($K342&lt;=V$20,$L342&gt;V$20),$I342,0)</f>
        <v>0</v>
      </c>
      <c r="W342" s="103" t="n">
        <f aca="false">IF(AND($K342&lt;=W$20,$L342&gt;W$20),$I342,0)</f>
        <v>0</v>
      </c>
      <c r="X342" s="103" t="n">
        <f aca="false">IF(AND($K342&lt;=X$20,$L342&gt;X$20),$I342,0)</f>
        <v>0</v>
      </c>
      <c r="Y342" s="106" t="n">
        <f aca="false">SUM(M342:X342)</f>
        <v>0</v>
      </c>
    </row>
    <row r="343" customFormat="false" ht="12.75" hidden="false" customHeight="false" outlineLevel="0" collapsed="false">
      <c r="A343" s="0" t="n">
        <f aca="false">+'Personnel Input Worksheet'!A344</f>
        <v>0</v>
      </c>
      <c r="B343" s="0" t="str">
        <f aca="false">+'Personnel Input Worksheet'!B344</f>
        <v> </v>
      </c>
      <c r="C343" s="0" t="n">
        <f aca="false">+'Personnel Input Worksheet'!C344</f>
        <v>0</v>
      </c>
      <c r="D343" s="0" t="n">
        <f aca="false">+'Personnel Input Worksheet'!D344</f>
        <v>0</v>
      </c>
      <c r="E343" s="0" t="n">
        <f aca="false">+'Personnel Input Worksheet'!E344</f>
        <v>0</v>
      </c>
      <c r="F343" s="94" t="n">
        <f aca="false">+'Personnel Input Worksheet'!F344</f>
        <v>0</v>
      </c>
      <c r="G343" s="0" t="n">
        <f aca="false">+'Personnel Input Worksheet'!G344</f>
        <v>12</v>
      </c>
      <c r="H343" s="102" t="n">
        <f aca="false">+G343*30</f>
        <v>360</v>
      </c>
      <c r="I343" s="103" t="n">
        <f aca="false">+F343/12</f>
        <v>0</v>
      </c>
      <c r="J343" s="104" t="n">
        <v>36526</v>
      </c>
      <c r="K343" s="105" t="n">
        <f aca="false">IF(B343&lt;&gt;"FTE",DATE(99,12,31),+J343+(360-H343))</f>
        <v>36525</v>
      </c>
      <c r="L343" s="105" t="n">
        <f aca="false">IF(B343&lt;&gt;"FTE",J343+H343,DATE(2001,1,1))</f>
        <v>36886</v>
      </c>
      <c r="M343" s="103" t="n">
        <f aca="false">IF(AND($K343&lt;=M$20,$L343&gt;M$20),$I343,0)</f>
        <v>0</v>
      </c>
      <c r="N343" s="103" t="n">
        <f aca="false">IF(AND($K343&lt;=N$20,$L343&gt;N$20),$I343,0)</f>
        <v>0</v>
      </c>
      <c r="O343" s="103" t="n">
        <f aca="false">IF(AND($K343&lt;=O$20,$L343&gt;O$20),$I343,0)</f>
        <v>0</v>
      </c>
      <c r="P343" s="103" t="n">
        <f aca="false">IF(AND($K343&lt;=P$20,$L343&gt;P$20),$I343,0)</f>
        <v>0</v>
      </c>
      <c r="Q343" s="103" t="n">
        <f aca="false">IF(AND($K343&lt;=Q$20,$L343&gt;Q$20),$I343,0)</f>
        <v>0</v>
      </c>
      <c r="R343" s="103" t="n">
        <f aca="false">IF(AND($K343&lt;=R$20,$L343&gt;R$20),$I343,0)</f>
        <v>0</v>
      </c>
      <c r="S343" s="103" t="n">
        <f aca="false">IF(AND($K343&lt;=S$20,$L343&gt;S$20),$I343,0)</f>
        <v>0</v>
      </c>
      <c r="T343" s="103" t="n">
        <f aca="false">IF(AND($K343&lt;=T$20,$L343&gt;T$20),$I343,0)</f>
        <v>0</v>
      </c>
      <c r="U343" s="103" t="n">
        <f aca="false">IF(AND($K343&lt;=U$20,$L343&gt;U$20),$I343,0)</f>
        <v>0</v>
      </c>
      <c r="V343" s="103" t="n">
        <f aca="false">IF(AND($K343&lt;=V$20,$L343&gt;V$20),$I343,0)</f>
        <v>0</v>
      </c>
      <c r="W343" s="103" t="n">
        <f aca="false">IF(AND($K343&lt;=W$20,$L343&gt;W$20),$I343,0)</f>
        <v>0</v>
      </c>
      <c r="X343" s="103" t="n">
        <f aca="false">IF(AND($K343&lt;=X$20,$L343&gt;X$20),$I343,0)</f>
        <v>0</v>
      </c>
      <c r="Y343" s="106" t="n">
        <f aca="false">SUM(M343:X343)</f>
        <v>0</v>
      </c>
    </row>
    <row r="344" customFormat="false" ht="12.75" hidden="false" customHeight="false" outlineLevel="0" collapsed="false">
      <c r="A344" s="0" t="n">
        <f aca="false">+'Personnel Input Worksheet'!A345</f>
        <v>0</v>
      </c>
      <c r="B344" s="0" t="str">
        <f aca="false">+'Personnel Input Worksheet'!B345</f>
        <v> </v>
      </c>
      <c r="C344" s="0" t="n">
        <f aca="false">+'Personnel Input Worksheet'!C345</f>
        <v>0</v>
      </c>
      <c r="D344" s="0" t="n">
        <f aca="false">+'Personnel Input Worksheet'!D345</f>
        <v>0</v>
      </c>
      <c r="E344" s="0" t="n">
        <f aca="false">+'Personnel Input Worksheet'!E345</f>
        <v>0</v>
      </c>
      <c r="F344" s="94" t="n">
        <f aca="false">+'Personnel Input Worksheet'!F345</f>
        <v>0</v>
      </c>
      <c r="G344" s="0" t="n">
        <f aca="false">+'Personnel Input Worksheet'!G345</f>
        <v>12</v>
      </c>
      <c r="H344" s="102" t="n">
        <f aca="false">+G344*30</f>
        <v>360</v>
      </c>
      <c r="I344" s="103" t="n">
        <f aca="false">+F344/12</f>
        <v>0</v>
      </c>
      <c r="J344" s="104" t="n">
        <v>36526</v>
      </c>
      <c r="K344" s="105" t="n">
        <f aca="false">IF(B344&lt;&gt;"FTE",DATE(99,12,31),+J344+(360-H344))</f>
        <v>36525</v>
      </c>
      <c r="L344" s="105" t="n">
        <f aca="false">IF(B344&lt;&gt;"FTE",J344+H344,DATE(2001,1,1))</f>
        <v>36886</v>
      </c>
      <c r="M344" s="103" t="n">
        <f aca="false">IF(AND($K344&lt;=M$20,$L344&gt;M$20),$I344,0)</f>
        <v>0</v>
      </c>
      <c r="N344" s="103" t="n">
        <f aca="false">IF(AND($K344&lt;=N$20,$L344&gt;N$20),$I344,0)</f>
        <v>0</v>
      </c>
      <c r="O344" s="103" t="n">
        <f aca="false">IF(AND($K344&lt;=O$20,$L344&gt;O$20),$I344,0)</f>
        <v>0</v>
      </c>
      <c r="P344" s="103" t="n">
        <f aca="false">IF(AND($K344&lt;=P$20,$L344&gt;P$20),$I344,0)</f>
        <v>0</v>
      </c>
      <c r="Q344" s="103" t="n">
        <f aca="false">IF(AND($K344&lt;=Q$20,$L344&gt;Q$20),$I344,0)</f>
        <v>0</v>
      </c>
      <c r="R344" s="103" t="n">
        <f aca="false">IF(AND($K344&lt;=R$20,$L344&gt;R$20),$I344,0)</f>
        <v>0</v>
      </c>
      <c r="S344" s="103" t="n">
        <f aca="false">IF(AND($K344&lt;=S$20,$L344&gt;S$20),$I344,0)</f>
        <v>0</v>
      </c>
      <c r="T344" s="103" t="n">
        <f aca="false">IF(AND($K344&lt;=T$20,$L344&gt;T$20),$I344,0)</f>
        <v>0</v>
      </c>
      <c r="U344" s="103" t="n">
        <f aca="false">IF(AND($K344&lt;=U$20,$L344&gt;U$20),$I344,0)</f>
        <v>0</v>
      </c>
      <c r="V344" s="103" t="n">
        <f aca="false">IF(AND($K344&lt;=V$20,$L344&gt;V$20),$I344,0)</f>
        <v>0</v>
      </c>
      <c r="W344" s="103" t="n">
        <f aca="false">IF(AND($K344&lt;=W$20,$L344&gt;W$20),$I344,0)</f>
        <v>0</v>
      </c>
      <c r="X344" s="103" t="n">
        <f aca="false">IF(AND($K344&lt;=X$20,$L344&gt;X$20),$I344,0)</f>
        <v>0</v>
      </c>
      <c r="Y344" s="106" t="n">
        <f aca="false">SUM(M344:X344)</f>
        <v>0</v>
      </c>
    </row>
    <row r="345" customFormat="false" ht="12.75" hidden="false" customHeight="false" outlineLevel="0" collapsed="false">
      <c r="A345" s="0" t="n">
        <f aca="false">+'Personnel Input Worksheet'!A346</f>
        <v>0</v>
      </c>
      <c r="B345" s="0" t="str">
        <f aca="false">+'Personnel Input Worksheet'!B346</f>
        <v> </v>
      </c>
      <c r="C345" s="0" t="n">
        <f aca="false">+'Personnel Input Worksheet'!C346</f>
        <v>0</v>
      </c>
      <c r="D345" s="0" t="n">
        <f aca="false">+'Personnel Input Worksheet'!D346</f>
        <v>0</v>
      </c>
      <c r="E345" s="0" t="n">
        <f aca="false">+'Personnel Input Worksheet'!E346</f>
        <v>0</v>
      </c>
      <c r="F345" s="94" t="n">
        <f aca="false">+'Personnel Input Worksheet'!F346</f>
        <v>0</v>
      </c>
      <c r="G345" s="0" t="n">
        <f aca="false">+'Personnel Input Worksheet'!G346</f>
        <v>12</v>
      </c>
      <c r="H345" s="102" t="n">
        <f aca="false">+G345*30</f>
        <v>360</v>
      </c>
      <c r="I345" s="103" t="n">
        <f aca="false">+F345/12</f>
        <v>0</v>
      </c>
      <c r="J345" s="104" t="n">
        <v>36526</v>
      </c>
      <c r="K345" s="105" t="n">
        <f aca="false">IF(B345&lt;&gt;"FTE",DATE(99,12,31),+J345+(360-H345))</f>
        <v>36525</v>
      </c>
      <c r="L345" s="105" t="n">
        <f aca="false">IF(B345&lt;&gt;"FTE",J345+H345,DATE(2001,1,1))</f>
        <v>36886</v>
      </c>
      <c r="M345" s="103" t="n">
        <f aca="false">IF(AND($K345&lt;=M$20,$L345&gt;M$20),$I345,0)</f>
        <v>0</v>
      </c>
      <c r="N345" s="103" t="n">
        <f aca="false">IF(AND($K345&lt;=N$20,$L345&gt;N$20),$I345,0)</f>
        <v>0</v>
      </c>
      <c r="O345" s="103" t="n">
        <f aca="false">IF(AND($K345&lt;=O$20,$L345&gt;O$20),$I345,0)</f>
        <v>0</v>
      </c>
      <c r="P345" s="103" t="n">
        <f aca="false">IF(AND($K345&lt;=P$20,$L345&gt;P$20),$I345,0)</f>
        <v>0</v>
      </c>
      <c r="Q345" s="103" t="n">
        <f aca="false">IF(AND($K345&lt;=Q$20,$L345&gt;Q$20),$I345,0)</f>
        <v>0</v>
      </c>
      <c r="R345" s="103" t="n">
        <f aca="false">IF(AND($K345&lt;=R$20,$L345&gt;R$20),$I345,0)</f>
        <v>0</v>
      </c>
      <c r="S345" s="103" t="n">
        <f aca="false">IF(AND($K345&lt;=S$20,$L345&gt;S$20),$I345,0)</f>
        <v>0</v>
      </c>
      <c r="T345" s="103" t="n">
        <f aca="false">IF(AND($K345&lt;=T$20,$L345&gt;T$20),$I345,0)</f>
        <v>0</v>
      </c>
      <c r="U345" s="103" t="n">
        <f aca="false">IF(AND($K345&lt;=U$20,$L345&gt;U$20),$I345,0)</f>
        <v>0</v>
      </c>
      <c r="V345" s="103" t="n">
        <f aca="false">IF(AND($K345&lt;=V$20,$L345&gt;V$20),$I345,0)</f>
        <v>0</v>
      </c>
      <c r="W345" s="103" t="n">
        <f aca="false">IF(AND($K345&lt;=W$20,$L345&gt;W$20),$I345,0)</f>
        <v>0</v>
      </c>
      <c r="X345" s="103" t="n">
        <f aca="false">IF(AND($K345&lt;=X$20,$L345&gt;X$20),$I345,0)</f>
        <v>0</v>
      </c>
      <c r="Y345" s="106" t="n">
        <f aca="false">SUM(M345:X345)</f>
        <v>0</v>
      </c>
    </row>
    <row r="346" customFormat="false" ht="12.75" hidden="false" customHeight="false" outlineLevel="0" collapsed="false">
      <c r="A346" s="0" t="n">
        <f aca="false">+'Personnel Input Worksheet'!A347</f>
        <v>0</v>
      </c>
      <c r="B346" s="0" t="str">
        <f aca="false">+'Personnel Input Worksheet'!B347</f>
        <v> </v>
      </c>
      <c r="C346" s="0" t="n">
        <f aca="false">+'Personnel Input Worksheet'!C347</f>
        <v>0</v>
      </c>
      <c r="D346" s="0" t="n">
        <f aca="false">+'Personnel Input Worksheet'!D347</f>
        <v>0</v>
      </c>
      <c r="E346" s="0" t="n">
        <f aca="false">+'Personnel Input Worksheet'!E347</f>
        <v>0</v>
      </c>
      <c r="F346" s="94" t="n">
        <f aca="false">+'Personnel Input Worksheet'!F347</f>
        <v>0</v>
      </c>
      <c r="G346" s="0" t="n">
        <f aca="false">+'Personnel Input Worksheet'!G347</f>
        <v>12</v>
      </c>
      <c r="H346" s="102" t="n">
        <f aca="false">+G346*30</f>
        <v>360</v>
      </c>
      <c r="I346" s="103" t="n">
        <f aca="false">+F346/12</f>
        <v>0</v>
      </c>
      <c r="J346" s="104" t="n">
        <v>36526</v>
      </c>
      <c r="K346" s="105" t="n">
        <f aca="false">IF(B346&lt;&gt;"FTE",DATE(99,12,31),+J346+(360-H346))</f>
        <v>36525</v>
      </c>
      <c r="L346" s="105" t="n">
        <f aca="false">IF(B346&lt;&gt;"FTE",J346+H346,DATE(2001,1,1))</f>
        <v>36886</v>
      </c>
      <c r="M346" s="103" t="n">
        <f aca="false">IF(AND($K346&lt;=M$20,$L346&gt;M$20),$I346,0)</f>
        <v>0</v>
      </c>
      <c r="N346" s="103" t="n">
        <f aca="false">IF(AND($K346&lt;=N$20,$L346&gt;N$20),$I346,0)</f>
        <v>0</v>
      </c>
      <c r="O346" s="103" t="n">
        <f aca="false">IF(AND($K346&lt;=O$20,$L346&gt;O$20),$I346,0)</f>
        <v>0</v>
      </c>
      <c r="P346" s="103" t="n">
        <f aca="false">IF(AND($K346&lt;=P$20,$L346&gt;P$20),$I346,0)</f>
        <v>0</v>
      </c>
      <c r="Q346" s="103" t="n">
        <f aca="false">IF(AND($K346&lt;=Q$20,$L346&gt;Q$20),$I346,0)</f>
        <v>0</v>
      </c>
      <c r="R346" s="103" t="n">
        <f aca="false">IF(AND($K346&lt;=R$20,$L346&gt;R$20),$I346,0)</f>
        <v>0</v>
      </c>
      <c r="S346" s="103" t="n">
        <f aca="false">IF(AND($K346&lt;=S$20,$L346&gt;S$20),$I346,0)</f>
        <v>0</v>
      </c>
      <c r="T346" s="103" t="n">
        <f aca="false">IF(AND($K346&lt;=T$20,$L346&gt;T$20),$I346,0)</f>
        <v>0</v>
      </c>
      <c r="U346" s="103" t="n">
        <f aca="false">IF(AND($K346&lt;=U$20,$L346&gt;U$20),$I346,0)</f>
        <v>0</v>
      </c>
      <c r="V346" s="103" t="n">
        <f aca="false">IF(AND($K346&lt;=V$20,$L346&gt;V$20),$I346,0)</f>
        <v>0</v>
      </c>
      <c r="W346" s="103" t="n">
        <f aca="false">IF(AND($K346&lt;=W$20,$L346&gt;W$20),$I346,0)</f>
        <v>0</v>
      </c>
      <c r="X346" s="103" t="n">
        <f aca="false">IF(AND($K346&lt;=X$20,$L346&gt;X$20),$I346,0)</f>
        <v>0</v>
      </c>
      <c r="Y346" s="106" t="n">
        <f aca="false">SUM(M346:X346)</f>
        <v>0</v>
      </c>
    </row>
    <row r="347" customFormat="false" ht="12.75" hidden="false" customHeight="false" outlineLevel="0" collapsed="false">
      <c r="A347" s="0" t="n">
        <f aca="false">+'Personnel Input Worksheet'!A348</f>
        <v>0</v>
      </c>
      <c r="B347" s="0" t="str">
        <f aca="false">+'Personnel Input Worksheet'!B348</f>
        <v> </v>
      </c>
      <c r="C347" s="0" t="n">
        <f aca="false">+'Personnel Input Worksheet'!C348</f>
        <v>0</v>
      </c>
      <c r="D347" s="0" t="n">
        <f aca="false">+'Personnel Input Worksheet'!D348</f>
        <v>0</v>
      </c>
      <c r="E347" s="0" t="n">
        <f aca="false">+'Personnel Input Worksheet'!E348</f>
        <v>0</v>
      </c>
      <c r="F347" s="94" t="n">
        <f aca="false">+'Personnel Input Worksheet'!F348</f>
        <v>0</v>
      </c>
      <c r="G347" s="0" t="n">
        <f aca="false">+'Personnel Input Worksheet'!G348</f>
        <v>12</v>
      </c>
      <c r="H347" s="102" t="n">
        <f aca="false">+G347*30</f>
        <v>360</v>
      </c>
      <c r="I347" s="103" t="n">
        <f aca="false">+F347/12</f>
        <v>0</v>
      </c>
      <c r="J347" s="104" t="n">
        <v>36526</v>
      </c>
      <c r="K347" s="105" t="n">
        <f aca="false">IF(B347&lt;&gt;"FTE",DATE(99,12,31),+J347+(360-H347))</f>
        <v>36525</v>
      </c>
      <c r="L347" s="105" t="n">
        <f aca="false">IF(B347&lt;&gt;"FTE",J347+H347,DATE(2001,1,1))</f>
        <v>36886</v>
      </c>
      <c r="M347" s="103" t="n">
        <f aca="false">IF(AND($K347&lt;=M$20,$L347&gt;M$20),$I347,0)</f>
        <v>0</v>
      </c>
      <c r="N347" s="103" t="n">
        <f aca="false">IF(AND($K347&lt;=N$20,$L347&gt;N$20),$I347,0)</f>
        <v>0</v>
      </c>
      <c r="O347" s="103" t="n">
        <f aca="false">IF(AND($K347&lt;=O$20,$L347&gt;O$20),$I347,0)</f>
        <v>0</v>
      </c>
      <c r="P347" s="103" t="n">
        <f aca="false">IF(AND($K347&lt;=P$20,$L347&gt;P$20),$I347,0)</f>
        <v>0</v>
      </c>
      <c r="Q347" s="103" t="n">
        <f aca="false">IF(AND($K347&lt;=Q$20,$L347&gt;Q$20),$I347,0)</f>
        <v>0</v>
      </c>
      <c r="R347" s="103" t="n">
        <f aca="false">IF(AND($K347&lt;=R$20,$L347&gt;R$20),$I347,0)</f>
        <v>0</v>
      </c>
      <c r="S347" s="103" t="n">
        <f aca="false">IF(AND($K347&lt;=S$20,$L347&gt;S$20),$I347,0)</f>
        <v>0</v>
      </c>
      <c r="T347" s="103" t="n">
        <f aca="false">IF(AND($K347&lt;=T$20,$L347&gt;T$20),$I347,0)</f>
        <v>0</v>
      </c>
      <c r="U347" s="103" t="n">
        <f aca="false">IF(AND($K347&lt;=U$20,$L347&gt;U$20),$I347,0)</f>
        <v>0</v>
      </c>
      <c r="V347" s="103" t="n">
        <f aca="false">IF(AND($K347&lt;=V$20,$L347&gt;V$20),$I347,0)</f>
        <v>0</v>
      </c>
      <c r="W347" s="103" t="n">
        <f aca="false">IF(AND($K347&lt;=W$20,$L347&gt;W$20),$I347,0)</f>
        <v>0</v>
      </c>
      <c r="X347" s="103" t="n">
        <f aca="false">IF(AND($K347&lt;=X$20,$L347&gt;X$20),$I347,0)</f>
        <v>0</v>
      </c>
      <c r="Y347" s="106" t="n">
        <f aca="false">SUM(M347:X347)</f>
        <v>0</v>
      </c>
    </row>
    <row r="348" customFormat="false" ht="12.75" hidden="false" customHeight="false" outlineLevel="0" collapsed="false">
      <c r="A348" s="0" t="n">
        <f aca="false">+'Personnel Input Worksheet'!A349</f>
        <v>0</v>
      </c>
      <c r="B348" s="0" t="str">
        <f aca="false">+'Personnel Input Worksheet'!B349</f>
        <v> </v>
      </c>
      <c r="C348" s="0" t="n">
        <f aca="false">+'Personnel Input Worksheet'!C349</f>
        <v>0</v>
      </c>
      <c r="D348" s="0" t="n">
        <f aca="false">+'Personnel Input Worksheet'!D349</f>
        <v>0</v>
      </c>
      <c r="E348" s="0" t="n">
        <f aca="false">+'Personnel Input Worksheet'!E349</f>
        <v>0</v>
      </c>
      <c r="F348" s="94" t="n">
        <f aca="false">+'Personnel Input Worksheet'!F349</f>
        <v>0</v>
      </c>
      <c r="G348" s="0" t="n">
        <f aca="false">+'Personnel Input Worksheet'!G349</f>
        <v>12</v>
      </c>
      <c r="H348" s="102" t="n">
        <f aca="false">+G348*30</f>
        <v>360</v>
      </c>
      <c r="I348" s="103" t="n">
        <f aca="false">+F348/12</f>
        <v>0</v>
      </c>
      <c r="J348" s="104" t="n">
        <v>36526</v>
      </c>
      <c r="K348" s="105" t="n">
        <f aca="false">IF(B348&lt;&gt;"FTE",DATE(99,12,31),+J348+(360-H348))</f>
        <v>36525</v>
      </c>
      <c r="L348" s="105" t="n">
        <f aca="false">IF(B348&lt;&gt;"FTE",J348+H348,DATE(2001,1,1))</f>
        <v>36886</v>
      </c>
      <c r="M348" s="103" t="n">
        <f aca="false">IF(AND($K348&lt;=M$20,$L348&gt;M$20),$I348,0)</f>
        <v>0</v>
      </c>
      <c r="N348" s="103" t="n">
        <f aca="false">IF(AND($K348&lt;=N$20,$L348&gt;N$20),$I348,0)</f>
        <v>0</v>
      </c>
      <c r="O348" s="103" t="n">
        <f aca="false">IF(AND($K348&lt;=O$20,$L348&gt;O$20),$I348,0)</f>
        <v>0</v>
      </c>
      <c r="P348" s="103" t="n">
        <f aca="false">IF(AND($K348&lt;=P$20,$L348&gt;P$20),$I348,0)</f>
        <v>0</v>
      </c>
      <c r="Q348" s="103" t="n">
        <f aca="false">IF(AND($K348&lt;=Q$20,$L348&gt;Q$20),$I348,0)</f>
        <v>0</v>
      </c>
      <c r="R348" s="103" t="n">
        <f aca="false">IF(AND($K348&lt;=R$20,$L348&gt;R$20),$I348,0)</f>
        <v>0</v>
      </c>
      <c r="S348" s="103" t="n">
        <f aca="false">IF(AND($K348&lt;=S$20,$L348&gt;S$20),$I348,0)</f>
        <v>0</v>
      </c>
      <c r="T348" s="103" t="n">
        <f aca="false">IF(AND($K348&lt;=T$20,$L348&gt;T$20),$I348,0)</f>
        <v>0</v>
      </c>
      <c r="U348" s="103" t="n">
        <f aca="false">IF(AND($K348&lt;=U$20,$L348&gt;U$20),$I348,0)</f>
        <v>0</v>
      </c>
      <c r="V348" s="103" t="n">
        <f aca="false">IF(AND($K348&lt;=V$20,$L348&gt;V$20),$I348,0)</f>
        <v>0</v>
      </c>
      <c r="W348" s="103" t="n">
        <f aca="false">IF(AND($K348&lt;=W$20,$L348&gt;W$20),$I348,0)</f>
        <v>0</v>
      </c>
      <c r="X348" s="103" t="n">
        <f aca="false">IF(AND($K348&lt;=X$20,$L348&gt;X$20),$I348,0)</f>
        <v>0</v>
      </c>
      <c r="Y348" s="106" t="n">
        <f aca="false">SUM(M348:X348)</f>
        <v>0</v>
      </c>
    </row>
    <row r="349" customFormat="false" ht="12.75" hidden="false" customHeight="false" outlineLevel="0" collapsed="false">
      <c r="A349" s="0" t="n">
        <f aca="false">+'Personnel Input Worksheet'!A350</f>
        <v>0</v>
      </c>
      <c r="B349" s="0" t="str">
        <f aca="false">+'Personnel Input Worksheet'!B350</f>
        <v> </v>
      </c>
      <c r="C349" s="0" t="n">
        <f aca="false">+'Personnel Input Worksheet'!C350</f>
        <v>0</v>
      </c>
      <c r="D349" s="0" t="n">
        <f aca="false">+'Personnel Input Worksheet'!D350</f>
        <v>0</v>
      </c>
      <c r="E349" s="0" t="n">
        <f aca="false">+'Personnel Input Worksheet'!E350</f>
        <v>0</v>
      </c>
      <c r="F349" s="94" t="n">
        <f aca="false">+'Personnel Input Worksheet'!F350</f>
        <v>0</v>
      </c>
      <c r="G349" s="0" t="n">
        <f aca="false">+'Personnel Input Worksheet'!G350</f>
        <v>12</v>
      </c>
      <c r="H349" s="102" t="n">
        <f aca="false">+G349*30</f>
        <v>360</v>
      </c>
      <c r="I349" s="103" t="n">
        <f aca="false">+F349/12</f>
        <v>0</v>
      </c>
      <c r="J349" s="104" t="n">
        <v>36526</v>
      </c>
      <c r="K349" s="105" t="n">
        <f aca="false">IF(B349&lt;&gt;"FTE",DATE(99,12,31),+J349+(360-H349))</f>
        <v>36525</v>
      </c>
      <c r="L349" s="105" t="n">
        <f aca="false">IF(B349&lt;&gt;"FTE",J349+H349,DATE(2001,1,1))</f>
        <v>36886</v>
      </c>
      <c r="M349" s="103" t="n">
        <f aca="false">IF(AND($K349&lt;=M$20,$L349&gt;M$20),$I349,0)</f>
        <v>0</v>
      </c>
      <c r="N349" s="103" t="n">
        <f aca="false">IF(AND($K349&lt;=N$20,$L349&gt;N$20),$I349,0)</f>
        <v>0</v>
      </c>
      <c r="O349" s="103" t="n">
        <f aca="false">IF(AND($K349&lt;=O$20,$L349&gt;O$20),$I349,0)</f>
        <v>0</v>
      </c>
      <c r="P349" s="103" t="n">
        <f aca="false">IF(AND($K349&lt;=P$20,$L349&gt;P$20),$I349,0)</f>
        <v>0</v>
      </c>
      <c r="Q349" s="103" t="n">
        <f aca="false">IF(AND($K349&lt;=Q$20,$L349&gt;Q$20),$I349,0)</f>
        <v>0</v>
      </c>
      <c r="R349" s="103" t="n">
        <f aca="false">IF(AND($K349&lt;=R$20,$L349&gt;R$20),$I349,0)</f>
        <v>0</v>
      </c>
      <c r="S349" s="103" t="n">
        <f aca="false">IF(AND($K349&lt;=S$20,$L349&gt;S$20),$I349,0)</f>
        <v>0</v>
      </c>
      <c r="T349" s="103" t="n">
        <f aca="false">IF(AND($K349&lt;=T$20,$L349&gt;T$20),$I349,0)</f>
        <v>0</v>
      </c>
      <c r="U349" s="103" t="n">
        <f aca="false">IF(AND($K349&lt;=U$20,$L349&gt;U$20),$I349,0)</f>
        <v>0</v>
      </c>
      <c r="V349" s="103" t="n">
        <f aca="false">IF(AND($K349&lt;=V$20,$L349&gt;V$20),$I349,0)</f>
        <v>0</v>
      </c>
      <c r="W349" s="103" t="n">
        <f aca="false">IF(AND($K349&lt;=W$20,$L349&gt;W$20),$I349,0)</f>
        <v>0</v>
      </c>
      <c r="X349" s="103" t="n">
        <f aca="false">IF(AND($K349&lt;=X$20,$L349&gt;X$20),$I349,0)</f>
        <v>0</v>
      </c>
      <c r="Y349" s="106" t="n">
        <f aca="false">SUM(M349:X349)</f>
        <v>0</v>
      </c>
    </row>
    <row r="350" customFormat="false" ht="12.75" hidden="false" customHeight="false" outlineLevel="0" collapsed="false">
      <c r="A350" s="0" t="n">
        <f aca="false">+'Personnel Input Worksheet'!A351</f>
        <v>0</v>
      </c>
      <c r="B350" s="0" t="str">
        <f aca="false">+'Personnel Input Worksheet'!B351</f>
        <v> </v>
      </c>
      <c r="C350" s="0" t="n">
        <f aca="false">+'Personnel Input Worksheet'!C351</f>
        <v>0</v>
      </c>
      <c r="D350" s="0" t="n">
        <f aca="false">+'Personnel Input Worksheet'!D351</f>
        <v>0</v>
      </c>
      <c r="E350" s="0" t="n">
        <f aca="false">+'Personnel Input Worksheet'!E351</f>
        <v>0</v>
      </c>
      <c r="F350" s="94" t="n">
        <f aca="false">+'Personnel Input Worksheet'!F351</f>
        <v>0</v>
      </c>
      <c r="G350" s="0" t="n">
        <f aca="false">+'Personnel Input Worksheet'!G351</f>
        <v>12</v>
      </c>
      <c r="H350" s="102" t="n">
        <f aca="false">+G350*30</f>
        <v>360</v>
      </c>
      <c r="I350" s="103" t="n">
        <f aca="false">+F350/12</f>
        <v>0</v>
      </c>
      <c r="J350" s="104" t="n">
        <v>36526</v>
      </c>
      <c r="K350" s="105" t="n">
        <f aca="false">IF(B350&lt;&gt;"FTE",DATE(99,12,31),+J350+(360-H350))</f>
        <v>36525</v>
      </c>
      <c r="L350" s="105" t="n">
        <f aca="false">IF(B350&lt;&gt;"FTE",J350+H350,DATE(2001,1,1))</f>
        <v>36886</v>
      </c>
      <c r="M350" s="103" t="n">
        <f aca="false">IF(AND($K350&lt;=M$20,$L350&gt;M$20),$I350,0)</f>
        <v>0</v>
      </c>
      <c r="N350" s="103" t="n">
        <f aca="false">IF(AND($K350&lt;=N$20,$L350&gt;N$20),$I350,0)</f>
        <v>0</v>
      </c>
      <c r="O350" s="103" t="n">
        <f aca="false">IF(AND($K350&lt;=O$20,$L350&gt;O$20),$I350,0)</f>
        <v>0</v>
      </c>
      <c r="P350" s="103" t="n">
        <f aca="false">IF(AND($K350&lt;=P$20,$L350&gt;P$20),$I350,0)</f>
        <v>0</v>
      </c>
      <c r="Q350" s="103" t="n">
        <f aca="false">IF(AND($K350&lt;=Q$20,$L350&gt;Q$20),$I350,0)</f>
        <v>0</v>
      </c>
      <c r="R350" s="103" t="n">
        <f aca="false">IF(AND($K350&lt;=R$20,$L350&gt;R$20),$I350,0)</f>
        <v>0</v>
      </c>
      <c r="S350" s="103" t="n">
        <f aca="false">IF(AND($K350&lt;=S$20,$L350&gt;S$20),$I350,0)</f>
        <v>0</v>
      </c>
      <c r="T350" s="103" t="n">
        <f aca="false">IF(AND($K350&lt;=T$20,$L350&gt;T$20),$I350,0)</f>
        <v>0</v>
      </c>
      <c r="U350" s="103" t="n">
        <f aca="false">IF(AND($K350&lt;=U$20,$L350&gt;U$20),$I350,0)</f>
        <v>0</v>
      </c>
      <c r="V350" s="103" t="n">
        <f aca="false">IF(AND($K350&lt;=V$20,$L350&gt;V$20),$I350,0)</f>
        <v>0</v>
      </c>
      <c r="W350" s="103" t="n">
        <f aca="false">IF(AND($K350&lt;=W$20,$L350&gt;W$20),$I350,0)</f>
        <v>0</v>
      </c>
      <c r="X350" s="103" t="n">
        <f aca="false">IF(AND($K350&lt;=X$20,$L350&gt;X$20),$I350,0)</f>
        <v>0</v>
      </c>
      <c r="Y350" s="106" t="n">
        <f aca="false">SUM(M350:X350)</f>
        <v>0</v>
      </c>
    </row>
    <row r="351" customFormat="false" ht="12.75" hidden="false" customHeight="false" outlineLevel="0" collapsed="false">
      <c r="A351" s="0" t="n">
        <f aca="false">+'Personnel Input Worksheet'!A352</f>
        <v>0</v>
      </c>
      <c r="B351" s="0" t="str">
        <f aca="false">+'Personnel Input Worksheet'!B352</f>
        <v> </v>
      </c>
      <c r="C351" s="0" t="n">
        <f aca="false">+'Personnel Input Worksheet'!C352</f>
        <v>0</v>
      </c>
      <c r="D351" s="0" t="n">
        <f aca="false">+'Personnel Input Worksheet'!D352</f>
        <v>0</v>
      </c>
      <c r="E351" s="0" t="n">
        <f aca="false">+'Personnel Input Worksheet'!E352</f>
        <v>0</v>
      </c>
      <c r="F351" s="94" t="n">
        <f aca="false">+'Personnel Input Worksheet'!F352</f>
        <v>0</v>
      </c>
      <c r="G351" s="0" t="n">
        <f aca="false">+'Personnel Input Worksheet'!G352</f>
        <v>12</v>
      </c>
      <c r="H351" s="102" t="n">
        <f aca="false">+G351*30</f>
        <v>360</v>
      </c>
      <c r="I351" s="103" t="n">
        <f aca="false">+F351/12</f>
        <v>0</v>
      </c>
      <c r="J351" s="104" t="n">
        <v>36526</v>
      </c>
      <c r="K351" s="105" t="n">
        <f aca="false">IF(B351&lt;&gt;"FTE",DATE(99,12,31),+J351+(360-H351))</f>
        <v>36525</v>
      </c>
      <c r="L351" s="105" t="n">
        <f aca="false">IF(B351&lt;&gt;"FTE",J351+H351,DATE(2001,1,1))</f>
        <v>36886</v>
      </c>
      <c r="M351" s="103" t="n">
        <f aca="false">IF(AND($K351&lt;=M$20,$L351&gt;M$20),$I351,0)</f>
        <v>0</v>
      </c>
      <c r="N351" s="103" t="n">
        <f aca="false">IF(AND($K351&lt;=N$20,$L351&gt;N$20),$I351,0)</f>
        <v>0</v>
      </c>
      <c r="O351" s="103" t="n">
        <f aca="false">IF(AND($K351&lt;=O$20,$L351&gt;O$20),$I351,0)</f>
        <v>0</v>
      </c>
      <c r="P351" s="103" t="n">
        <f aca="false">IF(AND($K351&lt;=P$20,$L351&gt;P$20),$I351,0)</f>
        <v>0</v>
      </c>
      <c r="Q351" s="103" t="n">
        <f aca="false">IF(AND($K351&lt;=Q$20,$L351&gt;Q$20),$I351,0)</f>
        <v>0</v>
      </c>
      <c r="R351" s="103" t="n">
        <f aca="false">IF(AND($K351&lt;=R$20,$L351&gt;R$20),$I351,0)</f>
        <v>0</v>
      </c>
      <c r="S351" s="103" t="n">
        <f aca="false">IF(AND($K351&lt;=S$20,$L351&gt;S$20),$I351,0)</f>
        <v>0</v>
      </c>
      <c r="T351" s="103" t="n">
        <f aca="false">IF(AND($K351&lt;=T$20,$L351&gt;T$20),$I351,0)</f>
        <v>0</v>
      </c>
      <c r="U351" s="103" t="n">
        <f aca="false">IF(AND($K351&lt;=U$20,$L351&gt;U$20),$I351,0)</f>
        <v>0</v>
      </c>
      <c r="V351" s="103" t="n">
        <f aca="false">IF(AND($K351&lt;=V$20,$L351&gt;V$20),$I351,0)</f>
        <v>0</v>
      </c>
      <c r="W351" s="103" t="n">
        <f aca="false">IF(AND($K351&lt;=W$20,$L351&gt;W$20),$I351,0)</f>
        <v>0</v>
      </c>
      <c r="X351" s="103" t="n">
        <f aca="false">IF(AND($K351&lt;=X$20,$L351&gt;X$20),$I351,0)</f>
        <v>0</v>
      </c>
      <c r="Y351" s="106" t="n">
        <f aca="false">SUM(M351:X351)</f>
        <v>0</v>
      </c>
    </row>
    <row r="352" customFormat="false" ht="12.75" hidden="false" customHeight="false" outlineLevel="0" collapsed="false">
      <c r="A352" s="0" t="n">
        <f aca="false">+'Personnel Input Worksheet'!A353</f>
        <v>0</v>
      </c>
      <c r="B352" s="0" t="str">
        <f aca="false">+'Personnel Input Worksheet'!B353</f>
        <v> </v>
      </c>
      <c r="C352" s="0" t="n">
        <f aca="false">+'Personnel Input Worksheet'!C353</f>
        <v>0</v>
      </c>
      <c r="D352" s="0" t="n">
        <f aca="false">+'Personnel Input Worksheet'!D353</f>
        <v>0</v>
      </c>
      <c r="E352" s="0" t="n">
        <f aca="false">+'Personnel Input Worksheet'!E353</f>
        <v>0</v>
      </c>
      <c r="F352" s="94" t="n">
        <f aca="false">+'Personnel Input Worksheet'!F353</f>
        <v>0</v>
      </c>
      <c r="G352" s="0" t="n">
        <f aca="false">+'Personnel Input Worksheet'!G353</f>
        <v>12</v>
      </c>
      <c r="H352" s="102" t="n">
        <f aca="false">+G352*30</f>
        <v>360</v>
      </c>
      <c r="I352" s="103" t="n">
        <f aca="false">+F352/12</f>
        <v>0</v>
      </c>
      <c r="J352" s="104" t="n">
        <v>36526</v>
      </c>
      <c r="K352" s="105" t="n">
        <f aca="false">IF(B352&lt;&gt;"FTE",DATE(99,12,31),+J352+(360-H352))</f>
        <v>36525</v>
      </c>
      <c r="L352" s="105" t="n">
        <f aca="false">IF(B352&lt;&gt;"FTE",J352+H352,DATE(2001,1,1))</f>
        <v>36886</v>
      </c>
      <c r="M352" s="103" t="n">
        <f aca="false">IF(AND($K352&lt;=M$20,$L352&gt;M$20),$I352,0)</f>
        <v>0</v>
      </c>
      <c r="N352" s="103" t="n">
        <f aca="false">IF(AND($K352&lt;=N$20,$L352&gt;N$20),$I352,0)</f>
        <v>0</v>
      </c>
      <c r="O352" s="103" t="n">
        <f aca="false">IF(AND($K352&lt;=O$20,$L352&gt;O$20),$I352,0)</f>
        <v>0</v>
      </c>
      <c r="P352" s="103" t="n">
        <f aca="false">IF(AND($K352&lt;=P$20,$L352&gt;P$20),$I352,0)</f>
        <v>0</v>
      </c>
      <c r="Q352" s="103" t="n">
        <f aca="false">IF(AND($K352&lt;=Q$20,$L352&gt;Q$20),$I352,0)</f>
        <v>0</v>
      </c>
      <c r="R352" s="103" t="n">
        <f aca="false">IF(AND($K352&lt;=R$20,$L352&gt;R$20),$I352,0)</f>
        <v>0</v>
      </c>
      <c r="S352" s="103" t="n">
        <f aca="false">IF(AND($K352&lt;=S$20,$L352&gt;S$20),$I352,0)</f>
        <v>0</v>
      </c>
      <c r="T352" s="103" t="n">
        <f aca="false">IF(AND($K352&lt;=T$20,$L352&gt;T$20),$I352,0)</f>
        <v>0</v>
      </c>
      <c r="U352" s="103" t="n">
        <f aca="false">IF(AND($K352&lt;=U$20,$L352&gt;U$20),$I352,0)</f>
        <v>0</v>
      </c>
      <c r="V352" s="103" t="n">
        <f aca="false">IF(AND($K352&lt;=V$20,$L352&gt;V$20),$I352,0)</f>
        <v>0</v>
      </c>
      <c r="W352" s="103" t="n">
        <f aca="false">IF(AND($K352&lt;=W$20,$L352&gt;W$20),$I352,0)</f>
        <v>0</v>
      </c>
      <c r="X352" s="103" t="n">
        <f aca="false">IF(AND($K352&lt;=X$20,$L352&gt;X$20),$I352,0)</f>
        <v>0</v>
      </c>
      <c r="Y352" s="106" t="n">
        <f aca="false">SUM(M352:X352)</f>
        <v>0</v>
      </c>
    </row>
    <row r="353" customFormat="false" ht="12.75" hidden="false" customHeight="false" outlineLevel="0" collapsed="false">
      <c r="A353" s="0" t="n">
        <f aca="false">+'Personnel Input Worksheet'!A354</f>
        <v>0</v>
      </c>
      <c r="B353" s="0" t="str">
        <f aca="false">+'Personnel Input Worksheet'!B354</f>
        <v> </v>
      </c>
      <c r="C353" s="0" t="n">
        <f aca="false">+'Personnel Input Worksheet'!C354</f>
        <v>0</v>
      </c>
      <c r="D353" s="0" t="n">
        <f aca="false">+'Personnel Input Worksheet'!D354</f>
        <v>0</v>
      </c>
      <c r="E353" s="0" t="n">
        <f aca="false">+'Personnel Input Worksheet'!E354</f>
        <v>0</v>
      </c>
      <c r="F353" s="94" t="n">
        <f aca="false">+'Personnel Input Worksheet'!F354</f>
        <v>0</v>
      </c>
      <c r="G353" s="0" t="n">
        <f aca="false">+'Personnel Input Worksheet'!G354</f>
        <v>12</v>
      </c>
      <c r="H353" s="102" t="n">
        <f aca="false">+G353*30</f>
        <v>360</v>
      </c>
      <c r="I353" s="103" t="n">
        <f aca="false">+F353/12</f>
        <v>0</v>
      </c>
      <c r="J353" s="104" t="n">
        <v>36526</v>
      </c>
      <c r="K353" s="105" t="n">
        <f aca="false">IF(B353&lt;&gt;"FTE",DATE(99,12,31),+J353+(360-H353))</f>
        <v>36525</v>
      </c>
      <c r="L353" s="105" t="n">
        <f aca="false">IF(B353&lt;&gt;"FTE",J353+H353,DATE(2001,1,1))</f>
        <v>36886</v>
      </c>
      <c r="M353" s="103" t="n">
        <f aca="false">IF(AND($K353&lt;=M$20,$L353&gt;M$20),$I353,0)</f>
        <v>0</v>
      </c>
      <c r="N353" s="103" t="n">
        <f aca="false">IF(AND($K353&lt;=N$20,$L353&gt;N$20),$I353,0)</f>
        <v>0</v>
      </c>
      <c r="O353" s="103" t="n">
        <f aca="false">IF(AND($K353&lt;=O$20,$L353&gt;O$20),$I353,0)</f>
        <v>0</v>
      </c>
      <c r="P353" s="103" t="n">
        <f aca="false">IF(AND($K353&lt;=P$20,$L353&gt;P$20),$I353,0)</f>
        <v>0</v>
      </c>
      <c r="Q353" s="103" t="n">
        <f aca="false">IF(AND($K353&lt;=Q$20,$L353&gt;Q$20),$I353,0)</f>
        <v>0</v>
      </c>
      <c r="R353" s="103" t="n">
        <f aca="false">IF(AND($K353&lt;=R$20,$L353&gt;R$20),$I353,0)</f>
        <v>0</v>
      </c>
      <c r="S353" s="103" t="n">
        <f aca="false">IF(AND($K353&lt;=S$20,$L353&gt;S$20),$I353,0)</f>
        <v>0</v>
      </c>
      <c r="T353" s="103" t="n">
        <f aca="false">IF(AND($K353&lt;=T$20,$L353&gt;T$20),$I353,0)</f>
        <v>0</v>
      </c>
      <c r="U353" s="103" t="n">
        <f aca="false">IF(AND($K353&lt;=U$20,$L353&gt;U$20),$I353,0)</f>
        <v>0</v>
      </c>
      <c r="V353" s="103" t="n">
        <f aca="false">IF(AND($K353&lt;=V$20,$L353&gt;V$20),$I353,0)</f>
        <v>0</v>
      </c>
      <c r="W353" s="103" t="n">
        <f aca="false">IF(AND($K353&lt;=W$20,$L353&gt;W$20),$I353,0)</f>
        <v>0</v>
      </c>
      <c r="X353" s="103" t="n">
        <f aca="false">IF(AND($K353&lt;=X$20,$L353&gt;X$20),$I353,0)</f>
        <v>0</v>
      </c>
      <c r="Y353" s="106" t="n">
        <f aca="false">SUM(M353:X353)</f>
        <v>0</v>
      </c>
    </row>
    <row r="354" customFormat="false" ht="12.75" hidden="false" customHeight="false" outlineLevel="0" collapsed="false">
      <c r="A354" s="0" t="n">
        <f aca="false">+'Personnel Input Worksheet'!A355</f>
        <v>0</v>
      </c>
      <c r="B354" s="0" t="str">
        <f aca="false">+'Personnel Input Worksheet'!B355</f>
        <v> </v>
      </c>
      <c r="C354" s="0" t="n">
        <f aca="false">+'Personnel Input Worksheet'!C355</f>
        <v>0</v>
      </c>
      <c r="D354" s="0" t="n">
        <f aca="false">+'Personnel Input Worksheet'!D355</f>
        <v>0</v>
      </c>
      <c r="E354" s="0" t="n">
        <f aca="false">+'Personnel Input Worksheet'!E355</f>
        <v>0</v>
      </c>
      <c r="F354" s="94" t="n">
        <f aca="false">+'Personnel Input Worksheet'!F355</f>
        <v>0</v>
      </c>
      <c r="G354" s="0" t="n">
        <f aca="false">+'Personnel Input Worksheet'!G355</f>
        <v>12</v>
      </c>
      <c r="H354" s="102" t="n">
        <f aca="false">+G354*30</f>
        <v>360</v>
      </c>
      <c r="I354" s="103" t="n">
        <f aca="false">+F354/12</f>
        <v>0</v>
      </c>
      <c r="J354" s="104" t="n">
        <v>36526</v>
      </c>
      <c r="K354" s="105" t="n">
        <f aca="false">IF(B354&lt;&gt;"FTE",DATE(99,12,31),+J354+(360-H354))</f>
        <v>36525</v>
      </c>
      <c r="L354" s="105" t="n">
        <f aca="false">IF(B354&lt;&gt;"FTE",J354+H354,DATE(2001,1,1))</f>
        <v>36886</v>
      </c>
      <c r="M354" s="103" t="n">
        <f aca="false">IF(AND($K354&lt;=M$20,$L354&gt;M$20),$I354,0)</f>
        <v>0</v>
      </c>
      <c r="N354" s="103" t="n">
        <f aca="false">IF(AND($K354&lt;=N$20,$L354&gt;N$20),$I354,0)</f>
        <v>0</v>
      </c>
      <c r="O354" s="103" t="n">
        <f aca="false">IF(AND($K354&lt;=O$20,$L354&gt;O$20),$I354,0)</f>
        <v>0</v>
      </c>
      <c r="P354" s="103" t="n">
        <f aca="false">IF(AND($K354&lt;=P$20,$L354&gt;P$20),$I354,0)</f>
        <v>0</v>
      </c>
      <c r="Q354" s="103" t="n">
        <f aca="false">IF(AND($K354&lt;=Q$20,$L354&gt;Q$20),$I354,0)</f>
        <v>0</v>
      </c>
      <c r="R354" s="103" t="n">
        <f aca="false">IF(AND($K354&lt;=R$20,$L354&gt;R$20),$I354,0)</f>
        <v>0</v>
      </c>
      <c r="S354" s="103" t="n">
        <f aca="false">IF(AND($K354&lt;=S$20,$L354&gt;S$20),$I354,0)</f>
        <v>0</v>
      </c>
      <c r="T354" s="103" t="n">
        <f aca="false">IF(AND($K354&lt;=T$20,$L354&gt;T$20),$I354,0)</f>
        <v>0</v>
      </c>
      <c r="U354" s="103" t="n">
        <f aca="false">IF(AND($K354&lt;=U$20,$L354&gt;U$20),$I354,0)</f>
        <v>0</v>
      </c>
      <c r="V354" s="103" t="n">
        <f aca="false">IF(AND($K354&lt;=V$20,$L354&gt;V$20),$I354,0)</f>
        <v>0</v>
      </c>
      <c r="W354" s="103" t="n">
        <f aca="false">IF(AND($K354&lt;=W$20,$L354&gt;W$20),$I354,0)</f>
        <v>0</v>
      </c>
      <c r="X354" s="103" t="n">
        <f aca="false">IF(AND($K354&lt;=X$20,$L354&gt;X$20),$I354,0)</f>
        <v>0</v>
      </c>
      <c r="Y354" s="106" t="n">
        <f aca="false">SUM(M354:X354)</f>
        <v>0</v>
      </c>
    </row>
    <row r="355" customFormat="false" ht="12.75" hidden="false" customHeight="false" outlineLevel="0" collapsed="false">
      <c r="A355" s="0" t="n">
        <f aca="false">+'Personnel Input Worksheet'!A356</f>
        <v>0</v>
      </c>
      <c r="B355" s="0" t="str">
        <f aca="false">+'Personnel Input Worksheet'!B356</f>
        <v> </v>
      </c>
      <c r="C355" s="0" t="n">
        <f aca="false">+'Personnel Input Worksheet'!C356</f>
        <v>0</v>
      </c>
      <c r="D355" s="0" t="n">
        <f aca="false">+'Personnel Input Worksheet'!D356</f>
        <v>0</v>
      </c>
      <c r="E355" s="0" t="n">
        <f aca="false">+'Personnel Input Worksheet'!E356</f>
        <v>0</v>
      </c>
      <c r="F355" s="94" t="n">
        <f aca="false">+'Personnel Input Worksheet'!F356</f>
        <v>0</v>
      </c>
      <c r="G355" s="0" t="n">
        <f aca="false">+'Personnel Input Worksheet'!G356</f>
        <v>12</v>
      </c>
      <c r="H355" s="102" t="n">
        <f aca="false">+G355*30</f>
        <v>360</v>
      </c>
      <c r="I355" s="103" t="n">
        <f aca="false">+F355/12</f>
        <v>0</v>
      </c>
      <c r="J355" s="104" t="n">
        <v>36526</v>
      </c>
      <c r="K355" s="105" t="n">
        <f aca="false">IF(B355&lt;&gt;"FTE",DATE(99,12,31),+J355+(360-H355))</f>
        <v>36525</v>
      </c>
      <c r="L355" s="105" t="n">
        <f aca="false">IF(B355&lt;&gt;"FTE",J355+H355,DATE(2001,1,1))</f>
        <v>36886</v>
      </c>
      <c r="M355" s="103" t="n">
        <f aca="false">IF(AND($K355&lt;=M$20,$L355&gt;M$20),$I355,0)</f>
        <v>0</v>
      </c>
      <c r="N355" s="103" t="n">
        <f aca="false">IF(AND($K355&lt;=N$20,$L355&gt;N$20),$I355,0)</f>
        <v>0</v>
      </c>
      <c r="O355" s="103" t="n">
        <f aca="false">IF(AND($K355&lt;=O$20,$L355&gt;O$20),$I355,0)</f>
        <v>0</v>
      </c>
      <c r="P355" s="103" t="n">
        <f aca="false">IF(AND($K355&lt;=P$20,$L355&gt;P$20),$I355,0)</f>
        <v>0</v>
      </c>
      <c r="Q355" s="103" t="n">
        <f aca="false">IF(AND($K355&lt;=Q$20,$L355&gt;Q$20),$I355,0)</f>
        <v>0</v>
      </c>
      <c r="R355" s="103" t="n">
        <f aca="false">IF(AND($K355&lt;=R$20,$L355&gt;R$20),$I355,0)</f>
        <v>0</v>
      </c>
      <c r="S355" s="103" t="n">
        <f aca="false">IF(AND($K355&lt;=S$20,$L355&gt;S$20),$I355,0)</f>
        <v>0</v>
      </c>
      <c r="T355" s="103" t="n">
        <f aca="false">IF(AND($K355&lt;=T$20,$L355&gt;T$20),$I355,0)</f>
        <v>0</v>
      </c>
      <c r="U355" s="103" t="n">
        <f aca="false">IF(AND($K355&lt;=U$20,$L355&gt;U$20),$I355,0)</f>
        <v>0</v>
      </c>
      <c r="V355" s="103" t="n">
        <f aca="false">IF(AND($K355&lt;=V$20,$L355&gt;V$20),$I355,0)</f>
        <v>0</v>
      </c>
      <c r="W355" s="103" t="n">
        <f aca="false">IF(AND($K355&lt;=W$20,$L355&gt;W$20),$I355,0)</f>
        <v>0</v>
      </c>
      <c r="X355" s="103" t="n">
        <f aca="false">IF(AND($K355&lt;=X$20,$L355&gt;X$20),$I355,0)</f>
        <v>0</v>
      </c>
      <c r="Y355" s="106" t="n">
        <f aca="false">SUM(M355:X355)</f>
        <v>0</v>
      </c>
    </row>
    <row r="356" customFormat="false" ht="12.75" hidden="false" customHeight="false" outlineLevel="0" collapsed="false">
      <c r="A356" s="0" t="n">
        <f aca="false">+'Personnel Input Worksheet'!A357</f>
        <v>0</v>
      </c>
      <c r="B356" s="0" t="str">
        <f aca="false">+'Personnel Input Worksheet'!B357</f>
        <v> </v>
      </c>
      <c r="C356" s="0" t="n">
        <f aca="false">+'Personnel Input Worksheet'!C357</f>
        <v>0</v>
      </c>
      <c r="D356" s="0" t="n">
        <f aca="false">+'Personnel Input Worksheet'!D357</f>
        <v>0</v>
      </c>
      <c r="E356" s="0" t="n">
        <f aca="false">+'Personnel Input Worksheet'!E357</f>
        <v>0</v>
      </c>
      <c r="F356" s="94" t="n">
        <f aca="false">+'Personnel Input Worksheet'!F357</f>
        <v>0</v>
      </c>
      <c r="G356" s="0" t="n">
        <f aca="false">+'Personnel Input Worksheet'!G357</f>
        <v>12</v>
      </c>
      <c r="H356" s="102" t="n">
        <f aca="false">+G356*30</f>
        <v>360</v>
      </c>
      <c r="I356" s="103" t="n">
        <f aca="false">+F356/12</f>
        <v>0</v>
      </c>
      <c r="J356" s="104" t="n">
        <v>36526</v>
      </c>
      <c r="K356" s="105" t="n">
        <f aca="false">IF(B356&lt;&gt;"FTE",DATE(99,12,31),+J356+(360-H356))</f>
        <v>36525</v>
      </c>
      <c r="L356" s="105" t="n">
        <f aca="false">IF(B356&lt;&gt;"FTE",J356+H356,DATE(2001,1,1))</f>
        <v>36886</v>
      </c>
      <c r="M356" s="103" t="n">
        <f aca="false">IF(AND($K356&lt;=M$20,$L356&gt;M$20),$I356,0)</f>
        <v>0</v>
      </c>
      <c r="N356" s="103" t="n">
        <f aca="false">IF(AND($K356&lt;=N$20,$L356&gt;N$20),$I356,0)</f>
        <v>0</v>
      </c>
      <c r="O356" s="103" t="n">
        <f aca="false">IF(AND($K356&lt;=O$20,$L356&gt;O$20),$I356,0)</f>
        <v>0</v>
      </c>
      <c r="P356" s="103" t="n">
        <f aca="false">IF(AND($K356&lt;=P$20,$L356&gt;P$20),$I356,0)</f>
        <v>0</v>
      </c>
      <c r="Q356" s="103" t="n">
        <f aca="false">IF(AND($K356&lt;=Q$20,$L356&gt;Q$20),$I356,0)</f>
        <v>0</v>
      </c>
      <c r="R356" s="103" t="n">
        <f aca="false">IF(AND($K356&lt;=R$20,$L356&gt;R$20),$I356,0)</f>
        <v>0</v>
      </c>
      <c r="S356" s="103" t="n">
        <f aca="false">IF(AND($K356&lt;=S$20,$L356&gt;S$20),$I356,0)</f>
        <v>0</v>
      </c>
      <c r="T356" s="103" t="n">
        <f aca="false">IF(AND($K356&lt;=T$20,$L356&gt;T$20),$I356,0)</f>
        <v>0</v>
      </c>
      <c r="U356" s="103" t="n">
        <f aca="false">IF(AND($K356&lt;=U$20,$L356&gt;U$20),$I356,0)</f>
        <v>0</v>
      </c>
      <c r="V356" s="103" t="n">
        <f aca="false">IF(AND($K356&lt;=V$20,$L356&gt;V$20),$I356,0)</f>
        <v>0</v>
      </c>
      <c r="W356" s="103" t="n">
        <f aca="false">IF(AND($K356&lt;=W$20,$L356&gt;W$20),$I356,0)</f>
        <v>0</v>
      </c>
      <c r="X356" s="103" t="n">
        <f aca="false">IF(AND($K356&lt;=X$20,$L356&gt;X$20),$I356,0)</f>
        <v>0</v>
      </c>
      <c r="Y356" s="106" t="n">
        <f aca="false">SUM(M356:X356)</f>
        <v>0</v>
      </c>
    </row>
    <row r="357" customFormat="false" ht="12.75" hidden="false" customHeight="false" outlineLevel="0" collapsed="false">
      <c r="A357" s="0" t="n">
        <f aca="false">+'Personnel Input Worksheet'!A358</f>
        <v>0</v>
      </c>
      <c r="B357" s="0" t="str">
        <f aca="false">+'Personnel Input Worksheet'!B358</f>
        <v> </v>
      </c>
      <c r="C357" s="0" t="n">
        <f aca="false">+'Personnel Input Worksheet'!C358</f>
        <v>0</v>
      </c>
      <c r="D357" s="0" t="n">
        <f aca="false">+'Personnel Input Worksheet'!D358</f>
        <v>0</v>
      </c>
      <c r="E357" s="0" t="n">
        <f aca="false">+'Personnel Input Worksheet'!E358</f>
        <v>0</v>
      </c>
      <c r="F357" s="94" t="n">
        <f aca="false">+'Personnel Input Worksheet'!F358</f>
        <v>0</v>
      </c>
      <c r="G357" s="0" t="n">
        <f aca="false">+'Personnel Input Worksheet'!G358</f>
        <v>12</v>
      </c>
      <c r="H357" s="102" t="n">
        <f aca="false">+G357*30</f>
        <v>360</v>
      </c>
      <c r="I357" s="103" t="n">
        <f aca="false">+F357/12</f>
        <v>0</v>
      </c>
      <c r="J357" s="104" t="n">
        <v>36526</v>
      </c>
      <c r="K357" s="105" t="n">
        <f aca="false">IF(B357&lt;&gt;"FTE",DATE(99,12,31),+J357+(360-H357))</f>
        <v>36525</v>
      </c>
      <c r="L357" s="105" t="n">
        <f aca="false">IF(B357&lt;&gt;"FTE",J357+H357,DATE(2001,1,1))</f>
        <v>36886</v>
      </c>
      <c r="M357" s="103" t="n">
        <f aca="false">IF(AND($K357&lt;=M$20,$L357&gt;M$20),$I357,0)</f>
        <v>0</v>
      </c>
      <c r="N357" s="103" t="n">
        <f aca="false">IF(AND($K357&lt;=N$20,$L357&gt;N$20),$I357,0)</f>
        <v>0</v>
      </c>
      <c r="O357" s="103" t="n">
        <f aca="false">IF(AND($K357&lt;=O$20,$L357&gt;O$20),$I357,0)</f>
        <v>0</v>
      </c>
      <c r="P357" s="103" t="n">
        <f aca="false">IF(AND($K357&lt;=P$20,$L357&gt;P$20),$I357,0)</f>
        <v>0</v>
      </c>
      <c r="Q357" s="103" t="n">
        <f aca="false">IF(AND($K357&lt;=Q$20,$L357&gt;Q$20),$I357,0)</f>
        <v>0</v>
      </c>
      <c r="R357" s="103" t="n">
        <f aca="false">IF(AND($K357&lt;=R$20,$L357&gt;R$20),$I357,0)</f>
        <v>0</v>
      </c>
      <c r="S357" s="103" t="n">
        <f aca="false">IF(AND($K357&lt;=S$20,$L357&gt;S$20),$I357,0)</f>
        <v>0</v>
      </c>
      <c r="T357" s="103" t="n">
        <f aca="false">IF(AND($K357&lt;=T$20,$L357&gt;T$20),$I357,0)</f>
        <v>0</v>
      </c>
      <c r="U357" s="103" t="n">
        <f aca="false">IF(AND($K357&lt;=U$20,$L357&gt;U$20),$I357,0)</f>
        <v>0</v>
      </c>
      <c r="V357" s="103" t="n">
        <f aca="false">IF(AND($K357&lt;=V$20,$L357&gt;V$20),$I357,0)</f>
        <v>0</v>
      </c>
      <c r="W357" s="103" t="n">
        <f aca="false">IF(AND($K357&lt;=W$20,$L357&gt;W$20),$I357,0)</f>
        <v>0</v>
      </c>
      <c r="X357" s="103" t="n">
        <f aca="false">IF(AND($K357&lt;=X$20,$L357&gt;X$20),$I357,0)</f>
        <v>0</v>
      </c>
      <c r="Y357" s="106" t="n">
        <f aca="false">SUM(M357:X357)</f>
        <v>0</v>
      </c>
    </row>
    <row r="358" customFormat="false" ht="12.75" hidden="false" customHeight="false" outlineLevel="0" collapsed="false">
      <c r="A358" s="0" t="n">
        <f aca="false">+'Personnel Input Worksheet'!A359</f>
        <v>0</v>
      </c>
      <c r="B358" s="0" t="str">
        <f aca="false">+'Personnel Input Worksheet'!B359</f>
        <v> </v>
      </c>
      <c r="C358" s="0" t="n">
        <f aca="false">+'Personnel Input Worksheet'!C359</f>
        <v>0</v>
      </c>
      <c r="D358" s="0" t="n">
        <f aca="false">+'Personnel Input Worksheet'!D359</f>
        <v>0</v>
      </c>
      <c r="E358" s="0" t="n">
        <f aca="false">+'Personnel Input Worksheet'!E359</f>
        <v>0</v>
      </c>
      <c r="F358" s="94" t="n">
        <f aca="false">+'Personnel Input Worksheet'!F359</f>
        <v>0</v>
      </c>
      <c r="G358" s="0" t="n">
        <f aca="false">+'Personnel Input Worksheet'!G359</f>
        <v>12</v>
      </c>
      <c r="H358" s="102" t="n">
        <f aca="false">+G358*30</f>
        <v>360</v>
      </c>
      <c r="I358" s="103" t="n">
        <f aca="false">+F358/12</f>
        <v>0</v>
      </c>
      <c r="J358" s="104" t="n">
        <v>36526</v>
      </c>
      <c r="K358" s="105" t="n">
        <f aca="false">IF(B358&lt;&gt;"FTE",DATE(99,12,31),+J358+(360-H358))</f>
        <v>36525</v>
      </c>
      <c r="L358" s="105" t="n">
        <f aca="false">IF(B358&lt;&gt;"FTE",J358+H358,DATE(2001,1,1))</f>
        <v>36886</v>
      </c>
      <c r="M358" s="103" t="n">
        <f aca="false">IF(AND($K358&lt;=M$20,$L358&gt;M$20),$I358,0)</f>
        <v>0</v>
      </c>
      <c r="N358" s="103" t="n">
        <f aca="false">IF(AND($K358&lt;=N$20,$L358&gt;N$20),$I358,0)</f>
        <v>0</v>
      </c>
      <c r="O358" s="103" t="n">
        <f aca="false">IF(AND($K358&lt;=O$20,$L358&gt;O$20),$I358,0)</f>
        <v>0</v>
      </c>
      <c r="P358" s="103" t="n">
        <f aca="false">IF(AND($K358&lt;=P$20,$L358&gt;P$20),$I358,0)</f>
        <v>0</v>
      </c>
      <c r="Q358" s="103" t="n">
        <f aca="false">IF(AND($K358&lt;=Q$20,$L358&gt;Q$20),$I358,0)</f>
        <v>0</v>
      </c>
      <c r="R358" s="103" t="n">
        <f aca="false">IF(AND($K358&lt;=R$20,$L358&gt;R$20),$I358,0)</f>
        <v>0</v>
      </c>
      <c r="S358" s="103" t="n">
        <f aca="false">IF(AND($K358&lt;=S$20,$L358&gt;S$20),$I358,0)</f>
        <v>0</v>
      </c>
      <c r="T358" s="103" t="n">
        <f aca="false">IF(AND($K358&lt;=T$20,$L358&gt;T$20),$I358,0)</f>
        <v>0</v>
      </c>
      <c r="U358" s="103" t="n">
        <f aca="false">IF(AND($K358&lt;=U$20,$L358&gt;U$20),$I358,0)</f>
        <v>0</v>
      </c>
      <c r="V358" s="103" t="n">
        <f aca="false">IF(AND($K358&lt;=V$20,$L358&gt;V$20),$I358,0)</f>
        <v>0</v>
      </c>
      <c r="W358" s="103" t="n">
        <f aca="false">IF(AND($K358&lt;=W$20,$L358&gt;W$20),$I358,0)</f>
        <v>0</v>
      </c>
      <c r="X358" s="103" t="n">
        <f aca="false">IF(AND($K358&lt;=X$20,$L358&gt;X$20),$I358,0)</f>
        <v>0</v>
      </c>
      <c r="Y358" s="106" t="n">
        <f aca="false">SUM(M358:X358)</f>
        <v>0</v>
      </c>
    </row>
    <row r="359" customFormat="false" ht="12.75" hidden="false" customHeight="false" outlineLevel="0" collapsed="false">
      <c r="A359" s="0" t="n">
        <f aca="false">+'Personnel Input Worksheet'!A360</f>
        <v>0</v>
      </c>
      <c r="B359" s="0" t="str">
        <f aca="false">+'Personnel Input Worksheet'!B360</f>
        <v> </v>
      </c>
      <c r="C359" s="0" t="n">
        <f aca="false">+'Personnel Input Worksheet'!C360</f>
        <v>0</v>
      </c>
      <c r="D359" s="0" t="n">
        <f aca="false">+'Personnel Input Worksheet'!D360</f>
        <v>0</v>
      </c>
      <c r="E359" s="0" t="n">
        <f aca="false">+'Personnel Input Worksheet'!E360</f>
        <v>0</v>
      </c>
      <c r="F359" s="94" t="n">
        <f aca="false">+'Personnel Input Worksheet'!F360</f>
        <v>0</v>
      </c>
      <c r="G359" s="0" t="n">
        <f aca="false">+'Personnel Input Worksheet'!G360</f>
        <v>12</v>
      </c>
      <c r="H359" s="102" t="n">
        <f aca="false">+G359*30</f>
        <v>360</v>
      </c>
      <c r="I359" s="103" t="n">
        <f aca="false">+F359/12</f>
        <v>0</v>
      </c>
      <c r="J359" s="104" t="n">
        <v>36526</v>
      </c>
      <c r="K359" s="105" t="n">
        <f aca="false">IF(B359&lt;&gt;"FTE",DATE(99,12,31),+J359+(360-H359))</f>
        <v>36525</v>
      </c>
      <c r="L359" s="105" t="n">
        <f aca="false">IF(B359&lt;&gt;"FTE",J359+H359,DATE(2001,1,1))</f>
        <v>36886</v>
      </c>
      <c r="M359" s="103" t="n">
        <f aca="false">IF(AND($K359&lt;=M$20,$L359&gt;M$20),$I359,0)</f>
        <v>0</v>
      </c>
      <c r="N359" s="103" t="n">
        <f aca="false">IF(AND($K359&lt;=N$20,$L359&gt;N$20),$I359,0)</f>
        <v>0</v>
      </c>
      <c r="O359" s="103" t="n">
        <f aca="false">IF(AND($K359&lt;=O$20,$L359&gt;O$20),$I359,0)</f>
        <v>0</v>
      </c>
      <c r="P359" s="103" t="n">
        <f aca="false">IF(AND($K359&lt;=P$20,$L359&gt;P$20),$I359,0)</f>
        <v>0</v>
      </c>
      <c r="Q359" s="103" t="n">
        <f aca="false">IF(AND($K359&lt;=Q$20,$L359&gt;Q$20),$I359,0)</f>
        <v>0</v>
      </c>
      <c r="R359" s="103" t="n">
        <f aca="false">IF(AND($K359&lt;=R$20,$L359&gt;R$20),$I359,0)</f>
        <v>0</v>
      </c>
      <c r="S359" s="103" t="n">
        <f aca="false">IF(AND($K359&lt;=S$20,$L359&gt;S$20),$I359,0)</f>
        <v>0</v>
      </c>
      <c r="T359" s="103" t="n">
        <f aca="false">IF(AND($K359&lt;=T$20,$L359&gt;T$20),$I359,0)</f>
        <v>0</v>
      </c>
      <c r="U359" s="103" t="n">
        <f aca="false">IF(AND($K359&lt;=U$20,$L359&gt;U$20),$I359,0)</f>
        <v>0</v>
      </c>
      <c r="V359" s="103" t="n">
        <f aca="false">IF(AND($K359&lt;=V$20,$L359&gt;V$20),$I359,0)</f>
        <v>0</v>
      </c>
      <c r="W359" s="103" t="n">
        <f aca="false">IF(AND($K359&lt;=W$20,$L359&gt;W$20),$I359,0)</f>
        <v>0</v>
      </c>
      <c r="X359" s="103" t="n">
        <f aca="false">IF(AND($K359&lt;=X$20,$L359&gt;X$20),$I359,0)</f>
        <v>0</v>
      </c>
      <c r="Y359" s="106" t="n">
        <f aca="false">SUM(M359:X359)</f>
        <v>0</v>
      </c>
    </row>
    <row r="360" customFormat="false" ht="12.75" hidden="false" customHeight="false" outlineLevel="0" collapsed="false">
      <c r="A360" s="0" t="n">
        <f aca="false">+'Personnel Input Worksheet'!A361</f>
        <v>0</v>
      </c>
      <c r="B360" s="0" t="str">
        <f aca="false">+'Personnel Input Worksheet'!B361</f>
        <v> </v>
      </c>
      <c r="C360" s="0" t="n">
        <f aca="false">+'Personnel Input Worksheet'!C361</f>
        <v>0</v>
      </c>
      <c r="D360" s="0" t="n">
        <f aca="false">+'Personnel Input Worksheet'!D361</f>
        <v>0</v>
      </c>
      <c r="E360" s="0" t="n">
        <f aca="false">+'Personnel Input Worksheet'!E361</f>
        <v>0</v>
      </c>
      <c r="F360" s="94" t="n">
        <f aca="false">+'Personnel Input Worksheet'!F361</f>
        <v>0</v>
      </c>
      <c r="G360" s="0" t="n">
        <f aca="false">+'Personnel Input Worksheet'!G361</f>
        <v>12</v>
      </c>
      <c r="H360" s="102" t="n">
        <f aca="false">+G360*30</f>
        <v>360</v>
      </c>
      <c r="I360" s="103" t="n">
        <f aca="false">+F360/12</f>
        <v>0</v>
      </c>
      <c r="J360" s="104" t="n">
        <v>36526</v>
      </c>
      <c r="K360" s="105" t="n">
        <f aca="false">IF(B360&lt;&gt;"FTE",DATE(99,12,31),+J360+(360-H360))</f>
        <v>36525</v>
      </c>
      <c r="L360" s="105" t="n">
        <f aca="false">IF(B360&lt;&gt;"FTE",J360+H360,DATE(2001,1,1))</f>
        <v>36886</v>
      </c>
      <c r="M360" s="103" t="n">
        <f aca="false">IF(AND($K360&lt;=M$20,$L360&gt;M$20),$I360,0)</f>
        <v>0</v>
      </c>
      <c r="N360" s="103" t="n">
        <f aca="false">IF(AND($K360&lt;=N$20,$L360&gt;N$20),$I360,0)</f>
        <v>0</v>
      </c>
      <c r="O360" s="103" t="n">
        <f aca="false">IF(AND($K360&lt;=O$20,$L360&gt;O$20),$I360,0)</f>
        <v>0</v>
      </c>
      <c r="P360" s="103" t="n">
        <f aca="false">IF(AND($K360&lt;=P$20,$L360&gt;P$20),$I360,0)</f>
        <v>0</v>
      </c>
      <c r="Q360" s="103" t="n">
        <f aca="false">IF(AND($K360&lt;=Q$20,$L360&gt;Q$20),$I360,0)</f>
        <v>0</v>
      </c>
      <c r="R360" s="103" t="n">
        <f aca="false">IF(AND($K360&lt;=R$20,$L360&gt;R$20),$I360,0)</f>
        <v>0</v>
      </c>
      <c r="S360" s="103" t="n">
        <f aca="false">IF(AND($K360&lt;=S$20,$L360&gt;S$20),$I360,0)</f>
        <v>0</v>
      </c>
      <c r="T360" s="103" t="n">
        <f aca="false">IF(AND($K360&lt;=T$20,$L360&gt;T$20),$I360,0)</f>
        <v>0</v>
      </c>
      <c r="U360" s="103" t="n">
        <f aca="false">IF(AND($K360&lt;=U$20,$L360&gt;U$20),$I360,0)</f>
        <v>0</v>
      </c>
      <c r="V360" s="103" t="n">
        <f aca="false">IF(AND($K360&lt;=V$20,$L360&gt;V$20),$I360,0)</f>
        <v>0</v>
      </c>
      <c r="W360" s="103" t="n">
        <f aca="false">IF(AND($K360&lt;=W$20,$L360&gt;W$20),$I360,0)</f>
        <v>0</v>
      </c>
      <c r="X360" s="103" t="n">
        <f aca="false">IF(AND($K360&lt;=X$20,$L360&gt;X$20),$I360,0)</f>
        <v>0</v>
      </c>
      <c r="Y360" s="106" t="n">
        <f aca="false">SUM(M360:X360)</f>
        <v>0</v>
      </c>
    </row>
    <row r="361" customFormat="false" ht="12.75" hidden="false" customHeight="false" outlineLevel="0" collapsed="false">
      <c r="A361" s="0" t="n">
        <f aca="false">+'Personnel Input Worksheet'!A362</f>
        <v>0</v>
      </c>
      <c r="B361" s="0" t="str">
        <f aca="false">+'Personnel Input Worksheet'!B362</f>
        <v> </v>
      </c>
      <c r="C361" s="0" t="n">
        <f aca="false">+'Personnel Input Worksheet'!C362</f>
        <v>0</v>
      </c>
      <c r="D361" s="0" t="n">
        <f aca="false">+'Personnel Input Worksheet'!D362</f>
        <v>0</v>
      </c>
      <c r="E361" s="0" t="n">
        <f aca="false">+'Personnel Input Worksheet'!E362</f>
        <v>0</v>
      </c>
      <c r="F361" s="94" t="n">
        <f aca="false">+'Personnel Input Worksheet'!F362</f>
        <v>0</v>
      </c>
      <c r="G361" s="0" t="n">
        <f aca="false">+'Personnel Input Worksheet'!G362</f>
        <v>12</v>
      </c>
      <c r="H361" s="102" t="n">
        <f aca="false">+G361*30</f>
        <v>360</v>
      </c>
      <c r="I361" s="103" t="n">
        <f aca="false">+F361/12</f>
        <v>0</v>
      </c>
      <c r="J361" s="104" t="n">
        <v>36526</v>
      </c>
      <c r="K361" s="105" t="n">
        <f aca="false">IF(B361&lt;&gt;"FTE",DATE(99,12,31),+J361+(360-H361))</f>
        <v>36525</v>
      </c>
      <c r="L361" s="105" t="n">
        <f aca="false">IF(B361&lt;&gt;"FTE",J361+H361,DATE(2001,1,1))</f>
        <v>36886</v>
      </c>
      <c r="M361" s="103" t="n">
        <f aca="false">IF(AND($K361&lt;=M$20,$L361&gt;M$20),$I361,0)</f>
        <v>0</v>
      </c>
      <c r="N361" s="103" t="n">
        <f aca="false">IF(AND($K361&lt;=N$20,$L361&gt;N$20),$I361,0)</f>
        <v>0</v>
      </c>
      <c r="O361" s="103" t="n">
        <f aca="false">IF(AND($K361&lt;=O$20,$L361&gt;O$20),$I361,0)</f>
        <v>0</v>
      </c>
      <c r="P361" s="103" t="n">
        <f aca="false">IF(AND($K361&lt;=P$20,$L361&gt;P$20),$I361,0)</f>
        <v>0</v>
      </c>
      <c r="Q361" s="103" t="n">
        <f aca="false">IF(AND($K361&lt;=Q$20,$L361&gt;Q$20),$I361,0)</f>
        <v>0</v>
      </c>
      <c r="R361" s="103" t="n">
        <f aca="false">IF(AND($K361&lt;=R$20,$L361&gt;R$20),$I361,0)</f>
        <v>0</v>
      </c>
      <c r="S361" s="103" t="n">
        <f aca="false">IF(AND($K361&lt;=S$20,$L361&gt;S$20),$I361,0)</f>
        <v>0</v>
      </c>
      <c r="T361" s="103" t="n">
        <f aca="false">IF(AND($K361&lt;=T$20,$L361&gt;T$20),$I361,0)</f>
        <v>0</v>
      </c>
      <c r="U361" s="103" t="n">
        <f aca="false">IF(AND($K361&lt;=U$20,$L361&gt;U$20),$I361,0)</f>
        <v>0</v>
      </c>
      <c r="V361" s="103" t="n">
        <f aca="false">IF(AND($K361&lt;=V$20,$L361&gt;V$20),$I361,0)</f>
        <v>0</v>
      </c>
      <c r="W361" s="103" t="n">
        <f aca="false">IF(AND($K361&lt;=W$20,$L361&gt;W$20),$I361,0)</f>
        <v>0</v>
      </c>
      <c r="X361" s="103" t="n">
        <f aca="false">IF(AND($K361&lt;=X$20,$L361&gt;X$20),$I361,0)</f>
        <v>0</v>
      </c>
      <c r="Y361" s="106" t="n">
        <f aca="false">SUM(M361:X361)</f>
        <v>0</v>
      </c>
    </row>
    <row r="362" customFormat="false" ht="12.75" hidden="false" customHeight="false" outlineLevel="0" collapsed="false">
      <c r="A362" s="0" t="n">
        <f aca="false">+'Personnel Input Worksheet'!A363</f>
        <v>0</v>
      </c>
      <c r="B362" s="0" t="str">
        <f aca="false">+'Personnel Input Worksheet'!B363</f>
        <v> </v>
      </c>
      <c r="C362" s="0" t="n">
        <f aca="false">+'Personnel Input Worksheet'!C363</f>
        <v>0</v>
      </c>
      <c r="D362" s="0" t="n">
        <f aca="false">+'Personnel Input Worksheet'!D363</f>
        <v>0</v>
      </c>
      <c r="E362" s="0" t="n">
        <f aca="false">+'Personnel Input Worksheet'!E363</f>
        <v>0</v>
      </c>
      <c r="F362" s="94" t="n">
        <f aca="false">+'Personnel Input Worksheet'!F363</f>
        <v>0</v>
      </c>
      <c r="G362" s="0" t="n">
        <f aca="false">+'Personnel Input Worksheet'!G363</f>
        <v>12</v>
      </c>
      <c r="H362" s="102" t="n">
        <f aca="false">+G362*30</f>
        <v>360</v>
      </c>
      <c r="I362" s="103" t="n">
        <f aca="false">+F362/12</f>
        <v>0</v>
      </c>
      <c r="J362" s="104" t="n">
        <v>36526</v>
      </c>
      <c r="K362" s="105" t="n">
        <f aca="false">IF(B362&lt;&gt;"FTE",DATE(99,12,31),+J362+(360-H362))</f>
        <v>36525</v>
      </c>
      <c r="L362" s="105" t="n">
        <f aca="false">IF(B362&lt;&gt;"FTE",J362+H362,DATE(2001,1,1))</f>
        <v>36886</v>
      </c>
      <c r="M362" s="103" t="n">
        <f aca="false">IF(AND($K362&lt;=M$20,$L362&gt;M$20),$I362,0)</f>
        <v>0</v>
      </c>
      <c r="N362" s="103" t="n">
        <f aca="false">IF(AND($K362&lt;=N$20,$L362&gt;N$20),$I362,0)</f>
        <v>0</v>
      </c>
      <c r="O362" s="103" t="n">
        <f aca="false">IF(AND($K362&lt;=O$20,$L362&gt;O$20),$I362,0)</f>
        <v>0</v>
      </c>
      <c r="P362" s="103" t="n">
        <f aca="false">IF(AND($K362&lt;=P$20,$L362&gt;P$20),$I362,0)</f>
        <v>0</v>
      </c>
      <c r="Q362" s="103" t="n">
        <f aca="false">IF(AND($K362&lt;=Q$20,$L362&gt;Q$20),$I362,0)</f>
        <v>0</v>
      </c>
      <c r="R362" s="103" t="n">
        <f aca="false">IF(AND($K362&lt;=R$20,$L362&gt;R$20),$I362,0)</f>
        <v>0</v>
      </c>
      <c r="S362" s="103" t="n">
        <f aca="false">IF(AND($K362&lt;=S$20,$L362&gt;S$20),$I362,0)</f>
        <v>0</v>
      </c>
      <c r="T362" s="103" t="n">
        <f aca="false">IF(AND($K362&lt;=T$20,$L362&gt;T$20),$I362,0)</f>
        <v>0</v>
      </c>
      <c r="U362" s="103" t="n">
        <f aca="false">IF(AND($K362&lt;=U$20,$L362&gt;U$20),$I362,0)</f>
        <v>0</v>
      </c>
      <c r="V362" s="103" t="n">
        <f aca="false">IF(AND($K362&lt;=V$20,$L362&gt;V$20),$I362,0)</f>
        <v>0</v>
      </c>
      <c r="W362" s="103" t="n">
        <f aca="false">IF(AND($K362&lt;=W$20,$L362&gt;W$20),$I362,0)</f>
        <v>0</v>
      </c>
      <c r="X362" s="103" t="n">
        <f aca="false">IF(AND($K362&lt;=X$20,$L362&gt;X$20),$I362,0)</f>
        <v>0</v>
      </c>
      <c r="Y362" s="106" t="n">
        <f aca="false">SUM(M362:X362)</f>
        <v>0</v>
      </c>
    </row>
    <row r="363" customFormat="false" ht="12.75" hidden="false" customHeight="false" outlineLevel="0" collapsed="false">
      <c r="A363" s="0" t="n">
        <f aca="false">+'Personnel Input Worksheet'!A364</f>
        <v>0</v>
      </c>
      <c r="B363" s="0" t="str">
        <f aca="false">+'Personnel Input Worksheet'!B364</f>
        <v> </v>
      </c>
      <c r="C363" s="0" t="n">
        <f aca="false">+'Personnel Input Worksheet'!C364</f>
        <v>0</v>
      </c>
      <c r="D363" s="0" t="n">
        <f aca="false">+'Personnel Input Worksheet'!D364</f>
        <v>0</v>
      </c>
      <c r="E363" s="0" t="n">
        <f aca="false">+'Personnel Input Worksheet'!E364</f>
        <v>0</v>
      </c>
      <c r="F363" s="94" t="n">
        <f aca="false">+'Personnel Input Worksheet'!F364</f>
        <v>0</v>
      </c>
      <c r="G363" s="0" t="n">
        <f aca="false">+'Personnel Input Worksheet'!G364</f>
        <v>12</v>
      </c>
      <c r="H363" s="102" t="n">
        <f aca="false">+G363*30</f>
        <v>360</v>
      </c>
      <c r="I363" s="103" t="n">
        <f aca="false">+F363/12</f>
        <v>0</v>
      </c>
      <c r="J363" s="104" t="n">
        <v>36526</v>
      </c>
      <c r="K363" s="105" t="n">
        <f aca="false">IF(B363&lt;&gt;"FTE",DATE(99,12,31),+J363+(360-H363))</f>
        <v>36525</v>
      </c>
      <c r="L363" s="105" t="n">
        <f aca="false">IF(B363&lt;&gt;"FTE",J363+H363,DATE(2001,1,1))</f>
        <v>36886</v>
      </c>
      <c r="M363" s="103" t="n">
        <f aca="false">IF(AND($K363&lt;=M$20,$L363&gt;M$20),$I363,0)</f>
        <v>0</v>
      </c>
      <c r="N363" s="103" t="n">
        <f aca="false">IF(AND($K363&lt;=N$20,$L363&gt;N$20),$I363,0)</f>
        <v>0</v>
      </c>
      <c r="O363" s="103" t="n">
        <f aca="false">IF(AND($K363&lt;=O$20,$L363&gt;O$20),$I363,0)</f>
        <v>0</v>
      </c>
      <c r="P363" s="103" t="n">
        <f aca="false">IF(AND($K363&lt;=P$20,$L363&gt;P$20),$I363,0)</f>
        <v>0</v>
      </c>
      <c r="Q363" s="103" t="n">
        <f aca="false">IF(AND($K363&lt;=Q$20,$L363&gt;Q$20),$I363,0)</f>
        <v>0</v>
      </c>
      <c r="R363" s="103" t="n">
        <f aca="false">IF(AND($K363&lt;=R$20,$L363&gt;R$20),$I363,0)</f>
        <v>0</v>
      </c>
      <c r="S363" s="103" t="n">
        <f aca="false">IF(AND($K363&lt;=S$20,$L363&gt;S$20),$I363,0)</f>
        <v>0</v>
      </c>
      <c r="T363" s="103" t="n">
        <f aca="false">IF(AND($K363&lt;=T$20,$L363&gt;T$20),$I363,0)</f>
        <v>0</v>
      </c>
      <c r="U363" s="103" t="n">
        <f aca="false">IF(AND($K363&lt;=U$20,$L363&gt;U$20),$I363,0)</f>
        <v>0</v>
      </c>
      <c r="V363" s="103" t="n">
        <f aca="false">IF(AND($K363&lt;=V$20,$L363&gt;V$20),$I363,0)</f>
        <v>0</v>
      </c>
      <c r="W363" s="103" t="n">
        <f aca="false">IF(AND($K363&lt;=W$20,$L363&gt;W$20),$I363,0)</f>
        <v>0</v>
      </c>
      <c r="X363" s="103" t="n">
        <f aca="false">IF(AND($K363&lt;=X$20,$L363&gt;X$20),$I363,0)</f>
        <v>0</v>
      </c>
      <c r="Y363" s="106" t="n">
        <f aca="false">SUM(M363:X363)</f>
        <v>0</v>
      </c>
    </row>
    <row r="364" customFormat="false" ht="12.75" hidden="false" customHeight="false" outlineLevel="0" collapsed="false">
      <c r="A364" s="0" t="n">
        <f aca="false">+'Personnel Input Worksheet'!A365</f>
        <v>0</v>
      </c>
      <c r="B364" s="0" t="str">
        <f aca="false">+'Personnel Input Worksheet'!B365</f>
        <v> </v>
      </c>
      <c r="C364" s="0" t="n">
        <f aca="false">+'Personnel Input Worksheet'!C365</f>
        <v>0</v>
      </c>
      <c r="D364" s="0" t="n">
        <f aca="false">+'Personnel Input Worksheet'!D365</f>
        <v>0</v>
      </c>
      <c r="E364" s="0" t="n">
        <f aca="false">+'Personnel Input Worksheet'!E365</f>
        <v>0</v>
      </c>
      <c r="F364" s="94" t="n">
        <f aca="false">+'Personnel Input Worksheet'!F365</f>
        <v>0</v>
      </c>
      <c r="G364" s="0" t="n">
        <f aca="false">+'Personnel Input Worksheet'!G365</f>
        <v>12</v>
      </c>
      <c r="H364" s="102" t="n">
        <f aca="false">+G364*30</f>
        <v>360</v>
      </c>
      <c r="I364" s="103" t="n">
        <f aca="false">+F364/12</f>
        <v>0</v>
      </c>
      <c r="J364" s="104" t="n">
        <v>36526</v>
      </c>
      <c r="K364" s="105" t="n">
        <f aca="false">IF(B364&lt;&gt;"FTE",DATE(99,12,31),+J364+(360-H364))</f>
        <v>36525</v>
      </c>
      <c r="L364" s="105" t="n">
        <f aca="false">IF(B364&lt;&gt;"FTE",J364+H364,DATE(2001,1,1))</f>
        <v>36886</v>
      </c>
      <c r="M364" s="103" t="n">
        <f aca="false">IF(AND($K364&lt;=M$20,$L364&gt;M$20),$I364,0)</f>
        <v>0</v>
      </c>
      <c r="N364" s="103" t="n">
        <f aca="false">IF(AND($K364&lt;=N$20,$L364&gt;N$20),$I364,0)</f>
        <v>0</v>
      </c>
      <c r="O364" s="103" t="n">
        <f aca="false">IF(AND($K364&lt;=O$20,$L364&gt;O$20),$I364,0)</f>
        <v>0</v>
      </c>
      <c r="P364" s="103" t="n">
        <f aca="false">IF(AND($K364&lt;=P$20,$L364&gt;P$20),$I364,0)</f>
        <v>0</v>
      </c>
      <c r="Q364" s="103" t="n">
        <f aca="false">IF(AND($K364&lt;=Q$20,$L364&gt;Q$20),$I364,0)</f>
        <v>0</v>
      </c>
      <c r="R364" s="103" t="n">
        <f aca="false">IF(AND($K364&lt;=R$20,$L364&gt;R$20),$I364,0)</f>
        <v>0</v>
      </c>
      <c r="S364" s="103" t="n">
        <f aca="false">IF(AND($K364&lt;=S$20,$L364&gt;S$20),$I364,0)</f>
        <v>0</v>
      </c>
      <c r="T364" s="103" t="n">
        <f aca="false">IF(AND($K364&lt;=T$20,$L364&gt;T$20),$I364,0)</f>
        <v>0</v>
      </c>
      <c r="U364" s="103" t="n">
        <f aca="false">IF(AND($K364&lt;=U$20,$L364&gt;U$20),$I364,0)</f>
        <v>0</v>
      </c>
      <c r="V364" s="103" t="n">
        <f aca="false">IF(AND($K364&lt;=V$20,$L364&gt;V$20),$I364,0)</f>
        <v>0</v>
      </c>
      <c r="W364" s="103" t="n">
        <f aca="false">IF(AND($K364&lt;=W$20,$L364&gt;W$20),$I364,0)</f>
        <v>0</v>
      </c>
      <c r="X364" s="103" t="n">
        <f aca="false">IF(AND($K364&lt;=X$20,$L364&gt;X$20),$I364,0)</f>
        <v>0</v>
      </c>
      <c r="Y364" s="106" t="n">
        <f aca="false">SUM(M364:X364)</f>
        <v>0</v>
      </c>
    </row>
    <row r="365" customFormat="false" ht="12.75" hidden="false" customHeight="false" outlineLevel="0" collapsed="false">
      <c r="A365" s="0" t="n">
        <f aca="false">+'Personnel Input Worksheet'!A366</f>
        <v>0</v>
      </c>
      <c r="B365" s="0" t="str">
        <f aca="false">+'Personnel Input Worksheet'!B366</f>
        <v> </v>
      </c>
      <c r="C365" s="0" t="n">
        <f aca="false">+'Personnel Input Worksheet'!C366</f>
        <v>0</v>
      </c>
      <c r="D365" s="0" t="n">
        <f aca="false">+'Personnel Input Worksheet'!D366</f>
        <v>0</v>
      </c>
      <c r="E365" s="0" t="n">
        <f aca="false">+'Personnel Input Worksheet'!E366</f>
        <v>0</v>
      </c>
      <c r="F365" s="94" t="n">
        <f aca="false">+'Personnel Input Worksheet'!F366</f>
        <v>0</v>
      </c>
      <c r="G365" s="0" t="n">
        <f aca="false">+'Personnel Input Worksheet'!G366</f>
        <v>12</v>
      </c>
      <c r="H365" s="102" t="n">
        <f aca="false">+G365*30</f>
        <v>360</v>
      </c>
      <c r="I365" s="103" t="n">
        <f aca="false">+F365/12</f>
        <v>0</v>
      </c>
      <c r="J365" s="104" t="n">
        <v>36526</v>
      </c>
      <c r="K365" s="105" t="n">
        <f aca="false">IF(B365&lt;&gt;"FTE",DATE(99,12,31),+J365+(360-H365))</f>
        <v>36525</v>
      </c>
      <c r="L365" s="105" t="n">
        <f aca="false">IF(B365&lt;&gt;"FTE",J365+H365,DATE(2001,1,1))</f>
        <v>36886</v>
      </c>
      <c r="M365" s="103" t="n">
        <f aca="false">IF(AND($K365&lt;=M$20,$L365&gt;M$20),$I365,0)</f>
        <v>0</v>
      </c>
      <c r="N365" s="103" t="n">
        <f aca="false">IF(AND($K365&lt;=N$20,$L365&gt;N$20),$I365,0)</f>
        <v>0</v>
      </c>
      <c r="O365" s="103" t="n">
        <f aca="false">IF(AND($K365&lt;=O$20,$L365&gt;O$20),$I365,0)</f>
        <v>0</v>
      </c>
      <c r="P365" s="103" t="n">
        <f aca="false">IF(AND($K365&lt;=P$20,$L365&gt;P$20),$I365,0)</f>
        <v>0</v>
      </c>
      <c r="Q365" s="103" t="n">
        <f aca="false">IF(AND($K365&lt;=Q$20,$L365&gt;Q$20),$I365,0)</f>
        <v>0</v>
      </c>
      <c r="R365" s="103" t="n">
        <f aca="false">IF(AND($K365&lt;=R$20,$L365&gt;R$20),$I365,0)</f>
        <v>0</v>
      </c>
      <c r="S365" s="103" t="n">
        <f aca="false">IF(AND($K365&lt;=S$20,$L365&gt;S$20),$I365,0)</f>
        <v>0</v>
      </c>
      <c r="T365" s="103" t="n">
        <f aca="false">IF(AND($K365&lt;=T$20,$L365&gt;T$20),$I365,0)</f>
        <v>0</v>
      </c>
      <c r="U365" s="103" t="n">
        <f aca="false">IF(AND($K365&lt;=U$20,$L365&gt;U$20),$I365,0)</f>
        <v>0</v>
      </c>
      <c r="V365" s="103" t="n">
        <f aca="false">IF(AND($K365&lt;=V$20,$L365&gt;V$20),$I365,0)</f>
        <v>0</v>
      </c>
      <c r="W365" s="103" t="n">
        <f aca="false">IF(AND($K365&lt;=W$20,$L365&gt;W$20),$I365,0)</f>
        <v>0</v>
      </c>
      <c r="X365" s="103" t="n">
        <f aca="false">IF(AND($K365&lt;=X$20,$L365&gt;X$20),$I365,0)</f>
        <v>0</v>
      </c>
      <c r="Y365" s="106" t="n">
        <f aca="false">SUM(M365:X365)</f>
        <v>0</v>
      </c>
    </row>
    <row r="366" customFormat="false" ht="12.75" hidden="false" customHeight="false" outlineLevel="0" collapsed="false">
      <c r="A366" s="0" t="n">
        <f aca="false">+'Personnel Input Worksheet'!A367</f>
        <v>0</v>
      </c>
      <c r="B366" s="0" t="str">
        <f aca="false">+'Personnel Input Worksheet'!B367</f>
        <v> </v>
      </c>
      <c r="C366" s="0" t="n">
        <f aca="false">+'Personnel Input Worksheet'!C367</f>
        <v>0</v>
      </c>
      <c r="D366" s="0" t="n">
        <f aca="false">+'Personnel Input Worksheet'!D367</f>
        <v>0</v>
      </c>
      <c r="E366" s="0" t="n">
        <f aca="false">+'Personnel Input Worksheet'!E367</f>
        <v>0</v>
      </c>
      <c r="F366" s="94" t="n">
        <f aca="false">+'Personnel Input Worksheet'!F367</f>
        <v>0</v>
      </c>
      <c r="G366" s="0" t="n">
        <f aca="false">+'Personnel Input Worksheet'!G367</f>
        <v>12</v>
      </c>
      <c r="H366" s="102" t="n">
        <f aca="false">+G366*30</f>
        <v>360</v>
      </c>
      <c r="I366" s="103" t="n">
        <f aca="false">+F366/12</f>
        <v>0</v>
      </c>
      <c r="J366" s="104" t="n">
        <v>36526</v>
      </c>
      <c r="K366" s="105" t="n">
        <f aca="false">IF(B366&lt;&gt;"FTE",DATE(99,12,31),+J366+(360-H366))</f>
        <v>36525</v>
      </c>
      <c r="L366" s="105" t="n">
        <f aca="false">IF(B366&lt;&gt;"FTE",J366+H366,DATE(2001,1,1))</f>
        <v>36886</v>
      </c>
      <c r="M366" s="103" t="n">
        <f aca="false">IF(AND($K366&lt;=M$20,$L366&gt;M$20),$I366,0)</f>
        <v>0</v>
      </c>
      <c r="N366" s="103" t="n">
        <f aca="false">IF(AND($K366&lt;=N$20,$L366&gt;N$20),$I366,0)</f>
        <v>0</v>
      </c>
      <c r="O366" s="103" t="n">
        <f aca="false">IF(AND($K366&lt;=O$20,$L366&gt;O$20),$I366,0)</f>
        <v>0</v>
      </c>
      <c r="P366" s="103" t="n">
        <f aca="false">IF(AND($K366&lt;=P$20,$L366&gt;P$20),$I366,0)</f>
        <v>0</v>
      </c>
      <c r="Q366" s="103" t="n">
        <f aca="false">IF(AND($K366&lt;=Q$20,$L366&gt;Q$20),$I366,0)</f>
        <v>0</v>
      </c>
      <c r="R366" s="103" t="n">
        <f aca="false">IF(AND($K366&lt;=R$20,$L366&gt;R$20),$I366,0)</f>
        <v>0</v>
      </c>
      <c r="S366" s="103" t="n">
        <f aca="false">IF(AND($K366&lt;=S$20,$L366&gt;S$20),$I366,0)</f>
        <v>0</v>
      </c>
      <c r="T366" s="103" t="n">
        <f aca="false">IF(AND($K366&lt;=T$20,$L366&gt;T$20),$I366,0)</f>
        <v>0</v>
      </c>
      <c r="U366" s="103" t="n">
        <f aca="false">IF(AND($K366&lt;=U$20,$L366&gt;U$20),$I366,0)</f>
        <v>0</v>
      </c>
      <c r="V366" s="103" t="n">
        <f aca="false">IF(AND($K366&lt;=V$20,$L366&gt;V$20),$I366,0)</f>
        <v>0</v>
      </c>
      <c r="W366" s="103" t="n">
        <f aca="false">IF(AND($K366&lt;=W$20,$L366&gt;W$20),$I366,0)</f>
        <v>0</v>
      </c>
      <c r="X366" s="103" t="n">
        <f aca="false">IF(AND($K366&lt;=X$20,$L366&gt;X$20),$I366,0)</f>
        <v>0</v>
      </c>
      <c r="Y366" s="106" t="n">
        <f aca="false">SUM(M366:X366)</f>
        <v>0</v>
      </c>
    </row>
    <row r="367" customFormat="false" ht="12.75" hidden="false" customHeight="false" outlineLevel="0" collapsed="false">
      <c r="A367" s="0" t="n">
        <f aca="false">+'Personnel Input Worksheet'!A368</f>
        <v>0</v>
      </c>
      <c r="B367" s="0" t="str">
        <f aca="false">+'Personnel Input Worksheet'!B368</f>
        <v> </v>
      </c>
      <c r="C367" s="0" t="n">
        <f aca="false">+'Personnel Input Worksheet'!C368</f>
        <v>0</v>
      </c>
      <c r="D367" s="0" t="n">
        <f aca="false">+'Personnel Input Worksheet'!D368</f>
        <v>0</v>
      </c>
      <c r="E367" s="0" t="n">
        <f aca="false">+'Personnel Input Worksheet'!E368</f>
        <v>0</v>
      </c>
      <c r="F367" s="94" t="n">
        <f aca="false">+'Personnel Input Worksheet'!F368</f>
        <v>0</v>
      </c>
      <c r="G367" s="0" t="n">
        <f aca="false">+'Personnel Input Worksheet'!G368</f>
        <v>12</v>
      </c>
      <c r="H367" s="102" t="n">
        <f aca="false">+G367*30</f>
        <v>360</v>
      </c>
      <c r="I367" s="103" t="n">
        <f aca="false">+F367/12</f>
        <v>0</v>
      </c>
      <c r="J367" s="104" t="n">
        <v>36526</v>
      </c>
      <c r="K367" s="105" t="n">
        <f aca="false">IF(B367&lt;&gt;"FTE",DATE(99,12,31),+J367+(360-H367))</f>
        <v>36525</v>
      </c>
      <c r="L367" s="105" t="n">
        <f aca="false">IF(B367&lt;&gt;"FTE",J367+H367,DATE(2001,1,1))</f>
        <v>36886</v>
      </c>
      <c r="M367" s="103" t="n">
        <f aca="false">IF(AND($K367&lt;=M$20,$L367&gt;M$20),$I367,0)</f>
        <v>0</v>
      </c>
      <c r="N367" s="103" t="n">
        <f aca="false">IF(AND($K367&lt;=N$20,$L367&gt;N$20),$I367,0)</f>
        <v>0</v>
      </c>
      <c r="O367" s="103" t="n">
        <f aca="false">IF(AND($K367&lt;=O$20,$L367&gt;O$20),$I367,0)</f>
        <v>0</v>
      </c>
      <c r="P367" s="103" t="n">
        <f aca="false">IF(AND($K367&lt;=P$20,$L367&gt;P$20),$I367,0)</f>
        <v>0</v>
      </c>
      <c r="Q367" s="103" t="n">
        <f aca="false">IF(AND($K367&lt;=Q$20,$L367&gt;Q$20),$I367,0)</f>
        <v>0</v>
      </c>
      <c r="R367" s="103" t="n">
        <f aca="false">IF(AND($K367&lt;=R$20,$L367&gt;R$20),$I367,0)</f>
        <v>0</v>
      </c>
      <c r="S367" s="103" t="n">
        <f aca="false">IF(AND($K367&lt;=S$20,$L367&gt;S$20),$I367,0)</f>
        <v>0</v>
      </c>
      <c r="T367" s="103" t="n">
        <f aca="false">IF(AND($K367&lt;=T$20,$L367&gt;T$20),$I367,0)</f>
        <v>0</v>
      </c>
      <c r="U367" s="103" t="n">
        <f aca="false">IF(AND($K367&lt;=U$20,$L367&gt;U$20),$I367,0)</f>
        <v>0</v>
      </c>
      <c r="V367" s="103" t="n">
        <f aca="false">IF(AND($K367&lt;=V$20,$L367&gt;V$20),$I367,0)</f>
        <v>0</v>
      </c>
      <c r="W367" s="103" t="n">
        <f aca="false">IF(AND($K367&lt;=W$20,$L367&gt;W$20),$I367,0)</f>
        <v>0</v>
      </c>
      <c r="X367" s="103" t="n">
        <f aca="false">IF(AND($K367&lt;=X$20,$L367&gt;X$20),$I367,0)</f>
        <v>0</v>
      </c>
      <c r="Y367" s="106" t="n">
        <f aca="false">SUM(M367:X367)</f>
        <v>0</v>
      </c>
    </row>
    <row r="368" customFormat="false" ht="12.75" hidden="false" customHeight="false" outlineLevel="0" collapsed="false">
      <c r="A368" s="0" t="n">
        <f aca="false">+'Personnel Input Worksheet'!A369</f>
        <v>0</v>
      </c>
      <c r="B368" s="0" t="str">
        <f aca="false">+'Personnel Input Worksheet'!B369</f>
        <v>Total</v>
      </c>
      <c r="C368" s="0" t="n">
        <f aca="false">+'Personnel Input Worksheet'!C369</f>
        <v>0</v>
      </c>
      <c r="D368" s="0" t="n">
        <f aca="false">+'Personnel Input Worksheet'!D369</f>
        <v>0</v>
      </c>
      <c r="E368" s="0" t="n">
        <f aca="false">+'Personnel Input Worksheet'!E369</f>
        <v>0</v>
      </c>
      <c r="F368" s="94" t="n">
        <f aca="false">+'Personnel Input Worksheet'!F369</f>
        <v>0</v>
      </c>
      <c r="G368" s="0" t="n">
        <f aca="false">+'Personnel Input Worksheet'!G369</f>
        <v>0</v>
      </c>
      <c r="H368" s="102" t="n">
        <f aca="false">+G368*30</f>
        <v>0</v>
      </c>
      <c r="I368" s="103" t="n">
        <f aca="false">+F368/12</f>
        <v>0</v>
      </c>
      <c r="J368" s="104" t="n">
        <v>36526</v>
      </c>
      <c r="K368" s="105" t="n">
        <f aca="false">IF(B368&lt;&gt;"FTE",DATE(99,12,31),+J368+(360-H368))</f>
        <v>36525</v>
      </c>
      <c r="L368" s="105" t="n">
        <f aca="false">IF(B368&lt;&gt;"FTE",J368+H368,DATE(2001,1,1))</f>
        <v>36526</v>
      </c>
      <c r="M368" s="103" t="n">
        <f aca="false">IF(AND($K368&lt;=M$20,$L368&gt;M$20),$I368,0)</f>
        <v>0</v>
      </c>
      <c r="N368" s="103" t="n">
        <f aca="false">IF(AND($K368&lt;=N$20,$L368&gt;N$20),$I368,0)</f>
        <v>0</v>
      </c>
      <c r="O368" s="103" t="n">
        <f aca="false">IF(AND($K368&lt;=O$20,$L368&gt;O$20),$I368,0)</f>
        <v>0</v>
      </c>
      <c r="P368" s="103" t="n">
        <f aca="false">IF(AND($K368&lt;=P$20,$L368&gt;P$20),$I368,0)</f>
        <v>0</v>
      </c>
      <c r="Q368" s="103" t="n">
        <f aca="false">IF(AND($K368&lt;=Q$20,$L368&gt;Q$20),$I368,0)</f>
        <v>0</v>
      </c>
      <c r="R368" s="103" t="n">
        <f aca="false">IF(AND($K368&lt;=R$20,$L368&gt;R$20),$I368,0)</f>
        <v>0</v>
      </c>
      <c r="S368" s="103" t="n">
        <f aca="false">IF(AND($K368&lt;=S$20,$L368&gt;S$20),$I368,0)</f>
        <v>0</v>
      </c>
      <c r="T368" s="103" t="n">
        <f aca="false">IF(AND($K368&lt;=T$20,$L368&gt;T$20),$I368,0)</f>
        <v>0</v>
      </c>
      <c r="U368" s="103" t="n">
        <f aca="false">IF(AND($K368&lt;=U$20,$L368&gt;U$20),$I368,0)</f>
        <v>0</v>
      </c>
      <c r="V368" s="103" t="n">
        <f aca="false">IF(AND($K368&lt;=V$20,$L368&gt;V$20),$I368,0)</f>
        <v>0</v>
      </c>
      <c r="W368" s="103" t="n">
        <f aca="false">IF(AND($K368&lt;=W$20,$L368&gt;W$20),$I368,0)</f>
        <v>0</v>
      </c>
      <c r="X368" s="103" t="n">
        <f aca="false">IF(AND($K368&lt;=X$20,$L368&gt;X$20),$I368,0)</f>
        <v>0</v>
      </c>
      <c r="Y368" s="106" t="n">
        <f aca="false">SUM(M368:X368)</f>
        <v>0</v>
      </c>
    </row>
    <row r="369" customFormat="false" ht="12.75" hidden="false" customHeight="false" outlineLevel="0" collapsed="false">
      <c r="A369" s="0" t="n">
        <f aca="false">+'Personnel Input Worksheet'!A370</f>
        <v>0</v>
      </c>
      <c r="B369" s="0" t="n">
        <f aca="false">+'Personnel Input Worksheet'!B370</f>
        <v>0</v>
      </c>
      <c r="C369" s="0" t="n">
        <f aca="false">+'Personnel Input Worksheet'!C370</f>
        <v>0</v>
      </c>
      <c r="D369" s="0" t="n">
        <f aca="false">+'Personnel Input Worksheet'!D370</f>
        <v>0</v>
      </c>
      <c r="E369" s="0" t="n">
        <f aca="false">+'Personnel Input Worksheet'!E370</f>
        <v>0</v>
      </c>
      <c r="F369" s="94" t="n">
        <f aca="false">+'Personnel Input Worksheet'!F370</f>
        <v>0</v>
      </c>
      <c r="G369" s="0" t="n">
        <f aca="false">+'Personnel Input Worksheet'!G370</f>
        <v>0</v>
      </c>
      <c r="H369" s="102" t="n">
        <f aca="false">+G369*30</f>
        <v>0</v>
      </c>
      <c r="I369" s="103" t="n">
        <f aca="false">+F369/12</f>
        <v>0</v>
      </c>
      <c r="J369" s="104" t="n">
        <v>36526</v>
      </c>
      <c r="K369" s="105" t="n">
        <f aca="false">IF(B369&lt;&gt;"FTE",DATE(99,12,31),+J369+(360-H369))</f>
        <v>36525</v>
      </c>
      <c r="L369" s="105" t="n">
        <f aca="false">IF(B369&lt;&gt;"FTE",J369+H369,DATE(2001,1,1))</f>
        <v>36526</v>
      </c>
      <c r="M369" s="103" t="n">
        <f aca="false">IF(AND($K369&lt;=M$20,$L369&gt;M$20),$I369,0)</f>
        <v>0</v>
      </c>
      <c r="N369" s="103" t="n">
        <f aca="false">IF(AND($K369&lt;=N$20,$L369&gt;N$20),$I369,0)</f>
        <v>0</v>
      </c>
      <c r="O369" s="103" t="n">
        <f aca="false">IF(AND($K369&lt;=O$20,$L369&gt;O$20),$I369,0)</f>
        <v>0</v>
      </c>
      <c r="P369" s="103" t="n">
        <f aca="false">IF(AND($K369&lt;=P$20,$L369&gt;P$20),$I369,0)</f>
        <v>0</v>
      </c>
      <c r="Q369" s="103" t="n">
        <f aca="false">IF(AND($K369&lt;=Q$20,$L369&gt;Q$20),$I369,0)</f>
        <v>0</v>
      </c>
      <c r="R369" s="103" t="n">
        <f aca="false">IF(AND($K369&lt;=R$20,$L369&gt;R$20),$I369,0)</f>
        <v>0</v>
      </c>
      <c r="S369" s="103" t="n">
        <f aca="false">IF(AND($K369&lt;=S$20,$L369&gt;S$20),$I369,0)</f>
        <v>0</v>
      </c>
      <c r="T369" s="103" t="n">
        <f aca="false">IF(AND($K369&lt;=T$20,$L369&gt;T$20),$I369,0)</f>
        <v>0</v>
      </c>
      <c r="U369" s="103" t="n">
        <f aca="false">IF(AND($K369&lt;=U$20,$L369&gt;U$20),$I369,0)</f>
        <v>0</v>
      </c>
      <c r="V369" s="103" t="n">
        <f aca="false">IF(AND($K369&lt;=V$20,$L369&gt;V$20),$I369,0)</f>
        <v>0</v>
      </c>
      <c r="W369" s="103" t="n">
        <f aca="false">IF(AND($K369&lt;=W$20,$L369&gt;W$20),$I369,0)</f>
        <v>0</v>
      </c>
      <c r="X369" s="103" t="n">
        <f aca="false">IF(AND($K369&lt;=X$20,$L369&gt;X$20),$I369,0)</f>
        <v>0</v>
      </c>
      <c r="Y369" s="106" t="n">
        <f aca="false">SUM(M369:X369)</f>
        <v>0</v>
      </c>
    </row>
    <row r="370" customFormat="false" ht="12.75" hidden="false" customHeight="false" outlineLevel="0" collapsed="false">
      <c r="A370" s="0" t="n">
        <f aca="false">+'Personnel Input Worksheet'!A371</f>
        <v>0</v>
      </c>
      <c r="B370" s="0" t="n">
        <f aca="false">+'Personnel Input Worksheet'!B371</f>
        <v>0</v>
      </c>
      <c r="C370" s="0" t="n">
        <f aca="false">+'Personnel Input Worksheet'!C371</f>
        <v>0</v>
      </c>
      <c r="D370" s="0" t="n">
        <f aca="false">+'Personnel Input Worksheet'!D371</f>
        <v>0</v>
      </c>
      <c r="E370" s="0" t="n">
        <f aca="false">+'Personnel Input Worksheet'!E371</f>
        <v>0</v>
      </c>
      <c r="F370" s="94" t="n">
        <f aca="false">+'Personnel Input Worksheet'!F371</f>
        <v>0</v>
      </c>
      <c r="G370" s="0" t="n">
        <f aca="false">+'Personnel Input Worksheet'!G371</f>
        <v>0</v>
      </c>
      <c r="H370" s="102" t="n">
        <f aca="false">+G370*30</f>
        <v>0</v>
      </c>
      <c r="I370" s="103" t="n">
        <f aca="false">+F370/12</f>
        <v>0</v>
      </c>
      <c r="J370" s="104" t="n">
        <v>36526</v>
      </c>
      <c r="K370" s="105" t="n">
        <f aca="false">IF(B370&lt;&gt;"FTE",DATE(99,12,31),+J370+(360-H370))</f>
        <v>36525</v>
      </c>
      <c r="L370" s="105" t="n">
        <f aca="false">IF(B370&lt;&gt;"FTE",J370+H370,DATE(2001,1,1))</f>
        <v>36526</v>
      </c>
      <c r="M370" s="103" t="n">
        <f aca="false">IF(AND($K370&lt;=M$20,$L370&gt;M$20),$I370,0)</f>
        <v>0</v>
      </c>
      <c r="N370" s="103" t="n">
        <f aca="false">IF(AND($K370&lt;=N$20,$L370&gt;N$20),$I370,0)</f>
        <v>0</v>
      </c>
      <c r="O370" s="103" t="n">
        <f aca="false">IF(AND($K370&lt;=O$20,$L370&gt;O$20),$I370,0)</f>
        <v>0</v>
      </c>
      <c r="P370" s="103" t="n">
        <f aca="false">IF(AND($K370&lt;=P$20,$L370&gt;P$20),$I370,0)</f>
        <v>0</v>
      </c>
      <c r="Q370" s="103" t="n">
        <f aca="false">IF(AND($K370&lt;=Q$20,$L370&gt;Q$20),$I370,0)</f>
        <v>0</v>
      </c>
      <c r="R370" s="103" t="n">
        <f aca="false">IF(AND($K370&lt;=R$20,$L370&gt;R$20),$I370,0)</f>
        <v>0</v>
      </c>
      <c r="S370" s="103" t="n">
        <f aca="false">IF(AND($K370&lt;=S$20,$L370&gt;S$20),$I370,0)</f>
        <v>0</v>
      </c>
      <c r="T370" s="103" t="n">
        <f aca="false">IF(AND($K370&lt;=T$20,$L370&gt;T$20),$I370,0)</f>
        <v>0</v>
      </c>
      <c r="U370" s="103" t="n">
        <f aca="false">IF(AND($K370&lt;=U$20,$L370&gt;U$20),$I370,0)</f>
        <v>0</v>
      </c>
      <c r="V370" s="103" t="n">
        <f aca="false">IF(AND($K370&lt;=V$20,$L370&gt;V$20),$I370,0)</f>
        <v>0</v>
      </c>
      <c r="W370" s="103" t="n">
        <f aca="false">IF(AND($K370&lt;=W$20,$L370&gt;W$20),$I370,0)</f>
        <v>0</v>
      </c>
      <c r="X370" s="103" t="n">
        <f aca="false">IF(AND($K370&lt;=X$20,$L370&gt;X$20),$I370,0)</f>
        <v>0</v>
      </c>
      <c r="Y370" s="106" t="n">
        <f aca="false">SUM(M370:X370)</f>
        <v>0</v>
      </c>
    </row>
    <row r="371" customFormat="false" ht="12.75" hidden="false" customHeight="false" outlineLevel="0" collapsed="false">
      <c r="A371" s="0" t="n">
        <f aca="false">+'Personnel Input Worksheet'!A372</f>
        <v>0</v>
      </c>
      <c r="B371" s="0" t="n">
        <f aca="false">+'Personnel Input Worksheet'!B372</f>
        <v>0</v>
      </c>
      <c r="C371" s="0" t="n">
        <f aca="false">+'Personnel Input Worksheet'!C372</f>
        <v>0</v>
      </c>
      <c r="D371" s="0" t="n">
        <f aca="false">+'Personnel Input Worksheet'!D372</f>
        <v>0</v>
      </c>
      <c r="E371" s="0" t="n">
        <f aca="false">+'Personnel Input Worksheet'!E372</f>
        <v>0</v>
      </c>
      <c r="F371" s="94" t="n">
        <f aca="false">+'Personnel Input Worksheet'!F372</f>
        <v>0</v>
      </c>
      <c r="G371" s="0" t="n">
        <f aca="false">+'Personnel Input Worksheet'!G372</f>
        <v>0</v>
      </c>
      <c r="H371" s="102" t="n">
        <f aca="false">+G371*30</f>
        <v>0</v>
      </c>
      <c r="I371" s="103" t="n">
        <f aca="false">+F371/12</f>
        <v>0</v>
      </c>
      <c r="J371" s="104" t="n">
        <v>36526</v>
      </c>
      <c r="K371" s="105" t="n">
        <f aca="false">IF(B371&lt;&gt;"FTE",DATE(99,12,31),+J371+(360-H371))</f>
        <v>36525</v>
      </c>
      <c r="L371" s="105" t="n">
        <f aca="false">IF(B371&lt;&gt;"FTE",J371+H371,DATE(2001,1,1))</f>
        <v>36526</v>
      </c>
      <c r="M371" s="103" t="n">
        <f aca="false">IF(AND($K371&lt;=M$20,$L371&gt;M$20),$I371,0)</f>
        <v>0</v>
      </c>
      <c r="N371" s="103" t="n">
        <f aca="false">IF(AND($K371&lt;=N$20,$L371&gt;N$20),$I371,0)</f>
        <v>0</v>
      </c>
      <c r="O371" s="103" t="n">
        <f aca="false">IF(AND($K371&lt;=O$20,$L371&gt;O$20),$I371,0)</f>
        <v>0</v>
      </c>
      <c r="P371" s="103" t="n">
        <f aca="false">IF(AND($K371&lt;=P$20,$L371&gt;P$20),$I371,0)</f>
        <v>0</v>
      </c>
      <c r="Q371" s="103" t="n">
        <f aca="false">IF(AND($K371&lt;=Q$20,$L371&gt;Q$20),$I371,0)</f>
        <v>0</v>
      </c>
      <c r="R371" s="103" t="n">
        <f aca="false">IF(AND($K371&lt;=R$20,$L371&gt;R$20),$I371,0)</f>
        <v>0</v>
      </c>
      <c r="S371" s="103" t="n">
        <f aca="false">IF(AND($K371&lt;=S$20,$L371&gt;S$20),$I371,0)</f>
        <v>0</v>
      </c>
      <c r="T371" s="103" t="n">
        <f aca="false">IF(AND($K371&lt;=T$20,$L371&gt;T$20),$I371,0)</f>
        <v>0</v>
      </c>
      <c r="U371" s="103" t="n">
        <f aca="false">IF(AND($K371&lt;=U$20,$L371&gt;U$20),$I371,0)</f>
        <v>0</v>
      </c>
      <c r="V371" s="103" t="n">
        <f aca="false">IF(AND($K371&lt;=V$20,$L371&gt;V$20),$I371,0)</f>
        <v>0</v>
      </c>
      <c r="W371" s="103" t="n">
        <f aca="false">IF(AND($K371&lt;=W$20,$L371&gt;W$20),$I371,0)</f>
        <v>0</v>
      </c>
      <c r="X371" s="103" t="n">
        <f aca="false">IF(AND($K371&lt;=X$20,$L371&gt;X$20),$I371,0)</f>
        <v>0</v>
      </c>
      <c r="Y371" s="106" t="n">
        <f aca="false">SUM(M371:X371)</f>
        <v>0</v>
      </c>
    </row>
    <row r="372" customFormat="false" ht="12.75" hidden="false" customHeight="false" outlineLevel="0" collapsed="false">
      <c r="A372" s="0" t="n">
        <f aca="false">+'Personnel Input Worksheet'!A373</f>
        <v>0</v>
      </c>
      <c r="B372" s="0" t="n">
        <f aca="false">+'Personnel Input Worksheet'!B373</f>
        <v>0</v>
      </c>
      <c r="C372" s="0" t="n">
        <f aca="false">+'Personnel Input Worksheet'!C373</f>
        <v>0</v>
      </c>
      <c r="D372" s="0" t="n">
        <f aca="false">+'Personnel Input Worksheet'!D373</f>
        <v>0</v>
      </c>
      <c r="E372" s="0" t="n">
        <f aca="false">+'Personnel Input Worksheet'!E373</f>
        <v>0</v>
      </c>
      <c r="F372" s="94" t="n">
        <f aca="false">+'Personnel Input Worksheet'!F373</f>
        <v>0</v>
      </c>
      <c r="G372" s="0" t="n">
        <f aca="false">+'Personnel Input Worksheet'!G373</f>
        <v>0</v>
      </c>
      <c r="H372" s="102" t="n">
        <f aca="false">+G372*30</f>
        <v>0</v>
      </c>
      <c r="I372" s="103" t="n">
        <f aca="false">+F372/12</f>
        <v>0</v>
      </c>
      <c r="J372" s="104" t="n">
        <v>36526</v>
      </c>
      <c r="K372" s="105" t="n">
        <f aca="false">IF(B372&lt;&gt;"FTE",DATE(99,12,31),+J372+(360-H372))</f>
        <v>36525</v>
      </c>
      <c r="L372" s="105" t="n">
        <f aca="false">IF(B372&lt;&gt;"FTE",J372+H372,DATE(2001,1,1))</f>
        <v>36526</v>
      </c>
      <c r="M372" s="103" t="n">
        <f aca="false">IF(AND($K372&lt;=M$20,$L372&gt;M$20),$I372,0)</f>
        <v>0</v>
      </c>
      <c r="N372" s="103" t="n">
        <f aca="false">IF(AND($K372&lt;=N$20,$L372&gt;N$20),$I372,0)</f>
        <v>0</v>
      </c>
      <c r="O372" s="103" t="n">
        <f aca="false">IF(AND($K372&lt;=O$20,$L372&gt;O$20),$I372,0)</f>
        <v>0</v>
      </c>
      <c r="P372" s="103" t="n">
        <f aca="false">IF(AND($K372&lt;=P$20,$L372&gt;P$20),$I372,0)</f>
        <v>0</v>
      </c>
      <c r="Q372" s="103" t="n">
        <f aca="false">IF(AND($K372&lt;=Q$20,$L372&gt;Q$20),$I372,0)</f>
        <v>0</v>
      </c>
      <c r="R372" s="103" t="n">
        <f aca="false">IF(AND($K372&lt;=R$20,$L372&gt;R$20),$I372,0)</f>
        <v>0</v>
      </c>
      <c r="S372" s="103" t="n">
        <f aca="false">IF(AND($K372&lt;=S$20,$L372&gt;S$20),$I372,0)</f>
        <v>0</v>
      </c>
      <c r="T372" s="103" t="n">
        <f aca="false">IF(AND($K372&lt;=T$20,$L372&gt;T$20),$I372,0)</f>
        <v>0</v>
      </c>
      <c r="U372" s="103" t="n">
        <f aca="false">IF(AND($K372&lt;=U$20,$L372&gt;U$20),$I372,0)</f>
        <v>0</v>
      </c>
      <c r="V372" s="103" t="n">
        <f aca="false">IF(AND($K372&lt;=V$20,$L372&gt;V$20),$I372,0)</f>
        <v>0</v>
      </c>
      <c r="W372" s="103" t="n">
        <f aca="false">IF(AND($K372&lt;=W$20,$L372&gt;W$20),$I372,0)</f>
        <v>0</v>
      </c>
      <c r="X372" s="103" t="n">
        <f aca="false">IF(AND($K372&lt;=X$20,$L372&gt;X$20),$I372,0)</f>
        <v>0</v>
      </c>
      <c r="Y372" s="106" t="n">
        <f aca="false">SUM(M372:X372)</f>
        <v>0</v>
      </c>
    </row>
    <row r="373" customFormat="false" ht="12.75" hidden="false" customHeight="false" outlineLevel="0" collapsed="false">
      <c r="A373" s="0" t="n">
        <f aca="false">+'Personnel Input Worksheet'!A374</f>
        <v>0</v>
      </c>
      <c r="B373" s="0" t="n">
        <f aca="false">+'Personnel Input Worksheet'!B374</f>
        <v>0</v>
      </c>
      <c r="C373" s="0" t="n">
        <f aca="false">+'Personnel Input Worksheet'!C374</f>
        <v>0</v>
      </c>
      <c r="D373" s="0" t="n">
        <f aca="false">+'Personnel Input Worksheet'!D374</f>
        <v>0</v>
      </c>
      <c r="E373" s="0" t="n">
        <f aca="false">+'Personnel Input Worksheet'!E374</f>
        <v>0</v>
      </c>
      <c r="F373" s="94" t="n">
        <f aca="false">+'Personnel Input Worksheet'!F374</f>
        <v>0</v>
      </c>
      <c r="G373" s="0" t="n">
        <f aca="false">+'Personnel Input Worksheet'!G374</f>
        <v>0</v>
      </c>
      <c r="H373" s="102" t="n">
        <f aca="false">+G373*30</f>
        <v>0</v>
      </c>
      <c r="I373" s="103" t="n">
        <f aca="false">+F373/12</f>
        <v>0</v>
      </c>
      <c r="J373" s="104" t="n">
        <v>36526</v>
      </c>
      <c r="K373" s="105" t="n">
        <f aca="false">IF(B373&lt;&gt;"FTE",DATE(99,12,31),+J373+(360-H373))</f>
        <v>36525</v>
      </c>
      <c r="L373" s="105" t="n">
        <f aca="false">IF(B373&lt;&gt;"FTE",J373+H373,DATE(2001,1,1))</f>
        <v>36526</v>
      </c>
      <c r="M373" s="103" t="n">
        <f aca="false">IF(AND($K373&lt;=M$20,$L373&gt;M$20),$I373,0)</f>
        <v>0</v>
      </c>
      <c r="N373" s="103" t="n">
        <f aca="false">IF(AND($K373&lt;=N$20,$L373&gt;N$20),$I373,0)</f>
        <v>0</v>
      </c>
      <c r="O373" s="103" t="n">
        <f aca="false">IF(AND($K373&lt;=O$20,$L373&gt;O$20),$I373,0)</f>
        <v>0</v>
      </c>
      <c r="P373" s="103" t="n">
        <f aca="false">IF(AND($K373&lt;=P$20,$L373&gt;P$20),$I373,0)</f>
        <v>0</v>
      </c>
      <c r="Q373" s="103" t="n">
        <f aca="false">IF(AND($K373&lt;=Q$20,$L373&gt;Q$20),$I373,0)</f>
        <v>0</v>
      </c>
      <c r="R373" s="103" t="n">
        <f aca="false">IF(AND($K373&lt;=R$20,$L373&gt;R$20),$I373,0)</f>
        <v>0</v>
      </c>
      <c r="S373" s="103" t="n">
        <f aca="false">IF(AND($K373&lt;=S$20,$L373&gt;S$20),$I373,0)</f>
        <v>0</v>
      </c>
      <c r="T373" s="103" t="n">
        <f aca="false">IF(AND($K373&lt;=T$20,$L373&gt;T$20),$I373,0)</f>
        <v>0</v>
      </c>
      <c r="U373" s="103" t="n">
        <f aca="false">IF(AND($K373&lt;=U$20,$L373&gt;U$20),$I373,0)</f>
        <v>0</v>
      </c>
      <c r="V373" s="103" t="n">
        <f aca="false">IF(AND($K373&lt;=V$20,$L373&gt;V$20),$I373,0)</f>
        <v>0</v>
      </c>
      <c r="W373" s="103" t="n">
        <f aca="false">IF(AND($K373&lt;=W$20,$L373&gt;W$20),$I373,0)</f>
        <v>0</v>
      </c>
      <c r="X373" s="103" t="n">
        <f aca="false">IF(AND($K373&lt;=X$20,$L373&gt;X$20),$I373,0)</f>
        <v>0</v>
      </c>
      <c r="Y373" s="106" t="n">
        <f aca="false">SUM(M373:X373)</f>
        <v>0</v>
      </c>
    </row>
    <row r="374" customFormat="false" ht="12.75" hidden="false" customHeight="false" outlineLevel="0" collapsed="false">
      <c r="A374" s="0" t="n">
        <f aca="false">+'Personnel Input Worksheet'!A375</f>
        <v>0</v>
      </c>
      <c r="B374" s="0" t="n">
        <f aca="false">+'Personnel Input Worksheet'!B375</f>
        <v>0</v>
      </c>
      <c r="C374" s="0" t="n">
        <f aca="false">+'Personnel Input Worksheet'!C375</f>
        <v>0</v>
      </c>
      <c r="D374" s="0" t="n">
        <f aca="false">+'Personnel Input Worksheet'!D375</f>
        <v>0</v>
      </c>
      <c r="E374" s="0" t="n">
        <f aca="false">+'Personnel Input Worksheet'!E375</f>
        <v>0</v>
      </c>
      <c r="F374" s="94" t="n">
        <f aca="false">+'Personnel Input Worksheet'!F375</f>
        <v>0</v>
      </c>
      <c r="G374" s="0" t="n">
        <f aca="false">+'Personnel Input Worksheet'!G375</f>
        <v>0</v>
      </c>
      <c r="H374" s="102" t="n">
        <f aca="false">+G374*30</f>
        <v>0</v>
      </c>
      <c r="I374" s="103" t="n">
        <f aca="false">+F374/12</f>
        <v>0</v>
      </c>
      <c r="J374" s="104" t="n">
        <v>36526</v>
      </c>
      <c r="K374" s="105" t="n">
        <f aca="false">IF(B374&lt;&gt;"FTE",DATE(99,12,31),+J374+(360-H374))</f>
        <v>36525</v>
      </c>
      <c r="L374" s="105" t="n">
        <f aca="false">IF(B374&lt;&gt;"FTE",J374+H374,DATE(2001,1,1))</f>
        <v>36526</v>
      </c>
      <c r="M374" s="103" t="n">
        <f aca="false">IF(AND($K374&lt;=M$20,$L374&gt;M$20),$I374,0)</f>
        <v>0</v>
      </c>
      <c r="N374" s="103" t="n">
        <f aca="false">IF(AND($K374&lt;=N$20,$L374&gt;N$20),$I374,0)</f>
        <v>0</v>
      </c>
      <c r="O374" s="103" t="n">
        <f aca="false">IF(AND($K374&lt;=O$20,$L374&gt;O$20),$I374,0)</f>
        <v>0</v>
      </c>
      <c r="P374" s="103" t="n">
        <f aca="false">IF(AND($K374&lt;=P$20,$L374&gt;P$20),$I374,0)</f>
        <v>0</v>
      </c>
      <c r="Q374" s="103" t="n">
        <f aca="false">IF(AND($K374&lt;=Q$20,$L374&gt;Q$20),$I374,0)</f>
        <v>0</v>
      </c>
      <c r="R374" s="103" t="n">
        <f aca="false">IF(AND($K374&lt;=R$20,$L374&gt;R$20),$I374,0)</f>
        <v>0</v>
      </c>
      <c r="S374" s="103" t="n">
        <f aca="false">IF(AND($K374&lt;=S$20,$L374&gt;S$20),$I374,0)</f>
        <v>0</v>
      </c>
      <c r="T374" s="103" t="n">
        <f aca="false">IF(AND($K374&lt;=T$20,$L374&gt;T$20),$I374,0)</f>
        <v>0</v>
      </c>
      <c r="U374" s="103" t="n">
        <f aca="false">IF(AND($K374&lt;=U$20,$L374&gt;U$20),$I374,0)</f>
        <v>0</v>
      </c>
      <c r="V374" s="103" t="n">
        <f aca="false">IF(AND($K374&lt;=V$20,$L374&gt;V$20),$I374,0)</f>
        <v>0</v>
      </c>
      <c r="W374" s="103" t="n">
        <f aca="false">IF(AND($K374&lt;=W$20,$L374&gt;W$20),$I374,0)</f>
        <v>0</v>
      </c>
      <c r="X374" s="103" t="n">
        <f aca="false">IF(AND($K374&lt;=X$20,$L374&gt;X$20),$I374,0)</f>
        <v>0</v>
      </c>
      <c r="Y374" s="106" t="n">
        <f aca="false">SUM(M374:X374)</f>
        <v>0</v>
      </c>
    </row>
    <row r="375" customFormat="false" ht="12.75" hidden="false" customHeight="false" outlineLevel="0" collapsed="false">
      <c r="A375" s="0" t="n">
        <f aca="false">+'Personnel Input Worksheet'!A376</f>
        <v>0</v>
      </c>
      <c r="B375" s="0" t="n">
        <f aca="false">+'Personnel Input Worksheet'!B376</f>
        <v>0</v>
      </c>
      <c r="C375" s="0" t="n">
        <f aca="false">+'Personnel Input Worksheet'!C376</f>
        <v>0</v>
      </c>
      <c r="D375" s="0" t="n">
        <f aca="false">+'Personnel Input Worksheet'!D376</f>
        <v>0</v>
      </c>
      <c r="E375" s="0" t="n">
        <f aca="false">+'Personnel Input Worksheet'!E376</f>
        <v>0</v>
      </c>
      <c r="F375" s="94" t="n">
        <f aca="false">+'Personnel Input Worksheet'!F376</f>
        <v>0</v>
      </c>
      <c r="G375" s="0" t="n">
        <f aca="false">+'Personnel Input Worksheet'!G376</f>
        <v>0</v>
      </c>
      <c r="H375" s="102" t="n">
        <f aca="false">+G375*30</f>
        <v>0</v>
      </c>
      <c r="I375" s="103" t="n">
        <f aca="false">+F375/12</f>
        <v>0</v>
      </c>
      <c r="J375" s="104" t="n">
        <v>36526</v>
      </c>
      <c r="K375" s="105" t="n">
        <f aca="false">IF(B375&lt;&gt;"FTE",DATE(99,12,31),+J375+(360-H375))</f>
        <v>36525</v>
      </c>
      <c r="L375" s="105" t="n">
        <f aca="false">IF(B375&lt;&gt;"FTE",J375+H375,DATE(2001,1,1))</f>
        <v>36526</v>
      </c>
      <c r="M375" s="103" t="n">
        <f aca="false">IF(AND($K375&lt;=M$20,$L375&gt;M$20),$I375,0)</f>
        <v>0</v>
      </c>
      <c r="N375" s="103" t="n">
        <f aca="false">IF(AND($K375&lt;=N$20,$L375&gt;N$20),$I375,0)</f>
        <v>0</v>
      </c>
      <c r="O375" s="103" t="n">
        <f aca="false">IF(AND($K375&lt;=O$20,$L375&gt;O$20),$I375,0)</f>
        <v>0</v>
      </c>
      <c r="P375" s="103" t="n">
        <f aca="false">IF(AND($K375&lt;=P$20,$L375&gt;P$20),$I375,0)</f>
        <v>0</v>
      </c>
      <c r="Q375" s="103" t="n">
        <f aca="false">IF(AND($K375&lt;=Q$20,$L375&gt;Q$20),$I375,0)</f>
        <v>0</v>
      </c>
      <c r="R375" s="103" t="n">
        <f aca="false">IF(AND($K375&lt;=R$20,$L375&gt;R$20),$I375,0)</f>
        <v>0</v>
      </c>
      <c r="S375" s="103" t="n">
        <f aca="false">IF(AND($K375&lt;=S$20,$L375&gt;S$20),$I375,0)</f>
        <v>0</v>
      </c>
      <c r="T375" s="103" t="n">
        <f aca="false">IF(AND($K375&lt;=T$20,$L375&gt;T$20),$I375,0)</f>
        <v>0</v>
      </c>
      <c r="U375" s="103" t="n">
        <f aca="false">IF(AND($K375&lt;=U$20,$L375&gt;U$20),$I375,0)</f>
        <v>0</v>
      </c>
      <c r="V375" s="103" t="n">
        <f aca="false">IF(AND($K375&lt;=V$20,$L375&gt;V$20),$I375,0)</f>
        <v>0</v>
      </c>
      <c r="W375" s="103" t="n">
        <f aca="false">IF(AND($K375&lt;=W$20,$L375&gt;W$20),$I375,0)</f>
        <v>0</v>
      </c>
      <c r="X375" s="103" t="n">
        <f aca="false">IF(AND($K375&lt;=X$20,$L375&gt;X$20),$I375,0)</f>
        <v>0</v>
      </c>
      <c r="Y375" s="106" t="n">
        <f aca="false">SUM(M375:X375)</f>
        <v>0</v>
      </c>
    </row>
    <row r="376" customFormat="false" ht="12.75" hidden="false" customHeight="false" outlineLevel="0" collapsed="false">
      <c r="A376" s="0" t="n">
        <f aca="false">+'Personnel Input Worksheet'!A377</f>
        <v>0</v>
      </c>
      <c r="B376" s="0" t="n">
        <f aca="false">+'Personnel Input Worksheet'!B377</f>
        <v>0</v>
      </c>
      <c r="C376" s="0" t="n">
        <f aca="false">+'Personnel Input Worksheet'!C377</f>
        <v>0</v>
      </c>
      <c r="D376" s="0" t="n">
        <f aca="false">+'Personnel Input Worksheet'!D377</f>
        <v>0</v>
      </c>
      <c r="E376" s="0" t="n">
        <f aca="false">+'Personnel Input Worksheet'!E377</f>
        <v>0</v>
      </c>
      <c r="F376" s="94" t="n">
        <f aca="false">+'Personnel Input Worksheet'!F377</f>
        <v>0</v>
      </c>
      <c r="G376" s="0" t="n">
        <f aca="false">+'Personnel Input Worksheet'!G377</f>
        <v>0</v>
      </c>
      <c r="H376" s="102" t="n">
        <f aca="false">+G376*30</f>
        <v>0</v>
      </c>
      <c r="I376" s="103" t="n">
        <f aca="false">+F376/12</f>
        <v>0</v>
      </c>
      <c r="J376" s="104" t="n">
        <v>36526</v>
      </c>
      <c r="K376" s="105" t="n">
        <f aca="false">IF(B376&lt;&gt;"FTE",DATE(99,12,31),+J376+(360-H376))</f>
        <v>36525</v>
      </c>
      <c r="L376" s="105" t="n">
        <f aca="false">IF(B376&lt;&gt;"FTE",J376+H376,DATE(2001,1,1))</f>
        <v>36526</v>
      </c>
      <c r="M376" s="103" t="n">
        <f aca="false">IF(AND($K376&lt;=M$20,$L376&gt;M$20),$I376,0)</f>
        <v>0</v>
      </c>
      <c r="N376" s="103" t="n">
        <f aca="false">IF(AND($K376&lt;=N$20,$L376&gt;N$20),$I376,0)</f>
        <v>0</v>
      </c>
      <c r="O376" s="103" t="n">
        <f aca="false">IF(AND($K376&lt;=O$20,$L376&gt;O$20),$I376,0)</f>
        <v>0</v>
      </c>
      <c r="P376" s="103" t="n">
        <f aca="false">IF(AND($K376&lt;=P$20,$L376&gt;P$20),$I376,0)</f>
        <v>0</v>
      </c>
      <c r="Q376" s="103" t="n">
        <f aca="false">IF(AND($K376&lt;=Q$20,$L376&gt;Q$20),$I376,0)</f>
        <v>0</v>
      </c>
      <c r="R376" s="103" t="n">
        <f aca="false">IF(AND($K376&lt;=R$20,$L376&gt;R$20),$I376,0)</f>
        <v>0</v>
      </c>
      <c r="S376" s="103" t="n">
        <f aca="false">IF(AND($K376&lt;=S$20,$L376&gt;S$20),$I376,0)</f>
        <v>0</v>
      </c>
      <c r="T376" s="103" t="n">
        <f aca="false">IF(AND($K376&lt;=T$20,$L376&gt;T$20),$I376,0)</f>
        <v>0</v>
      </c>
      <c r="U376" s="103" t="n">
        <f aca="false">IF(AND($K376&lt;=U$20,$L376&gt;U$20),$I376,0)</f>
        <v>0</v>
      </c>
      <c r="V376" s="103" t="n">
        <f aca="false">IF(AND($K376&lt;=V$20,$L376&gt;V$20),$I376,0)</f>
        <v>0</v>
      </c>
      <c r="W376" s="103" t="n">
        <f aca="false">IF(AND($K376&lt;=W$20,$L376&gt;W$20),$I376,0)</f>
        <v>0</v>
      </c>
      <c r="X376" s="103" t="n">
        <f aca="false">IF(AND($K376&lt;=X$20,$L376&gt;X$20),$I376,0)</f>
        <v>0</v>
      </c>
      <c r="Y376" s="106" t="n">
        <f aca="false">SUM(M376:X376)</f>
        <v>0</v>
      </c>
    </row>
    <row r="377" customFormat="false" ht="12.75" hidden="false" customHeight="false" outlineLevel="0" collapsed="false">
      <c r="A377" s="0" t="n">
        <f aca="false">+'Personnel Input Worksheet'!A378</f>
        <v>0</v>
      </c>
      <c r="B377" s="0" t="n">
        <f aca="false">+'Personnel Input Worksheet'!B378</f>
        <v>0</v>
      </c>
      <c r="C377" s="0" t="n">
        <f aca="false">+'Personnel Input Worksheet'!C378</f>
        <v>0</v>
      </c>
      <c r="D377" s="0" t="n">
        <f aca="false">+'Personnel Input Worksheet'!D378</f>
        <v>0</v>
      </c>
      <c r="E377" s="0" t="n">
        <f aca="false">+'Personnel Input Worksheet'!E378</f>
        <v>0</v>
      </c>
      <c r="F377" s="94" t="n">
        <f aca="false">+'Personnel Input Worksheet'!F378</f>
        <v>0</v>
      </c>
      <c r="G377" s="0" t="n">
        <f aca="false">+'Personnel Input Worksheet'!G378</f>
        <v>0</v>
      </c>
      <c r="H377" s="102" t="n">
        <f aca="false">+G377*30</f>
        <v>0</v>
      </c>
      <c r="I377" s="103" t="n">
        <f aca="false">+F377/12</f>
        <v>0</v>
      </c>
      <c r="J377" s="104" t="n">
        <v>36526</v>
      </c>
      <c r="K377" s="105" t="n">
        <f aca="false">IF(B377&lt;&gt;"FTE",DATE(99,12,31),+J377+(360-H377))</f>
        <v>36525</v>
      </c>
      <c r="L377" s="105" t="n">
        <f aca="false">IF(B377&lt;&gt;"FTE",J377+H377,DATE(2001,1,1))</f>
        <v>36526</v>
      </c>
      <c r="M377" s="103" t="n">
        <f aca="false">IF(AND($K377&lt;=M$20,$L377&gt;M$20),$I377,0)</f>
        <v>0</v>
      </c>
      <c r="N377" s="103" t="n">
        <f aca="false">IF(AND($K377&lt;=N$20,$L377&gt;N$20),$I377,0)</f>
        <v>0</v>
      </c>
      <c r="O377" s="103" t="n">
        <f aca="false">IF(AND($K377&lt;=O$20,$L377&gt;O$20),$I377,0)</f>
        <v>0</v>
      </c>
      <c r="P377" s="103" t="n">
        <f aca="false">IF(AND($K377&lt;=P$20,$L377&gt;P$20),$I377,0)</f>
        <v>0</v>
      </c>
      <c r="Q377" s="103" t="n">
        <f aca="false">IF(AND($K377&lt;=Q$20,$L377&gt;Q$20),$I377,0)</f>
        <v>0</v>
      </c>
      <c r="R377" s="103" t="n">
        <f aca="false">IF(AND($K377&lt;=R$20,$L377&gt;R$20),$I377,0)</f>
        <v>0</v>
      </c>
      <c r="S377" s="103" t="n">
        <f aca="false">IF(AND($K377&lt;=S$20,$L377&gt;S$20),$I377,0)</f>
        <v>0</v>
      </c>
      <c r="T377" s="103" t="n">
        <f aca="false">IF(AND($K377&lt;=T$20,$L377&gt;T$20),$I377,0)</f>
        <v>0</v>
      </c>
      <c r="U377" s="103" t="n">
        <f aca="false">IF(AND($K377&lt;=U$20,$L377&gt;U$20),$I377,0)</f>
        <v>0</v>
      </c>
      <c r="V377" s="103" t="n">
        <f aca="false">IF(AND($K377&lt;=V$20,$L377&gt;V$20),$I377,0)</f>
        <v>0</v>
      </c>
      <c r="W377" s="103" t="n">
        <f aca="false">IF(AND($K377&lt;=W$20,$L377&gt;W$20),$I377,0)</f>
        <v>0</v>
      </c>
      <c r="X377" s="103" t="n">
        <f aca="false">IF(AND($K377&lt;=X$20,$L377&gt;X$20),$I377,0)</f>
        <v>0</v>
      </c>
      <c r="Y377" s="106" t="n">
        <f aca="false">SUM(M377:X377)</f>
        <v>0</v>
      </c>
    </row>
    <row r="378" customFormat="false" ht="12.75" hidden="false" customHeight="false" outlineLevel="0" collapsed="false">
      <c r="A378" s="0" t="n">
        <f aca="false">+'Personnel Input Worksheet'!A379</f>
        <v>0</v>
      </c>
      <c r="B378" s="0" t="n">
        <f aca="false">+'Personnel Input Worksheet'!B379</f>
        <v>0</v>
      </c>
      <c r="C378" s="0" t="n">
        <f aca="false">+'Personnel Input Worksheet'!C379</f>
        <v>0</v>
      </c>
      <c r="D378" s="0" t="n">
        <f aca="false">+'Personnel Input Worksheet'!D379</f>
        <v>0</v>
      </c>
      <c r="E378" s="0" t="n">
        <f aca="false">+'Personnel Input Worksheet'!E379</f>
        <v>0</v>
      </c>
      <c r="F378" s="94" t="n">
        <f aca="false">+'Personnel Input Worksheet'!F379</f>
        <v>0</v>
      </c>
      <c r="G378" s="0" t="n">
        <f aca="false">+'Personnel Input Worksheet'!G379</f>
        <v>0</v>
      </c>
      <c r="H378" s="102" t="n">
        <f aca="false">+G378*30</f>
        <v>0</v>
      </c>
      <c r="I378" s="103" t="n">
        <f aca="false">+F378/12</f>
        <v>0</v>
      </c>
      <c r="J378" s="104" t="n">
        <v>36526</v>
      </c>
      <c r="K378" s="105" t="n">
        <f aca="false">IF(B378&lt;&gt;"FTE",DATE(99,12,31),+J378+(360-H378))</f>
        <v>36525</v>
      </c>
      <c r="L378" s="105" t="n">
        <f aca="false">IF(B378&lt;&gt;"FTE",J378+H378,DATE(2001,1,1))</f>
        <v>36526</v>
      </c>
      <c r="M378" s="103" t="n">
        <f aca="false">IF(AND($K378&lt;=M$20,$L378&gt;M$20),$I378,0)</f>
        <v>0</v>
      </c>
      <c r="N378" s="103" t="n">
        <f aca="false">IF(AND($K378&lt;=N$20,$L378&gt;N$20),$I378,0)</f>
        <v>0</v>
      </c>
      <c r="O378" s="103" t="n">
        <f aca="false">IF(AND($K378&lt;=O$20,$L378&gt;O$20),$I378,0)</f>
        <v>0</v>
      </c>
      <c r="P378" s="103" t="n">
        <f aca="false">IF(AND($K378&lt;=P$20,$L378&gt;P$20),$I378,0)</f>
        <v>0</v>
      </c>
      <c r="Q378" s="103" t="n">
        <f aca="false">IF(AND($K378&lt;=Q$20,$L378&gt;Q$20),$I378,0)</f>
        <v>0</v>
      </c>
      <c r="R378" s="103" t="n">
        <f aca="false">IF(AND($K378&lt;=R$20,$L378&gt;R$20),$I378,0)</f>
        <v>0</v>
      </c>
      <c r="S378" s="103" t="n">
        <f aca="false">IF(AND($K378&lt;=S$20,$L378&gt;S$20),$I378,0)</f>
        <v>0</v>
      </c>
      <c r="T378" s="103" t="n">
        <f aca="false">IF(AND($K378&lt;=T$20,$L378&gt;T$20),$I378,0)</f>
        <v>0</v>
      </c>
      <c r="U378" s="103" t="n">
        <f aca="false">IF(AND($K378&lt;=U$20,$L378&gt;U$20),$I378,0)</f>
        <v>0</v>
      </c>
      <c r="V378" s="103" t="n">
        <f aca="false">IF(AND($K378&lt;=V$20,$L378&gt;V$20),$I378,0)</f>
        <v>0</v>
      </c>
      <c r="W378" s="103" t="n">
        <f aca="false">IF(AND($K378&lt;=W$20,$L378&gt;W$20),$I378,0)</f>
        <v>0</v>
      </c>
      <c r="X378" s="103" t="n">
        <f aca="false">IF(AND($K378&lt;=X$20,$L378&gt;X$20),$I378,0)</f>
        <v>0</v>
      </c>
      <c r="Y378" s="106" t="n">
        <f aca="false">SUM(M378:X378)</f>
        <v>0</v>
      </c>
    </row>
    <row r="379" customFormat="false" ht="12.75" hidden="false" customHeight="false" outlineLevel="0" collapsed="false">
      <c r="A379" s="0" t="n">
        <f aca="false">+'Personnel Input Worksheet'!A380</f>
        <v>0</v>
      </c>
      <c r="B379" s="0" t="n">
        <f aca="false">+'Personnel Input Worksheet'!B380</f>
        <v>0</v>
      </c>
      <c r="C379" s="0" t="n">
        <f aca="false">+'Personnel Input Worksheet'!C380</f>
        <v>0</v>
      </c>
      <c r="D379" s="0" t="n">
        <f aca="false">+'Personnel Input Worksheet'!D380</f>
        <v>0</v>
      </c>
      <c r="E379" s="0" t="n">
        <f aca="false">+'Personnel Input Worksheet'!E380</f>
        <v>0</v>
      </c>
      <c r="F379" s="94" t="n">
        <f aca="false">+'Personnel Input Worksheet'!F380</f>
        <v>0</v>
      </c>
      <c r="G379" s="0" t="n">
        <f aca="false">+'Personnel Input Worksheet'!G380</f>
        <v>0</v>
      </c>
      <c r="H379" s="102" t="n">
        <f aca="false">+G379*30</f>
        <v>0</v>
      </c>
      <c r="I379" s="103" t="n">
        <f aca="false">+F379/12</f>
        <v>0</v>
      </c>
      <c r="J379" s="104" t="n">
        <v>36526</v>
      </c>
      <c r="K379" s="105" t="n">
        <f aca="false">IF(B379&lt;&gt;"FTE",DATE(99,12,31),+J379+(360-H379))</f>
        <v>36525</v>
      </c>
      <c r="L379" s="105" t="n">
        <f aca="false">IF(B379&lt;&gt;"FTE",J379+H379,DATE(2001,1,1))</f>
        <v>36526</v>
      </c>
      <c r="M379" s="103" t="n">
        <f aca="false">IF(AND($K379&lt;=M$20,$L379&gt;M$20),$I379,0)</f>
        <v>0</v>
      </c>
      <c r="N379" s="103" t="n">
        <f aca="false">IF(AND($K379&lt;=N$20,$L379&gt;N$20),$I379,0)</f>
        <v>0</v>
      </c>
      <c r="O379" s="103" t="n">
        <f aca="false">IF(AND($K379&lt;=O$20,$L379&gt;O$20),$I379,0)</f>
        <v>0</v>
      </c>
      <c r="P379" s="103" t="n">
        <f aca="false">IF(AND($K379&lt;=P$20,$L379&gt;P$20),$I379,0)</f>
        <v>0</v>
      </c>
      <c r="Q379" s="103" t="n">
        <f aca="false">IF(AND($K379&lt;=Q$20,$L379&gt;Q$20),$I379,0)</f>
        <v>0</v>
      </c>
      <c r="R379" s="103" t="n">
        <f aca="false">IF(AND($K379&lt;=R$20,$L379&gt;R$20),$I379,0)</f>
        <v>0</v>
      </c>
      <c r="S379" s="103" t="n">
        <f aca="false">IF(AND($K379&lt;=S$20,$L379&gt;S$20),$I379,0)</f>
        <v>0</v>
      </c>
      <c r="T379" s="103" t="n">
        <f aca="false">IF(AND($K379&lt;=T$20,$L379&gt;T$20),$I379,0)</f>
        <v>0</v>
      </c>
      <c r="U379" s="103" t="n">
        <f aca="false">IF(AND($K379&lt;=U$20,$L379&gt;U$20),$I379,0)</f>
        <v>0</v>
      </c>
      <c r="V379" s="103" t="n">
        <f aca="false">IF(AND($K379&lt;=V$20,$L379&gt;V$20),$I379,0)</f>
        <v>0</v>
      </c>
      <c r="W379" s="103" t="n">
        <f aca="false">IF(AND($K379&lt;=W$20,$L379&gt;W$20),$I379,0)</f>
        <v>0</v>
      </c>
      <c r="X379" s="103" t="n">
        <f aca="false">IF(AND($K379&lt;=X$20,$L379&gt;X$20),$I379,0)</f>
        <v>0</v>
      </c>
      <c r="Y379" s="106" t="n">
        <f aca="false">SUM(M379:X379)</f>
        <v>0</v>
      </c>
    </row>
    <row r="380" customFormat="false" ht="12.75" hidden="false" customHeight="false" outlineLevel="0" collapsed="false">
      <c r="A380" s="0" t="n">
        <f aca="false">+'Personnel Input Worksheet'!A381</f>
        <v>0</v>
      </c>
      <c r="B380" s="0" t="n">
        <f aca="false">+'Personnel Input Worksheet'!B381</f>
        <v>0</v>
      </c>
      <c r="C380" s="0" t="n">
        <f aca="false">+'Personnel Input Worksheet'!C381</f>
        <v>0</v>
      </c>
      <c r="D380" s="0" t="n">
        <f aca="false">+'Personnel Input Worksheet'!D381</f>
        <v>0</v>
      </c>
      <c r="E380" s="0" t="n">
        <f aca="false">+'Personnel Input Worksheet'!E381</f>
        <v>0</v>
      </c>
      <c r="F380" s="94" t="n">
        <f aca="false">+'Personnel Input Worksheet'!F381</f>
        <v>0</v>
      </c>
      <c r="G380" s="0" t="n">
        <f aca="false">+'Personnel Input Worksheet'!G381</f>
        <v>0</v>
      </c>
      <c r="H380" s="102" t="n">
        <f aca="false">+G380*30</f>
        <v>0</v>
      </c>
      <c r="I380" s="103" t="n">
        <f aca="false">+F380/12</f>
        <v>0</v>
      </c>
      <c r="J380" s="104" t="n">
        <v>36526</v>
      </c>
      <c r="K380" s="105" t="n">
        <f aca="false">IF(B380&lt;&gt;"FTE",DATE(99,12,31),+J380+(360-H380))</f>
        <v>36525</v>
      </c>
      <c r="L380" s="105" t="n">
        <f aca="false">IF(B380&lt;&gt;"FTE",J380+H380,DATE(2001,1,1))</f>
        <v>36526</v>
      </c>
      <c r="M380" s="103" t="n">
        <f aca="false">IF(AND($K380&lt;=M$20,$L380&gt;M$20),$I380,0)</f>
        <v>0</v>
      </c>
      <c r="N380" s="103" t="n">
        <f aca="false">IF(AND($K380&lt;=N$20,$L380&gt;N$20),$I380,0)</f>
        <v>0</v>
      </c>
      <c r="O380" s="103" t="n">
        <f aca="false">IF(AND($K380&lt;=O$20,$L380&gt;O$20),$I380,0)</f>
        <v>0</v>
      </c>
      <c r="P380" s="103" t="n">
        <f aca="false">IF(AND($K380&lt;=P$20,$L380&gt;P$20),$I380,0)</f>
        <v>0</v>
      </c>
      <c r="Q380" s="103" t="n">
        <f aca="false">IF(AND($K380&lt;=Q$20,$L380&gt;Q$20),$I380,0)</f>
        <v>0</v>
      </c>
      <c r="R380" s="103" t="n">
        <f aca="false">IF(AND($K380&lt;=R$20,$L380&gt;R$20),$I380,0)</f>
        <v>0</v>
      </c>
      <c r="S380" s="103" t="n">
        <f aca="false">IF(AND($K380&lt;=S$20,$L380&gt;S$20),$I380,0)</f>
        <v>0</v>
      </c>
      <c r="T380" s="103" t="n">
        <f aca="false">IF(AND($K380&lt;=T$20,$L380&gt;T$20),$I380,0)</f>
        <v>0</v>
      </c>
      <c r="U380" s="103" t="n">
        <f aca="false">IF(AND($K380&lt;=U$20,$L380&gt;U$20),$I380,0)</f>
        <v>0</v>
      </c>
      <c r="V380" s="103" t="n">
        <f aca="false">IF(AND($K380&lt;=V$20,$L380&gt;V$20),$I380,0)</f>
        <v>0</v>
      </c>
      <c r="W380" s="103" t="n">
        <f aca="false">IF(AND($K380&lt;=W$20,$L380&gt;W$20),$I380,0)</f>
        <v>0</v>
      </c>
      <c r="X380" s="103" t="n">
        <f aca="false">IF(AND($K380&lt;=X$20,$L380&gt;X$20),$I380,0)</f>
        <v>0</v>
      </c>
      <c r="Y380" s="106" t="n">
        <f aca="false">SUM(M380:X380)</f>
        <v>0</v>
      </c>
    </row>
    <row r="381" customFormat="false" ht="12.75" hidden="false" customHeight="false" outlineLevel="0" collapsed="false">
      <c r="A381" s="0" t="n">
        <f aca="false">+'Personnel Input Worksheet'!A382</f>
        <v>0</v>
      </c>
      <c r="B381" s="0" t="n">
        <f aca="false">+'Personnel Input Worksheet'!B382</f>
        <v>0</v>
      </c>
      <c r="C381" s="0" t="n">
        <f aca="false">+'Personnel Input Worksheet'!C382</f>
        <v>0</v>
      </c>
      <c r="D381" s="0" t="n">
        <f aca="false">+'Personnel Input Worksheet'!D382</f>
        <v>0</v>
      </c>
      <c r="E381" s="0" t="n">
        <f aca="false">+'Personnel Input Worksheet'!E382</f>
        <v>0</v>
      </c>
      <c r="F381" s="94" t="n">
        <f aca="false">+'Personnel Input Worksheet'!F382</f>
        <v>0</v>
      </c>
      <c r="G381" s="0" t="n">
        <f aca="false">+'Personnel Input Worksheet'!G382</f>
        <v>0</v>
      </c>
      <c r="H381" s="102" t="n">
        <f aca="false">+G381*30</f>
        <v>0</v>
      </c>
      <c r="I381" s="103" t="n">
        <f aca="false">+F381/12</f>
        <v>0</v>
      </c>
      <c r="J381" s="104" t="n">
        <v>36526</v>
      </c>
      <c r="K381" s="105" t="n">
        <f aca="false">IF(B381&lt;&gt;"FTE",DATE(99,12,31),+J381+(360-H381))</f>
        <v>36525</v>
      </c>
      <c r="L381" s="105" t="n">
        <f aca="false">IF(B381&lt;&gt;"FTE",J381+H381,DATE(2001,1,1))</f>
        <v>36526</v>
      </c>
      <c r="M381" s="103" t="n">
        <f aca="false">IF(AND($K381&lt;=M$20,$L381&gt;M$20),$I381,0)</f>
        <v>0</v>
      </c>
      <c r="N381" s="103" t="n">
        <f aca="false">IF(AND($K381&lt;=N$20,$L381&gt;N$20),$I381,0)</f>
        <v>0</v>
      </c>
      <c r="O381" s="103" t="n">
        <f aca="false">IF(AND($K381&lt;=O$20,$L381&gt;O$20),$I381,0)</f>
        <v>0</v>
      </c>
      <c r="P381" s="103" t="n">
        <f aca="false">IF(AND($K381&lt;=P$20,$L381&gt;P$20),$I381,0)</f>
        <v>0</v>
      </c>
      <c r="Q381" s="103" t="n">
        <f aca="false">IF(AND($K381&lt;=Q$20,$L381&gt;Q$20),$I381,0)</f>
        <v>0</v>
      </c>
      <c r="R381" s="103" t="n">
        <f aca="false">IF(AND($K381&lt;=R$20,$L381&gt;R$20),$I381,0)</f>
        <v>0</v>
      </c>
      <c r="S381" s="103" t="n">
        <f aca="false">IF(AND($K381&lt;=S$20,$L381&gt;S$20),$I381,0)</f>
        <v>0</v>
      </c>
      <c r="T381" s="103" t="n">
        <f aca="false">IF(AND($K381&lt;=T$20,$L381&gt;T$20),$I381,0)</f>
        <v>0</v>
      </c>
      <c r="U381" s="103" t="n">
        <f aca="false">IF(AND($K381&lt;=U$20,$L381&gt;U$20),$I381,0)</f>
        <v>0</v>
      </c>
      <c r="V381" s="103" t="n">
        <f aca="false">IF(AND($K381&lt;=V$20,$L381&gt;V$20),$I381,0)</f>
        <v>0</v>
      </c>
      <c r="W381" s="103" t="n">
        <f aca="false">IF(AND($K381&lt;=W$20,$L381&gt;W$20),$I381,0)</f>
        <v>0</v>
      </c>
      <c r="X381" s="103" t="n">
        <f aca="false">IF(AND($K381&lt;=X$20,$L381&gt;X$20),$I381,0)</f>
        <v>0</v>
      </c>
      <c r="Y381" s="106" t="n">
        <f aca="false">SUM(M381:X381)</f>
        <v>0</v>
      </c>
    </row>
    <row r="382" customFormat="false" ht="12.75" hidden="false" customHeight="false" outlineLevel="0" collapsed="false">
      <c r="A382" s="0" t="n">
        <f aca="false">+'Personnel Input Worksheet'!A383</f>
        <v>0</v>
      </c>
      <c r="B382" s="0" t="n">
        <f aca="false">+'Personnel Input Worksheet'!B383</f>
        <v>0</v>
      </c>
      <c r="C382" s="0" t="n">
        <f aca="false">+'Personnel Input Worksheet'!C383</f>
        <v>0</v>
      </c>
      <c r="D382" s="0" t="n">
        <f aca="false">+'Personnel Input Worksheet'!D383</f>
        <v>0</v>
      </c>
      <c r="E382" s="0" t="n">
        <f aca="false">+'Personnel Input Worksheet'!E383</f>
        <v>0</v>
      </c>
      <c r="F382" s="94" t="n">
        <f aca="false">+'Personnel Input Worksheet'!F383</f>
        <v>0</v>
      </c>
      <c r="G382" s="0" t="n">
        <f aca="false">+'Personnel Input Worksheet'!G383</f>
        <v>0</v>
      </c>
      <c r="H382" s="102" t="n">
        <f aca="false">+G382*30</f>
        <v>0</v>
      </c>
      <c r="I382" s="103" t="n">
        <f aca="false">+F382/12</f>
        <v>0</v>
      </c>
      <c r="J382" s="104" t="n">
        <v>36526</v>
      </c>
      <c r="K382" s="105" t="n">
        <f aca="false">IF(B382&lt;&gt;"FTE",DATE(99,12,31),+J382+(360-H382))</f>
        <v>36525</v>
      </c>
      <c r="L382" s="105" t="n">
        <f aca="false">IF(B382&lt;&gt;"FTE",J382+H382,DATE(2001,1,1))</f>
        <v>36526</v>
      </c>
      <c r="M382" s="103" t="n">
        <f aca="false">IF(AND($K382&lt;=M$20,$L382&gt;M$20),$I382,0)</f>
        <v>0</v>
      </c>
      <c r="N382" s="103" t="n">
        <f aca="false">IF(AND($K382&lt;=N$20,$L382&gt;N$20),$I382,0)</f>
        <v>0</v>
      </c>
      <c r="O382" s="103" t="n">
        <f aca="false">IF(AND($K382&lt;=O$20,$L382&gt;O$20),$I382,0)</f>
        <v>0</v>
      </c>
      <c r="P382" s="103" t="n">
        <f aca="false">IF(AND($K382&lt;=P$20,$L382&gt;P$20),$I382,0)</f>
        <v>0</v>
      </c>
      <c r="Q382" s="103" t="n">
        <f aca="false">IF(AND($K382&lt;=Q$20,$L382&gt;Q$20),$I382,0)</f>
        <v>0</v>
      </c>
      <c r="R382" s="103" t="n">
        <f aca="false">IF(AND($K382&lt;=R$20,$L382&gt;R$20),$I382,0)</f>
        <v>0</v>
      </c>
      <c r="S382" s="103" t="n">
        <f aca="false">IF(AND($K382&lt;=S$20,$L382&gt;S$20),$I382,0)</f>
        <v>0</v>
      </c>
      <c r="T382" s="103" t="n">
        <f aca="false">IF(AND($K382&lt;=T$20,$L382&gt;T$20),$I382,0)</f>
        <v>0</v>
      </c>
      <c r="U382" s="103" t="n">
        <f aca="false">IF(AND($K382&lt;=U$20,$L382&gt;U$20),$I382,0)</f>
        <v>0</v>
      </c>
      <c r="V382" s="103" t="n">
        <f aca="false">IF(AND($K382&lt;=V$20,$L382&gt;V$20),$I382,0)</f>
        <v>0</v>
      </c>
      <c r="W382" s="103" t="n">
        <f aca="false">IF(AND($K382&lt;=W$20,$L382&gt;W$20),$I382,0)</f>
        <v>0</v>
      </c>
      <c r="X382" s="103" t="n">
        <f aca="false">IF(AND($K382&lt;=X$20,$L382&gt;X$20),$I382,0)</f>
        <v>0</v>
      </c>
      <c r="Y382" s="106" t="n">
        <f aca="false">SUM(M382:X382)</f>
        <v>0</v>
      </c>
    </row>
    <row r="383" customFormat="false" ht="12.75" hidden="false" customHeight="false" outlineLevel="0" collapsed="false">
      <c r="A383" s="0" t="n">
        <f aca="false">+'Personnel Input Worksheet'!A384</f>
        <v>0</v>
      </c>
      <c r="B383" s="0" t="n">
        <f aca="false">+'Personnel Input Worksheet'!B384</f>
        <v>0</v>
      </c>
      <c r="C383" s="0" t="n">
        <f aca="false">+'Personnel Input Worksheet'!C384</f>
        <v>0</v>
      </c>
      <c r="D383" s="0" t="n">
        <f aca="false">+'Personnel Input Worksheet'!D384</f>
        <v>0</v>
      </c>
      <c r="E383" s="0" t="n">
        <f aca="false">+'Personnel Input Worksheet'!E384</f>
        <v>0</v>
      </c>
      <c r="F383" s="94" t="n">
        <f aca="false">+'Personnel Input Worksheet'!F384</f>
        <v>0</v>
      </c>
      <c r="G383" s="0" t="n">
        <f aca="false">+'Personnel Input Worksheet'!G384</f>
        <v>0</v>
      </c>
      <c r="H383" s="102" t="n">
        <f aca="false">+G383*30</f>
        <v>0</v>
      </c>
      <c r="I383" s="103" t="n">
        <f aca="false">+F383/12</f>
        <v>0</v>
      </c>
      <c r="J383" s="104" t="n">
        <v>36526</v>
      </c>
      <c r="K383" s="105" t="n">
        <f aca="false">IF(B383&lt;&gt;"FTE",DATE(99,12,31),+J383+(360-H383))</f>
        <v>36525</v>
      </c>
      <c r="L383" s="105" t="n">
        <f aca="false">IF(B383&lt;&gt;"FTE",J383+H383,DATE(2001,1,1))</f>
        <v>36526</v>
      </c>
      <c r="M383" s="103" t="n">
        <f aca="false">IF(AND($K383&lt;=M$20,$L383&gt;M$20),$I383,0)</f>
        <v>0</v>
      </c>
      <c r="N383" s="103" t="n">
        <f aca="false">IF(AND($K383&lt;=N$20,$L383&gt;N$20),$I383,0)</f>
        <v>0</v>
      </c>
      <c r="O383" s="103" t="n">
        <f aca="false">IF(AND($K383&lt;=O$20,$L383&gt;O$20),$I383,0)</f>
        <v>0</v>
      </c>
      <c r="P383" s="103" t="n">
        <f aca="false">IF(AND($K383&lt;=P$20,$L383&gt;P$20),$I383,0)</f>
        <v>0</v>
      </c>
      <c r="Q383" s="103" t="n">
        <f aca="false">IF(AND($K383&lt;=Q$20,$L383&gt;Q$20),$I383,0)</f>
        <v>0</v>
      </c>
      <c r="R383" s="103" t="n">
        <f aca="false">IF(AND($K383&lt;=R$20,$L383&gt;R$20),$I383,0)</f>
        <v>0</v>
      </c>
      <c r="S383" s="103" t="n">
        <f aca="false">IF(AND($K383&lt;=S$20,$L383&gt;S$20),$I383,0)</f>
        <v>0</v>
      </c>
      <c r="T383" s="103" t="n">
        <f aca="false">IF(AND($K383&lt;=T$20,$L383&gt;T$20),$I383,0)</f>
        <v>0</v>
      </c>
      <c r="U383" s="103" t="n">
        <f aca="false">IF(AND($K383&lt;=U$20,$L383&gt;U$20),$I383,0)</f>
        <v>0</v>
      </c>
      <c r="V383" s="103" t="n">
        <f aca="false">IF(AND($K383&lt;=V$20,$L383&gt;V$20),$I383,0)</f>
        <v>0</v>
      </c>
      <c r="W383" s="103" t="n">
        <f aca="false">IF(AND($K383&lt;=W$20,$L383&gt;W$20),$I383,0)</f>
        <v>0</v>
      </c>
      <c r="X383" s="103" t="n">
        <f aca="false">IF(AND($K383&lt;=X$20,$L383&gt;X$20),$I383,0)</f>
        <v>0</v>
      </c>
      <c r="Y383" s="106" t="n">
        <f aca="false">SUM(M383:X383)</f>
        <v>0</v>
      </c>
    </row>
    <row r="384" customFormat="false" ht="12.75" hidden="false" customHeight="false" outlineLevel="0" collapsed="false">
      <c r="A384" s="0" t="n">
        <f aca="false">+'Personnel Input Worksheet'!A385</f>
        <v>0</v>
      </c>
      <c r="B384" s="0" t="n">
        <f aca="false">+'Personnel Input Worksheet'!B385</f>
        <v>0</v>
      </c>
      <c r="C384" s="0" t="n">
        <f aca="false">+'Personnel Input Worksheet'!C385</f>
        <v>0</v>
      </c>
      <c r="D384" s="0" t="n">
        <f aca="false">+'Personnel Input Worksheet'!D385</f>
        <v>0</v>
      </c>
      <c r="E384" s="0" t="n">
        <f aca="false">+'Personnel Input Worksheet'!E385</f>
        <v>0</v>
      </c>
      <c r="F384" s="94" t="n">
        <f aca="false">+'Personnel Input Worksheet'!F385</f>
        <v>0</v>
      </c>
      <c r="G384" s="0" t="n">
        <f aca="false">+'Personnel Input Worksheet'!G385</f>
        <v>0</v>
      </c>
      <c r="H384" s="102" t="n">
        <f aca="false">+G384*30</f>
        <v>0</v>
      </c>
      <c r="I384" s="103" t="n">
        <f aca="false">+F384/12</f>
        <v>0</v>
      </c>
      <c r="J384" s="104" t="n">
        <v>36526</v>
      </c>
      <c r="K384" s="105" t="n">
        <f aca="false">IF(B384&lt;&gt;"FTE",DATE(99,12,31),+J384+(360-H384))</f>
        <v>36525</v>
      </c>
      <c r="L384" s="105" t="n">
        <f aca="false">IF(B384&lt;&gt;"FTE",J384+H384,DATE(2001,1,1))</f>
        <v>36526</v>
      </c>
      <c r="M384" s="103" t="n">
        <f aca="false">IF(AND($K384&lt;=M$20,$L384&gt;M$20),$I384,0)</f>
        <v>0</v>
      </c>
      <c r="N384" s="103" t="n">
        <f aca="false">IF(AND($K384&lt;=N$20,$L384&gt;N$20),$I384,0)</f>
        <v>0</v>
      </c>
      <c r="O384" s="103" t="n">
        <f aca="false">IF(AND($K384&lt;=O$20,$L384&gt;O$20),$I384,0)</f>
        <v>0</v>
      </c>
      <c r="P384" s="103" t="n">
        <f aca="false">IF(AND($K384&lt;=P$20,$L384&gt;P$20),$I384,0)</f>
        <v>0</v>
      </c>
      <c r="Q384" s="103" t="n">
        <f aca="false">IF(AND($K384&lt;=Q$20,$L384&gt;Q$20),$I384,0)</f>
        <v>0</v>
      </c>
      <c r="R384" s="103" t="n">
        <f aca="false">IF(AND($K384&lt;=R$20,$L384&gt;R$20),$I384,0)</f>
        <v>0</v>
      </c>
      <c r="S384" s="103" t="n">
        <f aca="false">IF(AND($K384&lt;=S$20,$L384&gt;S$20),$I384,0)</f>
        <v>0</v>
      </c>
      <c r="T384" s="103" t="n">
        <f aca="false">IF(AND($K384&lt;=T$20,$L384&gt;T$20),$I384,0)</f>
        <v>0</v>
      </c>
      <c r="U384" s="103" t="n">
        <f aca="false">IF(AND($K384&lt;=U$20,$L384&gt;U$20),$I384,0)</f>
        <v>0</v>
      </c>
      <c r="V384" s="103" t="n">
        <f aca="false">IF(AND($K384&lt;=V$20,$L384&gt;V$20),$I384,0)</f>
        <v>0</v>
      </c>
      <c r="W384" s="103" t="n">
        <f aca="false">IF(AND($K384&lt;=W$20,$L384&gt;W$20),$I384,0)</f>
        <v>0</v>
      </c>
      <c r="X384" s="103" t="n">
        <f aca="false">IF(AND($K384&lt;=X$20,$L384&gt;X$20),$I384,0)</f>
        <v>0</v>
      </c>
      <c r="Y384" s="106" t="n">
        <f aca="false">SUM(M384:X384)</f>
        <v>0</v>
      </c>
    </row>
    <row r="385" customFormat="false" ht="12.75" hidden="false" customHeight="false" outlineLevel="0" collapsed="false">
      <c r="A385" s="0" t="n">
        <f aca="false">+'Personnel Input Worksheet'!A386</f>
        <v>0</v>
      </c>
      <c r="B385" s="0" t="n">
        <f aca="false">+'Personnel Input Worksheet'!B386</f>
        <v>0</v>
      </c>
      <c r="C385" s="0" t="n">
        <f aca="false">+'Personnel Input Worksheet'!C386</f>
        <v>0</v>
      </c>
      <c r="D385" s="0" t="n">
        <f aca="false">+'Personnel Input Worksheet'!D386</f>
        <v>0</v>
      </c>
      <c r="E385" s="0" t="n">
        <f aca="false">+'Personnel Input Worksheet'!E386</f>
        <v>0</v>
      </c>
      <c r="F385" s="94" t="n">
        <f aca="false">+'Personnel Input Worksheet'!F386</f>
        <v>0</v>
      </c>
      <c r="G385" s="0" t="n">
        <f aca="false">+'Personnel Input Worksheet'!G386</f>
        <v>0</v>
      </c>
      <c r="H385" s="102" t="n">
        <f aca="false">+G385*30</f>
        <v>0</v>
      </c>
      <c r="I385" s="103" t="n">
        <f aca="false">+F385/12</f>
        <v>0</v>
      </c>
      <c r="J385" s="104" t="n">
        <v>36526</v>
      </c>
      <c r="K385" s="105" t="n">
        <f aca="false">IF(B385&lt;&gt;"FTE",DATE(99,12,31),+J385+(360-H385))</f>
        <v>36525</v>
      </c>
      <c r="L385" s="105" t="n">
        <f aca="false">IF(B385&lt;&gt;"FTE",J385+H385,DATE(2001,1,1))</f>
        <v>36526</v>
      </c>
      <c r="M385" s="103" t="n">
        <f aca="false">IF(AND($K385&lt;=M$20,$L385&gt;M$20),$I385,0)</f>
        <v>0</v>
      </c>
      <c r="N385" s="103" t="n">
        <f aca="false">IF(AND($K385&lt;=N$20,$L385&gt;N$20),$I385,0)</f>
        <v>0</v>
      </c>
      <c r="O385" s="103" t="n">
        <f aca="false">IF(AND($K385&lt;=O$20,$L385&gt;O$20),$I385,0)</f>
        <v>0</v>
      </c>
      <c r="P385" s="103" t="n">
        <f aca="false">IF(AND($K385&lt;=P$20,$L385&gt;P$20),$I385,0)</f>
        <v>0</v>
      </c>
      <c r="Q385" s="103" t="n">
        <f aca="false">IF(AND($K385&lt;=Q$20,$L385&gt;Q$20),$I385,0)</f>
        <v>0</v>
      </c>
      <c r="R385" s="103" t="n">
        <f aca="false">IF(AND($K385&lt;=R$20,$L385&gt;R$20),$I385,0)</f>
        <v>0</v>
      </c>
      <c r="S385" s="103" t="n">
        <f aca="false">IF(AND($K385&lt;=S$20,$L385&gt;S$20),$I385,0)</f>
        <v>0</v>
      </c>
      <c r="T385" s="103" t="n">
        <f aca="false">IF(AND($K385&lt;=T$20,$L385&gt;T$20),$I385,0)</f>
        <v>0</v>
      </c>
      <c r="U385" s="103" t="n">
        <f aca="false">IF(AND($K385&lt;=U$20,$L385&gt;U$20),$I385,0)</f>
        <v>0</v>
      </c>
      <c r="V385" s="103" t="n">
        <f aca="false">IF(AND($K385&lt;=V$20,$L385&gt;V$20),$I385,0)</f>
        <v>0</v>
      </c>
      <c r="W385" s="103" t="n">
        <f aca="false">IF(AND($K385&lt;=W$20,$L385&gt;W$20),$I385,0)</f>
        <v>0</v>
      </c>
      <c r="X385" s="103" t="n">
        <f aca="false">IF(AND($K385&lt;=X$20,$L385&gt;X$20),$I385,0)</f>
        <v>0</v>
      </c>
      <c r="Y385" s="106" t="n">
        <f aca="false">SUM(M385:X385)</f>
        <v>0</v>
      </c>
    </row>
    <row r="386" customFormat="false" ht="12.75" hidden="false" customHeight="false" outlineLevel="0" collapsed="false">
      <c r="A386" s="0" t="n">
        <f aca="false">+'Personnel Input Worksheet'!A387</f>
        <v>0</v>
      </c>
      <c r="B386" s="0" t="n">
        <f aca="false">+'Personnel Input Worksheet'!B387</f>
        <v>0</v>
      </c>
      <c r="C386" s="0" t="n">
        <f aca="false">+'Personnel Input Worksheet'!C387</f>
        <v>0</v>
      </c>
      <c r="D386" s="0" t="n">
        <f aca="false">+'Personnel Input Worksheet'!D387</f>
        <v>0</v>
      </c>
      <c r="E386" s="0" t="n">
        <f aca="false">+'Personnel Input Worksheet'!E387</f>
        <v>0</v>
      </c>
      <c r="F386" s="94" t="n">
        <f aca="false">+'Personnel Input Worksheet'!F387</f>
        <v>0</v>
      </c>
      <c r="G386" s="0" t="n">
        <f aca="false">+'Personnel Input Worksheet'!G387</f>
        <v>0</v>
      </c>
      <c r="H386" s="102" t="n">
        <f aca="false">+G386*30</f>
        <v>0</v>
      </c>
      <c r="I386" s="103" t="n">
        <f aca="false">+F386/12</f>
        <v>0</v>
      </c>
      <c r="J386" s="104" t="n">
        <v>36526</v>
      </c>
      <c r="K386" s="105" t="n">
        <f aca="false">IF(B386&lt;&gt;"FTE",DATE(99,12,31),+J386+(360-H386))</f>
        <v>36525</v>
      </c>
      <c r="L386" s="105" t="n">
        <f aca="false">IF(B386&lt;&gt;"FTE",J386+H386,DATE(2001,1,1))</f>
        <v>36526</v>
      </c>
      <c r="M386" s="103" t="n">
        <f aca="false">IF(AND($K386&lt;=M$20,$L386&gt;M$20),$I386,0)</f>
        <v>0</v>
      </c>
      <c r="N386" s="103" t="n">
        <f aca="false">IF(AND($K386&lt;=N$20,$L386&gt;N$20),$I386,0)</f>
        <v>0</v>
      </c>
      <c r="O386" s="103" t="n">
        <f aca="false">IF(AND($K386&lt;=O$20,$L386&gt;O$20),$I386,0)</f>
        <v>0</v>
      </c>
      <c r="P386" s="103" t="n">
        <f aca="false">IF(AND($K386&lt;=P$20,$L386&gt;P$20),$I386,0)</f>
        <v>0</v>
      </c>
      <c r="Q386" s="103" t="n">
        <f aca="false">IF(AND($K386&lt;=Q$20,$L386&gt;Q$20),$I386,0)</f>
        <v>0</v>
      </c>
      <c r="R386" s="103" t="n">
        <f aca="false">IF(AND($K386&lt;=R$20,$L386&gt;R$20),$I386,0)</f>
        <v>0</v>
      </c>
      <c r="S386" s="103" t="n">
        <f aca="false">IF(AND($K386&lt;=S$20,$L386&gt;S$20),$I386,0)</f>
        <v>0</v>
      </c>
      <c r="T386" s="103" t="n">
        <f aca="false">IF(AND($K386&lt;=T$20,$L386&gt;T$20),$I386,0)</f>
        <v>0</v>
      </c>
      <c r="U386" s="103" t="n">
        <f aca="false">IF(AND($K386&lt;=U$20,$L386&gt;U$20),$I386,0)</f>
        <v>0</v>
      </c>
      <c r="V386" s="103" t="n">
        <f aca="false">IF(AND($K386&lt;=V$20,$L386&gt;V$20),$I386,0)</f>
        <v>0</v>
      </c>
      <c r="W386" s="103" t="n">
        <f aca="false">IF(AND($K386&lt;=W$20,$L386&gt;W$20),$I386,0)</f>
        <v>0</v>
      </c>
      <c r="X386" s="103" t="n">
        <f aca="false">IF(AND($K386&lt;=X$20,$L386&gt;X$20),$I386,0)</f>
        <v>0</v>
      </c>
      <c r="Y386" s="106" t="n">
        <f aca="false">SUM(M386:X386)</f>
        <v>0</v>
      </c>
    </row>
    <row r="387" customFormat="false" ht="12.75" hidden="false" customHeight="false" outlineLevel="0" collapsed="false">
      <c r="A387" s="0" t="n">
        <f aca="false">+'Personnel Input Worksheet'!A388</f>
        <v>0</v>
      </c>
      <c r="B387" s="0" t="n">
        <f aca="false">+'Personnel Input Worksheet'!B388</f>
        <v>0</v>
      </c>
      <c r="C387" s="0" t="n">
        <f aca="false">+'Personnel Input Worksheet'!C388</f>
        <v>0</v>
      </c>
      <c r="D387" s="0" t="n">
        <f aca="false">+'Personnel Input Worksheet'!D388</f>
        <v>0</v>
      </c>
      <c r="E387" s="0" t="n">
        <f aca="false">+'Personnel Input Worksheet'!E388</f>
        <v>0</v>
      </c>
      <c r="F387" s="94" t="n">
        <f aca="false">+'Personnel Input Worksheet'!F388</f>
        <v>0</v>
      </c>
      <c r="G387" s="0" t="n">
        <f aca="false">+'Personnel Input Worksheet'!G388</f>
        <v>0</v>
      </c>
      <c r="H387" s="102" t="n">
        <f aca="false">+G387*30</f>
        <v>0</v>
      </c>
      <c r="I387" s="103" t="n">
        <f aca="false">+F387/12</f>
        <v>0</v>
      </c>
      <c r="J387" s="104" t="n">
        <v>36526</v>
      </c>
      <c r="K387" s="105" t="n">
        <f aca="false">IF(B387&lt;&gt;"FTE",DATE(99,12,31),+J387+(360-H387))</f>
        <v>36525</v>
      </c>
      <c r="L387" s="105" t="n">
        <f aca="false">IF(B387&lt;&gt;"FTE",J387+H387,DATE(2001,1,1))</f>
        <v>36526</v>
      </c>
      <c r="M387" s="103" t="n">
        <f aca="false">IF(AND($K387&lt;=M$20,$L387&gt;M$20),$I387,0)</f>
        <v>0</v>
      </c>
      <c r="N387" s="103" t="n">
        <f aca="false">IF(AND($K387&lt;=N$20,$L387&gt;N$20),$I387,0)</f>
        <v>0</v>
      </c>
      <c r="O387" s="103" t="n">
        <f aca="false">IF(AND($K387&lt;=O$20,$L387&gt;O$20),$I387,0)</f>
        <v>0</v>
      </c>
      <c r="P387" s="103" t="n">
        <f aca="false">IF(AND($K387&lt;=P$20,$L387&gt;P$20),$I387,0)</f>
        <v>0</v>
      </c>
      <c r="Q387" s="103" t="n">
        <f aca="false">IF(AND($K387&lt;=Q$20,$L387&gt;Q$20),$I387,0)</f>
        <v>0</v>
      </c>
      <c r="R387" s="103" t="n">
        <f aca="false">IF(AND($K387&lt;=R$20,$L387&gt;R$20),$I387,0)</f>
        <v>0</v>
      </c>
      <c r="S387" s="103" t="n">
        <f aca="false">IF(AND($K387&lt;=S$20,$L387&gt;S$20),$I387,0)</f>
        <v>0</v>
      </c>
      <c r="T387" s="103" t="n">
        <f aca="false">IF(AND($K387&lt;=T$20,$L387&gt;T$20),$I387,0)</f>
        <v>0</v>
      </c>
      <c r="U387" s="103" t="n">
        <f aca="false">IF(AND($K387&lt;=U$20,$L387&gt;U$20),$I387,0)</f>
        <v>0</v>
      </c>
      <c r="V387" s="103" t="n">
        <f aca="false">IF(AND($K387&lt;=V$20,$L387&gt;V$20),$I387,0)</f>
        <v>0</v>
      </c>
      <c r="W387" s="103" t="n">
        <f aca="false">IF(AND($K387&lt;=W$20,$L387&gt;W$20),$I387,0)</f>
        <v>0</v>
      </c>
      <c r="X387" s="103" t="n">
        <f aca="false">IF(AND($K387&lt;=X$20,$L387&gt;X$20),$I387,0)</f>
        <v>0</v>
      </c>
      <c r="Y387" s="106" t="n">
        <f aca="false">SUM(M387:X387)</f>
        <v>0</v>
      </c>
    </row>
    <row r="388" customFormat="false" ht="12.75" hidden="false" customHeight="false" outlineLevel="0" collapsed="false">
      <c r="A388" s="0" t="n">
        <f aca="false">+'Personnel Input Worksheet'!A389</f>
        <v>0</v>
      </c>
      <c r="B388" s="0" t="n">
        <f aca="false">+'Personnel Input Worksheet'!B389</f>
        <v>0</v>
      </c>
      <c r="C388" s="0" t="n">
        <f aca="false">+'Personnel Input Worksheet'!C389</f>
        <v>0</v>
      </c>
      <c r="D388" s="0" t="n">
        <f aca="false">+'Personnel Input Worksheet'!D389</f>
        <v>0</v>
      </c>
      <c r="E388" s="0" t="n">
        <f aca="false">+'Personnel Input Worksheet'!E389</f>
        <v>0</v>
      </c>
      <c r="F388" s="94" t="n">
        <f aca="false">+'Personnel Input Worksheet'!F389</f>
        <v>0</v>
      </c>
      <c r="G388" s="0" t="n">
        <f aca="false">+'Personnel Input Worksheet'!G389</f>
        <v>0</v>
      </c>
      <c r="H388" s="102" t="n">
        <f aca="false">+G388*30</f>
        <v>0</v>
      </c>
      <c r="I388" s="103" t="n">
        <f aca="false">+F388/12</f>
        <v>0</v>
      </c>
      <c r="J388" s="104" t="n">
        <v>36526</v>
      </c>
      <c r="K388" s="105" t="n">
        <f aca="false">IF(B388&lt;&gt;"FTE",DATE(99,12,31),+J388+(360-H388))</f>
        <v>36525</v>
      </c>
      <c r="L388" s="105" t="n">
        <f aca="false">IF(B388&lt;&gt;"FTE",J388+H388,DATE(2001,1,1))</f>
        <v>36526</v>
      </c>
      <c r="M388" s="103" t="n">
        <f aca="false">IF(AND($K388&lt;=M$20,$L388&gt;M$20),$I388,0)</f>
        <v>0</v>
      </c>
      <c r="N388" s="103" t="n">
        <f aca="false">IF(AND($K388&lt;=N$20,$L388&gt;N$20),$I388,0)</f>
        <v>0</v>
      </c>
      <c r="O388" s="103" t="n">
        <f aca="false">IF(AND($K388&lt;=O$20,$L388&gt;O$20),$I388,0)</f>
        <v>0</v>
      </c>
      <c r="P388" s="103" t="n">
        <f aca="false">IF(AND($K388&lt;=P$20,$L388&gt;P$20),$I388,0)</f>
        <v>0</v>
      </c>
      <c r="Q388" s="103" t="n">
        <f aca="false">IF(AND($K388&lt;=Q$20,$L388&gt;Q$20),$I388,0)</f>
        <v>0</v>
      </c>
      <c r="R388" s="103" t="n">
        <f aca="false">IF(AND($K388&lt;=R$20,$L388&gt;R$20),$I388,0)</f>
        <v>0</v>
      </c>
      <c r="S388" s="103" t="n">
        <f aca="false">IF(AND($K388&lt;=S$20,$L388&gt;S$20),$I388,0)</f>
        <v>0</v>
      </c>
      <c r="T388" s="103" t="n">
        <f aca="false">IF(AND($K388&lt;=T$20,$L388&gt;T$20),$I388,0)</f>
        <v>0</v>
      </c>
      <c r="U388" s="103" t="n">
        <f aca="false">IF(AND($K388&lt;=U$20,$L388&gt;U$20),$I388,0)</f>
        <v>0</v>
      </c>
      <c r="V388" s="103" t="n">
        <f aca="false">IF(AND($K388&lt;=V$20,$L388&gt;V$20),$I388,0)</f>
        <v>0</v>
      </c>
      <c r="W388" s="103" t="n">
        <f aca="false">IF(AND($K388&lt;=W$20,$L388&gt;W$20),$I388,0)</f>
        <v>0</v>
      </c>
      <c r="X388" s="103" t="n">
        <f aca="false">IF(AND($K388&lt;=X$20,$L388&gt;X$20),$I388,0)</f>
        <v>0</v>
      </c>
      <c r="Y388" s="106" t="n">
        <f aca="false">SUM(M388:X388)</f>
        <v>0</v>
      </c>
    </row>
    <row r="389" customFormat="false" ht="12.75" hidden="false" customHeight="false" outlineLevel="0" collapsed="false">
      <c r="A389" s="0" t="n">
        <f aca="false">+'Personnel Input Worksheet'!A390</f>
        <v>0</v>
      </c>
      <c r="B389" s="0" t="n">
        <f aca="false">+'Personnel Input Worksheet'!B390</f>
        <v>0</v>
      </c>
      <c r="C389" s="0" t="n">
        <f aca="false">+'Personnel Input Worksheet'!C390</f>
        <v>0</v>
      </c>
      <c r="D389" s="0" t="n">
        <f aca="false">+'Personnel Input Worksheet'!D390</f>
        <v>0</v>
      </c>
      <c r="E389" s="0" t="n">
        <f aca="false">+'Personnel Input Worksheet'!E390</f>
        <v>0</v>
      </c>
      <c r="F389" s="94" t="n">
        <f aca="false">+'Personnel Input Worksheet'!F390</f>
        <v>0</v>
      </c>
      <c r="G389" s="0" t="n">
        <f aca="false">+'Personnel Input Worksheet'!G390</f>
        <v>0</v>
      </c>
      <c r="H389" s="102" t="n">
        <f aca="false">+G389*30</f>
        <v>0</v>
      </c>
      <c r="I389" s="103" t="n">
        <f aca="false">+F389/12</f>
        <v>0</v>
      </c>
      <c r="J389" s="104" t="n">
        <v>36526</v>
      </c>
      <c r="K389" s="105" t="n">
        <f aca="false">IF(B389&lt;&gt;"FTE",DATE(99,12,31),+J389+(360-H389))</f>
        <v>36525</v>
      </c>
      <c r="L389" s="105" t="n">
        <f aca="false">IF(B389&lt;&gt;"FTE",J389+H389,DATE(2001,1,1))</f>
        <v>36526</v>
      </c>
      <c r="M389" s="103" t="n">
        <f aca="false">IF(AND($K389&lt;=M$20,$L389&gt;M$20),$I389,0)</f>
        <v>0</v>
      </c>
      <c r="N389" s="103" t="n">
        <f aca="false">IF(AND($K389&lt;=N$20,$L389&gt;N$20),$I389,0)</f>
        <v>0</v>
      </c>
      <c r="O389" s="103" t="n">
        <f aca="false">IF(AND($K389&lt;=O$20,$L389&gt;O$20),$I389,0)</f>
        <v>0</v>
      </c>
      <c r="P389" s="103" t="n">
        <f aca="false">IF(AND($K389&lt;=P$20,$L389&gt;P$20),$I389,0)</f>
        <v>0</v>
      </c>
      <c r="Q389" s="103" t="n">
        <f aca="false">IF(AND($K389&lt;=Q$20,$L389&gt;Q$20),$I389,0)</f>
        <v>0</v>
      </c>
      <c r="R389" s="103" t="n">
        <f aca="false">IF(AND($K389&lt;=R$20,$L389&gt;R$20),$I389,0)</f>
        <v>0</v>
      </c>
      <c r="S389" s="103" t="n">
        <f aca="false">IF(AND($K389&lt;=S$20,$L389&gt;S$20),$I389,0)</f>
        <v>0</v>
      </c>
      <c r="T389" s="103" t="n">
        <f aca="false">IF(AND($K389&lt;=T$20,$L389&gt;T$20),$I389,0)</f>
        <v>0</v>
      </c>
      <c r="U389" s="103" t="n">
        <f aca="false">IF(AND($K389&lt;=U$20,$L389&gt;U$20),$I389,0)</f>
        <v>0</v>
      </c>
      <c r="V389" s="103" t="n">
        <f aca="false">IF(AND($K389&lt;=V$20,$L389&gt;V$20),$I389,0)</f>
        <v>0</v>
      </c>
      <c r="W389" s="103" t="n">
        <f aca="false">IF(AND($K389&lt;=W$20,$L389&gt;W$20),$I389,0)</f>
        <v>0</v>
      </c>
      <c r="X389" s="103" t="n">
        <f aca="false">IF(AND($K389&lt;=X$20,$L389&gt;X$20),$I389,0)</f>
        <v>0</v>
      </c>
      <c r="Y389" s="106" t="n">
        <f aca="false">SUM(M389:X389)</f>
        <v>0</v>
      </c>
    </row>
    <row r="390" customFormat="false" ht="12.75" hidden="false" customHeight="false" outlineLevel="0" collapsed="false">
      <c r="A390" s="0" t="n">
        <f aca="false">+'Personnel Input Worksheet'!A391</f>
        <v>0</v>
      </c>
      <c r="B390" s="0" t="n">
        <f aca="false">+'Personnel Input Worksheet'!B391</f>
        <v>0</v>
      </c>
      <c r="C390" s="0" t="n">
        <f aca="false">+'Personnel Input Worksheet'!C391</f>
        <v>0</v>
      </c>
      <c r="D390" s="0" t="n">
        <f aca="false">+'Personnel Input Worksheet'!D391</f>
        <v>0</v>
      </c>
      <c r="E390" s="0" t="n">
        <f aca="false">+'Personnel Input Worksheet'!E391</f>
        <v>0</v>
      </c>
      <c r="F390" s="94" t="n">
        <f aca="false">+'Personnel Input Worksheet'!F391</f>
        <v>0</v>
      </c>
      <c r="G390" s="0" t="n">
        <f aca="false">+'Personnel Input Worksheet'!G391</f>
        <v>0</v>
      </c>
      <c r="H390" s="102" t="n">
        <f aca="false">+G390*30</f>
        <v>0</v>
      </c>
      <c r="I390" s="103" t="n">
        <f aca="false">+F390/12</f>
        <v>0</v>
      </c>
      <c r="J390" s="104" t="n">
        <v>36526</v>
      </c>
      <c r="K390" s="105" t="n">
        <f aca="false">IF(B390&lt;&gt;"FTE",DATE(99,12,31),+J390+(360-H390))</f>
        <v>36525</v>
      </c>
      <c r="L390" s="105" t="n">
        <f aca="false">IF(B390&lt;&gt;"FTE",J390+H390,DATE(2001,1,1))</f>
        <v>36526</v>
      </c>
      <c r="M390" s="103" t="n">
        <f aca="false">IF(AND($K390&lt;=M$20,$L390&gt;M$20),$I390,0)</f>
        <v>0</v>
      </c>
      <c r="N390" s="103" t="n">
        <f aca="false">IF(AND($K390&lt;=N$20,$L390&gt;N$20),$I390,0)</f>
        <v>0</v>
      </c>
      <c r="O390" s="103" t="n">
        <f aca="false">IF(AND($K390&lt;=O$20,$L390&gt;O$20),$I390,0)</f>
        <v>0</v>
      </c>
      <c r="P390" s="103" t="n">
        <f aca="false">IF(AND($K390&lt;=P$20,$L390&gt;P$20),$I390,0)</f>
        <v>0</v>
      </c>
      <c r="Q390" s="103" t="n">
        <f aca="false">IF(AND($K390&lt;=Q$20,$L390&gt;Q$20),$I390,0)</f>
        <v>0</v>
      </c>
      <c r="R390" s="103" t="n">
        <f aca="false">IF(AND($K390&lt;=R$20,$L390&gt;R$20),$I390,0)</f>
        <v>0</v>
      </c>
      <c r="S390" s="103" t="n">
        <f aca="false">IF(AND($K390&lt;=S$20,$L390&gt;S$20),$I390,0)</f>
        <v>0</v>
      </c>
      <c r="T390" s="103" t="n">
        <f aca="false">IF(AND($K390&lt;=T$20,$L390&gt;T$20),$I390,0)</f>
        <v>0</v>
      </c>
      <c r="U390" s="103" t="n">
        <f aca="false">IF(AND($K390&lt;=U$20,$L390&gt;U$20),$I390,0)</f>
        <v>0</v>
      </c>
      <c r="V390" s="103" t="n">
        <f aca="false">IF(AND($K390&lt;=V$20,$L390&gt;V$20),$I390,0)</f>
        <v>0</v>
      </c>
      <c r="W390" s="103" t="n">
        <f aca="false">IF(AND($K390&lt;=W$20,$L390&gt;W$20),$I390,0)</f>
        <v>0</v>
      </c>
      <c r="X390" s="103" t="n">
        <f aca="false">IF(AND($K390&lt;=X$20,$L390&gt;X$20),$I390,0)</f>
        <v>0</v>
      </c>
      <c r="Y390" s="106" t="n">
        <f aca="false">SUM(M390:X390)</f>
        <v>0</v>
      </c>
    </row>
    <row r="391" customFormat="false" ht="12.75" hidden="false" customHeight="false" outlineLevel="0" collapsed="false">
      <c r="A391" s="0" t="n">
        <f aca="false">+'Personnel Input Worksheet'!A392</f>
        <v>0</v>
      </c>
      <c r="B391" s="0" t="n">
        <f aca="false">+'Personnel Input Worksheet'!B392</f>
        <v>0</v>
      </c>
      <c r="C391" s="0" t="n">
        <f aca="false">+'Personnel Input Worksheet'!C392</f>
        <v>0</v>
      </c>
      <c r="D391" s="0" t="n">
        <f aca="false">+'Personnel Input Worksheet'!D392</f>
        <v>0</v>
      </c>
      <c r="E391" s="0" t="n">
        <f aca="false">+'Personnel Input Worksheet'!E392</f>
        <v>0</v>
      </c>
      <c r="F391" s="94" t="n">
        <f aca="false">+'Personnel Input Worksheet'!F392</f>
        <v>0</v>
      </c>
      <c r="G391" s="0" t="n">
        <f aca="false">+'Personnel Input Worksheet'!G392</f>
        <v>0</v>
      </c>
      <c r="H391" s="102" t="n">
        <f aca="false">+G391*30</f>
        <v>0</v>
      </c>
      <c r="I391" s="103" t="n">
        <f aca="false">+F391/12</f>
        <v>0</v>
      </c>
      <c r="J391" s="104" t="n">
        <v>36526</v>
      </c>
      <c r="K391" s="105" t="n">
        <f aca="false">IF(B391&lt;&gt;"FTE",DATE(99,12,31),+J391+(360-H391))</f>
        <v>36525</v>
      </c>
      <c r="L391" s="105" t="n">
        <f aca="false">IF(B391&lt;&gt;"FTE",J391+H391,DATE(2001,1,1))</f>
        <v>36526</v>
      </c>
      <c r="M391" s="103" t="n">
        <f aca="false">IF(AND($K391&lt;=M$20,$L391&gt;M$20),$I391,0)</f>
        <v>0</v>
      </c>
      <c r="N391" s="103" t="n">
        <f aca="false">IF(AND($K391&lt;=N$20,$L391&gt;N$20),$I391,0)</f>
        <v>0</v>
      </c>
      <c r="O391" s="103" t="n">
        <f aca="false">IF(AND($K391&lt;=O$20,$L391&gt;O$20),$I391,0)</f>
        <v>0</v>
      </c>
      <c r="P391" s="103" t="n">
        <f aca="false">IF(AND($K391&lt;=P$20,$L391&gt;P$20),$I391,0)</f>
        <v>0</v>
      </c>
      <c r="Q391" s="103" t="n">
        <f aca="false">IF(AND($K391&lt;=Q$20,$L391&gt;Q$20),$I391,0)</f>
        <v>0</v>
      </c>
      <c r="R391" s="103" t="n">
        <f aca="false">IF(AND($K391&lt;=R$20,$L391&gt;R$20),$I391,0)</f>
        <v>0</v>
      </c>
      <c r="S391" s="103" t="n">
        <f aca="false">IF(AND($K391&lt;=S$20,$L391&gt;S$20),$I391,0)</f>
        <v>0</v>
      </c>
      <c r="T391" s="103" t="n">
        <f aca="false">IF(AND($K391&lt;=T$20,$L391&gt;T$20),$I391,0)</f>
        <v>0</v>
      </c>
      <c r="U391" s="103" t="n">
        <f aca="false">IF(AND($K391&lt;=U$20,$L391&gt;U$20),$I391,0)</f>
        <v>0</v>
      </c>
      <c r="V391" s="103" t="n">
        <f aca="false">IF(AND($K391&lt;=V$20,$L391&gt;V$20),$I391,0)</f>
        <v>0</v>
      </c>
      <c r="W391" s="103" t="n">
        <f aca="false">IF(AND($K391&lt;=W$20,$L391&gt;W$20),$I391,0)</f>
        <v>0</v>
      </c>
      <c r="X391" s="103" t="n">
        <f aca="false">IF(AND($K391&lt;=X$20,$L391&gt;X$20),$I391,0)</f>
        <v>0</v>
      </c>
      <c r="Y391" s="106" t="n">
        <f aca="false">SUM(M391:X391)</f>
        <v>0</v>
      </c>
    </row>
    <row r="392" customFormat="false" ht="12.75" hidden="false" customHeight="false" outlineLevel="0" collapsed="false">
      <c r="A392" s="0" t="n">
        <f aca="false">+'Personnel Input Worksheet'!A393</f>
        <v>0</v>
      </c>
      <c r="B392" s="0" t="n">
        <f aca="false">+'Personnel Input Worksheet'!B393</f>
        <v>0</v>
      </c>
      <c r="C392" s="0" t="n">
        <f aca="false">+'Personnel Input Worksheet'!C393</f>
        <v>0</v>
      </c>
      <c r="D392" s="0" t="n">
        <f aca="false">+'Personnel Input Worksheet'!D393</f>
        <v>0</v>
      </c>
      <c r="E392" s="0" t="n">
        <f aca="false">+'Personnel Input Worksheet'!E393</f>
        <v>0</v>
      </c>
      <c r="F392" s="94" t="n">
        <f aca="false">+'Personnel Input Worksheet'!F393</f>
        <v>0</v>
      </c>
      <c r="G392" s="0" t="n">
        <f aca="false">+'Personnel Input Worksheet'!G393</f>
        <v>0</v>
      </c>
      <c r="H392" s="102" t="n">
        <f aca="false">+G392*30</f>
        <v>0</v>
      </c>
      <c r="I392" s="103" t="n">
        <f aca="false">+F392/12</f>
        <v>0</v>
      </c>
      <c r="J392" s="104" t="n">
        <v>36526</v>
      </c>
      <c r="K392" s="105" t="n">
        <f aca="false">IF(B392&lt;&gt;"FTE",DATE(99,12,31),+J392+(360-H392))</f>
        <v>36525</v>
      </c>
      <c r="L392" s="105" t="n">
        <f aca="false">IF(B392&lt;&gt;"FTE",J392+H392,DATE(2001,1,1))</f>
        <v>36526</v>
      </c>
      <c r="M392" s="103" t="n">
        <f aca="false">IF(AND($K392&lt;=M$20,$L392&gt;M$20),$I392,0)</f>
        <v>0</v>
      </c>
      <c r="N392" s="103" t="n">
        <f aca="false">IF(AND($K392&lt;=N$20,$L392&gt;N$20),$I392,0)</f>
        <v>0</v>
      </c>
      <c r="O392" s="103" t="n">
        <f aca="false">IF(AND($K392&lt;=O$20,$L392&gt;O$20),$I392,0)</f>
        <v>0</v>
      </c>
      <c r="P392" s="103" t="n">
        <f aca="false">IF(AND($K392&lt;=P$20,$L392&gt;P$20),$I392,0)</f>
        <v>0</v>
      </c>
      <c r="Q392" s="103" t="n">
        <f aca="false">IF(AND($K392&lt;=Q$20,$L392&gt;Q$20),$I392,0)</f>
        <v>0</v>
      </c>
      <c r="R392" s="103" t="n">
        <f aca="false">IF(AND($K392&lt;=R$20,$L392&gt;R$20),$I392,0)</f>
        <v>0</v>
      </c>
      <c r="S392" s="103" t="n">
        <f aca="false">IF(AND($K392&lt;=S$20,$L392&gt;S$20),$I392,0)</f>
        <v>0</v>
      </c>
      <c r="T392" s="103" t="n">
        <f aca="false">IF(AND($K392&lt;=T$20,$L392&gt;T$20),$I392,0)</f>
        <v>0</v>
      </c>
      <c r="U392" s="103" t="n">
        <f aca="false">IF(AND($K392&lt;=U$20,$L392&gt;U$20),$I392,0)</f>
        <v>0</v>
      </c>
      <c r="V392" s="103" t="n">
        <f aca="false">IF(AND($K392&lt;=V$20,$L392&gt;V$20),$I392,0)</f>
        <v>0</v>
      </c>
      <c r="W392" s="103" t="n">
        <f aca="false">IF(AND($K392&lt;=W$20,$L392&gt;W$20),$I392,0)</f>
        <v>0</v>
      </c>
      <c r="X392" s="103" t="n">
        <f aca="false">IF(AND($K392&lt;=X$20,$L392&gt;X$20),$I392,0)</f>
        <v>0</v>
      </c>
      <c r="Y392" s="106" t="n">
        <f aca="false">SUM(M392:X392)</f>
        <v>0</v>
      </c>
    </row>
    <row r="393" customFormat="false" ht="12.75" hidden="false" customHeight="false" outlineLevel="0" collapsed="false">
      <c r="A393" s="0" t="n">
        <f aca="false">+'Personnel Input Worksheet'!A394</f>
        <v>0</v>
      </c>
      <c r="B393" s="0" t="n">
        <f aca="false">+'Personnel Input Worksheet'!B394</f>
        <v>0</v>
      </c>
      <c r="C393" s="0" t="n">
        <f aca="false">+'Personnel Input Worksheet'!C394</f>
        <v>0</v>
      </c>
      <c r="D393" s="0" t="n">
        <f aca="false">+'Personnel Input Worksheet'!D394</f>
        <v>0</v>
      </c>
      <c r="E393" s="0" t="n">
        <f aca="false">+'Personnel Input Worksheet'!E394</f>
        <v>0</v>
      </c>
      <c r="F393" s="94" t="n">
        <f aca="false">+'Personnel Input Worksheet'!F394</f>
        <v>0</v>
      </c>
      <c r="G393" s="0" t="n">
        <f aca="false">+'Personnel Input Worksheet'!G394</f>
        <v>0</v>
      </c>
      <c r="H393" s="102" t="n">
        <f aca="false">+G393*30</f>
        <v>0</v>
      </c>
      <c r="I393" s="103" t="n">
        <f aca="false">+F393/12</f>
        <v>0</v>
      </c>
      <c r="J393" s="104" t="n">
        <v>36526</v>
      </c>
      <c r="K393" s="105" t="n">
        <f aca="false">IF(B393&lt;&gt;"FTE",DATE(99,12,31),+J393+(360-H393))</f>
        <v>36525</v>
      </c>
      <c r="L393" s="105" t="n">
        <f aca="false">IF(B393&lt;&gt;"FTE",J393+H393,DATE(2001,1,1))</f>
        <v>36526</v>
      </c>
      <c r="M393" s="103" t="n">
        <f aca="false">IF(AND($K393&lt;=M$20,$L393&gt;M$20),$I393,0)</f>
        <v>0</v>
      </c>
      <c r="N393" s="103" t="n">
        <f aca="false">IF(AND($K393&lt;=N$20,$L393&gt;N$20),$I393,0)</f>
        <v>0</v>
      </c>
      <c r="O393" s="103" t="n">
        <f aca="false">IF(AND($K393&lt;=O$20,$L393&gt;O$20),$I393,0)</f>
        <v>0</v>
      </c>
      <c r="P393" s="103" t="n">
        <f aca="false">IF(AND($K393&lt;=P$20,$L393&gt;P$20),$I393,0)</f>
        <v>0</v>
      </c>
      <c r="Q393" s="103" t="n">
        <f aca="false">IF(AND($K393&lt;=Q$20,$L393&gt;Q$20),$I393,0)</f>
        <v>0</v>
      </c>
      <c r="R393" s="103" t="n">
        <f aca="false">IF(AND($K393&lt;=R$20,$L393&gt;R$20),$I393,0)</f>
        <v>0</v>
      </c>
      <c r="S393" s="103" t="n">
        <f aca="false">IF(AND($K393&lt;=S$20,$L393&gt;S$20),$I393,0)</f>
        <v>0</v>
      </c>
      <c r="T393" s="103" t="n">
        <f aca="false">IF(AND($K393&lt;=T$20,$L393&gt;T$20),$I393,0)</f>
        <v>0</v>
      </c>
      <c r="U393" s="103" t="n">
        <f aca="false">IF(AND($K393&lt;=U$20,$L393&gt;U$20),$I393,0)</f>
        <v>0</v>
      </c>
      <c r="V393" s="103" t="n">
        <f aca="false">IF(AND($K393&lt;=V$20,$L393&gt;V$20),$I393,0)</f>
        <v>0</v>
      </c>
      <c r="W393" s="103" t="n">
        <f aca="false">IF(AND($K393&lt;=W$20,$L393&gt;W$20),$I393,0)</f>
        <v>0</v>
      </c>
      <c r="X393" s="103" t="n">
        <f aca="false">IF(AND($K393&lt;=X$20,$L393&gt;X$20),$I393,0)</f>
        <v>0</v>
      </c>
      <c r="Y393" s="106" t="n">
        <f aca="false">SUM(M393:X393)</f>
        <v>0</v>
      </c>
    </row>
    <row r="394" customFormat="false" ht="12.75" hidden="false" customHeight="false" outlineLevel="0" collapsed="false">
      <c r="A394" s="0" t="n">
        <f aca="false">+'Personnel Input Worksheet'!A395</f>
        <v>0</v>
      </c>
      <c r="B394" s="0" t="n">
        <f aca="false">+'Personnel Input Worksheet'!B395</f>
        <v>0</v>
      </c>
      <c r="C394" s="0" t="n">
        <f aca="false">+'Personnel Input Worksheet'!C395</f>
        <v>0</v>
      </c>
      <c r="D394" s="0" t="n">
        <f aca="false">+'Personnel Input Worksheet'!D395</f>
        <v>0</v>
      </c>
      <c r="E394" s="0" t="n">
        <f aca="false">+'Personnel Input Worksheet'!E395</f>
        <v>0</v>
      </c>
      <c r="F394" s="94" t="n">
        <f aca="false">+'Personnel Input Worksheet'!F395</f>
        <v>0</v>
      </c>
      <c r="G394" s="0" t="n">
        <f aca="false">+'Personnel Input Worksheet'!G395</f>
        <v>0</v>
      </c>
      <c r="H394" s="102" t="n">
        <f aca="false">+G394*30</f>
        <v>0</v>
      </c>
      <c r="I394" s="103" t="n">
        <f aca="false">+F394/12</f>
        <v>0</v>
      </c>
      <c r="J394" s="104" t="n">
        <v>36526</v>
      </c>
      <c r="K394" s="105" t="n">
        <f aca="false">IF(B394&lt;&gt;"FTE",DATE(99,12,31),+J394+(360-H394))</f>
        <v>36525</v>
      </c>
      <c r="L394" s="105" t="n">
        <f aca="false">IF(B394&lt;&gt;"FTE",J394+H394,DATE(2001,1,1))</f>
        <v>36526</v>
      </c>
      <c r="M394" s="103" t="n">
        <f aca="false">IF(AND($K394&lt;=M$20,$L394&gt;M$20),$I394,0)</f>
        <v>0</v>
      </c>
      <c r="N394" s="103" t="n">
        <f aca="false">IF(AND($K394&lt;=N$20,$L394&gt;N$20),$I394,0)</f>
        <v>0</v>
      </c>
      <c r="O394" s="103" t="n">
        <f aca="false">IF(AND($K394&lt;=O$20,$L394&gt;O$20),$I394,0)</f>
        <v>0</v>
      </c>
      <c r="P394" s="103" t="n">
        <f aca="false">IF(AND($K394&lt;=P$20,$L394&gt;P$20),$I394,0)</f>
        <v>0</v>
      </c>
      <c r="Q394" s="103" t="n">
        <f aca="false">IF(AND($K394&lt;=Q$20,$L394&gt;Q$20),$I394,0)</f>
        <v>0</v>
      </c>
      <c r="R394" s="103" t="n">
        <f aca="false">IF(AND($K394&lt;=R$20,$L394&gt;R$20),$I394,0)</f>
        <v>0</v>
      </c>
      <c r="S394" s="103" t="n">
        <f aca="false">IF(AND($K394&lt;=S$20,$L394&gt;S$20),$I394,0)</f>
        <v>0</v>
      </c>
      <c r="T394" s="103" t="n">
        <f aca="false">IF(AND($K394&lt;=T$20,$L394&gt;T$20),$I394,0)</f>
        <v>0</v>
      </c>
      <c r="U394" s="103" t="n">
        <f aca="false">IF(AND($K394&lt;=U$20,$L394&gt;U$20),$I394,0)</f>
        <v>0</v>
      </c>
      <c r="V394" s="103" t="n">
        <f aca="false">IF(AND($K394&lt;=V$20,$L394&gt;V$20),$I394,0)</f>
        <v>0</v>
      </c>
      <c r="W394" s="103" t="n">
        <f aca="false">IF(AND($K394&lt;=W$20,$L394&gt;W$20),$I394,0)</f>
        <v>0</v>
      </c>
      <c r="X394" s="103" t="n">
        <f aca="false">IF(AND($K394&lt;=X$20,$L394&gt;X$20),$I394,0)</f>
        <v>0</v>
      </c>
      <c r="Y394" s="106" t="n">
        <f aca="false">SUM(M394:X394)</f>
        <v>0</v>
      </c>
    </row>
    <row r="395" customFormat="false" ht="12.75" hidden="false" customHeight="false" outlineLevel="0" collapsed="false">
      <c r="A395" s="0" t="n">
        <f aca="false">+'Personnel Input Worksheet'!A396</f>
        <v>0</v>
      </c>
      <c r="B395" s="0" t="n">
        <f aca="false">+'Personnel Input Worksheet'!B396</f>
        <v>0</v>
      </c>
      <c r="C395" s="0" t="n">
        <f aca="false">+'Personnel Input Worksheet'!C396</f>
        <v>0</v>
      </c>
      <c r="D395" s="0" t="n">
        <f aca="false">+'Personnel Input Worksheet'!D396</f>
        <v>0</v>
      </c>
      <c r="E395" s="0" t="n">
        <f aca="false">+'Personnel Input Worksheet'!E396</f>
        <v>0</v>
      </c>
      <c r="F395" s="94" t="n">
        <f aca="false">+'Personnel Input Worksheet'!F396</f>
        <v>0</v>
      </c>
      <c r="G395" s="0" t="n">
        <f aca="false">+'Personnel Input Worksheet'!G396</f>
        <v>0</v>
      </c>
      <c r="H395" s="102" t="n">
        <f aca="false">+G395*30</f>
        <v>0</v>
      </c>
      <c r="I395" s="103" t="n">
        <f aca="false">+F395/12</f>
        <v>0</v>
      </c>
      <c r="J395" s="104" t="n">
        <v>36526</v>
      </c>
      <c r="K395" s="105" t="n">
        <f aca="false">IF(B395&lt;&gt;"FTE",DATE(99,12,31),+J395+(360-H395))</f>
        <v>36525</v>
      </c>
      <c r="L395" s="105" t="n">
        <f aca="false">IF(B395&lt;&gt;"FTE",J395+H395,DATE(2001,1,1))</f>
        <v>36526</v>
      </c>
      <c r="M395" s="103" t="n">
        <f aca="false">IF(AND($K395&lt;=M$20,$L395&gt;M$20),$I395,0)</f>
        <v>0</v>
      </c>
      <c r="N395" s="103" t="n">
        <f aca="false">IF(AND($K395&lt;=N$20,$L395&gt;N$20),$I395,0)</f>
        <v>0</v>
      </c>
      <c r="O395" s="103" t="n">
        <f aca="false">IF(AND($K395&lt;=O$20,$L395&gt;O$20),$I395,0)</f>
        <v>0</v>
      </c>
      <c r="P395" s="103" t="n">
        <f aca="false">IF(AND($K395&lt;=P$20,$L395&gt;P$20),$I395,0)</f>
        <v>0</v>
      </c>
      <c r="Q395" s="103" t="n">
        <f aca="false">IF(AND($K395&lt;=Q$20,$L395&gt;Q$20),$I395,0)</f>
        <v>0</v>
      </c>
      <c r="R395" s="103" t="n">
        <f aca="false">IF(AND($K395&lt;=R$20,$L395&gt;R$20),$I395,0)</f>
        <v>0</v>
      </c>
      <c r="S395" s="103" t="n">
        <f aca="false">IF(AND($K395&lt;=S$20,$L395&gt;S$20),$I395,0)</f>
        <v>0</v>
      </c>
      <c r="T395" s="103" t="n">
        <f aca="false">IF(AND($K395&lt;=T$20,$L395&gt;T$20),$I395,0)</f>
        <v>0</v>
      </c>
      <c r="U395" s="103" t="n">
        <f aca="false">IF(AND($K395&lt;=U$20,$L395&gt;U$20),$I395,0)</f>
        <v>0</v>
      </c>
      <c r="V395" s="103" t="n">
        <f aca="false">IF(AND($K395&lt;=V$20,$L395&gt;V$20),$I395,0)</f>
        <v>0</v>
      </c>
      <c r="W395" s="103" t="n">
        <f aca="false">IF(AND($K395&lt;=W$20,$L395&gt;W$20),$I395,0)</f>
        <v>0</v>
      </c>
      <c r="X395" s="103" t="n">
        <f aca="false">IF(AND($K395&lt;=X$20,$L395&gt;X$20),$I395,0)</f>
        <v>0</v>
      </c>
      <c r="Y395" s="106" t="n">
        <f aca="false">SUM(M395:X395)</f>
        <v>0</v>
      </c>
    </row>
    <row r="396" customFormat="false" ht="12.75" hidden="false" customHeight="false" outlineLevel="0" collapsed="false">
      <c r="A396" s="0" t="n">
        <f aca="false">+'Personnel Input Worksheet'!A397</f>
        <v>0</v>
      </c>
      <c r="B396" s="0" t="n">
        <f aca="false">+'Personnel Input Worksheet'!B397</f>
        <v>0</v>
      </c>
      <c r="C396" s="0" t="n">
        <f aca="false">+'Personnel Input Worksheet'!C397</f>
        <v>0</v>
      </c>
      <c r="D396" s="0" t="n">
        <f aca="false">+'Personnel Input Worksheet'!D397</f>
        <v>0</v>
      </c>
      <c r="E396" s="0" t="n">
        <f aca="false">+'Personnel Input Worksheet'!E397</f>
        <v>0</v>
      </c>
      <c r="F396" s="94" t="n">
        <f aca="false">+'Personnel Input Worksheet'!F397</f>
        <v>0</v>
      </c>
      <c r="G396" s="0" t="n">
        <f aca="false">+'Personnel Input Worksheet'!G397</f>
        <v>0</v>
      </c>
      <c r="H396" s="102" t="n">
        <f aca="false">+G396*30</f>
        <v>0</v>
      </c>
      <c r="I396" s="103" t="n">
        <f aca="false">+F396/12</f>
        <v>0</v>
      </c>
      <c r="J396" s="104" t="n">
        <v>36526</v>
      </c>
      <c r="K396" s="105" t="n">
        <f aca="false">IF(B396&lt;&gt;"FTE",DATE(99,12,31),+J396+(360-H396))</f>
        <v>36525</v>
      </c>
      <c r="L396" s="105" t="n">
        <f aca="false">IF(B396&lt;&gt;"FTE",J396+H396,DATE(2001,1,1))</f>
        <v>36526</v>
      </c>
      <c r="M396" s="103" t="n">
        <f aca="false">IF(AND($K396&lt;=M$20,$L396&gt;M$20),$I396,0)</f>
        <v>0</v>
      </c>
      <c r="N396" s="103" t="n">
        <f aca="false">IF(AND($K396&lt;=N$20,$L396&gt;N$20),$I396,0)</f>
        <v>0</v>
      </c>
      <c r="O396" s="103" t="n">
        <f aca="false">IF(AND($K396&lt;=O$20,$L396&gt;O$20),$I396,0)</f>
        <v>0</v>
      </c>
      <c r="P396" s="103" t="n">
        <f aca="false">IF(AND($K396&lt;=P$20,$L396&gt;P$20),$I396,0)</f>
        <v>0</v>
      </c>
      <c r="Q396" s="103" t="n">
        <f aca="false">IF(AND($K396&lt;=Q$20,$L396&gt;Q$20),$I396,0)</f>
        <v>0</v>
      </c>
      <c r="R396" s="103" t="n">
        <f aca="false">IF(AND($K396&lt;=R$20,$L396&gt;R$20),$I396,0)</f>
        <v>0</v>
      </c>
      <c r="S396" s="103" t="n">
        <f aca="false">IF(AND($K396&lt;=S$20,$L396&gt;S$20),$I396,0)</f>
        <v>0</v>
      </c>
      <c r="T396" s="103" t="n">
        <f aca="false">IF(AND($K396&lt;=T$20,$L396&gt;T$20),$I396,0)</f>
        <v>0</v>
      </c>
      <c r="U396" s="103" t="n">
        <f aca="false">IF(AND($K396&lt;=U$20,$L396&gt;U$20),$I396,0)</f>
        <v>0</v>
      </c>
      <c r="V396" s="103" t="n">
        <f aca="false">IF(AND($K396&lt;=V$20,$L396&gt;V$20),$I396,0)</f>
        <v>0</v>
      </c>
      <c r="W396" s="103" t="n">
        <f aca="false">IF(AND($K396&lt;=W$20,$L396&gt;W$20),$I396,0)</f>
        <v>0</v>
      </c>
      <c r="X396" s="103" t="n">
        <f aca="false">IF(AND($K396&lt;=X$20,$L396&gt;X$20),$I396,0)</f>
        <v>0</v>
      </c>
      <c r="Y396" s="106" t="n">
        <f aca="false">SUM(M396:X396)</f>
        <v>0</v>
      </c>
    </row>
    <row r="397" customFormat="false" ht="12.75" hidden="false" customHeight="false" outlineLevel="0" collapsed="false">
      <c r="A397" s="0" t="n">
        <f aca="false">+'Personnel Input Worksheet'!A398</f>
        <v>0</v>
      </c>
      <c r="B397" s="0" t="n">
        <f aca="false">+'Personnel Input Worksheet'!B398</f>
        <v>0</v>
      </c>
      <c r="C397" s="0" t="n">
        <f aca="false">+'Personnel Input Worksheet'!C398</f>
        <v>0</v>
      </c>
      <c r="D397" s="0" t="n">
        <f aca="false">+'Personnel Input Worksheet'!D398</f>
        <v>0</v>
      </c>
      <c r="E397" s="0" t="n">
        <f aca="false">+'Personnel Input Worksheet'!E398</f>
        <v>0</v>
      </c>
      <c r="F397" s="94" t="n">
        <f aca="false">+'Personnel Input Worksheet'!F398</f>
        <v>0</v>
      </c>
      <c r="G397" s="0" t="n">
        <f aca="false">+'Personnel Input Worksheet'!G398</f>
        <v>0</v>
      </c>
      <c r="H397" s="102" t="n">
        <f aca="false">+G397*30</f>
        <v>0</v>
      </c>
      <c r="I397" s="103" t="n">
        <f aca="false">+F397/12</f>
        <v>0</v>
      </c>
      <c r="J397" s="104" t="n">
        <v>36526</v>
      </c>
      <c r="K397" s="105" t="n">
        <f aca="false">IF(B397&lt;&gt;"FTE",DATE(99,12,31),+J397+(360-H397))</f>
        <v>36525</v>
      </c>
      <c r="L397" s="105" t="n">
        <f aca="false">IF(B397&lt;&gt;"FTE",J397+H397,DATE(2001,1,1))</f>
        <v>36526</v>
      </c>
      <c r="M397" s="103" t="n">
        <f aca="false">IF(AND($K397&lt;=M$20,$L397&gt;M$20),$I397,0)</f>
        <v>0</v>
      </c>
      <c r="N397" s="103" t="n">
        <f aca="false">IF(AND($K397&lt;=N$20,$L397&gt;N$20),$I397,0)</f>
        <v>0</v>
      </c>
      <c r="O397" s="103" t="n">
        <f aca="false">IF(AND($K397&lt;=O$20,$L397&gt;O$20),$I397,0)</f>
        <v>0</v>
      </c>
      <c r="P397" s="103" t="n">
        <f aca="false">IF(AND($K397&lt;=P$20,$L397&gt;P$20),$I397,0)</f>
        <v>0</v>
      </c>
      <c r="Q397" s="103" t="n">
        <f aca="false">IF(AND($K397&lt;=Q$20,$L397&gt;Q$20),$I397,0)</f>
        <v>0</v>
      </c>
      <c r="R397" s="103" t="n">
        <f aca="false">IF(AND($K397&lt;=R$20,$L397&gt;R$20),$I397,0)</f>
        <v>0</v>
      </c>
      <c r="S397" s="103" t="n">
        <f aca="false">IF(AND($K397&lt;=S$20,$L397&gt;S$20),$I397,0)</f>
        <v>0</v>
      </c>
      <c r="T397" s="103" t="n">
        <f aca="false">IF(AND($K397&lt;=T$20,$L397&gt;T$20),$I397,0)</f>
        <v>0</v>
      </c>
      <c r="U397" s="103" t="n">
        <f aca="false">IF(AND($K397&lt;=U$20,$L397&gt;U$20),$I397,0)</f>
        <v>0</v>
      </c>
      <c r="V397" s="103" t="n">
        <f aca="false">IF(AND($K397&lt;=V$20,$L397&gt;V$20),$I397,0)</f>
        <v>0</v>
      </c>
      <c r="W397" s="103" t="n">
        <f aca="false">IF(AND($K397&lt;=W$20,$L397&gt;W$20),$I397,0)</f>
        <v>0</v>
      </c>
      <c r="X397" s="103" t="n">
        <f aca="false">IF(AND($K397&lt;=X$20,$L397&gt;X$20),$I397,0)</f>
        <v>0</v>
      </c>
      <c r="Y397" s="106" t="n">
        <f aca="false">SUM(M397:X397)</f>
        <v>0</v>
      </c>
    </row>
    <row r="398" customFormat="false" ht="12.75" hidden="false" customHeight="false" outlineLevel="0" collapsed="false">
      <c r="A398" s="0" t="n">
        <f aca="false">+'Personnel Input Worksheet'!A399</f>
        <v>0</v>
      </c>
      <c r="B398" s="0" t="n">
        <f aca="false">+'Personnel Input Worksheet'!B399</f>
        <v>0</v>
      </c>
      <c r="C398" s="0" t="n">
        <f aca="false">+'Personnel Input Worksheet'!C399</f>
        <v>0</v>
      </c>
      <c r="D398" s="0" t="n">
        <f aca="false">+'Personnel Input Worksheet'!D399</f>
        <v>0</v>
      </c>
      <c r="E398" s="0" t="n">
        <f aca="false">+'Personnel Input Worksheet'!E399</f>
        <v>0</v>
      </c>
      <c r="F398" s="94" t="n">
        <f aca="false">+'Personnel Input Worksheet'!F399</f>
        <v>0</v>
      </c>
      <c r="G398" s="0" t="n">
        <f aca="false">+'Personnel Input Worksheet'!G399</f>
        <v>0</v>
      </c>
      <c r="H398" s="102" t="n">
        <f aca="false">+G398*30</f>
        <v>0</v>
      </c>
      <c r="I398" s="103" t="n">
        <f aca="false">+F398/12</f>
        <v>0</v>
      </c>
      <c r="J398" s="104" t="n">
        <v>36526</v>
      </c>
      <c r="K398" s="105" t="n">
        <f aca="false">IF(B398&lt;&gt;"FTE",DATE(99,12,31),+J398+(360-H398))</f>
        <v>36525</v>
      </c>
      <c r="L398" s="105" t="n">
        <f aca="false">IF(B398&lt;&gt;"FTE",J398+H398,DATE(2001,1,1))</f>
        <v>36526</v>
      </c>
      <c r="M398" s="103" t="n">
        <f aca="false">IF(AND($K398&lt;=M$20,$L398&gt;M$20),$I398,0)</f>
        <v>0</v>
      </c>
      <c r="N398" s="103" t="n">
        <f aca="false">IF(AND($K398&lt;=N$20,$L398&gt;N$20),$I398,0)</f>
        <v>0</v>
      </c>
      <c r="O398" s="103" t="n">
        <f aca="false">IF(AND($K398&lt;=O$20,$L398&gt;O$20),$I398,0)</f>
        <v>0</v>
      </c>
      <c r="P398" s="103" t="n">
        <f aca="false">IF(AND($K398&lt;=P$20,$L398&gt;P$20),$I398,0)</f>
        <v>0</v>
      </c>
      <c r="Q398" s="103" t="n">
        <f aca="false">IF(AND($K398&lt;=Q$20,$L398&gt;Q$20),$I398,0)</f>
        <v>0</v>
      </c>
      <c r="R398" s="103" t="n">
        <f aca="false">IF(AND($K398&lt;=R$20,$L398&gt;R$20),$I398,0)</f>
        <v>0</v>
      </c>
      <c r="S398" s="103" t="n">
        <f aca="false">IF(AND($K398&lt;=S$20,$L398&gt;S$20),$I398,0)</f>
        <v>0</v>
      </c>
      <c r="T398" s="103" t="n">
        <f aca="false">IF(AND($K398&lt;=T$20,$L398&gt;T$20),$I398,0)</f>
        <v>0</v>
      </c>
      <c r="U398" s="103" t="n">
        <f aca="false">IF(AND($K398&lt;=U$20,$L398&gt;U$20),$I398,0)</f>
        <v>0</v>
      </c>
      <c r="V398" s="103" t="n">
        <f aca="false">IF(AND($K398&lt;=V$20,$L398&gt;V$20),$I398,0)</f>
        <v>0</v>
      </c>
      <c r="W398" s="103" t="n">
        <f aca="false">IF(AND($K398&lt;=W$20,$L398&gt;W$20),$I398,0)</f>
        <v>0</v>
      </c>
      <c r="X398" s="103" t="n">
        <f aca="false">IF(AND($K398&lt;=X$20,$L398&gt;X$20),$I398,0)</f>
        <v>0</v>
      </c>
      <c r="Y398" s="106" t="n">
        <f aca="false">SUM(M398:X398)</f>
        <v>0</v>
      </c>
    </row>
    <row r="399" customFormat="false" ht="12.75" hidden="false" customHeight="false" outlineLevel="0" collapsed="false">
      <c r="A399" s="0" t="n">
        <f aca="false">+'Personnel Input Worksheet'!A400</f>
        <v>0</v>
      </c>
      <c r="B399" s="0" t="n">
        <f aca="false">+'Personnel Input Worksheet'!B400</f>
        <v>0</v>
      </c>
      <c r="C399" s="0" t="n">
        <f aca="false">+'Personnel Input Worksheet'!C400</f>
        <v>0</v>
      </c>
      <c r="D399" s="0" t="n">
        <f aca="false">+'Personnel Input Worksheet'!D400</f>
        <v>0</v>
      </c>
      <c r="E399" s="0" t="n">
        <f aca="false">+'Personnel Input Worksheet'!E400</f>
        <v>0</v>
      </c>
      <c r="F399" s="94" t="n">
        <f aca="false">+'Personnel Input Worksheet'!F400</f>
        <v>0</v>
      </c>
      <c r="G399" s="0" t="n">
        <f aca="false">+'Personnel Input Worksheet'!G400</f>
        <v>0</v>
      </c>
      <c r="H399" s="102" t="n">
        <f aca="false">+G399*30</f>
        <v>0</v>
      </c>
      <c r="I399" s="103" t="n">
        <f aca="false">+F399/12</f>
        <v>0</v>
      </c>
      <c r="J399" s="104" t="n">
        <v>36526</v>
      </c>
      <c r="K399" s="105" t="n">
        <f aca="false">IF(B399&lt;&gt;"FTE",DATE(99,12,31),+J399+(360-H399))</f>
        <v>36525</v>
      </c>
      <c r="L399" s="105" t="n">
        <f aca="false">IF(B399&lt;&gt;"FTE",J399+H399,DATE(2001,1,1))</f>
        <v>36526</v>
      </c>
      <c r="M399" s="103" t="n">
        <f aca="false">IF(AND($K399&lt;=M$20,$L399&gt;M$20),$I399,0)</f>
        <v>0</v>
      </c>
      <c r="N399" s="103" t="n">
        <f aca="false">IF(AND($K399&lt;=N$20,$L399&gt;N$20),$I399,0)</f>
        <v>0</v>
      </c>
      <c r="O399" s="103" t="n">
        <f aca="false">IF(AND($K399&lt;=O$20,$L399&gt;O$20),$I399,0)</f>
        <v>0</v>
      </c>
      <c r="P399" s="103" t="n">
        <f aca="false">IF(AND($K399&lt;=P$20,$L399&gt;P$20),$I399,0)</f>
        <v>0</v>
      </c>
      <c r="Q399" s="103" t="n">
        <f aca="false">IF(AND($K399&lt;=Q$20,$L399&gt;Q$20),$I399,0)</f>
        <v>0</v>
      </c>
      <c r="R399" s="103" t="n">
        <f aca="false">IF(AND($K399&lt;=R$20,$L399&gt;R$20),$I399,0)</f>
        <v>0</v>
      </c>
      <c r="S399" s="103" t="n">
        <f aca="false">IF(AND($K399&lt;=S$20,$L399&gt;S$20),$I399,0)</f>
        <v>0</v>
      </c>
      <c r="T399" s="103" t="n">
        <f aca="false">IF(AND($K399&lt;=T$20,$L399&gt;T$20),$I399,0)</f>
        <v>0</v>
      </c>
      <c r="U399" s="103" t="n">
        <f aca="false">IF(AND($K399&lt;=U$20,$L399&gt;U$20),$I399,0)</f>
        <v>0</v>
      </c>
      <c r="V399" s="103" t="n">
        <f aca="false">IF(AND($K399&lt;=V$20,$L399&gt;V$20),$I399,0)</f>
        <v>0</v>
      </c>
      <c r="W399" s="103" t="n">
        <f aca="false">IF(AND($K399&lt;=W$20,$L399&gt;W$20),$I399,0)</f>
        <v>0</v>
      </c>
      <c r="X399" s="103" t="n">
        <f aca="false">IF(AND($K399&lt;=X$20,$L399&gt;X$20),$I399,0)</f>
        <v>0</v>
      </c>
      <c r="Y399" s="106" t="n">
        <f aca="false">SUM(M399:X399)</f>
        <v>0</v>
      </c>
    </row>
    <row r="400" customFormat="false" ht="12.75" hidden="false" customHeight="false" outlineLevel="0" collapsed="false">
      <c r="A400" s="0" t="n">
        <f aca="false">+'Personnel Input Worksheet'!A401</f>
        <v>0</v>
      </c>
      <c r="B400" s="0" t="n">
        <f aca="false">+'Personnel Input Worksheet'!B401</f>
        <v>0</v>
      </c>
      <c r="C400" s="0" t="n">
        <f aca="false">+'Personnel Input Worksheet'!C401</f>
        <v>0</v>
      </c>
      <c r="D400" s="0" t="n">
        <f aca="false">+'Personnel Input Worksheet'!D401</f>
        <v>0</v>
      </c>
      <c r="E400" s="0" t="n">
        <f aca="false">+'Personnel Input Worksheet'!E401</f>
        <v>0</v>
      </c>
      <c r="F400" s="94" t="n">
        <f aca="false">+'Personnel Input Worksheet'!F401</f>
        <v>0</v>
      </c>
      <c r="G400" s="0" t="n">
        <f aca="false">+'Personnel Input Worksheet'!G401</f>
        <v>0</v>
      </c>
      <c r="H400" s="102" t="n">
        <f aca="false">+G400*30</f>
        <v>0</v>
      </c>
      <c r="I400" s="103" t="n">
        <f aca="false">+F400/12</f>
        <v>0</v>
      </c>
      <c r="J400" s="104" t="n">
        <v>36526</v>
      </c>
      <c r="K400" s="105" t="n">
        <f aca="false">IF(B400&lt;&gt;"FTE",DATE(99,12,31),+J400+(360-H400))</f>
        <v>36525</v>
      </c>
      <c r="L400" s="105" t="n">
        <f aca="false">IF(B400&lt;&gt;"FTE",J400+H400,DATE(2001,1,1))</f>
        <v>36526</v>
      </c>
      <c r="M400" s="103" t="n">
        <f aca="false">IF(AND($K400&lt;=M$20,$L400&gt;M$20),$I400,0)</f>
        <v>0</v>
      </c>
      <c r="N400" s="103" t="n">
        <f aca="false">IF(AND($K400&lt;=N$20,$L400&gt;N$20),$I400,0)</f>
        <v>0</v>
      </c>
      <c r="O400" s="103" t="n">
        <f aca="false">IF(AND($K400&lt;=O$20,$L400&gt;O$20),$I400,0)</f>
        <v>0</v>
      </c>
      <c r="P400" s="103" t="n">
        <f aca="false">IF(AND($K400&lt;=P$20,$L400&gt;P$20),$I400,0)</f>
        <v>0</v>
      </c>
      <c r="Q400" s="103" t="n">
        <f aca="false">IF(AND($K400&lt;=Q$20,$L400&gt;Q$20),$I400,0)</f>
        <v>0</v>
      </c>
      <c r="R400" s="103" t="n">
        <f aca="false">IF(AND($K400&lt;=R$20,$L400&gt;R$20),$I400,0)</f>
        <v>0</v>
      </c>
      <c r="S400" s="103" t="n">
        <f aca="false">IF(AND($K400&lt;=S$20,$L400&gt;S$20),$I400,0)</f>
        <v>0</v>
      </c>
      <c r="T400" s="103" t="n">
        <f aca="false">IF(AND($K400&lt;=T$20,$L400&gt;T$20),$I400,0)</f>
        <v>0</v>
      </c>
      <c r="U400" s="103" t="n">
        <f aca="false">IF(AND($K400&lt;=U$20,$L400&gt;U$20),$I400,0)</f>
        <v>0</v>
      </c>
      <c r="V400" s="103" t="n">
        <f aca="false">IF(AND($K400&lt;=V$20,$L400&gt;V$20),$I400,0)</f>
        <v>0</v>
      </c>
      <c r="W400" s="103" t="n">
        <f aca="false">IF(AND($K400&lt;=W$20,$L400&gt;W$20),$I400,0)</f>
        <v>0</v>
      </c>
      <c r="X400" s="103" t="n">
        <f aca="false">IF(AND($K400&lt;=X$20,$L400&gt;X$20),$I400,0)</f>
        <v>0</v>
      </c>
      <c r="Y400" s="106" t="n">
        <f aca="false">SUM(M400:X400)</f>
        <v>0</v>
      </c>
    </row>
    <row r="401" customFormat="false" ht="12.75" hidden="false" customHeight="false" outlineLevel="0" collapsed="false">
      <c r="A401" s="0" t="n">
        <f aca="false">+'Personnel Input Worksheet'!A402</f>
        <v>0</v>
      </c>
      <c r="B401" s="0" t="n">
        <f aca="false">+'Personnel Input Worksheet'!B402</f>
        <v>0</v>
      </c>
      <c r="C401" s="0" t="n">
        <f aca="false">+'Personnel Input Worksheet'!C402</f>
        <v>0</v>
      </c>
      <c r="D401" s="0" t="n">
        <f aca="false">+'Personnel Input Worksheet'!D402</f>
        <v>0</v>
      </c>
      <c r="E401" s="0" t="n">
        <f aca="false">+'Personnel Input Worksheet'!E402</f>
        <v>0</v>
      </c>
      <c r="F401" s="94" t="n">
        <f aca="false">+'Personnel Input Worksheet'!F402</f>
        <v>0</v>
      </c>
      <c r="G401" s="0" t="n">
        <f aca="false">+'Personnel Input Worksheet'!G402</f>
        <v>0</v>
      </c>
      <c r="H401" s="102" t="n">
        <f aca="false">+G401*30</f>
        <v>0</v>
      </c>
      <c r="I401" s="103" t="n">
        <f aca="false">+F401/12</f>
        <v>0</v>
      </c>
      <c r="J401" s="104" t="n">
        <v>36526</v>
      </c>
      <c r="K401" s="105" t="n">
        <f aca="false">IF(B401&lt;&gt;"FTE",DATE(99,12,31),+J401+(360-H401))</f>
        <v>36525</v>
      </c>
      <c r="L401" s="105" t="n">
        <f aca="false">IF(B401&lt;&gt;"FTE",J401+H401,DATE(2001,1,1))</f>
        <v>36526</v>
      </c>
      <c r="M401" s="103" t="n">
        <f aca="false">IF(AND($K401&lt;=M$20,$L401&gt;M$20),$I401,0)</f>
        <v>0</v>
      </c>
      <c r="N401" s="103" t="n">
        <f aca="false">IF(AND($K401&lt;=N$20,$L401&gt;N$20),$I401,0)</f>
        <v>0</v>
      </c>
      <c r="O401" s="103" t="n">
        <f aca="false">IF(AND($K401&lt;=O$20,$L401&gt;O$20),$I401,0)</f>
        <v>0</v>
      </c>
      <c r="P401" s="103" t="n">
        <f aca="false">IF(AND($K401&lt;=P$20,$L401&gt;P$20),$I401,0)</f>
        <v>0</v>
      </c>
      <c r="Q401" s="103" t="n">
        <f aca="false">IF(AND($K401&lt;=Q$20,$L401&gt;Q$20),$I401,0)</f>
        <v>0</v>
      </c>
      <c r="R401" s="103" t="n">
        <f aca="false">IF(AND($K401&lt;=R$20,$L401&gt;R$20),$I401,0)</f>
        <v>0</v>
      </c>
      <c r="S401" s="103" t="n">
        <f aca="false">IF(AND($K401&lt;=S$20,$L401&gt;S$20),$I401,0)</f>
        <v>0</v>
      </c>
      <c r="T401" s="103" t="n">
        <f aca="false">IF(AND($K401&lt;=T$20,$L401&gt;T$20),$I401,0)</f>
        <v>0</v>
      </c>
      <c r="U401" s="103" t="n">
        <f aca="false">IF(AND($K401&lt;=U$20,$L401&gt;U$20),$I401,0)</f>
        <v>0</v>
      </c>
      <c r="V401" s="103" t="n">
        <f aca="false">IF(AND($K401&lt;=V$20,$L401&gt;V$20),$I401,0)</f>
        <v>0</v>
      </c>
      <c r="W401" s="103" t="n">
        <f aca="false">IF(AND($K401&lt;=W$20,$L401&gt;W$20),$I401,0)</f>
        <v>0</v>
      </c>
      <c r="X401" s="103" t="n">
        <f aca="false">IF(AND($K401&lt;=X$20,$L401&gt;X$20),$I401,0)</f>
        <v>0</v>
      </c>
      <c r="Y401" s="106" t="n">
        <f aca="false">SUM(M401:X401)</f>
        <v>0</v>
      </c>
    </row>
    <row r="402" customFormat="false" ht="12.75" hidden="false" customHeight="false" outlineLevel="0" collapsed="false">
      <c r="A402" s="0" t="n">
        <f aca="false">+'Personnel Input Worksheet'!A403</f>
        <v>0</v>
      </c>
      <c r="B402" s="0" t="n">
        <f aca="false">+'Personnel Input Worksheet'!B403</f>
        <v>0</v>
      </c>
      <c r="C402" s="0" t="n">
        <f aca="false">+'Personnel Input Worksheet'!C403</f>
        <v>0</v>
      </c>
      <c r="D402" s="0" t="n">
        <f aca="false">+'Personnel Input Worksheet'!D403</f>
        <v>0</v>
      </c>
      <c r="E402" s="0" t="n">
        <f aca="false">+'Personnel Input Worksheet'!E403</f>
        <v>0</v>
      </c>
      <c r="F402" s="94" t="n">
        <f aca="false">+'Personnel Input Worksheet'!F403</f>
        <v>0</v>
      </c>
      <c r="G402" s="0" t="n">
        <f aca="false">+'Personnel Input Worksheet'!G403</f>
        <v>0</v>
      </c>
      <c r="H402" s="102" t="n">
        <f aca="false">+G402*30</f>
        <v>0</v>
      </c>
      <c r="I402" s="103" t="n">
        <f aca="false">+F402/12</f>
        <v>0</v>
      </c>
      <c r="J402" s="104" t="n">
        <v>36526</v>
      </c>
      <c r="K402" s="105" t="n">
        <f aca="false">IF(B402&lt;&gt;"FTE",DATE(99,12,31),+J402+(360-H402))</f>
        <v>36525</v>
      </c>
      <c r="L402" s="105" t="n">
        <f aca="false">IF(B402&lt;&gt;"FTE",J402+H402,DATE(2001,1,1))</f>
        <v>36526</v>
      </c>
      <c r="M402" s="103" t="n">
        <f aca="false">IF(AND($K402&lt;=M$20,$L402&gt;M$20),$I402,0)</f>
        <v>0</v>
      </c>
      <c r="N402" s="103" t="n">
        <f aca="false">IF(AND($K402&lt;=N$20,$L402&gt;N$20),$I402,0)</f>
        <v>0</v>
      </c>
      <c r="O402" s="103" t="n">
        <f aca="false">IF(AND($K402&lt;=O$20,$L402&gt;O$20),$I402,0)</f>
        <v>0</v>
      </c>
      <c r="P402" s="103" t="n">
        <f aca="false">IF(AND($K402&lt;=P$20,$L402&gt;P$20),$I402,0)</f>
        <v>0</v>
      </c>
      <c r="Q402" s="103" t="n">
        <f aca="false">IF(AND($K402&lt;=Q$20,$L402&gt;Q$20),$I402,0)</f>
        <v>0</v>
      </c>
      <c r="R402" s="103" t="n">
        <f aca="false">IF(AND($K402&lt;=R$20,$L402&gt;R$20),$I402,0)</f>
        <v>0</v>
      </c>
      <c r="S402" s="103" t="n">
        <f aca="false">IF(AND($K402&lt;=S$20,$L402&gt;S$20),$I402,0)</f>
        <v>0</v>
      </c>
      <c r="T402" s="103" t="n">
        <f aca="false">IF(AND($K402&lt;=T$20,$L402&gt;T$20),$I402,0)</f>
        <v>0</v>
      </c>
      <c r="U402" s="103" t="n">
        <f aca="false">IF(AND($K402&lt;=U$20,$L402&gt;U$20),$I402,0)</f>
        <v>0</v>
      </c>
      <c r="V402" s="103" t="n">
        <f aca="false">IF(AND($K402&lt;=V$20,$L402&gt;V$20),$I402,0)</f>
        <v>0</v>
      </c>
      <c r="W402" s="103" t="n">
        <f aca="false">IF(AND($K402&lt;=W$20,$L402&gt;W$20),$I402,0)</f>
        <v>0</v>
      </c>
      <c r="X402" s="103" t="n">
        <f aca="false">IF(AND($K402&lt;=X$20,$L402&gt;X$20),$I402,0)</f>
        <v>0</v>
      </c>
      <c r="Y402" s="106" t="n">
        <f aca="false">SUM(M402:X402)</f>
        <v>0</v>
      </c>
    </row>
    <row r="403" customFormat="false" ht="12.75" hidden="false" customHeight="false" outlineLevel="0" collapsed="false">
      <c r="A403" s="0" t="n">
        <f aca="false">+'Personnel Input Worksheet'!A404</f>
        <v>0</v>
      </c>
      <c r="B403" s="0" t="n">
        <f aca="false">+'Personnel Input Worksheet'!B404</f>
        <v>0</v>
      </c>
      <c r="C403" s="0" t="n">
        <f aca="false">+'Personnel Input Worksheet'!C404</f>
        <v>0</v>
      </c>
      <c r="D403" s="0" t="n">
        <f aca="false">+'Personnel Input Worksheet'!D404</f>
        <v>0</v>
      </c>
      <c r="E403" s="0" t="n">
        <f aca="false">+'Personnel Input Worksheet'!E404</f>
        <v>0</v>
      </c>
      <c r="F403" s="94" t="n">
        <f aca="false">+'Personnel Input Worksheet'!F404</f>
        <v>0</v>
      </c>
      <c r="G403" s="0" t="n">
        <f aca="false">+'Personnel Input Worksheet'!G404</f>
        <v>0</v>
      </c>
      <c r="H403" s="102" t="n">
        <f aca="false">+G403*30</f>
        <v>0</v>
      </c>
      <c r="I403" s="103" t="n">
        <f aca="false">+F403/12</f>
        <v>0</v>
      </c>
      <c r="J403" s="104" t="n">
        <v>36526</v>
      </c>
      <c r="K403" s="105" t="n">
        <f aca="false">IF(B403&lt;&gt;"FTE",DATE(99,12,31),+J403+(360-H403))</f>
        <v>36525</v>
      </c>
      <c r="L403" s="105" t="n">
        <f aca="false">IF(B403&lt;&gt;"FTE",J403+H403,DATE(2001,1,1))</f>
        <v>36526</v>
      </c>
      <c r="M403" s="103" t="n">
        <f aca="false">IF(AND($K403&lt;=M$20,$L403&gt;M$20),$I403,0)</f>
        <v>0</v>
      </c>
      <c r="N403" s="103" t="n">
        <f aca="false">IF(AND($K403&lt;=N$20,$L403&gt;N$20),$I403,0)</f>
        <v>0</v>
      </c>
      <c r="O403" s="103" t="n">
        <f aca="false">IF(AND($K403&lt;=O$20,$L403&gt;O$20),$I403,0)</f>
        <v>0</v>
      </c>
      <c r="P403" s="103" t="n">
        <f aca="false">IF(AND($K403&lt;=P$20,$L403&gt;P$20),$I403,0)</f>
        <v>0</v>
      </c>
      <c r="Q403" s="103" t="n">
        <f aca="false">IF(AND($K403&lt;=Q$20,$L403&gt;Q$20),$I403,0)</f>
        <v>0</v>
      </c>
      <c r="R403" s="103" t="n">
        <f aca="false">IF(AND($K403&lt;=R$20,$L403&gt;R$20),$I403,0)</f>
        <v>0</v>
      </c>
      <c r="S403" s="103" t="n">
        <f aca="false">IF(AND($K403&lt;=S$20,$L403&gt;S$20),$I403,0)</f>
        <v>0</v>
      </c>
      <c r="T403" s="103" t="n">
        <f aca="false">IF(AND($K403&lt;=T$20,$L403&gt;T$20),$I403,0)</f>
        <v>0</v>
      </c>
      <c r="U403" s="103" t="n">
        <f aca="false">IF(AND($K403&lt;=U$20,$L403&gt;U$20),$I403,0)</f>
        <v>0</v>
      </c>
      <c r="V403" s="103" t="n">
        <f aca="false">IF(AND($K403&lt;=V$20,$L403&gt;V$20),$I403,0)</f>
        <v>0</v>
      </c>
      <c r="W403" s="103" t="n">
        <f aca="false">IF(AND($K403&lt;=W$20,$L403&gt;W$20),$I403,0)</f>
        <v>0</v>
      </c>
      <c r="X403" s="103" t="n">
        <f aca="false">IF(AND($K403&lt;=X$20,$L403&gt;X$20),$I403,0)</f>
        <v>0</v>
      </c>
      <c r="Y403" s="106" t="n">
        <f aca="false">SUM(M403:X403)</f>
        <v>0</v>
      </c>
    </row>
    <row r="404" customFormat="false" ht="12.75" hidden="false" customHeight="false" outlineLevel="0" collapsed="false">
      <c r="A404" s="0" t="n">
        <f aca="false">+'Personnel Input Worksheet'!A405</f>
        <v>0</v>
      </c>
      <c r="B404" s="0" t="n">
        <f aca="false">+'Personnel Input Worksheet'!B405</f>
        <v>0</v>
      </c>
      <c r="C404" s="0" t="n">
        <f aca="false">+'Personnel Input Worksheet'!C405</f>
        <v>0</v>
      </c>
      <c r="D404" s="0" t="n">
        <f aca="false">+'Personnel Input Worksheet'!D405</f>
        <v>0</v>
      </c>
      <c r="E404" s="0" t="n">
        <f aca="false">+'Personnel Input Worksheet'!E405</f>
        <v>0</v>
      </c>
      <c r="F404" s="94" t="n">
        <f aca="false">+'Personnel Input Worksheet'!F405</f>
        <v>0</v>
      </c>
      <c r="G404" s="0" t="n">
        <f aca="false">+'Personnel Input Worksheet'!G405</f>
        <v>0</v>
      </c>
      <c r="H404" s="102" t="n">
        <f aca="false">+G404*30</f>
        <v>0</v>
      </c>
      <c r="I404" s="103" t="n">
        <f aca="false">+F404/12</f>
        <v>0</v>
      </c>
      <c r="J404" s="104" t="n">
        <v>36526</v>
      </c>
      <c r="K404" s="105" t="n">
        <f aca="false">IF(B404&lt;&gt;"FTE",DATE(99,12,31),+J404+(360-H404))</f>
        <v>36525</v>
      </c>
      <c r="L404" s="105" t="n">
        <f aca="false">IF(B404&lt;&gt;"FTE",J404+H404,DATE(2001,1,1))</f>
        <v>36526</v>
      </c>
      <c r="M404" s="103" t="n">
        <f aca="false">IF(AND($K404&lt;=M$20,$L404&gt;M$20),$I404,0)</f>
        <v>0</v>
      </c>
      <c r="N404" s="103" t="n">
        <f aca="false">IF(AND($K404&lt;=N$20,$L404&gt;N$20),$I404,0)</f>
        <v>0</v>
      </c>
      <c r="O404" s="103" t="n">
        <f aca="false">IF(AND($K404&lt;=O$20,$L404&gt;O$20),$I404,0)</f>
        <v>0</v>
      </c>
      <c r="P404" s="103" t="n">
        <f aca="false">IF(AND($K404&lt;=P$20,$L404&gt;P$20),$I404,0)</f>
        <v>0</v>
      </c>
      <c r="Q404" s="103" t="n">
        <f aca="false">IF(AND($K404&lt;=Q$20,$L404&gt;Q$20),$I404,0)</f>
        <v>0</v>
      </c>
      <c r="R404" s="103" t="n">
        <f aca="false">IF(AND($K404&lt;=R$20,$L404&gt;R$20),$I404,0)</f>
        <v>0</v>
      </c>
      <c r="S404" s="103" t="n">
        <f aca="false">IF(AND($K404&lt;=S$20,$L404&gt;S$20),$I404,0)</f>
        <v>0</v>
      </c>
      <c r="T404" s="103" t="n">
        <f aca="false">IF(AND($K404&lt;=T$20,$L404&gt;T$20),$I404,0)</f>
        <v>0</v>
      </c>
      <c r="U404" s="103" t="n">
        <f aca="false">IF(AND($K404&lt;=U$20,$L404&gt;U$20),$I404,0)</f>
        <v>0</v>
      </c>
      <c r="V404" s="103" t="n">
        <f aca="false">IF(AND($K404&lt;=V$20,$L404&gt;V$20),$I404,0)</f>
        <v>0</v>
      </c>
      <c r="W404" s="103" t="n">
        <f aca="false">IF(AND($K404&lt;=W$20,$L404&gt;W$20),$I404,0)</f>
        <v>0</v>
      </c>
      <c r="X404" s="103" t="n">
        <f aca="false">IF(AND($K404&lt;=X$20,$L404&gt;X$20),$I404,0)</f>
        <v>0</v>
      </c>
      <c r="Y404" s="106" t="n">
        <f aca="false">SUM(M404:X404)</f>
        <v>0</v>
      </c>
    </row>
    <row r="405" customFormat="false" ht="12.75" hidden="false" customHeight="false" outlineLevel="0" collapsed="false">
      <c r="A405" s="0" t="n">
        <f aca="false">+'Personnel Input Worksheet'!A406</f>
        <v>0</v>
      </c>
      <c r="B405" s="0" t="n">
        <f aca="false">+'Personnel Input Worksheet'!B406</f>
        <v>0</v>
      </c>
      <c r="C405" s="0" t="n">
        <f aca="false">+'Personnel Input Worksheet'!C406</f>
        <v>0</v>
      </c>
      <c r="D405" s="0" t="n">
        <f aca="false">+'Personnel Input Worksheet'!D406</f>
        <v>0</v>
      </c>
      <c r="E405" s="0" t="n">
        <f aca="false">+'Personnel Input Worksheet'!E406</f>
        <v>0</v>
      </c>
      <c r="F405" s="94" t="n">
        <f aca="false">+'Personnel Input Worksheet'!F406</f>
        <v>0</v>
      </c>
      <c r="G405" s="0" t="n">
        <f aca="false">+'Personnel Input Worksheet'!G406</f>
        <v>0</v>
      </c>
      <c r="H405" s="102" t="n">
        <f aca="false">+G405*30</f>
        <v>0</v>
      </c>
      <c r="I405" s="103" t="n">
        <f aca="false">+F405/12</f>
        <v>0</v>
      </c>
      <c r="J405" s="104" t="n">
        <v>36526</v>
      </c>
      <c r="K405" s="105" t="n">
        <f aca="false">IF(B405&lt;&gt;"FTE",DATE(99,12,31),+J405+(360-H405))</f>
        <v>36525</v>
      </c>
      <c r="L405" s="105" t="n">
        <f aca="false">IF(B405&lt;&gt;"FTE",J405+H405,DATE(2001,1,1))</f>
        <v>36526</v>
      </c>
      <c r="M405" s="103" t="n">
        <f aca="false">IF(AND($K405&lt;=M$20,$L405&gt;M$20),$I405,0)</f>
        <v>0</v>
      </c>
      <c r="N405" s="103" t="n">
        <f aca="false">IF(AND($K405&lt;=N$20,$L405&gt;N$20),$I405,0)</f>
        <v>0</v>
      </c>
      <c r="O405" s="103" t="n">
        <f aca="false">IF(AND($K405&lt;=O$20,$L405&gt;O$20),$I405,0)</f>
        <v>0</v>
      </c>
      <c r="P405" s="103" t="n">
        <f aca="false">IF(AND($K405&lt;=P$20,$L405&gt;P$20),$I405,0)</f>
        <v>0</v>
      </c>
      <c r="Q405" s="103" t="n">
        <f aca="false">IF(AND($K405&lt;=Q$20,$L405&gt;Q$20),$I405,0)</f>
        <v>0</v>
      </c>
      <c r="R405" s="103" t="n">
        <f aca="false">IF(AND($K405&lt;=R$20,$L405&gt;R$20),$I405,0)</f>
        <v>0</v>
      </c>
      <c r="S405" s="103" t="n">
        <f aca="false">IF(AND($K405&lt;=S$20,$L405&gt;S$20),$I405,0)</f>
        <v>0</v>
      </c>
      <c r="T405" s="103" t="n">
        <f aca="false">IF(AND($K405&lt;=T$20,$L405&gt;T$20),$I405,0)</f>
        <v>0</v>
      </c>
      <c r="U405" s="103" t="n">
        <f aca="false">IF(AND($K405&lt;=U$20,$L405&gt;U$20),$I405,0)</f>
        <v>0</v>
      </c>
      <c r="V405" s="103" t="n">
        <f aca="false">IF(AND($K405&lt;=V$20,$L405&gt;V$20),$I405,0)</f>
        <v>0</v>
      </c>
      <c r="W405" s="103" t="n">
        <f aca="false">IF(AND($K405&lt;=W$20,$L405&gt;W$20),$I405,0)</f>
        <v>0</v>
      </c>
      <c r="X405" s="103" t="n">
        <f aca="false">IF(AND($K405&lt;=X$20,$L405&gt;X$20),$I405,0)</f>
        <v>0</v>
      </c>
      <c r="Y405" s="106" t="n">
        <f aca="false">SUM(M405:X405)</f>
        <v>0</v>
      </c>
    </row>
    <row r="406" customFormat="false" ht="12.75" hidden="false" customHeight="false" outlineLevel="0" collapsed="false">
      <c r="A406" s="0" t="n">
        <f aca="false">+'Personnel Input Worksheet'!A407</f>
        <v>0</v>
      </c>
      <c r="B406" s="0" t="n">
        <f aca="false">+'Personnel Input Worksheet'!B407</f>
        <v>0</v>
      </c>
      <c r="C406" s="0" t="n">
        <f aca="false">+'Personnel Input Worksheet'!C407</f>
        <v>0</v>
      </c>
      <c r="D406" s="0" t="n">
        <f aca="false">+'Personnel Input Worksheet'!D407</f>
        <v>0</v>
      </c>
      <c r="E406" s="0" t="n">
        <f aca="false">+'Personnel Input Worksheet'!E407</f>
        <v>0</v>
      </c>
      <c r="F406" s="94" t="n">
        <f aca="false">+'Personnel Input Worksheet'!F407</f>
        <v>0</v>
      </c>
      <c r="G406" s="0" t="n">
        <f aca="false">+'Personnel Input Worksheet'!G407</f>
        <v>0</v>
      </c>
      <c r="H406" s="102" t="n">
        <f aca="false">+G406*30</f>
        <v>0</v>
      </c>
      <c r="I406" s="103" t="n">
        <f aca="false">+F406/12</f>
        <v>0</v>
      </c>
      <c r="J406" s="104" t="n">
        <v>36526</v>
      </c>
      <c r="K406" s="105" t="n">
        <f aca="false">IF(B406&lt;&gt;"FTE",DATE(99,12,31),+J406+(360-H406))</f>
        <v>36525</v>
      </c>
      <c r="L406" s="105" t="n">
        <f aca="false">IF(B406&lt;&gt;"FTE",J406+H406,DATE(2001,1,1))</f>
        <v>36526</v>
      </c>
      <c r="M406" s="103" t="n">
        <f aca="false">IF(AND($K406&lt;=M$20,$L406&gt;M$20),$I406,0)</f>
        <v>0</v>
      </c>
      <c r="N406" s="103" t="n">
        <f aca="false">IF(AND($K406&lt;=N$20,$L406&gt;N$20),$I406,0)</f>
        <v>0</v>
      </c>
      <c r="O406" s="103" t="n">
        <f aca="false">IF(AND($K406&lt;=O$20,$L406&gt;O$20),$I406,0)</f>
        <v>0</v>
      </c>
      <c r="P406" s="103" t="n">
        <f aca="false">IF(AND($K406&lt;=P$20,$L406&gt;P$20),$I406,0)</f>
        <v>0</v>
      </c>
      <c r="Q406" s="103" t="n">
        <f aca="false">IF(AND($K406&lt;=Q$20,$L406&gt;Q$20),$I406,0)</f>
        <v>0</v>
      </c>
      <c r="R406" s="103" t="n">
        <f aca="false">IF(AND($K406&lt;=R$20,$L406&gt;R$20),$I406,0)</f>
        <v>0</v>
      </c>
      <c r="S406" s="103" t="n">
        <f aca="false">IF(AND($K406&lt;=S$20,$L406&gt;S$20),$I406,0)</f>
        <v>0</v>
      </c>
      <c r="T406" s="103" t="n">
        <f aca="false">IF(AND($K406&lt;=T$20,$L406&gt;T$20),$I406,0)</f>
        <v>0</v>
      </c>
      <c r="U406" s="103" t="n">
        <f aca="false">IF(AND($K406&lt;=U$20,$L406&gt;U$20),$I406,0)</f>
        <v>0</v>
      </c>
      <c r="V406" s="103" t="n">
        <f aca="false">IF(AND($K406&lt;=V$20,$L406&gt;V$20),$I406,0)</f>
        <v>0</v>
      </c>
      <c r="W406" s="103" t="n">
        <f aca="false">IF(AND($K406&lt;=W$20,$L406&gt;W$20),$I406,0)</f>
        <v>0</v>
      </c>
      <c r="X406" s="103" t="n">
        <f aca="false">IF(AND($K406&lt;=X$20,$L406&gt;X$20),$I406,0)</f>
        <v>0</v>
      </c>
      <c r="Y406" s="106" t="n">
        <f aca="false">SUM(M406:X406)</f>
        <v>0</v>
      </c>
    </row>
    <row r="407" customFormat="false" ht="12.75" hidden="false" customHeight="false" outlineLevel="0" collapsed="false">
      <c r="A407" s="0" t="n">
        <f aca="false">+'Personnel Input Worksheet'!A408</f>
        <v>0</v>
      </c>
      <c r="B407" s="0" t="n">
        <f aca="false">+'Personnel Input Worksheet'!B408</f>
        <v>0</v>
      </c>
      <c r="C407" s="0" t="n">
        <f aca="false">+'Personnel Input Worksheet'!C408</f>
        <v>0</v>
      </c>
      <c r="D407" s="0" t="n">
        <f aca="false">+'Personnel Input Worksheet'!D408</f>
        <v>0</v>
      </c>
      <c r="E407" s="0" t="n">
        <f aca="false">+'Personnel Input Worksheet'!E408</f>
        <v>0</v>
      </c>
      <c r="F407" s="94" t="n">
        <f aca="false">+'Personnel Input Worksheet'!F408</f>
        <v>0</v>
      </c>
      <c r="G407" s="0" t="n">
        <f aca="false">+'Personnel Input Worksheet'!G408</f>
        <v>0</v>
      </c>
      <c r="H407" s="102" t="n">
        <f aca="false">+G407*30</f>
        <v>0</v>
      </c>
      <c r="I407" s="103" t="n">
        <f aca="false">+F407/12</f>
        <v>0</v>
      </c>
      <c r="J407" s="104" t="n">
        <v>36526</v>
      </c>
      <c r="K407" s="105" t="n">
        <f aca="false">IF(B407&lt;&gt;"FTE",DATE(99,12,31),+J407+(360-H407))</f>
        <v>36525</v>
      </c>
      <c r="L407" s="105" t="n">
        <f aca="false">IF(B407&lt;&gt;"FTE",J407+H407,DATE(2001,1,1))</f>
        <v>36526</v>
      </c>
      <c r="M407" s="103" t="n">
        <f aca="false">IF(AND($K407&lt;=M$20,$L407&gt;M$20),$I407,0)</f>
        <v>0</v>
      </c>
      <c r="N407" s="103" t="n">
        <f aca="false">IF(AND($K407&lt;=N$20,$L407&gt;N$20),$I407,0)</f>
        <v>0</v>
      </c>
      <c r="O407" s="103" t="n">
        <f aca="false">IF(AND($K407&lt;=O$20,$L407&gt;O$20),$I407,0)</f>
        <v>0</v>
      </c>
      <c r="P407" s="103" t="n">
        <f aca="false">IF(AND($K407&lt;=P$20,$L407&gt;P$20),$I407,0)</f>
        <v>0</v>
      </c>
      <c r="Q407" s="103" t="n">
        <f aca="false">IF(AND($K407&lt;=Q$20,$L407&gt;Q$20),$I407,0)</f>
        <v>0</v>
      </c>
      <c r="R407" s="103" t="n">
        <f aca="false">IF(AND($K407&lt;=R$20,$L407&gt;R$20),$I407,0)</f>
        <v>0</v>
      </c>
      <c r="S407" s="103" t="n">
        <f aca="false">IF(AND($K407&lt;=S$20,$L407&gt;S$20),$I407,0)</f>
        <v>0</v>
      </c>
      <c r="T407" s="103" t="n">
        <f aca="false">IF(AND($K407&lt;=T$20,$L407&gt;T$20),$I407,0)</f>
        <v>0</v>
      </c>
      <c r="U407" s="103" t="n">
        <f aca="false">IF(AND($K407&lt;=U$20,$L407&gt;U$20),$I407,0)</f>
        <v>0</v>
      </c>
      <c r="V407" s="103" t="n">
        <f aca="false">IF(AND($K407&lt;=V$20,$L407&gt;V$20),$I407,0)</f>
        <v>0</v>
      </c>
      <c r="W407" s="103" t="n">
        <f aca="false">IF(AND($K407&lt;=W$20,$L407&gt;W$20),$I407,0)</f>
        <v>0</v>
      </c>
      <c r="X407" s="103" t="n">
        <f aca="false">IF(AND($K407&lt;=X$20,$L407&gt;X$20),$I407,0)</f>
        <v>0</v>
      </c>
      <c r="Y407" s="106" t="n">
        <f aca="false">SUM(M407:X407)</f>
        <v>0</v>
      </c>
    </row>
    <row r="408" customFormat="false" ht="12.75" hidden="false" customHeight="false" outlineLevel="0" collapsed="false">
      <c r="A408" s="0" t="n">
        <f aca="false">+'Personnel Input Worksheet'!A409</f>
        <v>0</v>
      </c>
      <c r="B408" s="0" t="n">
        <f aca="false">+'Personnel Input Worksheet'!B409</f>
        <v>0</v>
      </c>
      <c r="C408" s="0" t="n">
        <f aca="false">+'Personnel Input Worksheet'!C409</f>
        <v>0</v>
      </c>
      <c r="D408" s="0" t="n">
        <f aca="false">+'Personnel Input Worksheet'!D409</f>
        <v>0</v>
      </c>
      <c r="E408" s="0" t="n">
        <f aca="false">+'Personnel Input Worksheet'!E409</f>
        <v>0</v>
      </c>
      <c r="F408" s="94" t="n">
        <f aca="false">+'Personnel Input Worksheet'!F409</f>
        <v>0</v>
      </c>
      <c r="G408" s="0" t="n">
        <f aca="false">+'Personnel Input Worksheet'!G409</f>
        <v>0</v>
      </c>
      <c r="H408" s="102" t="n">
        <f aca="false">+G408*30</f>
        <v>0</v>
      </c>
      <c r="I408" s="103" t="n">
        <f aca="false">+F408/12</f>
        <v>0</v>
      </c>
      <c r="J408" s="104" t="n">
        <v>36526</v>
      </c>
      <c r="K408" s="105" t="n">
        <f aca="false">IF(B408&lt;&gt;"FTE",DATE(99,12,31),+J408+(360-H408))</f>
        <v>36525</v>
      </c>
      <c r="L408" s="105" t="n">
        <f aca="false">IF(B408&lt;&gt;"FTE",J408+H408,DATE(2001,1,1))</f>
        <v>36526</v>
      </c>
      <c r="M408" s="103" t="n">
        <f aca="false">IF(AND($K408&lt;=M$20,$L408&gt;M$20),$I408,0)</f>
        <v>0</v>
      </c>
      <c r="N408" s="103" t="n">
        <f aca="false">IF(AND($K408&lt;=N$20,$L408&gt;N$20),$I408,0)</f>
        <v>0</v>
      </c>
      <c r="O408" s="103" t="n">
        <f aca="false">IF(AND($K408&lt;=O$20,$L408&gt;O$20),$I408,0)</f>
        <v>0</v>
      </c>
      <c r="P408" s="103" t="n">
        <f aca="false">IF(AND($K408&lt;=P$20,$L408&gt;P$20),$I408,0)</f>
        <v>0</v>
      </c>
      <c r="Q408" s="103" t="n">
        <f aca="false">IF(AND($K408&lt;=Q$20,$L408&gt;Q$20),$I408,0)</f>
        <v>0</v>
      </c>
      <c r="R408" s="103" t="n">
        <f aca="false">IF(AND($K408&lt;=R$20,$L408&gt;R$20),$I408,0)</f>
        <v>0</v>
      </c>
      <c r="S408" s="103" t="n">
        <f aca="false">IF(AND($K408&lt;=S$20,$L408&gt;S$20),$I408,0)</f>
        <v>0</v>
      </c>
      <c r="T408" s="103" t="n">
        <f aca="false">IF(AND($K408&lt;=T$20,$L408&gt;T$20),$I408,0)</f>
        <v>0</v>
      </c>
      <c r="U408" s="103" t="n">
        <f aca="false">IF(AND($K408&lt;=U$20,$L408&gt;U$20),$I408,0)</f>
        <v>0</v>
      </c>
      <c r="V408" s="103" t="n">
        <f aca="false">IF(AND($K408&lt;=V$20,$L408&gt;V$20),$I408,0)</f>
        <v>0</v>
      </c>
      <c r="W408" s="103" t="n">
        <f aca="false">IF(AND($K408&lt;=W$20,$L408&gt;W$20),$I408,0)</f>
        <v>0</v>
      </c>
      <c r="X408" s="103" t="n">
        <f aca="false">IF(AND($K408&lt;=X$20,$L408&gt;X$20),$I408,0)</f>
        <v>0</v>
      </c>
      <c r="Y408" s="106" t="n">
        <f aca="false">SUM(M408:X408)</f>
        <v>0</v>
      </c>
    </row>
    <row r="409" customFormat="false" ht="12.75" hidden="false" customHeight="false" outlineLevel="0" collapsed="false">
      <c r="A409" s="0" t="n">
        <f aca="false">+'Personnel Input Worksheet'!A410</f>
        <v>0</v>
      </c>
      <c r="B409" s="0" t="n">
        <f aca="false">+'Personnel Input Worksheet'!B410</f>
        <v>0</v>
      </c>
      <c r="C409" s="0" t="n">
        <f aca="false">+'Personnel Input Worksheet'!C410</f>
        <v>0</v>
      </c>
      <c r="D409" s="0" t="n">
        <f aca="false">+'Personnel Input Worksheet'!D410</f>
        <v>0</v>
      </c>
      <c r="E409" s="0" t="n">
        <f aca="false">+'Personnel Input Worksheet'!E410</f>
        <v>0</v>
      </c>
      <c r="F409" s="94" t="n">
        <f aca="false">+'Personnel Input Worksheet'!F410</f>
        <v>0</v>
      </c>
      <c r="G409" s="0" t="n">
        <f aca="false">+'Personnel Input Worksheet'!G410</f>
        <v>0</v>
      </c>
      <c r="H409" s="102" t="n">
        <f aca="false">+G409*30</f>
        <v>0</v>
      </c>
      <c r="I409" s="103" t="n">
        <f aca="false">+F409/12</f>
        <v>0</v>
      </c>
      <c r="J409" s="104" t="n">
        <v>36526</v>
      </c>
      <c r="K409" s="105" t="n">
        <f aca="false">IF(B409&lt;&gt;"FTE",DATE(99,12,31),+J409+(360-H409))</f>
        <v>36525</v>
      </c>
      <c r="L409" s="105" t="n">
        <f aca="false">IF(B409&lt;&gt;"FTE",J409+H409,DATE(2001,1,1))</f>
        <v>36526</v>
      </c>
      <c r="M409" s="103" t="n">
        <f aca="false">IF(AND($K409&lt;=M$20,$L409&gt;M$20),$I409,0)</f>
        <v>0</v>
      </c>
      <c r="N409" s="103" t="n">
        <f aca="false">IF(AND($K409&lt;=N$20,$L409&gt;N$20),$I409,0)</f>
        <v>0</v>
      </c>
      <c r="O409" s="103" t="n">
        <f aca="false">IF(AND($K409&lt;=O$20,$L409&gt;O$20),$I409,0)</f>
        <v>0</v>
      </c>
      <c r="P409" s="103" t="n">
        <f aca="false">IF(AND($K409&lt;=P$20,$L409&gt;P$20),$I409,0)</f>
        <v>0</v>
      </c>
      <c r="Q409" s="103" t="n">
        <f aca="false">IF(AND($K409&lt;=Q$20,$L409&gt;Q$20),$I409,0)</f>
        <v>0</v>
      </c>
      <c r="R409" s="103" t="n">
        <f aca="false">IF(AND($K409&lt;=R$20,$L409&gt;R$20),$I409,0)</f>
        <v>0</v>
      </c>
      <c r="S409" s="103" t="n">
        <f aca="false">IF(AND($K409&lt;=S$20,$L409&gt;S$20),$I409,0)</f>
        <v>0</v>
      </c>
      <c r="T409" s="103" t="n">
        <f aca="false">IF(AND($K409&lt;=T$20,$L409&gt;T$20),$I409,0)</f>
        <v>0</v>
      </c>
      <c r="U409" s="103" t="n">
        <f aca="false">IF(AND($K409&lt;=U$20,$L409&gt;U$20),$I409,0)</f>
        <v>0</v>
      </c>
      <c r="V409" s="103" t="n">
        <f aca="false">IF(AND($K409&lt;=V$20,$L409&gt;V$20),$I409,0)</f>
        <v>0</v>
      </c>
      <c r="W409" s="103" t="n">
        <f aca="false">IF(AND($K409&lt;=W$20,$L409&gt;W$20),$I409,0)</f>
        <v>0</v>
      </c>
      <c r="X409" s="103" t="n">
        <f aca="false">IF(AND($K409&lt;=X$20,$L409&gt;X$20),$I409,0)</f>
        <v>0</v>
      </c>
      <c r="Y409" s="106" t="n">
        <f aca="false">SUM(M409:X409)</f>
        <v>0</v>
      </c>
    </row>
    <row r="410" customFormat="false" ht="12.75" hidden="false" customHeight="false" outlineLevel="0" collapsed="false">
      <c r="A410" s="0" t="n">
        <f aca="false">+'Personnel Input Worksheet'!A411</f>
        <v>0</v>
      </c>
      <c r="B410" s="0" t="n">
        <f aca="false">+'Personnel Input Worksheet'!B411</f>
        <v>0</v>
      </c>
      <c r="C410" s="0" t="n">
        <f aca="false">+'Personnel Input Worksheet'!C411</f>
        <v>0</v>
      </c>
      <c r="D410" s="0" t="n">
        <f aca="false">+'Personnel Input Worksheet'!D411</f>
        <v>0</v>
      </c>
      <c r="E410" s="0" t="n">
        <f aca="false">+'Personnel Input Worksheet'!E411</f>
        <v>0</v>
      </c>
      <c r="F410" s="94" t="n">
        <f aca="false">+'Personnel Input Worksheet'!F411</f>
        <v>0</v>
      </c>
      <c r="G410" s="0" t="n">
        <f aca="false">+'Personnel Input Worksheet'!G411</f>
        <v>0</v>
      </c>
      <c r="H410" s="102" t="n">
        <f aca="false">+G410*30</f>
        <v>0</v>
      </c>
      <c r="I410" s="103" t="n">
        <f aca="false">+F410/12</f>
        <v>0</v>
      </c>
      <c r="J410" s="104" t="n">
        <v>36526</v>
      </c>
      <c r="K410" s="105" t="n">
        <f aca="false">IF(B410&lt;&gt;"FTE",DATE(99,12,31),+J410+(360-H410))</f>
        <v>36525</v>
      </c>
      <c r="L410" s="105" t="n">
        <f aca="false">IF(B410&lt;&gt;"FTE",J410+H410,DATE(2001,1,1))</f>
        <v>36526</v>
      </c>
      <c r="M410" s="103" t="n">
        <f aca="false">IF(AND($K410&lt;=M$20,$L410&gt;M$20),$I410,0)</f>
        <v>0</v>
      </c>
      <c r="N410" s="103" t="n">
        <f aca="false">IF(AND($K410&lt;=N$20,$L410&gt;N$20),$I410,0)</f>
        <v>0</v>
      </c>
      <c r="O410" s="103" t="n">
        <f aca="false">IF(AND($K410&lt;=O$20,$L410&gt;O$20),$I410,0)</f>
        <v>0</v>
      </c>
      <c r="P410" s="103" t="n">
        <f aca="false">IF(AND($K410&lt;=P$20,$L410&gt;P$20),$I410,0)</f>
        <v>0</v>
      </c>
      <c r="Q410" s="103" t="n">
        <f aca="false">IF(AND($K410&lt;=Q$20,$L410&gt;Q$20),$I410,0)</f>
        <v>0</v>
      </c>
      <c r="R410" s="103" t="n">
        <f aca="false">IF(AND($K410&lt;=R$20,$L410&gt;R$20),$I410,0)</f>
        <v>0</v>
      </c>
      <c r="S410" s="103" t="n">
        <f aca="false">IF(AND($K410&lt;=S$20,$L410&gt;S$20),$I410,0)</f>
        <v>0</v>
      </c>
      <c r="T410" s="103" t="n">
        <f aca="false">IF(AND($K410&lt;=T$20,$L410&gt;T$20),$I410,0)</f>
        <v>0</v>
      </c>
      <c r="U410" s="103" t="n">
        <f aca="false">IF(AND($K410&lt;=U$20,$L410&gt;U$20),$I410,0)</f>
        <v>0</v>
      </c>
      <c r="V410" s="103" t="n">
        <f aca="false">IF(AND($K410&lt;=V$20,$L410&gt;V$20),$I410,0)</f>
        <v>0</v>
      </c>
      <c r="W410" s="103" t="n">
        <f aca="false">IF(AND($K410&lt;=W$20,$L410&gt;W$20),$I410,0)</f>
        <v>0</v>
      </c>
      <c r="X410" s="103" t="n">
        <f aca="false">IF(AND($K410&lt;=X$20,$L410&gt;X$20),$I410,0)</f>
        <v>0</v>
      </c>
      <c r="Y410" s="106" t="n">
        <f aca="false">SUM(M410:X410)</f>
        <v>0</v>
      </c>
    </row>
    <row r="411" customFormat="false" ht="12.75" hidden="false" customHeight="false" outlineLevel="0" collapsed="false">
      <c r="A411" s="0" t="n">
        <f aca="false">+'Personnel Input Worksheet'!A412</f>
        <v>0</v>
      </c>
      <c r="B411" s="0" t="n">
        <f aca="false">+'Personnel Input Worksheet'!B412</f>
        <v>0</v>
      </c>
      <c r="C411" s="0" t="n">
        <f aca="false">+'Personnel Input Worksheet'!C412</f>
        <v>0</v>
      </c>
      <c r="D411" s="0" t="n">
        <f aca="false">+'Personnel Input Worksheet'!D412</f>
        <v>0</v>
      </c>
      <c r="E411" s="0" t="n">
        <f aca="false">+'Personnel Input Worksheet'!E412</f>
        <v>0</v>
      </c>
      <c r="F411" s="94" t="n">
        <f aca="false">+'Personnel Input Worksheet'!F412</f>
        <v>0</v>
      </c>
      <c r="G411" s="0" t="n">
        <f aca="false">+'Personnel Input Worksheet'!G412</f>
        <v>0</v>
      </c>
      <c r="H411" s="102" t="n">
        <f aca="false">+G411*30</f>
        <v>0</v>
      </c>
      <c r="I411" s="103" t="n">
        <f aca="false">+F411/12</f>
        <v>0</v>
      </c>
      <c r="J411" s="104" t="n">
        <v>36526</v>
      </c>
      <c r="K411" s="105" t="n">
        <f aca="false">IF(B411&lt;&gt;"FTE",DATE(99,12,31),+J411+(360-H411))</f>
        <v>36525</v>
      </c>
      <c r="L411" s="105" t="n">
        <f aca="false">IF(B411&lt;&gt;"FTE",J411+H411,DATE(2001,1,1))</f>
        <v>36526</v>
      </c>
      <c r="M411" s="103" t="n">
        <f aca="false">IF(AND($K411&lt;=M$20,$L411&gt;M$20),$I411,0)</f>
        <v>0</v>
      </c>
      <c r="N411" s="103" t="n">
        <f aca="false">IF(AND($K411&lt;=N$20,$L411&gt;N$20),$I411,0)</f>
        <v>0</v>
      </c>
      <c r="O411" s="103" t="n">
        <f aca="false">IF(AND($K411&lt;=O$20,$L411&gt;O$20),$I411,0)</f>
        <v>0</v>
      </c>
      <c r="P411" s="103" t="n">
        <f aca="false">IF(AND($K411&lt;=P$20,$L411&gt;P$20),$I411,0)</f>
        <v>0</v>
      </c>
      <c r="Q411" s="103" t="n">
        <f aca="false">IF(AND($K411&lt;=Q$20,$L411&gt;Q$20),$I411,0)</f>
        <v>0</v>
      </c>
      <c r="R411" s="103" t="n">
        <f aca="false">IF(AND($K411&lt;=R$20,$L411&gt;R$20),$I411,0)</f>
        <v>0</v>
      </c>
      <c r="S411" s="103" t="n">
        <f aca="false">IF(AND($K411&lt;=S$20,$L411&gt;S$20),$I411,0)</f>
        <v>0</v>
      </c>
      <c r="T411" s="103" t="n">
        <f aca="false">IF(AND($K411&lt;=T$20,$L411&gt;T$20),$I411,0)</f>
        <v>0</v>
      </c>
      <c r="U411" s="103" t="n">
        <f aca="false">IF(AND($K411&lt;=U$20,$L411&gt;U$20),$I411,0)</f>
        <v>0</v>
      </c>
      <c r="V411" s="103" t="n">
        <f aca="false">IF(AND($K411&lt;=V$20,$L411&gt;V$20),$I411,0)</f>
        <v>0</v>
      </c>
      <c r="W411" s="103" t="n">
        <f aca="false">IF(AND($K411&lt;=W$20,$L411&gt;W$20),$I411,0)</f>
        <v>0</v>
      </c>
      <c r="X411" s="103" t="n">
        <f aca="false">IF(AND($K411&lt;=X$20,$L411&gt;X$20),$I411,0)</f>
        <v>0</v>
      </c>
      <c r="Y411" s="106" t="n">
        <f aca="false">SUM(M411:X411)</f>
        <v>0</v>
      </c>
    </row>
    <row r="412" customFormat="false" ht="12.75" hidden="false" customHeight="false" outlineLevel="0" collapsed="false">
      <c r="A412" s="0" t="n">
        <f aca="false">+'Personnel Input Worksheet'!A413</f>
        <v>0</v>
      </c>
      <c r="B412" s="0" t="n">
        <f aca="false">+'Personnel Input Worksheet'!B413</f>
        <v>0</v>
      </c>
      <c r="C412" s="0" t="n">
        <f aca="false">+'Personnel Input Worksheet'!C413</f>
        <v>0</v>
      </c>
      <c r="D412" s="0" t="n">
        <f aca="false">+'Personnel Input Worksheet'!D413</f>
        <v>0</v>
      </c>
      <c r="E412" s="0" t="n">
        <f aca="false">+'Personnel Input Worksheet'!E413</f>
        <v>0</v>
      </c>
      <c r="F412" s="94" t="n">
        <f aca="false">+'Personnel Input Worksheet'!F413</f>
        <v>0</v>
      </c>
      <c r="G412" s="0" t="n">
        <f aca="false">+'Personnel Input Worksheet'!G413</f>
        <v>0</v>
      </c>
      <c r="H412" s="102" t="n">
        <f aca="false">+G412*30</f>
        <v>0</v>
      </c>
      <c r="I412" s="103" t="n">
        <f aca="false">+F412/12</f>
        <v>0</v>
      </c>
      <c r="J412" s="104" t="n">
        <v>36526</v>
      </c>
      <c r="K412" s="105" t="n">
        <f aca="false">IF(B412&lt;&gt;"FTE",DATE(99,12,31),+J412+(360-H412))</f>
        <v>36525</v>
      </c>
      <c r="L412" s="105" t="n">
        <f aca="false">IF(B412&lt;&gt;"FTE",J412+H412,DATE(2001,1,1))</f>
        <v>36526</v>
      </c>
      <c r="M412" s="103" t="n">
        <f aca="false">IF(AND($K412&lt;=M$20,$L412&gt;M$20),$I412,0)</f>
        <v>0</v>
      </c>
      <c r="N412" s="103" t="n">
        <f aca="false">IF(AND($K412&lt;=N$20,$L412&gt;N$20),$I412,0)</f>
        <v>0</v>
      </c>
      <c r="O412" s="103" t="n">
        <f aca="false">IF(AND($K412&lt;=O$20,$L412&gt;O$20),$I412,0)</f>
        <v>0</v>
      </c>
      <c r="P412" s="103" t="n">
        <f aca="false">IF(AND($K412&lt;=P$20,$L412&gt;P$20),$I412,0)</f>
        <v>0</v>
      </c>
      <c r="Q412" s="103" t="n">
        <f aca="false">IF(AND($K412&lt;=Q$20,$L412&gt;Q$20),$I412,0)</f>
        <v>0</v>
      </c>
      <c r="R412" s="103" t="n">
        <f aca="false">IF(AND($K412&lt;=R$20,$L412&gt;R$20),$I412,0)</f>
        <v>0</v>
      </c>
      <c r="S412" s="103" t="n">
        <f aca="false">IF(AND($K412&lt;=S$20,$L412&gt;S$20),$I412,0)</f>
        <v>0</v>
      </c>
      <c r="T412" s="103" t="n">
        <f aca="false">IF(AND($K412&lt;=T$20,$L412&gt;T$20),$I412,0)</f>
        <v>0</v>
      </c>
      <c r="U412" s="103" t="n">
        <f aca="false">IF(AND($K412&lt;=U$20,$L412&gt;U$20),$I412,0)</f>
        <v>0</v>
      </c>
      <c r="V412" s="103" t="n">
        <f aca="false">IF(AND($K412&lt;=V$20,$L412&gt;V$20),$I412,0)</f>
        <v>0</v>
      </c>
      <c r="W412" s="103" t="n">
        <f aca="false">IF(AND($K412&lt;=W$20,$L412&gt;W$20),$I412,0)</f>
        <v>0</v>
      </c>
      <c r="X412" s="103" t="n">
        <f aca="false">IF(AND($K412&lt;=X$20,$L412&gt;X$20),$I412,0)</f>
        <v>0</v>
      </c>
      <c r="Y412" s="106" t="n">
        <f aca="false">SUM(M412:X412)</f>
        <v>0</v>
      </c>
    </row>
    <row r="413" customFormat="false" ht="12.75" hidden="false" customHeight="false" outlineLevel="0" collapsed="false">
      <c r="A413" s="0" t="n">
        <f aca="false">+'Personnel Input Worksheet'!A414</f>
        <v>0</v>
      </c>
      <c r="B413" s="0" t="n">
        <f aca="false">+'Personnel Input Worksheet'!B414</f>
        <v>0</v>
      </c>
      <c r="C413" s="0" t="n">
        <f aca="false">+'Personnel Input Worksheet'!C414</f>
        <v>0</v>
      </c>
      <c r="D413" s="0" t="n">
        <f aca="false">+'Personnel Input Worksheet'!D414</f>
        <v>0</v>
      </c>
      <c r="E413" s="0" t="n">
        <f aca="false">+'Personnel Input Worksheet'!E414</f>
        <v>0</v>
      </c>
      <c r="F413" s="94" t="n">
        <f aca="false">+'Personnel Input Worksheet'!F414</f>
        <v>0</v>
      </c>
      <c r="G413" s="0" t="n">
        <f aca="false">+'Personnel Input Worksheet'!G414</f>
        <v>0</v>
      </c>
      <c r="H413" s="102" t="n">
        <f aca="false">+G413*30</f>
        <v>0</v>
      </c>
      <c r="I413" s="103" t="n">
        <f aca="false">+F413/12</f>
        <v>0</v>
      </c>
      <c r="J413" s="104" t="n">
        <v>36526</v>
      </c>
      <c r="K413" s="105" t="n">
        <f aca="false">IF(B413&lt;&gt;"FTE",DATE(99,12,31),+J413+(360-H413))</f>
        <v>36525</v>
      </c>
      <c r="L413" s="105" t="n">
        <f aca="false">IF(B413&lt;&gt;"FTE",J413+H413,DATE(2001,1,1))</f>
        <v>36526</v>
      </c>
      <c r="M413" s="103" t="n">
        <f aca="false">IF(AND($K413&lt;=M$20,$L413&gt;M$20),$I413,0)</f>
        <v>0</v>
      </c>
      <c r="N413" s="103" t="n">
        <f aca="false">IF(AND($K413&lt;=N$20,$L413&gt;N$20),$I413,0)</f>
        <v>0</v>
      </c>
      <c r="O413" s="103" t="n">
        <f aca="false">IF(AND($K413&lt;=O$20,$L413&gt;O$20),$I413,0)</f>
        <v>0</v>
      </c>
      <c r="P413" s="103" t="n">
        <f aca="false">IF(AND($K413&lt;=P$20,$L413&gt;P$20),$I413,0)</f>
        <v>0</v>
      </c>
      <c r="Q413" s="103" t="n">
        <f aca="false">IF(AND($K413&lt;=Q$20,$L413&gt;Q$20),$I413,0)</f>
        <v>0</v>
      </c>
      <c r="R413" s="103" t="n">
        <f aca="false">IF(AND($K413&lt;=R$20,$L413&gt;R$20),$I413,0)</f>
        <v>0</v>
      </c>
      <c r="S413" s="103" t="n">
        <f aca="false">IF(AND($K413&lt;=S$20,$L413&gt;S$20),$I413,0)</f>
        <v>0</v>
      </c>
      <c r="T413" s="103" t="n">
        <f aca="false">IF(AND($K413&lt;=T$20,$L413&gt;T$20),$I413,0)</f>
        <v>0</v>
      </c>
      <c r="U413" s="103" t="n">
        <f aca="false">IF(AND($K413&lt;=U$20,$L413&gt;U$20),$I413,0)</f>
        <v>0</v>
      </c>
      <c r="V413" s="103" t="n">
        <f aca="false">IF(AND($K413&lt;=V$20,$L413&gt;V$20),$I413,0)</f>
        <v>0</v>
      </c>
      <c r="W413" s="103" t="n">
        <f aca="false">IF(AND($K413&lt;=W$20,$L413&gt;W$20),$I413,0)</f>
        <v>0</v>
      </c>
      <c r="X413" s="103" t="n">
        <f aca="false">IF(AND($K413&lt;=X$20,$L413&gt;X$20),$I413,0)</f>
        <v>0</v>
      </c>
      <c r="Y413" s="106" t="n">
        <f aca="false">SUM(M413:X413)</f>
        <v>0</v>
      </c>
    </row>
    <row r="414" customFormat="false" ht="12.75" hidden="false" customHeight="false" outlineLevel="0" collapsed="false">
      <c r="A414" s="0" t="n">
        <f aca="false">+'Personnel Input Worksheet'!A415</f>
        <v>0</v>
      </c>
      <c r="B414" s="0" t="n">
        <f aca="false">+'Personnel Input Worksheet'!B415</f>
        <v>0</v>
      </c>
      <c r="C414" s="0" t="n">
        <f aca="false">+'Personnel Input Worksheet'!C415</f>
        <v>0</v>
      </c>
      <c r="D414" s="0" t="n">
        <f aca="false">+'Personnel Input Worksheet'!D415</f>
        <v>0</v>
      </c>
      <c r="E414" s="0" t="n">
        <f aca="false">+'Personnel Input Worksheet'!E415</f>
        <v>0</v>
      </c>
      <c r="F414" s="94" t="n">
        <f aca="false">+'Personnel Input Worksheet'!F415</f>
        <v>0</v>
      </c>
      <c r="G414" s="0" t="n">
        <f aca="false">+'Personnel Input Worksheet'!G415</f>
        <v>0</v>
      </c>
      <c r="H414" s="102" t="n">
        <f aca="false">+G414*30</f>
        <v>0</v>
      </c>
      <c r="I414" s="103" t="n">
        <f aca="false">+F414/12</f>
        <v>0</v>
      </c>
      <c r="J414" s="104" t="n">
        <v>36526</v>
      </c>
      <c r="K414" s="105" t="n">
        <f aca="false">IF(B414&lt;&gt;"FTE",DATE(99,12,31),+J414+(360-H414))</f>
        <v>36525</v>
      </c>
      <c r="L414" s="105" t="n">
        <f aca="false">IF(B414&lt;&gt;"FTE",J414+H414,DATE(2001,1,1))</f>
        <v>36526</v>
      </c>
      <c r="M414" s="103" t="n">
        <f aca="false">IF(AND($K414&lt;=M$20,$L414&gt;M$20),$I414,0)</f>
        <v>0</v>
      </c>
      <c r="N414" s="103" t="n">
        <f aca="false">IF(AND($K414&lt;=N$20,$L414&gt;N$20),$I414,0)</f>
        <v>0</v>
      </c>
      <c r="O414" s="103" t="n">
        <f aca="false">IF(AND($K414&lt;=O$20,$L414&gt;O$20),$I414,0)</f>
        <v>0</v>
      </c>
      <c r="P414" s="103" t="n">
        <f aca="false">IF(AND($K414&lt;=P$20,$L414&gt;P$20),$I414,0)</f>
        <v>0</v>
      </c>
      <c r="Q414" s="103" t="n">
        <f aca="false">IF(AND($K414&lt;=Q$20,$L414&gt;Q$20),$I414,0)</f>
        <v>0</v>
      </c>
      <c r="R414" s="103" t="n">
        <f aca="false">IF(AND($K414&lt;=R$20,$L414&gt;R$20),$I414,0)</f>
        <v>0</v>
      </c>
      <c r="S414" s="103" t="n">
        <f aca="false">IF(AND($K414&lt;=S$20,$L414&gt;S$20),$I414,0)</f>
        <v>0</v>
      </c>
      <c r="T414" s="103" t="n">
        <f aca="false">IF(AND($K414&lt;=T$20,$L414&gt;T$20),$I414,0)</f>
        <v>0</v>
      </c>
      <c r="U414" s="103" t="n">
        <f aca="false">IF(AND($K414&lt;=U$20,$L414&gt;U$20),$I414,0)</f>
        <v>0</v>
      </c>
      <c r="V414" s="103" t="n">
        <f aca="false">IF(AND($K414&lt;=V$20,$L414&gt;V$20),$I414,0)</f>
        <v>0</v>
      </c>
      <c r="W414" s="103" t="n">
        <f aca="false">IF(AND($K414&lt;=W$20,$L414&gt;W$20),$I414,0)</f>
        <v>0</v>
      </c>
      <c r="X414" s="103" t="n">
        <f aca="false">IF(AND($K414&lt;=X$20,$L414&gt;X$20),$I414,0)</f>
        <v>0</v>
      </c>
      <c r="Y414" s="106" t="n">
        <f aca="false">SUM(M414:X414)</f>
        <v>0</v>
      </c>
    </row>
    <row r="415" customFormat="false" ht="12.75" hidden="false" customHeight="false" outlineLevel="0" collapsed="false">
      <c r="A415" s="0" t="n">
        <f aca="false">+'Personnel Input Worksheet'!A416</f>
        <v>0</v>
      </c>
      <c r="B415" s="0" t="n">
        <f aca="false">+'Personnel Input Worksheet'!B416</f>
        <v>0</v>
      </c>
      <c r="C415" s="0" t="n">
        <f aca="false">+'Personnel Input Worksheet'!C416</f>
        <v>0</v>
      </c>
      <c r="D415" s="0" t="n">
        <f aca="false">+'Personnel Input Worksheet'!D416</f>
        <v>0</v>
      </c>
      <c r="E415" s="0" t="n">
        <f aca="false">+'Personnel Input Worksheet'!E416</f>
        <v>0</v>
      </c>
      <c r="F415" s="94" t="n">
        <f aca="false">+'Personnel Input Worksheet'!F416</f>
        <v>0</v>
      </c>
      <c r="G415" s="0" t="n">
        <f aca="false">+'Personnel Input Worksheet'!G416</f>
        <v>0</v>
      </c>
      <c r="H415" s="102" t="n">
        <f aca="false">+G415*30</f>
        <v>0</v>
      </c>
      <c r="I415" s="103" t="n">
        <f aca="false">+F415/12</f>
        <v>0</v>
      </c>
      <c r="J415" s="104" t="n">
        <v>36526</v>
      </c>
      <c r="K415" s="105" t="n">
        <f aca="false">IF(B415&lt;&gt;"FTE",DATE(99,12,31),+J415+(360-H415))</f>
        <v>36525</v>
      </c>
      <c r="L415" s="105" t="n">
        <f aca="false">IF(B415&lt;&gt;"FTE",J415+H415,DATE(2001,1,1))</f>
        <v>36526</v>
      </c>
      <c r="M415" s="103" t="n">
        <f aca="false">IF(AND($K415&lt;=M$20,$L415&gt;M$20),$I415,0)</f>
        <v>0</v>
      </c>
      <c r="N415" s="103" t="n">
        <f aca="false">IF(AND($K415&lt;=N$20,$L415&gt;N$20),$I415,0)</f>
        <v>0</v>
      </c>
      <c r="O415" s="103" t="n">
        <f aca="false">IF(AND($K415&lt;=O$20,$L415&gt;O$20),$I415,0)</f>
        <v>0</v>
      </c>
      <c r="P415" s="103" t="n">
        <f aca="false">IF(AND($K415&lt;=P$20,$L415&gt;P$20),$I415,0)</f>
        <v>0</v>
      </c>
      <c r="Q415" s="103" t="n">
        <f aca="false">IF(AND($K415&lt;=Q$20,$L415&gt;Q$20),$I415,0)</f>
        <v>0</v>
      </c>
      <c r="R415" s="103" t="n">
        <f aca="false">IF(AND($K415&lt;=R$20,$L415&gt;R$20),$I415,0)</f>
        <v>0</v>
      </c>
      <c r="S415" s="103" t="n">
        <f aca="false">IF(AND($K415&lt;=S$20,$L415&gt;S$20),$I415,0)</f>
        <v>0</v>
      </c>
      <c r="T415" s="103" t="n">
        <f aca="false">IF(AND($K415&lt;=T$20,$L415&gt;T$20),$I415,0)</f>
        <v>0</v>
      </c>
      <c r="U415" s="103" t="n">
        <f aca="false">IF(AND($K415&lt;=U$20,$L415&gt;U$20),$I415,0)</f>
        <v>0</v>
      </c>
      <c r="V415" s="103" t="n">
        <f aca="false">IF(AND($K415&lt;=V$20,$L415&gt;V$20),$I415,0)</f>
        <v>0</v>
      </c>
      <c r="W415" s="103" t="n">
        <f aca="false">IF(AND($K415&lt;=W$20,$L415&gt;W$20),$I415,0)</f>
        <v>0</v>
      </c>
      <c r="X415" s="103" t="n">
        <f aca="false">IF(AND($K415&lt;=X$20,$L415&gt;X$20),$I415,0)</f>
        <v>0</v>
      </c>
      <c r="Y415" s="106" t="n">
        <f aca="false">SUM(M415:X415)</f>
        <v>0</v>
      </c>
    </row>
    <row r="416" customFormat="false" ht="12.75" hidden="false" customHeight="false" outlineLevel="0" collapsed="false">
      <c r="A416" s="0" t="n">
        <f aca="false">+'Personnel Input Worksheet'!A417</f>
        <v>0</v>
      </c>
      <c r="B416" s="0" t="n">
        <f aca="false">+'Personnel Input Worksheet'!B417</f>
        <v>0</v>
      </c>
      <c r="C416" s="0" t="n">
        <f aca="false">+'Personnel Input Worksheet'!C417</f>
        <v>0</v>
      </c>
      <c r="D416" s="0" t="n">
        <f aca="false">+'Personnel Input Worksheet'!D417</f>
        <v>0</v>
      </c>
      <c r="E416" s="0" t="n">
        <f aca="false">+'Personnel Input Worksheet'!E417</f>
        <v>0</v>
      </c>
      <c r="F416" s="94" t="n">
        <f aca="false">+'Personnel Input Worksheet'!F417</f>
        <v>0</v>
      </c>
      <c r="G416" s="0" t="n">
        <f aca="false">+'Personnel Input Worksheet'!G417</f>
        <v>0</v>
      </c>
      <c r="H416" s="102" t="n">
        <f aca="false">+G416*30</f>
        <v>0</v>
      </c>
      <c r="I416" s="103" t="n">
        <f aca="false">+F416/12</f>
        <v>0</v>
      </c>
      <c r="J416" s="104" t="n">
        <v>36526</v>
      </c>
      <c r="K416" s="105" t="n">
        <f aca="false">IF(B416&lt;&gt;"FTE",DATE(99,12,31),+J416+(360-H416))</f>
        <v>36525</v>
      </c>
      <c r="L416" s="105" t="n">
        <f aca="false">IF(B416&lt;&gt;"FTE",J416+H416,DATE(2001,1,1))</f>
        <v>36526</v>
      </c>
      <c r="M416" s="103" t="n">
        <f aca="false">IF(AND($K416&lt;=M$20,$L416&gt;M$20),$I416,0)</f>
        <v>0</v>
      </c>
      <c r="N416" s="103" t="n">
        <f aca="false">IF(AND($K416&lt;=N$20,$L416&gt;N$20),$I416,0)</f>
        <v>0</v>
      </c>
      <c r="O416" s="103" t="n">
        <f aca="false">IF(AND($K416&lt;=O$20,$L416&gt;O$20),$I416,0)</f>
        <v>0</v>
      </c>
      <c r="P416" s="103" t="n">
        <f aca="false">IF(AND($K416&lt;=P$20,$L416&gt;P$20),$I416,0)</f>
        <v>0</v>
      </c>
      <c r="Q416" s="103" t="n">
        <f aca="false">IF(AND($K416&lt;=Q$20,$L416&gt;Q$20),$I416,0)</f>
        <v>0</v>
      </c>
      <c r="R416" s="103" t="n">
        <f aca="false">IF(AND($K416&lt;=R$20,$L416&gt;R$20),$I416,0)</f>
        <v>0</v>
      </c>
      <c r="S416" s="103" t="n">
        <f aca="false">IF(AND($K416&lt;=S$20,$L416&gt;S$20),$I416,0)</f>
        <v>0</v>
      </c>
      <c r="T416" s="103" t="n">
        <f aca="false">IF(AND($K416&lt;=T$20,$L416&gt;T$20),$I416,0)</f>
        <v>0</v>
      </c>
      <c r="U416" s="103" t="n">
        <f aca="false">IF(AND($K416&lt;=U$20,$L416&gt;U$20),$I416,0)</f>
        <v>0</v>
      </c>
      <c r="V416" s="103" t="n">
        <f aca="false">IF(AND($K416&lt;=V$20,$L416&gt;V$20),$I416,0)</f>
        <v>0</v>
      </c>
      <c r="W416" s="103" t="n">
        <f aca="false">IF(AND($K416&lt;=W$20,$L416&gt;W$20),$I416,0)</f>
        <v>0</v>
      </c>
      <c r="X416" s="103" t="n">
        <f aca="false">IF(AND($K416&lt;=X$20,$L416&gt;X$20),$I416,0)</f>
        <v>0</v>
      </c>
      <c r="Y416" s="106" t="n">
        <f aca="false">SUM(M416:X416)</f>
        <v>0</v>
      </c>
    </row>
    <row r="417" customFormat="false" ht="12.75" hidden="false" customHeight="false" outlineLevel="0" collapsed="false">
      <c r="A417" s="0" t="n">
        <f aca="false">+'Personnel Input Worksheet'!A418</f>
        <v>0</v>
      </c>
      <c r="B417" s="0" t="n">
        <f aca="false">+'Personnel Input Worksheet'!B418</f>
        <v>0</v>
      </c>
      <c r="C417" s="0" t="n">
        <f aca="false">+'Personnel Input Worksheet'!C418</f>
        <v>0</v>
      </c>
      <c r="D417" s="0" t="n">
        <f aca="false">+'Personnel Input Worksheet'!D418</f>
        <v>0</v>
      </c>
      <c r="E417" s="0" t="n">
        <f aca="false">+'Personnel Input Worksheet'!E418</f>
        <v>0</v>
      </c>
      <c r="F417" s="94" t="n">
        <f aca="false">+'Personnel Input Worksheet'!F418</f>
        <v>0</v>
      </c>
      <c r="G417" s="0" t="n">
        <f aca="false">+'Personnel Input Worksheet'!G418</f>
        <v>0</v>
      </c>
      <c r="H417" s="102" t="n">
        <f aca="false">+G417*30</f>
        <v>0</v>
      </c>
      <c r="I417" s="103" t="n">
        <f aca="false">+F417/12</f>
        <v>0</v>
      </c>
      <c r="J417" s="104" t="n">
        <v>36526</v>
      </c>
      <c r="K417" s="105" t="n">
        <f aca="false">IF(B417&lt;&gt;"FTE",DATE(99,12,31),+J417+(360-H417))</f>
        <v>36525</v>
      </c>
      <c r="L417" s="105" t="n">
        <f aca="false">IF(B417&lt;&gt;"FTE",J417+H417,DATE(2001,1,1))</f>
        <v>36526</v>
      </c>
      <c r="M417" s="103" t="n">
        <f aca="false">IF(AND($K417&lt;=M$20,$L417&gt;M$20),$I417,0)</f>
        <v>0</v>
      </c>
      <c r="N417" s="103" t="n">
        <f aca="false">IF(AND($K417&lt;=N$20,$L417&gt;N$20),$I417,0)</f>
        <v>0</v>
      </c>
      <c r="O417" s="103" t="n">
        <f aca="false">IF(AND($K417&lt;=O$20,$L417&gt;O$20),$I417,0)</f>
        <v>0</v>
      </c>
      <c r="P417" s="103" t="n">
        <f aca="false">IF(AND($K417&lt;=P$20,$L417&gt;P$20),$I417,0)</f>
        <v>0</v>
      </c>
      <c r="Q417" s="103" t="n">
        <f aca="false">IF(AND($K417&lt;=Q$20,$L417&gt;Q$20),$I417,0)</f>
        <v>0</v>
      </c>
      <c r="R417" s="103" t="n">
        <f aca="false">IF(AND($K417&lt;=R$20,$L417&gt;R$20),$I417,0)</f>
        <v>0</v>
      </c>
      <c r="S417" s="103" t="n">
        <f aca="false">IF(AND($K417&lt;=S$20,$L417&gt;S$20),$I417,0)</f>
        <v>0</v>
      </c>
      <c r="T417" s="103" t="n">
        <f aca="false">IF(AND($K417&lt;=T$20,$L417&gt;T$20),$I417,0)</f>
        <v>0</v>
      </c>
      <c r="U417" s="103" t="n">
        <f aca="false">IF(AND($K417&lt;=U$20,$L417&gt;U$20),$I417,0)</f>
        <v>0</v>
      </c>
      <c r="V417" s="103" t="n">
        <f aca="false">IF(AND($K417&lt;=V$20,$L417&gt;V$20),$I417,0)</f>
        <v>0</v>
      </c>
      <c r="W417" s="103" t="n">
        <f aca="false">IF(AND($K417&lt;=W$20,$L417&gt;W$20),$I417,0)</f>
        <v>0</v>
      </c>
      <c r="X417" s="103" t="n">
        <f aca="false">IF(AND($K417&lt;=X$20,$L417&gt;X$20),$I417,0)</f>
        <v>0</v>
      </c>
      <c r="Y417" s="106" t="n">
        <f aca="false">SUM(M417:X417)</f>
        <v>0</v>
      </c>
    </row>
    <row r="418" customFormat="false" ht="12.75" hidden="false" customHeight="false" outlineLevel="0" collapsed="false">
      <c r="A418" s="0" t="n">
        <f aca="false">+'Personnel Input Worksheet'!A419</f>
        <v>0</v>
      </c>
      <c r="B418" s="0" t="n">
        <f aca="false">+'Personnel Input Worksheet'!B419</f>
        <v>0</v>
      </c>
      <c r="C418" s="0" t="n">
        <f aca="false">+'Personnel Input Worksheet'!C419</f>
        <v>0</v>
      </c>
      <c r="D418" s="0" t="n">
        <f aca="false">+'Personnel Input Worksheet'!D419</f>
        <v>0</v>
      </c>
      <c r="E418" s="0" t="n">
        <f aca="false">+'Personnel Input Worksheet'!E419</f>
        <v>0</v>
      </c>
      <c r="F418" s="94" t="n">
        <f aca="false">+'Personnel Input Worksheet'!F419</f>
        <v>0</v>
      </c>
      <c r="G418" s="0" t="n">
        <f aca="false">+'Personnel Input Worksheet'!G419</f>
        <v>0</v>
      </c>
      <c r="H418" s="102" t="n">
        <f aca="false">+G418*30</f>
        <v>0</v>
      </c>
      <c r="I418" s="103" t="n">
        <f aca="false">+F418/12</f>
        <v>0</v>
      </c>
      <c r="J418" s="104" t="n">
        <v>36526</v>
      </c>
      <c r="K418" s="105" t="n">
        <f aca="false">IF(B418&lt;&gt;"FTE",DATE(99,12,31),+J418+(360-H418))</f>
        <v>36525</v>
      </c>
      <c r="L418" s="105" t="n">
        <f aca="false">IF(B418&lt;&gt;"FTE",J418+H418,DATE(2001,1,1))</f>
        <v>36526</v>
      </c>
      <c r="M418" s="103" t="n">
        <f aca="false">IF(AND($K418&lt;=M$20,$L418&gt;M$20),$I418,0)</f>
        <v>0</v>
      </c>
      <c r="N418" s="103" t="n">
        <f aca="false">IF(AND($K418&lt;=N$20,$L418&gt;N$20),$I418,0)</f>
        <v>0</v>
      </c>
      <c r="O418" s="103" t="n">
        <f aca="false">IF(AND($K418&lt;=O$20,$L418&gt;O$20),$I418,0)</f>
        <v>0</v>
      </c>
      <c r="P418" s="103" t="n">
        <f aca="false">IF(AND($K418&lt;=P$20,$L418&gt;P$20),$I418,0)</f>
        <v>0</v>
      </c>
      <c r="Q418" s="103" t="n">
        <f aca="false">IF(AND($K418&lt;=Q$20,$L418&gt;Q$20),$I418,0)</f>
        <v>0</v>
      </c>
      <c r="R418" s="103" t="n">
        <f aca="false">IF(AND($K418&lt;=R$20,$L418&gt;R$20),$I418,0)</f>
        <v>0</v>
      </c>
      <c r="S418" s="103" t="n">
        <f aca="false">IF(AND($K418&lt;=S$20,$L418&gt;S$20),$I418,0)</f>
        <v>0</v>
      </c>
      <c r="T418" s="103" t="n">
        <f aca="false">IF(AND($K418&lt;=T$20,$L418&gt;T$20),$I418,0)</f>
        <v>0</v>
      </c>
      <c r="U418" s="103" t="n">
        <f aca="false">IF(AND($K418&lt;=U$20,$L418&gt;U$20),$I418,0)</f>
        <v>0</v>
      </c>
      <c r="V418" s="103" t="n">
        <f aca="false">IF(AND($K418&lt;=V$20,$L418&gt;V$20),$I418,0)</f>
        <v>0</v>
      </c>
      <c r="W418" s="103" t="n">
        <f aca="false">IF(AND($K418&lt;=W$20,$L418&gt;W$20),$I418,0)</f>
        <v>0</v>
      </c>
      <c r="X418" s="103" t="n">
        <f aca="false">IF(AND($K418&lt;=X$20,$L418&gt;X$20),$I418,0)</f>
        <v>0</v>
      </c>
      <c r="Y418" s="106" t="n">
        <f aca="false">SUM(M418:X418)</f>
        <v>0</v>
      </c>
    </row>
    <row r="419" customFormat="false" ht="12.75" hidden="false" customHeight="false" outlineLevel="0" collapsed="false">
      <c r="A419" s="0" t="n">
        <f aca="false">+'Personnel Input Worksheet'!A420</f>
        <v>0</v>
      </c>
      <c r="B419" s="0" t="n">
        <f aca="false">+'Personnel Input Worksheet'!B420</f>
        <v>0</v>
      </c>
      <c r="C419" s="0" t="n">
        <f aca="false">+'Personnel Input Worksheet'!C420</f>
        <v>0</v>
      </c>
      <c r="D419" s="0" t="n">
        <f aca="false">+'Personnel Input Worksheet'!D420</f>
        <v>0</v>
      </c>
      <c r="E419" s="0" t="n">
        <f aca="false">+'Personnel Input Worksheet'!E420</f>
        <v>0</v>
      </c>
      <c r="F419" s="94" t="n">
        <f aca="false">+'Personnel Input Worksheet'!F420</f>
        <v>0</v>
      </c>
      <c r="G419" s="0" t="n">
        <f aca="false">+'Personnel Input Worksheet'!G420</f>
        <v>0</v>
      </c>
      <c r="H419" s="102" t="n">
        <f aca="false">+G419*30</f>
        <v>0</v>
      </c>
      <c r="I419" s="103" t="n">
        <f aca="false">+F419/12</f>
        <v>0</v>
      </c>
      <c r="J419" s="104" t="n">
        <v>36526</v>
      </c>
      <c r="K419" s="105" t="n">
        <f aca="false">IF(B419&lt;&gt;"FTE",DATE(99,12,31),+J419+(360-H419))</f>
        <v>36525</v>
      </c>
      <c r="L419" s="105" t="n">
        <f aca="false">IF(B419&lt;&gt;"FTE",J419+H419,DATE(2001,1,1))</f>
        <v>36526</v>
      </c>
      <c r="M419" s="103" t="n">
        <f aca="false">IF(AND($K419&lt;=M$20,$L419&gt;M$20),$I419,0)</f>
        <v>0</v>
      </c>
      <c r="N419" s="103" t="n">
        <f aca="false">IF(AND($K419&lt;=N$20,$L419&gt;N$20),$I419,0)</f>
        <v>0</v>
      </c>
      <c r="O419" s="103" t="n">
        <f aca="false">IF(AND($K419&lt;=O$20,$L419&gt;O$20),$I419,0)</f>
        <v>0</v>
      </c>
      <c r="P419" s="103" t="n">
        <f aca="false">IF(AND($K419&lt;=P$20,$L419&gt;P$20),$I419,0)</f>
        <v>0</v>
      </c>
      <c r="Q419" s="103" t="n">
        <f aca="false">IF(AND($K419&lt;=Q$20,$L419&gt;Q$20),$I419,0)</f>
        <v>0</v>
      </c>
      <c r="R419" s="103" t="n">
        <f aca="false">IF(AND($K419&lt;=R$20,$L419&gt;R$20),$I419,0)</f>
        <v>0</v>
      </c>
      <c r="S419" s="103" t="n">
        <f aca="false">IF(AND($K419&lt;=S$20,$L419&gt;S$20),$I419,0)</f>
        <v>0</v>
      </c>
      <c r="T419" s="103" t="n">
        <f aca="false">IF(AND($K419&lt;=T$20,$L419&gt;T$20),$I419,0)</f>
        <v>0</v>
      </c>
      <c r="U419" s="103" t="n">
        <f aca="false">IF(AND($K419&lt;=U$20,$L419&gt;U$20),$I419,0)</f>
        <v>0</v>
      </c>
      <c r="V419" s="103" t="n">
        <f aca="false">IF(AND($K419&lt;=V$20,$L419&gt;V$20),$I419,0)</f>
        <v>0</v>
      </c>
      <c r="W419" s="103" t="n">
        <f aca="false">IF(AND($K419&lt;=W$20,$L419&gt;W$20),$I419,0)</f>
        <v>0</v>
      </c>
      <c r="X419" s="103" t="n">
        <f aca="false">IF(AND($K419&lt;=X$20,$L419&gt;X$20),$I419,0)</f>
        <v>0</v>
      </c>
      <c r="Y419" s="106" t="n">
        <f aca="false">SUM(M419:X419)</f>
        <v>0</v>
      </c>
    </row>
    <row r="420" customFormat="false" ht="12.75" hidden="false" customHeight="false" outlineLevel="0" collapsed="false">
      <c r="A420" s="0" t="n">
        <f aca="false">+'Personnel Input Worksheet'!A421</f>
        <v>0</v>
      </c>
      <c r="B420" s="0" t="n">
        <f aca="false">+'Personnel Input Worksheet'!B421</f>
        <v>0</v>
      </c>
      <c r="C420" s="0" t="n">
        <f aca="false">+'Personnel Input Worksheet'!C421</f>
        <v>0</v>
      </c>
      <c r="D420" s="0" t="n">
        <f aca="false">+'Personnel Input Worksheet'!D421</f>
        <v>0</v>
      </c>
      <c r="E420" s="0" t="n">
        <f aca="false">+'Personnel Input Worksheet'!E421</f>
        <v>0</v>
      </c>
      <c r="F420" s="94" t="n">
        <f aca="false">+'Personnel Input Worksheet'!F421</f>
        <v>0</v>
      </c>
      <c r="G420" s="0" t="n">
        <f aca="false">+'Personnel Input Worksheet'!G421</f>
        <v>0</v>
      </c>
      <c r="H420" s="102" t="n">
        <f aca="false">+G420*30</f>
        <v>0</v>
      </c>
      <c r="I420" s="103" t="n">
        <f aca="false">+F420/12</f>
        <v>0</v>
      </c>
      <c r="J420" s="104" t="n">
        <v>36526</v>
      </c>
      <c r="K420" s="105" t="n">
        <f aca="false">IF(B420&lt;&gt;"FTE",DATE(99,12,31),+J420+(360-H420))</f>
        <v>36525</v>
      </c>
      <c r="L420" s="105" t="n">
        <f aca="false">IF(B420&lt;&gt;"FTE",J420+H420,DATE(2001,1,1))</f>
        <v>36526</v>
      </c>
      <c r="M420" s="103" t="n">
        <f aca="false">IF(AND($K420&lt;=M$20,$L420&gt;M$20),$I420,0)</f>
        <v>0</v>
      </c>
      <c r="N420" s="103" t="n">
        <f aca="false">IF(AND($K420&lt;=N$20,$L420&gt;N$20),$I420,0)</f>
        <v>0</v>
      </c>
      <c r="O420" s="103" t="n">
        <f aca="false">IF(AND($K420&lt;=O$20,$L420&gt;O$20),$I420,0)</f>
        <v>0</v>
      </c>
      <c r="P420" s="103" t="n">
        <f aca="false">IF(AND($K420&lt;=P$20,$L420&gt;P$20),$I420,0)</f>
        <v>0</v>
      </c>
      <c r="Q420" s="103" t="n">
        <f aca="false">IF(AND($K420&lt;=Q$20,$L420&gt;Q$20),$I420,0)</f>
        <v>0</v>
      </c>
      <c r="R420" s="103" t="n">
        <f aca="false">IF(AND($K420&lt;=R$20,$L420&gt;R$20),$I420,0)</f>
        <v>0</v>
      </c>
      <c r="S420" s="103" t="n">
        <f aca="false">IF(AND($K420&lt;=S$20,$L420&gt;S$20),$I420,0)</f>
        <v>0</v>
      </c>
      <c r="T420" s="103" t="n">
        <f aca="false">IF(AND($K420&lt;=T$20,$L420&gt;T$20),$I420,0)</f>
        <v>0</v>
      </c>
      <c r="U420" s="103" t="n">
        <f aca="false">IF(AND($K420&lt;=U$20,$L420&gt;U$20),$I420,0)</f>
        <v>0</v>
      </c>
      <c r="V420" s="103" t="n">
        <f aca="false">IF(AND($K420&lt;=V$20,$L420&gt;V$20),$I420,0)</f>
        <v>0</v>
      </c>
      <c r="W420" s="103" t="n">
        <f aca="false">IF(AND($K420&lt;=W$20,$L420&gt;W$20),$I420,0)</f>
        <v>0</v>
      </c>
      <c r="X420" s="103" t="n">
        <f aca="false">IF(AND($K420&lt;=X$20,$L420&gt;X$20),$I420,0)</f>
        <v>0</v>
      </c>
      <c r="Y420" s="106" t="n">
        <f aca="false">SUM(M420:X420)</f>
        <v>0</v>
      </c>
    </row>
    <row r="421" customFormat="false" ht="12.75" hidden="false" customHeight="false" outlineLevel="0" collapsed="false">
      <c r="A421" s="0" t="n">
        <f aca="false">+'Personnel Input Worksheet'!A422</f>
        <v>0</v>
      </c>
      <c r="B421" s="0" t="n">
        <f aca="false">+'Personnel Input Worksheet'!B422</f>
        <v>0</v>
      </c>
      <c r="C421" s="0" t="n">
        <f aca="false">+'Personnel Input Worksheet'!C422</f>
        <v>0</v>
      </c>
      <c r="D421" s="0" t="n">
        <f aca="false">+'Personnel Input Worksheet'!D422</f>
        <v>0</v>
      </c>
      <c r="E421" s="0" t="n">
        <f aca="false">+'Personnel Input Worksheet'!E422</f>
        <v>0</v>
      </c>
      <c r="F421" s="94" t="n">
        <f aca="false">+'Personnel Input Worksheet'!F422</f>
        <v>0</v>
      </c>
      <c r="G421" s="0" t="n">
        <f aca="false">+'Personnel Input Worksheet'!G422</f>
        <v>0</v>
      </c>
      <c r="H421" s="102" t="n">
        <f aca="false">+G421*30</f>
        <v>0</v>
      </c>
      <c r="I421" s="103" t="n">
        <f aca="false">+F421/12</f>
        <v>0</v>
      </c>
      <c r="J421" s="104" t="n">
        <v>36526</v>
      </c>
      <c r="K421" s="105" t="n">
        <f aca="false">IF(B421&lt;&gt;"FTE",DATE(99,12,31),+J421+(360-H421))</f>
        <v>36525</v>
      </c>
      <c r="L421" s="105" t="n">
        <f aca="false">IF(B421&lt;&gt;"FTE",J421+H421,DATE(2001,1,1))</f>
        <v>36526</v>
      </c>
      <c r="M421" s="103" t="n">
        <f aca="false">IF(AND($K421&lt;=M$20,$L421&gt;M$20),$I421,0)</f>
        <v>0</v>
      </c>
      <c r="N421" s="103" t="n">
        <f aca="false">IF(AND($K421&lt;=N$20,$L421&gt;N$20),$I421,0)</f>
        <v>0</v>
      </c>
      <c r="O421" s="103" t="n">
        <f aca="false">IF(AND($K421&lt;=O$20,$L421&gt;O$20),$I421,0)</f>
        <v>0</v>
      </c>
      <c r="P421" s="103" t="n">
        <f aca="false">IF(AND($K421&lt;=P$20,$L421&gt;P$20),$I421,0)</f>
        <v>0</v>
      </c>
      <c r="Q421" s="103" t="n">
        <f aca="false">IF(AND($K421&lt;=Q$20,$L421&gt;Q$20),$I421,0)</f>
        <v>0</v>
      </c>
      <c r="R421" s="103" t="n">
        <f aca="false">IF(AND($K421&lt;=R$20,$L421&gt;R$20),$I421,0)</f>
        <v>0</v>
      </c>
      <c r="S421" s="103" t="n">
        <f aca="false">IF(AND($K421&lt;=S$20,$L421&gt;S$20),$I421,0)</f>
        <v>0</v>
      </c>
      <c r="T421" s="103" t="n">
        <f aca="false">IF(AND($K421&lt;=T$20,$L421&gt;T$20),$I421,0)</f>
        <v>0</v>
      </c>
      <c r="U421" s="103" t="n">
        <f aca="false">IF(AND($K421&lt;=U$20,$L421&gt;U$20),$I421,0)</f>
        <v>0</v>
      </c>
      <c r="V421" s="103" t="n">
        <f aca="false">IF(AND($K421&lt;=V$20,$L421&gt;V$20),$I421,0)</f>
        <v>0</v>
      </c>
      <c r="W421" s="103" t="n">
        <f aca="false">IF(AND($K421&lt;=W$20,$L421&gt;W$20),$I421,0)</f>
        <v>0</v>
      </c>
      <c r="X421" s="103" t="n">
        <f aca="false">IF(AND($K421&lt;=X$20,$L421&gt;X$20),$I421,0)</f>
        <v>0</v>
      </c>
      <c r="Y421" s="106" t="n">
        <f aca="false">SUM(M421:X421)</f>
        <v>0</v>
      </c>
    </row>
    <row r="422" customFormat="false" ht="12.75" hidden="false" customHeight="false" outlineLevel="0" collapsed="false">
      <c r="A422" s="0" t="n">
        <f aca="false">+'Personnel Input Worksheet'!A423</f>
        <v>0</v>
      </c>
      <c r="B422" s="0" t="n">
        <f aca="false">+'Personnel Input Worksheet'!B423</f>
        <v>0</v>
      </c>
      <c r="C422" s="0" t="n">
        <f aca="false">+'Personnel Input Worksheet'!C423</f>
        <v>0</v>
      </c>
      <c r="D422" s="0" t="n">
        <f aca="false">+'Personnel Input Worksheet'!D423</f>
        <v>0</v>
      </c>
      <c r="E422" s="0" t="n">
        <f aca="false">+'Personnel Input Worksheet'!E423</f>
        <v>0</v>
      </c>
      <c r="F422" s="94" t="n">
        <f aca="false">+'Personnel Input Worksheet'!F423</f>
        <v>0</v>
      </c>
      <c r="G422" s="0" t="n">
        <f aca="false">+'Personnel Input Worksheet'!G423</f>
        <v>0</v>
      </c>
      <c r="H422" s="102" t="n">
        <f aca="false">+G422*30</f>
        <v>0</v>
      </c>
      <c r="I422" s="103" t="n">
        <f aca="false">+F422/12</f>
        <v>0</v>
      </c>
      <c r="J422" s="104" t="n">
        <v>36526</v>
      </c>
      <c r="K422" s="105" t="n">
        <f aca="false">IF(B422&lt;&gt;"FTE",DATE(99,12,31),+J422+(360-H422))</f>
        <v>36525</v>
      </c>
      <c r="L422" s="105" t="n">
        <f aca="false">IF(B422&lt;&gt;"FTE",J422+H422,DATE(2001,1,1))</f>
        <v>36526</v>
      </c>
      <c r="M422" s="103" t="n">
        <f aca="false">IF(AND($K422&lt;=M$20,$L422&gt;M$20),$I422,0)</f>
        <v>0</v>
      </c>
      <c r="N422" s="103" t="n">
        <f aca="false">IF(AND($K422&lt;=N$20,$L422&gt;N$20),$I422,0)</f>
        <v>0</v>
      </c>
      <c r="O422" s="103" t="n">
        <f aca="false">IF(AND($K422&lt;=O$20,$L422&gt;O$20),$I422,0)</f>
        <v>0</v>
      </c>
      <c r="P422" s="103" t="n">
        <f aca="false">IF(AND($K422&lt;=P$20,$L422&gt;P$20),$I422,0)</f>
        <v>0</v>
      </c>
      <c r="Q422" s="103" t="n">
        <f aca="false">IF(AND($K422&lt;=Q$20,$L422&gt;Q$20),$I422,0)</f>
        <v>0</v>
      </c>
      <c r="R422" s="103" t="n">
        <f aca="false">IF(AND($K422&lt;=R$20,$L422&gt;R$20),$I422,0)</f>
        <v>0</v>
      </c>
      <c r="S422" s="103" t="n">
        <f aca="false">IF(AND($K422&lt;=S$20,$L422&gt;S$20),$I422,0)</f>
        <v>0</v>
      </c>
      <c r="T422" s="103" t="n">
        <f aca="false">IF(AND($K422&lt;=T$20,$L422&gt;T$20),$I422,0)</f>
        <v>0</v>
      </c>
      <c r="U422" s="103" t="n">
        <f aca="false">IF(AND($K422&lt;=U$20,$L422&gt;U$20),$I422,0)</f>
        <v>0</v>
      </c>
      <c r="V422" s="103" t="n">
        <f aca="false">IF(AND($K422&lt;=V$20,$L422&gt;V$20),$I422,0)</f>
        <v>0</v>
      </c>
      <c r="W422" s="103" t="n">
        <f aca="false">IF(AND($K422&lt;=W$20,$L422&gt;W$20),$I422,0)</f>
        <v>0</v>
      </c>
      <c r="X422" s="103" t="n">
        <f aca="false">IF(AND($K422&lt;=X$20,$L422&gt;X$20),$I422,0)</f>
        <v>0</v>
      </c>
      <c r="Y422" s="106" t="n">
        <f aca="false">SUM(M422:X422)</f>
        <v>0</v>
      </c>
    </row>
    <row r="423" customFormat="false" ht="12.75" hidden="false" customHeight="false" outlineLevel="0" collapsed="false">
      <c r="A423" s="0" t="n">
        <f aca="false">+'Personnel Input Worksheet'!A424</f>
        <v>0</v>
      </c>
      <c r="B423" s="0" t="n">
        <f aca="false">+'Personnel Input Worksheet'!B424</f>
        <v>0</v>
      </c>
      <c r="C423" s="0" t="n">
        <f aca="false">+'Personnel Input Worksheet'!C424</f>
        <v>0</v>
      </c>
      <c r="D423" s="0" t="n">
        <f aca="false">+'Personnel Input Worksheet'!D424</f>
        <v>0</v>
      </c>
      <c r="E423" s="0" t="n">
        <f aca="false">+'Personnel Input Worksheet'!E424</f>
        <v>0</v>
      </c>
      <c r="F423" s="94" t="n">
        <f aca="false">+'Personnel Input Worksheet'!F424</f>
        <v>0</v>
      </c>
      <c r="G423" s="0" t="n">
        <f aca="false">+'Personnel Input Worksheet'!G424</f>
        <v>0</v>
      </c>
      <c r="H423" s="102" t="n">
        <f aca="false">+G423*30</f>
        <v>0</v>
      </c>
      <c r="I423" s="103" t="n">
        <f aca="false">+F423/12</f>
        <v>0</v>
      </c>
      <c r="J423" s="104" t="n">
        <v>36526</v>
      </c>
      <c r="K423" s="105" t="n">
        <f aca="false">IF(B423&lt;&gt;"FTE",DATE(99,12,31),+J423+(360-H423))</f>
        <v>36525</v>
      </c>
      <c r="L423" s="105" t="n">
        <f aca="false">IF(B423&lt;&gt;"FTE",J423+H423,DATE(2001,1,1))</f>
        <v>36526</v>
      </c>
      <c r="M423" s="103" t="n">
        <f aca="false">IF(AND($K423&lt;=M$20,$L423&gt;M$20),$I423,0)</f>
        <v>0</v>
      </c>
      <c r="N423" s="103" t="n">
        <f aca="false">IF(AND($K423&lt;=N$20,$L423&gt;N$20),$I423,0)</f>
        <v>0</v>
      </c>
      <c r="O423" s="103" t="n">
        <f aca="false">IF(AND($K423&lt;=O$20,$L423&gt;O$20),$I423,0)</f>
        <v>0</v>
      </c>
      <c r="P423" s="103" t="n">
        <f aca="false">IF(AND($K423&lt;=P$20,$L423&gt;P$20),$I423,0)</f>
        <v>0</v>
      </c>
      <c r="Q423" s="103" t="n">
        <f aca="false">IF(AND($K423&lt;=Q$20,$L423&gt;Q$20),$I423,0)</f>
        <v>0</v>
      </c>
      <c r="R423" s="103" t="n">
        <f aca="false">IF(AND($K423&lt;=R$20,$L423&gt;R$20),$I423,0)</f>
        <v>0</v>
      </c>
      <c r="S423" s="103" t="n">
        <f aca="false">IF(AND($K423&lt;=S$20,$L423&gt;S$20),$I423,0)</f>
        <v>0</v>
      </c>
      <c r="T423" s="103" t="n">
        <f aca="false">IF(AND($K423&lt;=T$20,$L423&gt;T$20),$I423,0)</f>
        <v>0</v>
      </c>
      <c r="U423" s="103" t="n">
        <f aca="false">IF(AND($K423&lt;=U$20,$L423&gt;U$20),$I423,0)</f>
        <v>0</v>
      </c>
      <c r="V423" s="103" t="n">
        <f aca="false">IF(AND($K423&lt;=V$20,$L423&gt;V$20),$I423,0)</f>
        <v>0</v>
      </c>
      <c r="W423" s="103" t="n">
        <f aca="false">IF(AND($K423&lt;=W$20,$L423&gt;W$20),$I423,0)</f>
        <v>0</v>
      </c>
      <c r="X423" s="103" t="n">
        <f aca="false">IF(AND($K423&lt;=X$20,$L423&gt;X$20),$I423,0)</f>
        <v>0</v>
      </c>
      <c r="Y423" s="106" t="n">
        <f aca="false">SUM(M423:X423)</f>
        <v>0</v>
      </c>
    </row>
    <row r="424" customFormat="false" ht="12.75" hidden="false" customHeight="false" outlineLevel="0" collapsed="false">
      <c r="A424" s="0" t="n">
        <f aca="false">+'Personnel Input Worksheet'!A425</f>
        <v>0</v>
      </c>
      <c r="B424" s="0" t="n">
        <f aca="false">+'Personnel Input Worksheet'!B425</f>
        <v>0</v>
      </c>
      <c r="C424" s="0" t="n">
        <f aca="false">+'Personnel Input Worksheet'!C425</f>
        <v>0</v>
      </c>
      <c r="D424" s="0" t="n">
        <f aca="false">+'Personnel Input Worksheet'!D425</f>
        <v>0</v>
      </c>
      <c r="E424" s="0" t="n">
        <f aca="false">+'Personnel Input Worksheet'!E425</f>
        <v>0</v>
      </c>
      <c r="F424" s="94" t="n">
        <f aca="false">+'Personnel Input Worksheet'!F425</f>
        <v>0</v>
      </c>
      <c r="G424" s="0" t="n">
        <f aca="false">+'Personnel Input Worksheet'!G425</f>
        <v>0</v>
      </c>
      <c r="H424" s="102" t="n">
        <f aca="false">+G424*30</f>
        <v>0</v>
      </c>
      <c r="I424" s="103" t="n">
        <f aca="false">+F424/12</f>
        <v>0</v>
      </c>
      <c r="J424" s="104" t="n">
        <v>36526</v>
      </c>
      <c r="K424" s="105" t="n">
        <f aca="false">IF(B424&lt;&gt;"FTE",DATE(99,12,31),+J424+(360-H424))</f>
        <v>36525</v>
      </c>
      <c r="L424" s="105" t="n">
        <f aca="false">IF(B424&lt;&gt;"FTE",J424+H424,DATE(2001,1,1))</f>
        <v>36526</v>
      </c>
      <c r="M424" s="103" t="n">
        <f aca="false">IF(AND($K424&lt;=M$20,$L424&gt;M$20),$I424,0)</f>
        <v>0</v>
      </c>
      <c r="N424" s="103" t="n">
        <f aca="false">IF(AND($K424&lt;=N$20,$L424&gt;N$20),$I424,0)</f>
        <v>0</v>
      </c>
      <c r="O424" s="103" t="n">
        <f aca="false">IF(AND($K424&lt;=O$20,$L424&gt;O$20),$I424,0)</f>
        <v>0</v>
      </c>
      <c r="P424" s="103" t="n">
        <f aca="false">IF(AND($K424&lt;=P$20,$L424&gt;P$20),$I424,0)</f>
        <v>0</v>
      </c>
      <c r="Q424" s="103" t="n">
        <f aca="false">IF(AND($K424&lt;=Q$20,$L424&gt;Q$20),$I424,0)</f>
        <v>0</v>
      </c>
      <c r="R424" s="103" t="n">
        <f aca="false">IF(AND($K424&lt;=R$20,$L424&gt;R$20),$I424,0)</f>
        <v>0</v>
      </c>
      <c r="S424" s="103" t="n">
        <f aca="false">IF(AND($K424&lt;=S$20,$L424&gt;S$20),$I424,0)</f>
        <v>0</v>
      </c>
      <c r="T424" s="103" t="n">
        <f aca="false">IF(AND($K424&lt;=T$20,$L424&gt;T$20),$I424,0)</f>
        <v>0</v>
      </c>
      <c r="U424" s="103" t="n">
        <f aca="false">IF(AND($K424&lt;=U$20,$L424&gt;U$20),$I424,0)</f>
        <v>0</v>
      </c>
      <c r="V424" s="103" t="n">
        <f aca="false">IF(AND($K424&lt;=V$20,$L424&gt;V$20),$I424,0)</f>
        <v>0</v>
      </c>
      <c r="W424" s="103" t="n">
        <f aca="false">IF(AND($K424&lt;=W$20,$L424&gt;W$20),$I424,0)</f>
        <v>0</v>
      </c>
      <c r="X424" s="103" t="n">
        <f aca="false">IF(AND($K424&lt;=X$20,$L424&gt;X$20),$I424,0)</f>
        <v>0</v>
      </c>
      <c r="Y424" s="106" t="n">
        <f aca="false">SUM(M424:X424)</f>
        <v>0</v>
      </c>
    </row>
    <row r="425" customFormat="false" ht="12.75" hidden="false" customHeight="false" outlineLevel="0" collapsed="false">
      <c r="A425" s="0" t="n">
        <f aca="false">+'Personnel Input Worksheet'!A426</f>
        <v>0</v>
      </c>
      <c r="B425" s="0" t="n">
        <f aca="false">+'Personnel Input Worksheet'!B426</f>
        <v>0</v>
      </c>
      <c r="C425" s="0" t="n">
        <f aca="false">+'Personnel Input Worksheet'!C426</f>
        <v>0</v>
      </c>
      <c r="D425" s="0" t="n">
        <f aca="false">+'Personnel Input Worksheet'!D426</f>
        <v>0</v>
      </c>
      <c r="E425" s="0" t="n">
        <f aca="false">+'Personnel Input Worksheet'!E426</f>
        <v>0</v>
      </c>
      <c r="F425" s="94" t="n">
        <f aca="false">+'Personnel Input Worksheet'!F426</f>
        <v>0</v>
      </c>
      <c r="G425" s="0" t="n">
        <f aca="false">+'Personnel Input Worksheet'!G426</f>
        <v>0</v>
      </c>
      <c r="H425" s="102" t="n">
        <f aca="false">+G425*30</f>
        <v>0</v>
      </c>
      <c r="I425" s="103" t="n">
        <f aca="false">+F425/12</f>
        <v>0</v>
      </c>
      <c r="J425" s="104" t="n">
        <v>36526</v>
      </c>
      <c r="K425" s="105" t="n">
        <f aca="false">IF(B425&lt;&gt;"FTE",DATE(99,12,31),+J425+(360-H425))</f>
        <v>36525</v>
      </c>
      <c r="L425" s="105" t="n">
        <f aca="false">IF(B425&lt;&gt;"FTE",J425+H425,DATE(2001,1,1))</f>
        <v>36526</v>
      </c>
      <c r="M425" s="103" t="n">
        <f aca="false">IF(AND($K425&lt;=M$20,$L425&gt;M$20),$I425,0)</f>
        <v>0</v>
      </c>
      <c r="N425" s="103" t="n">
        <f aca="false">IF(AND($K425&lt;=N$20,$L425&gt;N$20),$I425,0)</f>
        <v>0</v>
      </c>
      <c r="O425" s="103" t="n">
        <f aca="false">IF(AND($K425&lt;=O$20,$L425&gt;O$20),$I425,0)</f>
        <v>0</v>
      </c>
      <c r="P425" s="103" t="n">
        <f aca="false">IF(AND($K425&lt;=P$20,$L425&gt;P$20),$I425,0)</f>
        <v>0</v>
      </c>
      <c r="Q425" s="103" t="n">
        <f aca="false">IF(AND($K425&lt;=Q$20,$L425&gt;Q$20),$I425,0)</f>
        <v>0</v>
      </c>
      <c r="R425" s="103" t="n">
        <f aca="false">IF(AND($K425&lt;=R$20,$L425&gt;R$20),$I425,0)</f>
        <v>0</v>
      </c>
      <c r="S425" s="103" t="n">
        <f aca="false">IF(AND($K425&lt;=S$20,$L425&gt;S$20),$I425,0)</f>
        <v>0</v>
      </c>
      <c r="T425" s="103" t="n">
        <f aca="false">IF(AND($K425&lt;=T$20,$L425&gt;T$20),$I425,0)</f>
        <v>0</v>
      </c>
      <c r="U425" s="103" t="n">
        <f aca="false">IF(AND($K425&lt;=U$20,$L425&gt;U$20),$I425,0)</f>
        <v>0</v>
      </c>
      <c r="V425" s="103" t="n">
        <f aca="false">IF(AND($K425&lt;=V$20,$L425&gt;V$20),$I425,0)</f>
        <v>0</v>
      </c>
      <c r="W425" s="103" t="n">
        <f aca="false">IF(AND($K425&lt;=W$20,$L425&gt;W$20),$I425,0)</f>
        <v>0</v>
      </c>
      <c r="X425" s="103" t="n">
        <f aca="false">IF(AND($K425&lt;=X$20,$L425&gt;X$20),$I425,0)</f>
        <v>0</v>
      </c>
      <c r="Y425" s="106" t="n">
        <f aca="false">SUM(M425:X425)</f>
        <v>0</v>
      </c>
    </row>
    <row r="426" customFormat="false" ht="12.75" hidden="false" customHeight="false" outlineLevel="0" collapsed="false">
      <c r="A426" s="0" t="n">
        <f aca="false">+'Personnel Input Worksheet'!A427</f>
        <v>0</v>
      </c>
      <c r="B426" s="0" t="n">
        <f aca="false">+'Personnel Input Worksheet'!B427</f>
        <v>0</v>
      </c>
      <c r="C426" s="0" t="n">
        <f aca="false">+'Personnel Input Worksheet'!C427</f>
        <v>0</v>
      </c>
      <c r="D426" s="0" t="n">
        <f aca="false">+'Personnel Input Worksheet'!D427</f>
        <v>0</v>
      </c>
      <c r="E426" s="0" t="n">
        <f aca="false">+'Personnel Input Worksheet'!E427</f>
        <v>0</v>
      </c>
      <c r="F426" s="94" t="n">
        <f aca="false">+'Personnel Input Worksheet'!F427</f>
        <v>0</v>
      </c>
      <c r="G426" s="0" t="n">
        <f aca="false">+'Personnel Input Worksheet'!G427</f>
        <v>0</v>
      </c>
      <c r="H426" s="102" t="n">
        <f aca="false">+G426*30</f>
        <v>0</v>
      </c>
      <c r="I426" s="103" t="n">
        <f aca="false">+F426/12</f>
        <v>0</v>
      </c>
      <c r="J426" s="104" t="n">
        <v>36526</v>
      </c>
      <c r="K426" s="105" t="n">
        <f aca="false">IF(B426&lt;&gt;"FTE",DATE(99,12,31),+J426+(360-H426))</f>
        <v>36525</v>
      </c>
      <c r="L426" s="105" t="n">
        <f aca="false">IF(B426&lt;&gt;"FTE",J426+H426,DATE(2001,1,1))</f>
        <v>36526</v>
      </c>
      <c r="M426" s="103" t="n">
        <f aca="false">IF(AND($K426&lt;=M$20,$L426&gt;M$20),$I426,0)</f>
        <v>0</v>
      </c>
      <c r="N426" s="103" t="n">
        <f aca="false">IF(AND($K426&lt;=N$20,$L426&gt;N$20),$I426,0)</f>
        <v>0</v>
      </c>
      <c r="O426" s="103" t="n">
        <f aca="false">IF(AND($K426&lt;=O$20,$L426&gt;O$20),$I426,0)</f>
        <v>0</v>
      </c>
      <c r="P426" s="103" t="n">
        <f aca="false">IF(AND($K426&lt;=P$20,$L426&gt;P$20),$I426,0)</f>
        <v>0</v>
      </c>
      <c r="Q426" s="103" t="n">
        <f aca="false">IF(AND($K426&lt;=Q$20,$L426&gt;Q$20),$I426,0)</f>
        <v>0</v>
      </c>
      <c r="R426" s="103" t="n">
        <f aca="false">IF(AND($K426&lt;=R$20,$L426&gt;R$20),$I426,0)</f>
        <v>0</v>
      </c>
      <c r="S426" s="103" t="n">
        <f aca="false">IF(AND($K426&lt;=S$20,$L426&gt;S$20),$I426,0)</f>
        <v>0</v>
      </c>
      <c r="T426" s="103" t="n">
        <f aca="false">IF(AND($K426&lt;=T$20,$L426&gt;T$20),$I426,0)</f>
        <v>0</v>
      </c>
      <c r="U426" s="103" t="n">
        <f aca="false">IF(AND($K426&lt;=U$20,$L426&gt;U$20),$I426,0)</f>
        <v>0</v>
      </c>
      <c r="V426" s="103" t="n">
        <f aca="false">IF(AND($K426&lt;=V$20,$L426&gt;V$20),$I426,0)</f>
        <v>0</v>
      </c>
      <c r="W426" s="103" t="n">
        <f aca="false">IF(AND($K426&lt;=W$20,$L426&gt;W$20),$I426,0)</f>
        <v>0</v>
      </c>
      <c r="X426" s="103" t="n">
        <f aca="false">IF(AND($K426&lt;=X$20,$L426&gt;X$20),$I426,0)</f>
        <v>0</v>
      </c>
      <c r="Y426" s="106" t="n">
        <f aca="false">SUM(M426:X426)</f>
        <v>0</v>
      </c>
    </row>
    <row r="427" customFormat="false" ht="12.75" hidden="false" customHeight="false" outlineLevel="0" collapsed="false">
      <c r="A427" s="0" t="n">
        <f aca="false">+'Personnel Input Worksheet'!A428</f>
        <v>0</v>
      </c>
      <c r="B427" s="0" t="n">
        <f aca="false">+'Personnel Input Worksheet'!B428</f>
        <v>0</v>
      </c>
      <c r="C427" s="0" t="n">
        <f aca="false">+'Personnel Input Worksheet'!C428</f>
        <v>0</v>
      </c>
      <c r="D427" s="0" t="n">
        <f aca="false">+'Personnel Input Worksheet'!D428</f>
        <v>0</v>
      </c>
      <c r="E427" s="0" t="n">
        <f aca="false">+'Personnel Input Worksheet'!E428</f>
        <v>0</v>
      </c>
      <c r="F427" s="94" t="n">
        <f aca="false">+'Personnel Input Worksheet'!F428</f>
        <v>0</v>
      </c>
      <c r="G427" s="0" t="n">
        <f aca="false">+'Personnel Input Worksheet'!G428</f>
        <v>0</v>
      </c>
      <c r="H427" s="102" t="n">
        <f aca="false">+G427*30</f>
        <v>0</v>
      </c>
      <c r="I427" s="103" t="n">
        <f aca="false">+F427/12</f>
        <v>0</v>
      </c>
      <c r="J427" s="104" t="n">
        <v>36526</v>
      </c>
      <c r="K427" s="105" t="n">
        <f aca="false">IF(B427&lt;&gt;"FTE",DATE(99,12,31),+J427+(360-H427))</f>
        <v>36525</v>
      </c>
      <c r="L427" s="105" t="n">
        <f aca="false">IF(B427&lt;&gt;"FTE",J427+H427,DATE(2001,1,1))</f>
        <v>36526</v>
      </c>
      <c r="M427" s="103" t="n">
        <f aca="false">IF(AND($K427&lt;=M$20,$L427&gt;M$20),$I427,0)</f>
        <v>0</v>
      </c>
      <c r="N427" s="103" t="n">
        <f aca="false">IF(AND($K427&lt;=N$20,$L427&gt;N$20),$I427,0)</f>
        <v>0</v>
      </c>
      <c r="O427" s="103" t="n">
        <f aca="false">IF(AND($K427&lt;=O$20,$L427&gt;O$20),$I427,0)</f>
        <v>0</v>
      </c>
      <c r="P427" s="103" t="n">
        <f aca="false">IF(AND($K427&lt;=P$20,$L427&gt;P$20),$I427,0)</f>
        <v>0</v>
      </c>
      <c r="Q427" s="103" t="n">
        <f aca="false">IF(AND($K427&lt;=Q$20,$L427&gt;Q$20),$I427,0)</f>
        <v>0</v>
      </c>
      <c r="R427" s="103" t="n">
        <f aca="false">IF(AND($K427&lt;=R$20,$L427&gt;R$20),$I427,0)</f>
        <v>0</v>
      </c>
      <c r="S427" s="103" t="n">
        <f aca="false">IF(AND($K427&lt;=S$20,$L427&gt;S$20),$I427,0)</f>
        <v>0</v>
      </c>
      <c r="T427" s="103" t="n">
        <f aca="false">IF(AND($K427&lt;=T$20,$L427&gt;T$20),$I427,0)</f>
        <v>0</v>
      </c>
      <c r="U427" s="103" t="n">
        <f aca="false">IF(AND($K427&lt;=U$20,$L427&gt;U$20),$I427,0)</f>
        <v>0</v>
      </c>
      <c r="V427" s="103" t="n">
        <f aca="false">IF(AND($K427&lt;=V$20,$L427&gt;V$20),$I427,0)</f>
        <v>0</v>
      </c>
      <c r="W427" s="103" t="n">
        <f aca="false">IF(AND($K427&lt;=W$20,$L427&gt;W$20),$I427,0)</f>
        <v>0</v>
      </c>
      <c r="X427" s="103" t="n">
        <f aca="false">IF(AND($K427&lt;=X$20,$L427&gt;X$20),$I427,0)</f>
        <v>0</v>
      </c>
      <c r="Y427" s="106" t="n">
        <f aca="false">SUM(M427:X427)</f>
        <v>0</v>
      </c>
    </row>
    <row r="428" customFormat="false" ht="12.75" hidden="false" customHeight="false" outlineLevel="0" collapsed="false">
      <c r="A428" s="0" t="n">
        <f aca="false">+'Personnel Input Worksheet'!A429</f>
        <v>0</v>
      </c>
      <c r="B428" s="0" t="n">
        <f aca="false">+'Personnel Input Worksheet'!B429</f>
        <v>0</v>
      </c>
      <c r="C428" s="0" t="n">
        <f aca="false">+'Personnel Input Worksheet'!C429</f>
        <v>0</v>
      </c>
      <c r="D428" s="0" t="n">
        <f aca="false">+'Personnel Input Worksheet'!D429</f>
        <v>0</v>
      </c>
      <c r="E428" s="0" t="n">
        <f aca="false">+'Personnel Input Worksheet'!E429</f>
        <v>0</v>
      </c>
      <c r="F428" s="94" t="n">
        <f aca="false">+'Personnel Input Worksheet'!F429</f>
        <v>0</v>
      </c>
      <c r="G428" s="0" t="n">
        <f aca="false">+'Personnel Input Worksheet'!G429</f>
        <v>0</v>
      </c>
      <c r="H428" s="102" t="n">
        <f aca="false">+G428*30</f>
        <v>0</v>
      </c>
      <c r="I428" s="103" t="n">
        <f aca="false">+F428/12</f>
        <v>0</v>
      </c>
      <c r="J428" s="104" t="n">
        <v>36526</v>
      </c>
      <c r="K428" s="105" t="n">
        <f aca="false">IF(B428&lt;&gt;"FTE",DATE(99,12,31),+J428+(360-H428))</f>
        <v>36525</v>
      </c>
      <c r="L428" s="105" t="n">
        <f aca="false">IF(B428&lt;&gt;"FTE",J428+H428,DATE(2001,1,1))</f>
        <v>36526</v>
      </c>
      <c r="M428" s="103" t="n">
        <f aca="false">IF(AND($K428&lt;=M$20,$L428&gt;M$20),$I428,0)</f>
        <v>0</v>
      </c>
      <c r="N428" s="103" t="n">
        <f aca="false">IF(AND($K428&lt;=N$20,$L428&gt;N$20),$I428,0)</f>
        <v>0</v>
      </c>
      <c r="O428" s="103" t="n">
        <f aca="false">IF(AND($K428&lt;=O$20,$L428&gt;O$20),$I428,0)</f>
        <v>0</v>
      </c>
      <c r="P428" s="103" t="n">
        <f aca="false">IF(AND($K428&lt;=P$20,$L428&gt;P$20),$I428,0)</f>
        <v>0</v>
      </c>
      <c r="Q428" s="103" t="n">
        <f aca="false">IF(AND($K428&lt;=Q$20,$L428&gt;Q$20),$I428,0)</f>
        <v>0</v>
      </c>
      <c r="R428" s="103" t="n">
        <f aca="false">IF(AND($K428&lt;=R$20,$L428&gt;R$20),$I428,0)</f>
        <v>0</v>
      </c>
      <c r="S428" s="103" t="n">
        <f aca="false">IF(AND($K428&lt;=S$20,$L428&gt;S$20),$I428,0)</f>
        <v>0</v>
      </c>
      <c r="T428" s="103" t="n">
        <f aca="false">IF(AND($K428&lt;=T$20,$L428&gt;T$20),$I428,0)</f>
        <v>0</v>
      </c>
      <c r="U428" s="103" t="n">
        <f aca="false">IF(AND($K428&lt;=U$20,$L428&gt;U$20),$I428,0)</f>
        <v>0</v>
      </c>
      <c r="V428" s="103" t="n">
        <f aca="false">IF(AND($K428&lt;=V$20,$L428&gt;V$20),$I428,0)</f>
        <v>0</v>
      </c>
      <c r="W428" s="103" t="n">
        <f aca="false">IF(AND($K428&lt;=W$20,$L428&gt;W$20),$I428,0)</f>
        <v>0</v>
      </c>
      <c r="X428" s="103" t="n">
        <f aca="false">IF(AND($K428&lt;=X$20,$L428&gt;X$20),$I428,0)</f>
        <v>0</v>
      </c>
      <c r="Y428" s="106" t="n">
        <f aca="false">SUM(M428:X428)</f>
        <v>0</v>
      </c>
    </row>
    <row r="429" customFormat="false" ht="12.75" hidden="false" customHeight="false" outlineLevel="0" collapsed="false">
      <c r="A429" s="0" t="n">
        <f aca="false">+'Personnel Input Worksheet'!A430</f>
        <v>0</v>
      </c>
      <c r="B429" s="0" t="n">
        <f aca="false">+'Personnel Input Worksheet'!B430</f>
        <v>0</v>
      </c>
      <c r="C429" s="0" t="n">
        <f aca="false">+'Personnel Input Worksheet'!C430</f>
        <v>0</v>
      </c>
      <c r="D429" s="0" t="n">
        <f aca="false">+'Personnel Input Worksheet'!D430</f>
        <v>0</v>
      </c>
      <c r="E429" s="0" t="n">
        <f aca="false">+'Personnel Input Worksheet'!E430</f>
        <v>0</v>
      </c>
      <c r="F429" s="94" t="n">
        <f aca="false">+'Personnel Input Worksheet'!F430</f>
        <v>0</v>
      </c>
      <c r="G429" s="0" t="n">
        <f aca="false">+'Personnel Input Worksheet'!G430</f>
        <v>0</v>
      </c>
      <c r="H429" s="102" t="n">
        <f aca="false">+G429*30</f>
        <v>0</v>
      </c>
      <c r="I429" s="103" t="n">
        <f aca="false">+F429/12</f>
        <v>0</v>
      </c>
      <c r="J429" s="104" t="n">
        <v>36526</v>
      </c>
      <c r="K429" s="105" t="n">
        <f aca="false">IF(B429&lt;&gt;"FTE",DATE(99,12,31),+J429+(360-H429))</f>
        <v>36525</v>
      </c>
      <c r="L429" s="105" t="n">
        <f aca="false">IF(B429&lt;&gt;"FTE",J429+H429,DATE(2001,1,1))</f>
        <v>36526</v>
      </c>
      <c r="M429" s="103" t="n">
        <f aca="false">IF(AND($K429&lt;=M$20,$L429&gt;M$20),$I429,0)</f>
        <v>0</v>
      </c>
      <c r="N429" s="103" t="n">
        <f aca="false">IF(AND($K429&lt;=N$20,$L429&gt;N$20),$I429,0)</f>
        <v>0</v>
      </c>
      <c r="O429" s="103" t="n">
        <f aca="false">IF(AND($K429&lt;=O$20,$L429&gt;O$20),$I429,0)</f>
        <v>0</v>
      </c>
      <c r="P429" s="103" t="n">
        <f aca="false">IF(AND($K429&lt;=P$20,$L429&gt;P$20),$I429,0)</f>
        <v>0</v>
      </c>
      <c r="Q429" s="103" t="n">
        <f aca="false">IF(AND($K429&lt;=Q$20,$L429&gt;Q$20),$I429,0)</f>
        <v>0</v>
      </c>
      <c r="R429" s="103" t="n">
        <f aca="false">IF(AND($K429&lt;=R$20,$L429&gt;R$20),$I429,0)</f>
        <v>0</v>
      </c>
      <c r="S429" s="103" t="n">
        <f aca="false">IF(AND($K429&lt;=S$20,$L429&gt;S$20),$I429,0)</f>
        <v>0</v>
      </c>
      <c r="T429" s="103" t="n">
        <f aca="false">IF(AND($K429&lt;=T$20,$L429&gt;T$20),$I429,0)</f>
        <v>0</v>
      </c>
      <c r="U429" s="103" t="n">
        <f aca="false">IF(AND($K429&lt;=U$20,$L429&gt;U$20),$I429,0)</f>
        <v>0</v>
      </c>
      <c r="V429" s="103" t="n">
        <f aca="false">IF(AND($K429&lt;=V$20,$L429&gt;V$20),$I429,0)</f>
        <v>0</v>
      </c>
      <c r="W429" s="103" t="n">
        <f aca="false">IF(AND($K429&lt;=W$20,$L429&gt;W$20),$I429,0)</f>
        <v>0</v>
      </c>
      <c r="X429" s="103" t="n">
        <f aca="false">IF(AND($K429&lt;=X$20,$L429&gt;X$20),$I429,0)</f>
        <v>0</v>
      </c>
      <c r="Y429" s="106" t="n">
        <f aca="false">SUM(M429:X429)</f>
        <v>0</v>
      </c>
    </row>
    <row r="430" customFormat="false" ht="12.75" hidden="false" customHeight="false" outlineLevel="0" collapsed="false">
      <c r="A430" s="0" t="n">
        <f aca="false">+'Personnel Input Worksheet'!A431</f>
        <v>0</v>
      </c>
      <c r="B430" s="0" t="n">
        <f aca="false">+'Personnel Input Worksheet'!B431</f>
        <v>0</v>
      </c>
      <c r="C430" s="0" t="n">
        <f aca="false">+'Personnel Input Worksheet'!C431</f>
        <v>0</v>
      </c>
      <c r="D430" s="0" t="n">
        <f aca="false">+'Personnel Input Worksheet'!D431</f>
        <v>0</v>
      </c>
      <c r="E430" s="0" t="n">
        <f aca="false">+'Personnel Input Worksheet'!E431</f>
        <v>0</v>
      </c>
      <c r="F430" s="94" t="n">
        <f aca="false">+'Personnel Input Worksheet'!F431</f>
        <v>0</v>
      </c>
      <c r="G430" s="0" t="n">
        <f aca="false">+'Personnel Input Worksheet'!G431</f>
        <v>0</v>
      </c>
      <c r="H430" s="102" t="n">
        <f aca="false">+G430*30</f>
        <v>0</v>
      </c>
      <c r="I430" s="103" t="n">
        <f aca="false">+F430/12</f>
        <v>0</v>
      </c>
      <c r="J430" s="104" t="n">
        <v>36526</v>
      </c>
      <c r="K430" s="105" t="n">
        <f aca="false">IF(B430&lt;&gt;"FTE",DATE(99,12,31),+J430+(360-H430))</f>
        <v>36525</v>
      </c>
      <c r="L430" s="105" t="n">
        <f aca="false">IF(B430&lt;&gt;"FTE",J430+H430,DATE(2001,1,1))</f>
        <v>36526</v>
      </c>
      <c r="M430" s="103" t="n">
        <f aca="false">IF(AND($K430&lt;=M$20,$L430&gt;M$20),$I430,0)</f>
        <v>0</v>
      </c>
      <c r="N430" s="103" t="n">
        <f aca="false">IF(AND($K430&lt;=N$20,$L430&gt;N$20),$I430,0)</f>
        <v>0</v>
      </c>
      <c r="O430" s="103" t="n">
        <f aca="false">IF(AND($K430&lt;=O$20,$L430&gt;O$20),$I430,0)</f>
        <v>0</v>
      </c>
      <c r="P430" s="103" t="n">
        <f aca="false">IF(AND($K430&lt;=P$20,$L430&gt;P$20),$I430,0)</f>
        <v>0</v>
      </c>
      <c r="Q430" s="103" t="n">
        <f aca="false">IF(AND($K430&lt;=Q$20,$L430&gt;Q$20),$I430,0)</f>
        <v>0</v>
      </c>
      <c r="R430" s="103" t="n">
        <f aca="false">IF(AND($K430&lt;=R$20,$L430&gt;R$20),$I430,0)</f>
        <v>0</v>
      </c>
      <c r="S430" s="103" t="n">
        <f aca="false">IF(AND($K430&lt;=S$20,$L430&gt;S$20),$I430,0)</f>
        <v>0</v>
      </c>
      <c r="T430" s="103" t="n">
        <f aca="false">IF(AND($K430&lt;=T$20,$L430&gt;T$20),$I430,0)</f>
        <v>0</v>
      </c>
      <c r="U430" s="103" t="n">
        <f aca="false">IF(AND($K430&lt;=U$20,$L430&gt;U$20),$I430,0)</f>
        <v>0</v>
      </c>
      <c r="V430" s="103" t="n">
        <f aca="false">IF(AND($K430&lt;=V$20,$L430&gt;V$20),$I430,0)</f>
        <v>0</v>
      </c>
      <c r="W430" s="103" t="n">
        <f aca="false">IF(AND($K430&lt;=W$20,$L430&gt;W$20),$I430,0)</f>
        <v>0</v>
      </c>
      <c r="X430" s="103" t="n">
        <f aca="false">IF(AND($K430&lt;=X$20,$L430&gt;X$20),$I430,0)</f>
        <v>0</v>
      </c>
      <c r="Y430" s="106" t="n">
        <f aca="false">SUM(M430:X430)</f>
        <v>0</v>
      </c>
    </row>
    <row r="431" customFormat="false" ht="12.75" hidden="false" customHeight="false" outlineLevel="0" collapsed="false">
      <c r="A431" s="0" t="n">
        <f aca="false">+'Personnel Input Worksheet'!A432</f>
        <v>0</v>
      </c>
      <c r="B431" s="0" t="n">
        <f aca="false">+'Personnel Input Worksheet'!B432</f>
        <v>0</v>
      </c>
      <c r="C431" s="0" t="n">
        <f aca="false">+'Personnel Input Worksheet'!C432</f>
        <v>0</v>
      </c>
      <c r="D431" s="0" t="n">
        <f aca="false">+'Personnel Input Worksheet'!D432</f>
        <v>0</v>
      </c>
      <c r="E431" s="0" t="n">
        <f aca="false">+'Personnel Input Worksheet'!E432</f>
        <v>0</v>
      </c>
      <c r="F431" s="94" t="n">
        <f aca="false">+'Personnel Input Worksheet'!F432</f>
        <v>0</v>
      </c>
      <c r="G431" s="0" t="n">
        <f aca="false">+'Personnel Input Worksheet'!G432</f>
        <v>0</v>
      </c>
      <c r="H431" s="102" t="n">
        <f aca="false">+G431*30</f>
        <v>0</v>
      </c>
      <c r="I431" s="103" t="n">
        <f aca="false">+F431/12</f>
        <v>0</v>
      </c>
      <c r="J431" s="104" t="n">
        <v>36526</v>
      </c>
      <c r="K431" s="105" t="n">
        <f aca="false">IF(B431&lt;&gt;"FTE",DATE(99,12,31),+J431+(360-H431))</f>
        <v>36525</v>
      </c>
      <c r="L431" s="105" t="n">
        <f aca="false">IF(B431&lt;&gt;"FTE",J431+H431,DATE(2001,1,1))</f>
        <v>36526</v>
      </c>
      <c r="M431" s="103" t="n">
        <f aca="false">IF(AND($K431&lt;=M$20,$L431&gt;M$20),$I431,0)</f>
        <v>0</v>
      </c>
      <c r="N431" s="103" t="n">
        <f aca="false">IF(AND($K431&lt;=N$20,$L431&gt;N$20),$I431,0)</f>
        <v>0</v>
      </c>
      <c r="O431" s="103" t="n">
        <f aca="false">IF(AND($K431&lt;=O$20,$L431&gt;O$20),$I431,0)</f>
        <v>0</v>
      </c>
      <c r="P431" s="103" t="n">
        <f aca="false">IF(AND($K431&lt;=P$20,$L431&gt;P$20),$I431,0)</f>
        <v>0</v>
      </c>
      <c r="Q431" s="103" t="n">
        <f aca="false">IF(AND($K431&lt;=Q$20,$L431&gt;Q$20),$I431,0)</f>
        <v>0</v>
      </c>
      <c r="R431" s="103" t="n">
        <f aca="false">IF(AND($K431&lt;=R$20,$L431&gt;R$20),$I431,0)</f>
        <v>0</v>
      </c>
      <c r="S431" s="103" t="n">
        <f aca="false">IF(AND($K431&lt;=S$20,$L431&gt;S$20),$I431,0)</f>
        <v>0</v>
      </c>
      <c r="T431" s="103" t="n">
        <f aca="false">IF(AND($K431&lt;=T$20,$L431&gt;T$20),$I431,0)</f>
        <v>0</v>
      </c>
      <c r="U431" s="103" t="n">
        <f aca="false">IF(AND($K431&lt;=U$20,$L431&gt;U$20),$I431,0)</f>
        <v>0</v>
      </c>
      <c r="V431" s="103" t="n">
        <f aca="false">IF(AND($K431&lt;=V$20,$L431&gt;V$20),$I431,0)</f>
        <v>0</v>
      </c>
      <c r="W431" s="103" t="n">
        <f aca="false">IF(AND($K431&lt;=W$20,$L431&gt;W$20),$I431,0)</f>
        <v>0</v>
      </c>
      <c r="X431" s="103" t="n">
        <f aca="false">IF(AND($K431&lt;=X$20,$L431&gt;X$20),$I431,0)</f>
        <v>0</v>
      </c>
      <c r="Y431" s="106" t="n">
        <f aca="false">SUM(M431:X431)</f>
        <v>0</v>
      </c>
    </row>
    <row r="432" customFormat="false" ht="12.75" hidden="false" customHeight="false" outlineLevel="0" collapsed="false">
      <c r="A432" s="0" t="n">
        <f aca="false">+'Personnel Input Worksheet'!A433</f>
        <v>0</v>
      </c>
      <c r="B432" s="0" t="n">
        <f aca="false">+'Personnel Input Worksheet'!B433</f>
        <v>0</v>
      </c>
      <c r="C432" s="0" t="n">
        <f aca="false">+'Personnel Input Worksheet'!C433</f>
        <v>0</v>
      </c>
      <c r="D432" s="0" t="n">
        <f aca="false">+'Personnel Input Worksheet'!D433</f>
        <v>0</v>
      </c>
      <c r="E432" s="0" t="n">
        <f aca="false">+'Personnel Input Worksheet'!E433</f>
        <v>0</v>
      </c>
      <c r="F432" s="94" t="n">
        <f aca="false">+'Personnel Input Worksheet'!F433</f>
        <v>0</v>
      </c>
      <c r="G432" s="0" t="n">
        <f aca="false">+'Personnel Input Worksheet'!G433</f>
        <v>0</v>
      </c>
      <c r="H432" s="102" t="n">
        <f aca="false">+G432*30</f>
        <v>0</v>
      </c>
      <c r="I432" s="103" t="n">
        <f aca="false">+F432/12</f>
        <v>0</v>
      </c>
      <c r="J432" s="104" t="n">
        <v>36526</v>
      </c>
      <c r="K432" s="105" t="n">
        <f aca="false">IF(B432&lt;&gt;"FTE",DATE(99,12,31),+J432+(360-H432))</f>
        <v>36525</v>
      </c>
      <c r="L432" s="105" t="n">
        <f aca="false">IF(B432&lt;&gt;"FTE",J432+H432,DATE(2001,1,1))</f>
        <v>36526</v>
      </c>
      <c r="M432" s="103" t="n">
        <f aca="false">IF(AND($K432&lt;=M$20,$L432&gt;M$20),$I432,0)</f>
        <v>0</v>
      </c>
      <c r="N432" s="103" t="n">
        <f aca="false">IF(AND($K432&lt;=N$20,$L432&gt;N$20),$I432,0)</f>
        <v>0</v>
      </c>
      <c r="O432" s="103" t="n">
        <f aca="false">IF(AND($K432&lt;=O$20,$L432&gt;O$20),$I432,0)</f>
        <v>0</v>
      </c>
      <c r="P432" s="103" t="n">
        <f aca="false">IF(AND($K432&lt;=P$20,$L432&gt;P$20),$I432,0)</f>
        <v>0</v>
      </c>
      <c r="Q432" s="103" t="n">
        <f aca="false">IF(AND($K432&lt;=Q$20,$L432&gt;Q$20),$I432,0)</f>
        <v>0</v>
      </c>
      <c r="R432" s="103" t="n">
        <f aca="false">IF(AND($K432&lt;=R$20,$L432&gt;R$20),$I432,0)</f>
        <v>0</v>
      </c>
      <c r="S432" s="103" t="n">
        <f aca="false">IF(AND($K432&lt;=S$20,$L432&gt;S$20),$I432,0)</f>
        <v>0</v>
      </c>
      <c r="T432" s="103" t="n">
        <f aca="false">IF(AND($K432&lt;=T$20,$L432&gt;T$20),$I432,0)</f>
        <v>0</v>
      </c>
      <c r="U432" s="103" t="n">
        <f aca="false">IF(AND($K432&lt;=U$20,$L432&gt;U$20),$I432,0)</f>
        <v>0</v>
      </c>
      <c r="V432" s="103" t="n">
        <f aca="false">IF(AND($K432&lt;=V$20,$L432&gt;V$20),$I432,0)</f>
        <v>0</v>
      </c>
      <c r="W432" s="103" t="n">
        <f aca="false">IF(AND($K432&lt;=W$20,$L432&gt;W$20),$I432,0)</f>
        <v>0</v>
      </c>
      <c r="X432" s="103" t="n">
        <f aca="false">IF(AND($K432&lt;=X$20,$L432&gt;X$20),$I432,0)</f>
        <v>0</v>
      </c>
      <c r="Y432" s="106" t="n">
        <f aca="false">SUM(M432:X432)</f>
        <v>0</v>
      </c>
    </row>
    <row r="433" customFormat="false" ht="12.75" hidden="false" customHeight="false" outlineLevel="0" collapsed="false">
      <c r="A433" s="0" t="n">
        <f aca="false">+'Personnel Input Worksheet'!A434</f>
        <v>0</v>
      </c>
      <c r="B433" s="0" t="n">
        <f aca="false">+'Personnel Input Worksheet'!B434</f>
        <v>0</v>
      </c>
      <c r="C433" s="0" t="n">
        <f aca="false">+'Personnel Input Worksheet'!C434</f>
        <v>0</v>
      </c>
      <c r="D433" s="0" t="n">
        <f aca="false">+'Personnel Input Worksheet'!D434</f>
        <v>0</v>
      </c>
      <c r="E433" s="0" t="n">
        <f aca="false">+'Personnel Input Worksheet'!E434</f>
        <v>0</v>
      </c>
      <c r="F433" s="94" t="n">
        <f aca="false">+'Personnel Input Worksheet'!F434</f>
        <v>0</v>
      </c>
      <c r="G433" s="0" t="n">
        <f aca="false">+'Personnel Input Worksheet'!G434</f>
        <v>0</v>
      </c>
      <c r="H433" s="102" t="n">
        <f aca="false">+G433*30</f>
        <v>0</v>
      </c>
      <c r="I433" s="103" t="n">
        <f aca="false">+F433/12</f>
        <v>0</v>
      </c>
      <c r="J433" s="104" t="n">
        <v>36526</v>
      </c>
      <c r="K433" s="105" t="n">
        <f aca="false">IF(B433&lt;&gt;"FTE",DATE(99,12,31),+J433+(360-H433))</f>
        <v>36525</v>
      </c>
      <c r="L433" s="105" t="n">
        <f aca="false">IF(B433&lt;&gt;"FTE",J433+H433,DATE(2001,1,1))</f>
        <v>36526</v>
      </c>
      <c r="M433" s="103" t="n">
        <f aca="false">IF(AND($K433&lt;=M$20,$L433&gt;M$20),$I433,0)</f>
        <v>0</v>
      </c>
      <c r="N433" s="103" t="n">
        <f aca="false">IF(AND($K433&lt;=N$20,$L433&gt;N$20),$I433,0)</f>
        <v>0</v>
      </c>
      <c r="O433" s="103" t="n">
        <f aca="false">IF(AND($K433&lt;=O$20,$L433&gt;O$20),$I433,0)</f>
        <v>0</v>
      </c>
      <c r="P433" s="103" t="n">
        <f aca="false">IF(AND($K433&lt;=P$20,$L433&gt;P$20),$I433,0)</f>
        <v>0</v>
      </c>
      <c r="Q433" s="103" t="n">
        <f aca="false">IF(AND($K433&lt;=Q$20,$L433&gt;Q$20),$I433,0)</f>
        <v>0</v>
      </c>
      <c r="R433" s="103" t="n">
        <f aca="false">IF(AND($K433&lt;=R$20,$L433&gt;R$20),$I433,0)</f>
        <v>0</v>
      </c>
      <c r="S433" s="103" t="n">
        <f aca="false">IF(AND($K433&lt;=S$20,$L433&gt;S$20),$I433,0)</f>
        <v>0</v>
      </c>
      <c r="T433" s="103" t="n">
        <f aca="false">IF(AND($K433&lt;=T$20,$L433&gt;T$20),$I433,0)</f>
        <v>0</v>
      </c>
      <c r="U433" s="103" t="n">
        <f aca="false">IF(AND($K433&lt;=U$20,$L433&gt;U$20),$I433,0)</f>
        <v>0</v>
      </c>
      <c r="V433" s="103" t="n">
        <f aca="false">IF(AND($K433&lt;=V$20,$L433&gt;V$20),$I433,0)</f>
        <v>0</v>
      </c>
      <c r="W433" s="103" t="n">
        <f aca="false">IF(AND($K433&lt;=W$20,$L433&gt;W$20),$I433,0)</f>
        <v>0</v>
      </c>
      <c r="X433" s="103" t="n">
        <f aca="false">IF(AND($K433&lt;=X$20,$L433&gt;X$20),$I433,0)</f>
        <v>0</v>
      </c>
      <c r="Y433" s="106" t="n">
        <f aca="false">SUM(M433:X433)</f>
        <v>0</v>
      </c>
    </row>
    <row r="434" customFormat="false" ht="12.75" hidden="false" customHeight="false" outlineLevel="0" collapsed="false">
      <c r="A434" s="0" t="n">
        <f aca="false">+'Personnel Input Worksheet'!A435</f>
        <v>0</v>
      </c>
      <c r="B434" s="0" t="n">
        <f aca="false">+'Personnel Input Worksheet'!B435</f>
        <v>0</v>
      </c>
      <c r="C434" s="0" t="n">
        <f aca="false">+'Personnel Input Worksheet'!C435</f>
        <v>0</v>
      </c>
      <c r="D434" s="0" t="n">
        <f aca="false">+'Personnel Input Worksheet'!D435</f>
        <v>0</v>
      </c>
      <c r="E434" s="0" t="n">
        <f aca="false">+'Personnel Input Worksheet'!E435</f>
        <v>0</v>
      </c>
      <c r="F434" s="94" t="n">
        <f aca="false">+'Personnel Input Worksheet'!F435</f>
        <v>0</v>
      </c>
      <c r="G434" s="0" t="n">
        <f aca="false">+'Personnel Input Worksheet'!G435</f>
        <v>0</v>
      </c>
      <c r="H434" s="102" t="n">
        <f aca="false">+G434*30</f>
        <v>0</v>
      </c>
      <c r="I434" s="103" t="n">
        <f aca="false">+F434/12</f>
        <v>0</v>
      </c>
      <c r="J434" s="104" t="n">
        <v>36526</v>
      </c>
      <c r="K434" s="105" t="n">
        <f aca="false">IF(B434&lt;&gt;"FTE",DATE(99,12,31),+J434+(360-H434))</f>
        <v>36525</v>
      </c>
      <c r="L434" s="105" t="n">
        <f aca="false">IF(B434&lt;&gt;"FTE",J434+H434,DATE(2001,1,1))</f>
        <v>36526</v>
      </c>
      <c r="M434" s="103" t="n">
        <f aca="false">IF(AND($K434&lt;=M$20,$L434&gt;M$20),$I434,0)</f>
        <v>0</v>
      </c>
      <c r="N434" s="103" t="n">
        <f aca="false">IF(AND($K434&lt;=N$20,$L434&gt;N$20),$I434,0)</f>
        <v>0</v>
      </c>
      <c r="O434" s="103" t="n">
        <f aca="false">IF(AND($K434&lt;=O$20,$L434&gt;O$20),$I434,0)</f>
        <v>0</v>
      </c>
      <c r="P434" s="103" t="n">
        <f aca="false">IF(AND($K434&lt;=P$20,$L434&gt;P$20),$I434,0)</f>
        <v>0</v>
      </c>
      <c r="Q434" s="103" t="n">
        <f aca="false">IF(AND($K434&lt;=Q$20,$L434&gt;Q$20),$I434,0)</f>
        <v>0</v>
      </c>
      <c r="R434" s="103" t="n">
        <f aca="false">IF(AND($K434&lt;=R$20,$L434&gt;R$20),$I434,0)</f>
        <v>0</v>
      </c>
      <c r="S434" s="103" t="n">
        <f aca="false">IF(AND($K434&lt;=S$20,$L434&gt;S$20),$I434,0)</f>
        <v>0</v>
      </c>
      <c r="T434" s="103" t="n">
        <f aca="false">IF(AND($K434&lt;=T$20,$L434&gt;T$20),$I434,0)</f>
        <v>0</v>
      </c>
      <c r="U434" s="103" t="n">
        <f aca="false">IF(AND($K434&lt;=U$20,$L434&gt;U$20),$I434,0)</f>
        <v>0</v>
      </c>
      <c r="V434" s="103" t="n">
        <f aca="false">IF(AND($K434&lt;=V$20,$L434&gt;V$20),$I434,0)</f>
        <v>0</v>
      </c>
      <c r="W434" s="103" t="n">
        <f aca="false">IF(AND($K434&lt;=W$20,$L434&gt;W$20),$I434,0)</f>
        <v>0</v>
      </c>
      <c r="X434" s="103" t="n">
        <f aca="false">IF(AND($K434&lt;=X$20,$L434&gt;X$20),$I434,0)</f>
        <v>0</v>
      </c>
      <c r="Y434" s="106" t="n">
        <f aca="false">SUM(M434:X434)</f>
        <v>0</v>
      </c>
    </row>
    <row r="435" customFormat="false" ht="12.75" hidden="false" customHeight="false" outlineLevel="0" collapsed="false">
      <c r="A435" s="0" t="n">
        <f aca="false">+'Personnel Input Worksheet'!A436</f>
        <v>0</v>
      </c>
      <c r="B435" s="0" t="n">
        <f aca="false">+'Personnel Input Worksheet'!B436</f>
        <v>0</v>
      </c>
      <c r="C435" s="0" t="n">
        <f aca="false">+'Personnel Input Worksheet'!C436</f>
        <v>0</v>
      </c>
      <c r="D435" s="0" t="n">
        <f aca="false">+'Personnel Input Worksheet'!D436</f>
        <v>0</v>
      </c>
      <c r="E435" s="0" t="n">
        <f aca="false">+'Personnel Input Worksheet'!E436</f>
        <v>0</v>
      </c>
      <c r="F435" s="94" t="n">
        <f aca="false">+'Personnel Input Worksheet'!F436</f>
        <v>0</v>
      </c>
      <c r="G435" s="0" t="n">
        <f aca="false">+'Personnel Input Worksheet'!G436</f>
        <v>0</v>
      </c>
      <c r="H435" s="102" t="n">
        <f aca="false">+G435*30</f>
        <v>0</v>
      </c>
      <c r="I435" s="103" t="n">
        <f aca="false">+F435/12</f>
        <v>0</v>
      </c>
      <c r="J435" s="104" t="n">
        <v>36526</v>
      </c>
      <c r="K435" s="105" t="n">
        <f aca="false">IF(B435&lt;&gt;"FTE",DATE(99,12,31),+J435+(360-H435))</f>
        <v>36525</v>
      </c>
      <c r="L435" s="105" t="n">
        <f aca="false">IF(B435&lt;&gt;"FTE",J435+H435,DATE(2001,1,1))</f>
        <v>36526</v>
      </c>
      <c r="M435" s="103" t="n">
        <f aca="false">IF(AND($K435&lt;=M$20,$L435&gt;M$20),$I435,0)</f>
        <v>0</v>
      </c>
      <c r="N435" s="103" t="n">
        <f aca="false">IF(AND($K435&lt;=N$20,$L435&gt;N$20),$I435,0)</f>
        <v>0</v>
      </c>
      <c r="O435" s="103" t="n">
        <f aca="false">IF(AND($K435&lt;=O$20,$L435&gt;O$20),$I435,0)</f>
        <v>0</v>
      </c>
      <c r="P435" s="103" t="n">
        <f aca="false">IF(AND($K435&lt;=P$20,$L435&gt;P$20),$I435,0)</f>
        <v>0</v>
      </c>
      <c r="Q435" s="103" t="n">
        <f aca="false">IF(AND($K435&lt;=Q$20,$L435&gt;Q$20),$I435,0)</f>
        <v>0</v>
      </c>
      <c r="R435" s="103" t="n">
        <f aca="false">IF(AND($K435&lt;=R$20,$L435&gt;R$20),$I435,0)</f>
        <v>0</v>
      </c>
      <c r="S435" s="103" t="n">
        <f aca="false">IF(AND($K435&lt;=S$20,$L435&gt;S$20),$I435,0)</f>
        <v>0</v>
      </c>
      <c r="T435" s="103" t="n">
        <f aca="false">IF(AND($K435&lt;=T$20,$L435&gt;T$20),$I435,0)</f>
        <v>0</v>
      </c>
      <c r="U435" s="103" t="n">
        <f aca="false">IF(AND($K435&lt;=U$20,$L435&gt;U$20),$I435,0)</f>
        <v>0</v>
      </c>
      <c r="V435" s="103" t="n">
        <f aca="false">IF(AND($K435&lt;=V$20,$L435&gt;V$20),$I435,0)</f>
        <v>0</v>
      </c>
      <c r="W435" s="103" t="n">
        <f aca="false">IF(AND($K435&lt;=W$20,$L435&gt;W$20),$I435,0)</f>
        <v>0</v>
      </c>
      <c r="X435" s="103" t="n">
        <f aca="false">IF(AND($K435&lt;=X$20,$L435&gt;X$20),$I435,0)</f>
        <v>0</v>
      </c>
      <c r="Y435" s="106" t="n">
        <f aca="false">SUM(M435:X435)</f>
        <v>0</v>
      </c>
    </row>
    <row r="436" customFormat="false" ht="12.75" hidden="false" customHeight="false" outlineLevel="0" collapsed="false">
      <c r="A436" s="0" t="n">
        <f aca="false">+'Personnel Input Worksheet'!A437</f>
        <v>0</v>
      </c>
      <c r="B436" s="0" t="n">
        <f aca="false">+'Personnel Input Worksheet'!B437</f>
        <v>0</v>
      </c>
      <c r="C436" s="0" t="n">
        <f aca="false">+'Personnel Input Worksheet'!C437</f>
        <v>0</v>
      </c>
      <c r="D436" s="0" t="n">
        <f aca="false">+'Personnel Input Worksheet'!D437</f>
        <v>0</v>
      </c>
      <c r="E436" s="0" t="n">
        <f aca="false">+'Personnel Input Worksheet'!E437</f>
        <v>0</v>
      </c>
      <c r="F436" s="94" t="n">
        <f aca="false">+'Personnel Input Worksheet'!F437</f>
        <v>0</v>
      </c>
      <c r="G436" s="0" t="n">
        <f aca="false">+'Personnel Input Worksheet'!G437</f>
        <v>0</v>
      </c>
      <c r="H436" s="102" t="n">
        <f aca="false">+G436*30</f>
        <v>0</v>
      </c>
      <c r="I436" s="103" t="n">
        <f aca="false">+F436/12</f>
        <v>0</v>
      </c>
      <c r="J436" s="104" t="n">
        <v>36526</v>
      </c>
      <c r="K436" s="105" t="n">
        <f aca="false">IF(B436&lt;&gt;"FTE",DATE(99,12,31),+J436+(360-H436))</f>
        <v>36525</v>
      </c>
      <c r="L436" s="105" t="n">
        <f aca="false">IF(B436&lt;&gt;"FTE",J436+H436,DATE(2001,1,1))</f>
        <v>36526</v>
      </c>
      <c r="M436" s="103" t="n">
        <f aca="false">IF(AND($K436&lt;=M$20,$L436&gt;M$20),$I436,0)</f>
        <v>0</v>
      </c>
      <c r="N436" s="103" t="n">
        <f aca="false">IF(AND($K436&lt;=N$20,$L436&gt;N$20),$I436,0)</f>
        <v>0</v>
      </c>
      <c r="O436" s="103" t="n">
        <f aca="false">IF(AND($K436&lt;=O$20,$L436&gt;O$20),$I436,0)</f>
        <v>0</v>
      </c>
      <c r="P436" s="103" t="n">
        <f aca="false">IF(AND($K436&lt;=P$20,$L436&gt;P$20),$I436,0)</f>
        <v>0</v>
      </c>
      <c r="Q436" s="103" t="n">
        <f aca="false">IF(AND($K436&lt;=Q$20,$L436&gt;Q$20),$I436,0)</f>
        <v>0</v>
      </c>
      <c r="R436" s="103" t="n">
        <f aca="false">IF(AND($K436&lt;=R$20,$L436&gt;R$20),$I436,0)</f>
        <v>0</v>
      </c>
      <c r="S436" s="103" t="n">
        <f aca="false">IF(AND($K436&lt;=S$20,$L436&gt;S$20),$I436,0)</f>
        <v>0</v>
      </c>
      <c r="T436" s="103" t="n">
        <f aca="false">IF(AND($K436&lt;=T$20,$L436&gt;T$20),$I436,0)</f>
        <v>0</v>
      </c>
      <c r="U436" s="103" t="n">
        <f aca="false">IF(AND($K436&lt;=U$20,$L436&gt;U$20),$I436,0)</f>
        <v>0</v>
      </c>
      <c r="V436" s="103" t="n">
        <f aca="false">IF(AND($K436&lt;=V$20,$L436&gt;V$20),$I436,0)</f>
        <v>0</v>
      </c>
      <c r="W436" s="103" t="n">
        <f aca="false">IF(AND($K436&lt;=W$20,$L436&gt;W$20),$I436,0)</f>
        <v>0</v>
      </c>
      <c r="X436" s="103" t="n">
        <f aca="false">IF(AND($K436&lt;=X$20,$L436&gt;X$20),$I436,0)</f>
        <v>0</v>
      </c>
      <c r="Y436" s="106" t="n">
        <f aca="false">SUM(M436:X436)</f>
        <v>0</v>
      </c>
    </row>
    <row r="437" customFormat="false" ht="12.75" hidden="false" customHeight="false" outlineLevel="0" collapsed="false">
      <c r="A437" s="0" t="n">
        <f aca="false">+'Personnel Input Worksheet'!A438</f>
        <v>0</v>
      </c>
      <c r="B437" s="0" t="n">
        <f aca="false">+'Personnel Input Worksheet'!B438</f>
        <v>0</v>
      </c>
      <c r="C437" s="0" t="n">
        <f aca="false">+'Personnel Input Worksheet'!C438</f>
        <v>0</v>
      </c>
      <c r="D437" s="0" t="n">
        <f aca="false">+'Personnel Input Worksheet'!D438</f>
        <v>0</v>
      </c>
      <c r="E437" s="0" t="n">
        <f aca="false">+'Personnel Input Worksheet'!E438</f>
        <v>0</v>
      </c>
      <c r="F437" s="94" t="n">
        <f aca="false">+'Personnel Input Worksheet'!F438</f>
        <v>0</v>
      </c>
      <c r="G437" s="0" t="n">
        <f aca="false">+'Personnel Input Worksheet'!G438</f>
        <v>0</v>
      </c>
      <c r="H437" s="102" t="n">
        <f aca="false">+G437*30</f>
        <v>0</v>
      </c>
      <c r="I437" s="103" t="n">
        <f aca="false">+F437/12</f>
        <v>0</v>
      </c>
      <c r="J437" s="104" t="n">
        <v>36526</v>
      </c>
      <c r="K437" s="105" t="n">
        <f aca="false">IF(B437&lt;&gt;"FTE",DATE(99,12,31),+J437+(360-H437))</f>
        <v>36525</v>
      </c>
      <c r="L437" s="105" t="n">
        <f aca="false">IF(B437&lt;&gt;"FTE",J437+H437,DATE(2001,1,1))</f>
        <v>36526</v>
      </c>
      <c r="M437" s="103" t="n">
        <f aca="false">IF(AND($K437&lt;=M$20,$L437&gt;M$20),$I437,0)</f>
        <v>0</v>
      </c>
      <c r="N437" s="103" t="n">
        <f aca="false">IF(AND($K437&lt;=N$20,$L437&gt;N$20),$I437,0)</f>
        <v>0</v>
      </c>
      <c r="O437" s="103" t="n">
        <f aca="false">IF(AND($K437&lt;=O$20,$L437&gt;O$20),$I437,0)</f>
        <v>0</v>
      </c>
      <c r="P437" s="103" t="n">
        <f aca="false">IF(AND($K437&lt;=P$20,$L437&gt;P$20),$I437,0)</f>
        <v>0</v>
      </c>
      <c r="Q437" s="103" t="n">
        <f aca="false">IF(AND($K437&lt;=Q$20,$L437&gt;Q$20),$I437,0)</f>
        <v>0</v>
      </c>
      <c r="R437" s="103" t="n">
        <f aca="false">IF(AND($K437&lt;=R$20,$L437&gt;R$20),$I437,0)</f>
        <v>0</v>
      </c>
      <c r="S437" s="103" t="n">
        <f aca="false">IF(AND($K437&lt;=S$20,$L437&gt;S$20),$I437,0)</f>
        <v>0</v>
      </c>
      <c r="T437" s="103" t="n">
        <f aca="false">IF(AND($K437&lt;=T$20,$L437&gt;T$20),$I437,0)</f>
        <v>0</v>
      </c>
      <c r="U437" s="103" t="n">
        <f aca="false">IF(AND($K437&lt;=U$20,$L437&gt;U$20),$I437,0)</f>
        <v>0</v>
      </c>
      <c r="V437" s="103" t="n">
        <f aca="false">IF(AND($K437&lt;=V$20,$L437&gt;V$20),$I437,0)</f>
        <v>0</v>
      </c>
      <c r="W437" s="103" t="n">
        <f aca="false">IF(AND($K437&lt;=W$20,$L437&gt;W$20),$I437,0)</f>
        <v>0</v>
      </c>
      <c r="X437" s="103" t="n">
        <f aca="false">IF(AND($K437&lt;=X$20,$L437&gt;X$20),$I437,0)</f>
        <v>0</v>
      </c>
      <c r="Y437" s="106" t="n">
        <f aca="false">SUM(M437:X437)</f>
        <v>0</v>
      </c>
    </row>
    <row r="438" customFormat="false" ht="12.75" hidden="false" customHeight="false" outlineLevel="0" collapsed="false">
      <c r="A438" s="0" t="n">
        <f aca="false">+'Personnel Input Worksheet'!A439</f>
        <v>0</v>
      </c>
      <c r="B438" s="0" t="n">
        <f aca="false">+'Personnel Input Worksheet'!B439</f>
        <v>0</v>
      </c>
      <c r="C438" s="0" t="n">
        <f aca="false">+'Personnel Input Worksheet'!C439</f>
        <v>0</v>
      </c>
      <c r="D438" s="0" t="n">
        <f aca="false">+'Personnel Input Worksheet'!D439</f>
        <v>0</v>
      </c>
      <c r="E438" s="0" t="n">
        <f aca="false">+'Personnel Input Worksheet'!E439</f>
        <v>0</v>
      </c>
      <c r="F438" s="94" t="n">
        <f aca="false">+'Personnel Input Worksheet'!F439</f>
        <v>0</v>
      </c>
      <c r="G438" s="0" t="n">
        <f aca="false">+'Personnel Input Worksheet'!G439</f>
        <v>0</v>
      </c>
      <c r="H438" s="102" t="n">
        <f aca="false">+G438*30</f>
        <v>0</v>
      </c>
      <c r="I438" s="103" t="n">
        <f aca="false">+F438/12</f>
        <v>0</v>
      </c>
      <c r="J438" s="104" t="n">
        <v>36526</v>
      </c>
      <c r="K438" s="105" t="n">
        <f aca="false">IF(B438&lt;&gt;"FTE",DATE(99,12,31),+J438+(360-H438))</f>
        <v>36525</v>
      </c>
      <c r="L438" s="105" t="n">
        <f aca="false">IF(B438&lt;&gt;"FTE",J438+H438,DATE(2001,1,1))</f>
        <v>36526</v>
      </c>
      <c r="M438" s="103" t="n">
        <f aca="false">IF(AND($K438&lt;=M$20,$L438&gt;M$20),$I438,0)</f>
        <v>0</v>
      </c>
      <c r="N438" s="103" t="n">
        <f aca="false">IF(AND($K438&lt;=N$20,$L438&gt;N$20),$I438,0)</f>
        <v>0</v>
      </c>
      <c r="O438" s="103" t="n">
        <f aca="false">IF(AND($K438&lt;=O$20,$L438&gt;O$20),$I438,0)</f>
        <v>0</v>
      </c>
      <c r="P438" s="103" t="n">
        <f aca="false">IF(AND($K438&lt;=P$20,$L438&gt;P$20),$I438,0)</f>
        <v>0</v>
      </c>
      <c r="Q438" s="103" t="n">
        <f aca="false">IF(AND($K438&lt;=Q$20,$L438&gt;Q$20),$I438,0)</f>
        <v>0</v>
      </c>
      <c r="R438" s="103" t="n">
        <f aca="false">IF(AND($K438&lt;=R$20,$L438&gt;R$20),$I438,0)</f>
        <v>0</v>
      </c>
      <c r="S438" s="103" t="n">
        <f aca="false">IF(AND($K438&lt;=S$20,$L438&gt;S$20),$I438,0)</f>
        <v>0</v>
      </c>
      <c r="T438" s="103" t="n">
        <f aca="false">IF(AND($K438&lt;=T$20,$L438&gt;T$20),$I438,0)</f>
        <v>0</v>
      </c>
      <c r="U438" s="103" t="n">
        <f aca="false">IF(AND($K438&lt;=U$20,$L438&gt;U$20),$I438,0)</f>
        <v>0</v>
      </c>
      <c r="V438" s="103" t="n">
        <f aca="false">IF(AND($K438&lt;=V$20,$L438&gt;V$20),$I438,0)</f>
        <v>0</v>
      </c>
      <c r="W438" s="103" t="n">
        <f aca="false">IF(AND($K438&lt;=W$20,$L438&gt;W$20),$I438,0)</f>
        <v>0</v>
      </c>
      <c r="X438" s="103" t="n">
        <f aca="false">IF(AND($K438&lt;=X$20,$L438&gt;X$20),$I438,0)</f>
        <v>0</v>
      </c>
      <c r="Y438" s="106" t="n">
        <f aca="false">SUM(M438:X438)</f>
        <v>0</v>
      </c>
    </row>
    <row r="439" customFormat="false" ht="12.75" hidden="false" customHeight="false" outlineLevel="0" collapsed="false">
      <c r="A439" s="0" t="n">
        <f aca="false">+'Personnel Input Worksheet'!A440</f>
        <v>0</v>
      </c>
      <c r="B439" s="0" t="n">
        <f aca="false">+'Personnel Input Worksheet'!B440</f>
        <v>0</v>
      </c>
      <c r="C439" s="0" t="n">
        <f aca="false">+'Personnel Input Worksheet'!C440</f>
        <v>0</v>
      </c>
      <c r="D439" s="0" t="n">
        <f aca="false">+'Personnel Input Worksheet'!D440</f>
        <v>0</v>
      </c>
      <c r="E439" s="0" t="n">
        <f aca="false">+'Personnel Input Worksheet'!E440</f>
        <v>0</v>
      </c>
      <c r="F439" s="94" t="n">
        <f aca="false">+'Personnel Input Worksheet'!F440</f>
        <v>0</v>
      </c>
      <c r="G439" s="0" t="n">
        <f aca="false">+'Personnel Input Worksheet'!G440</f>
        <v>0</v>
      </c>
      <c r="H439" s="102" t="n">
        <f aca="false">+G439*30</f>
        <v>0</v>
      </c>
      <c r="I439" s="103" t="n">
        <f aca="false">+F439/12</f>
        <v>0</v>
      </c>
      <c r="J439" s="104" t="n">
        <v>36526</v>
      </c>
      <c r="K439" s="105" t="n">
        <f aca="false">IF(B439&lt;&gt;"FTE",DATE(99,12,31),+J439+(360-H439))</f>
        <v>36525</v>
      </c>
      <c r="L439" s="105" t="n">
        <f aca="false">IF(B439&lt;&gt;"FTE",J439+H439,DATE(2001,1,1))</f>
        <v>36526</v>
      </c>
      <c r="M439" s="103" t="n">
        <f aca="false">IF(AND($K439&lt;=M$20,$L439&gt;M$20),$I439,0)</f>
        <v>0</v>
      </c>
      <c r="N439" s="103" t="n">
        <f aca="false">IF(AND($K439&lt;=N$20,$L439&gt;N$20),$I439,0)</f>
        <v>0</v>
      </c>
      <c r="O439" s="103" t="n">
        <f aca="false">IF(AND($K439&lt;=O$20,$L439&gt;O$20),$I439,0)</f>
        <v>0</v>
      </c>
      <c r="P439" s="103" t="n">
        <f aca="false">IF(AND($K439&lt;=P$20,$L439&gt;P$20),$I439,0)</f>
        <v>0</v>
      </c>
      <c r="Q439" s="103" t="n">
        <f aca="false">IF(AND($K439&lt;=Q$20,$L439&gt;Q$20),$I439,0)</f>
        <v>0</v>
      </c>
      <c r="R439" s="103" t="n">
        <f aca="false">IF(AND($K439&lt;=R$20,$L439&gt;R$20),$I439,0)</f>
        <v>0</v>
      </c>
      <c r="S439" s="103" t="n">
        <f aca="false">IF(AND($K439&lt;=S$20,$L439&gt;S$20),$I439,0)</f>
        <v>0</v>
      </c>
      <c r="T439" s="103" t="n">
        <f aca="false">IF(AND($K439&lt;=T$20,$L439&gt;T$20),$I439,0)</f>
        <v>0</v>
      </c>
      <c r="U439" s="103" t="n">
        <f aca="false">IF(AND($K439&lt;=U$20,$L439&gt;U$20),$I439,0)</f>
        <v>0</v>
      </c>
      <c r="V439" s="103" t="n">
        <f aca="false">IF(AND($K439&lt;=V$20,$L439&gt;V$20),$I439,0)</f>
        <v>0</v>
      </c>
      <c r="W439" s="103" t="n">
        <f aca="false">IF(AND($K439&lt;=W$20,$L439&gt;W$20),$I439,0)</f>
        <v>0</v>
      </c>
      <c r="X439" s="103" t="n">
        <f aca="false">IF(AND($K439&lt;=X$20,$L439&gt;X$20),$I439,0)</f>
        <v>0</v>
      </c>
      <c r="Y439" s="106" t="n">
        <f aca="false">SUM(M439:X439)</f>
        <v>0</v>
      </c>
    </row>
    <row r="440" customFormat="false" ht="12.75" hidden="false" customHeight="false" outlineLevel="0" collapsed="false">
      <c r="A440" s="0" t="n">
        <f aca="false">+'Personnel Input Worksheet'!A441</f>
        <v>0</v>
      </c>
      <c r="B440" s="0" t="n">
        <f aca="false">+'Personnel Input Worksheet'!B441</f>
        <v>0</v>
      </c>
      <c r="C440" s="0" t="n">
        <f aca="false">+'Personnel Input Worksheet'!C441</f>
        <v>0</v>
      </c>
      <c r="D440" s="0" t="n">
        <f aca="false">+'Personnel Input Worksheet'!D441</f>
        <v>0</v>
      </c>
      <c r="E440" s="0" t="n">
        <f aca="false">+'Personnel Input Worksheet'!E441</f>
        <v>0</v>
      </c>
      <c r="F440" s="94" t="n">
        <f aca="false">+'Personnel Input Worksheet'!F441</f>
        <v>0</v>
      </c>
      <c r="G440" s="0" t="n">
        <f aca="false">+'Personnel Input Worksheet'!G441</f>
        <v>0</v>
      </c>
      <c r="H440" s="102" t="n">
        <f aca="false">+G440*30</f>
        <v>0</v>
      </c>
      <c r="I440" s="103" t="n">
        <f aca="false">+F440/12</f>
        <v>0</v>
      </c>
      <c r="J440" s="104" t="n">
        <v>36526</v>
      </c>
      <c r="K440" s="105" t="n">
        <f aca="false">IF(B440&lt;&gt;"FTE",DATE(99,12,31),+J440+(360-H440))</f>
        <v>36525</v>
      </c>
      <c r="L440" s="105" t="n">
        <f aca="false">IF(B440&lt;&gt;"FTE",J440+H440,DATE(2001,1,1))</f>
        <v>36526</v>
      </c>
      <c r="M440" s="103" t="n">
        <f aca="false">IF(AND($K440&lt;=M$20,$L440&gt;M$20),$I440,0)</f>
        <v>0</v>
      </c>
      <c r="N440" s="103" t="n">
        <f aca="false">IF(AND($K440&lt;=N$20,$L440&gt;N$20),$I440,0)</f>
        <v>0</v>
      </c>
      <c r="O440" s="103" t="n">
        <f aca="false">IF(AND($K440&lt;=O$20,$L440&gt;O$20),$I440,0)</f>
        <v>0</v>
      </c>
      <c r="P440" s="103" t="n">
        <f aca="false">IF(AND($K440&lt;=P$20,$L440&gt;P$20),$I440,0)</f>
        <v>0</v>
      </c>
      <c r="Q440" s="103" t="n">
        <f aca="false">IF(AND($K440&lt;=Q$20,$L440&gt;Q$20),$I440,0)</f>
        <v>0</v>
      </c>
      <c r="R440" s="103" t="n">
        <f aca="false">IF(AND($K440&lt;=R$20,$L440&gt;R$20),$I440,0)</f>
        <v>0</v>
      </c>
      <c r="S440" s="103" t="n">
        <f aca="false">IF(AND($K440&lt;=S$20,$L440&gt;S$20),$I440,0)</f>
        <v>0</v>
      </c>
      <c r="T440" s="103" t="n">
        <f aca="false">IF(AND($K440&lt;=T$20,$L440&gt;T$20),$I440,0)</f>
        <v>0</v>
      </c>
      <c r="U440" s="103" t="n">
        <f aca="false">IF(AND($K440&lt;=U$20,$L440&gt;U$20),$I440,0)</f>
        <v>0</v>
      </c>
      <c r="V440" s="103" t="n">
        <f aca="false">IF(AND($K440&lt;=V$20,$L440&gt;V$20),$I440,0)</f>
        <v>0</v>
      </c>
      <c r="W440" s="103" t="n">
        <f aca="false">IF(AND($K440&lt;=W$20,$L440&gt;W$20),$I440,0)</f>
        <v>0</v>
      </c>
      <c r="X440" s="103" t="n">
        <f aca="false">IF(AND($K440&lt;=X$20,$L440&gt;X$20),$I440,0)</f>
        <v>0</v>
      </c>
      <c r="Y440" s="106" t="n">
        <f aca="false">SUM(M440:X440)</f>
        <v>0</v>
      </c>
    </row>
    <row r="441" customFormat="false" ht="12.75" hidden="false" customHeight="false" outlineLevel="0" collapsed="false">
      <c r="A441" s="0" t="n">
        <f aca="false">+'Personnel Input Worksheet'!A442</f>
        <v>0</v>
      </c>
      <c r="B441" s="0" t="n">
        <f aca="false">+'Personnel Input Worksheet'!B442</f>
        <v>0</v>
      </c>
      <c r="C441" s="0" t="n">
        <f aca="false">+'Personnel Input Worksheet'!C442</f>
        <v>0</v>
      </c>
      <c r="D441" s="0" t="n">
        <f aca="false">+'Personnel Input Worksheet'!D442</f>
        <v>0</v>
      </c>
      <c r="E441" s="0" t="n">
        <f aca="false">+'Personnel Input Worksheet'!E442</f>
        <v>0</v>
      </c>
      <c r="F441" s="94" t="n">
        <f aca="false">+'Personnel Input Worksheet'!F442</f>
        <v>0</v>
      </c>
      <c r="G441" s="0" t="n">
        <f aca="false">+'Personnel Input Worksheet'!G442</f>
        <v>0</v>
      </c>
      <c r="H441" s="102" t="n">
        <f aca="false">+G441*30</f>
        <v>0</v>
      </c>
      <c r="I441" s="103" t="n">
        <f aca="false">+F441/12</f>
        <v>0</v>
      </c>
      <c r="J441" s="104" t="n">
        <v>36526</v>
      </c>
      <c r="K441" s="105" t="n">
        <f aca="false">IF(B441&lt;&gt;"FTE",DATE(99,12,31),+J441+(360-H441))</f>
        <v>36525</v>
      </c>
      <c r="L441" s="105" t="n">
        <f aca="false">IF(B441&lt;&gt;"FTE",J441+H441,DATE(2001,1,1))</f>
        <v>36526</v>
      </c>
      <c r="M441" s="103" t="n">
        <f aca="false">IF(AND($K441&lt;=M$20,$L441&gt;M$20),$I441,0)</f>
        <v>0</v>
      </c>
      <c r="N441" s="103" t="n">
        <f aca="false">IF(AND($K441&lt;=N$20,$L441&gt;N$20),$I441,0)</f>
        <v>0</v>
      </c>
      <c r="O441" s="103" t="n">
        <f aca="false">IF(AND($K441&lt;=O$20,$L441&gt;O$20),$I441,0)</f>
        <v>0</v>
      </c>
      <c r="P441" s="103" t="n">
        <f aca="false">IF(AND($K441&lt;=P$20,$L441&gt;P$20),$I441,0)</f>
        <v>0</v>
      </c>
      <c r="Q441" s="103" t="n">
        <f aca="false">IF(AND($K441&lt;=Q$20,$L441&gt;Q$20),$I441,0)</f>
        <v>0</v>
      </c>
      <c r="R441" s="103" t="n">
        <f aca="false">IF(AND($K441&lt;=R$20,$L441&gt;R$20),$I441,0)</f>
        <v>0</v>
      </c>
      <c r="S441" s="103" t="n">
        <f aca="false">IF(AND($K441&lt;=S$20,$L441&gt;S$20),$I441,0)</f>
        <v>0</v>
      </c>
      <c r="T441" s="103" t="n">
        <f aca="false">IF(AND($K441&lt;=T$20,$L441&gt;T$20),$I441,0)</f>
        <v>0</v>
      </c>
      <c r="U441" s="103" t="n">
        <f aca="false">IF(AND($K441&lt;=U$20,$L441&gt;U$20),$I441,0)</f>
        <v>0</v>
      </c>
      <c r="V441" s="103" t="n">
        <f aca="false">IF(AND($K441&lt;=V$20,$L441&gt;V$20),$I441,0)</f>
        <v>0</v>
      </c>
      <c r="W441" s="103" t="n">
        <f aca="false">IF(AND($K441&lt;=W$20,$L441&gt;W$20),$I441,0)</f>
        <v>0</v>
      </c>
      <c r="X441" s="103" t="n">
        <f aca="false">IF(AND($K441&lt;=X$20,$L441&gt;X$20),$I441,0)</f>
        <v>0</v>
      </c>
      <c r="Y441" s="106" t="n">
        <f aca="false">SUM(M441:X441)</f>
        <v>0</v>
      </c>
    </row>
    <row r="442" customFormat="false" ht="12.75" hidden="false" customHeight="false" outlineLevel="0" collapsed="false">
      <c r="A442" s="0" t="n">
        <f aca="false">+'Personnel Input Worksheet'!A443</f>
        <v>0</v>
      </c>
      <c r="B442" s="0" t="n">
        <f aca="false">+'Personnel Input Worksheet'!B443</f>
        <v>0</v>
      </c>
      <c r="C442" s="0" t="n">
        <f aca="false">+'Personnel Input Worksheet'!C443</f>
        <v>0</v>
      </c>
      <c r="D442" s="0" t="n">
        <f aca="false">+'Personnel Input Worksheet'!D443</f>
        <v>0</v>
      </c>
      <c r="E442" s="0" t="n">
        <f aca="false">+'Personnel Input Worksheet'!E443</f>
        <v>0</v>
      </c>
      <c r="F442" s="94" t="n">
        <f aca="false">+'Personnel Input Worksheet'!F443</f>
        <v>0</v>
      </c>
      <c r="G442" s="0" t="n">
        <f aca="false">+'Personnel Input Worksheet'!G443</f>
        <v>0</v>
      </c>
      <c r="H442" s="102" t="n">
        <f aca="false">+G442*30</f>
        <v>0</v>
      </c>
      <c r="I442" s="103" t="n">
        <f aca="false">+F442/12</f>
        <v>0</v>
      </c>
      <c r="J442" s="104" t="n">
        <v>36526</v>
      </c>
      <c r="K442" s="105" t="n">
        <f aca="false">IF(B442&lt;&gt;"FTE",DATE(99,12,31),+J442+(360-H442))</f>
        <v>36525</v>
      </c>
      <c r="L442" s="105" t="n">
        <f aca="false">IF(B442&lt;&gt;"FTE",J442+H442,DATE(2001,1,1))</f>
        <v>36526</v>
      </c>
      <c r="M442" s="103" t="n">
        <f aca="false">IF(AND($K442&lt;=M$20,$L442&gt;M$20),$I442,0)</f>
        <v>0</v>
      </c>
      <c r="N442" s="103" t="n">
        <f aca="false">IF(AND($K442&lt;=N$20,$L442&gt;N$20),$I442,0)</f>
        <v>0</v>
      </c>
      <c r="O442" s="103" t="n">
        <f aca="false">IF(AND($K442&lt;=O$20,$L442&gt;O$20),$I442,0)</f>
        <v>0</v>
      </c>
      <c r="P442" s="103" t="n">
        <f aca="false">IF(AND($K442&lt;=P$20,$L442&gt;P$20),$I442,0)</f>
        <v>0</v>
      </c>
      <c r="Q442" s="103" t="n">
        <f aca="false">IF(AND($K442&lt;=Q$20,$L442&gt;Q$20),$I442,0)</f>
        <v>0</v>
      </c>
      <c r="R442" s="103" t="n">
        <f aca="false">IF(AND($K442&lt;=R$20,$L442&gt;R$20),$I442,0)</f>
        <v>0</v>
      </c>
      <c r="S442" s="103" t="n">
        <f aca="false">IF(AND($K442&lt;=S$20,$L442&gt;S$20),$I442,0)</f>
        <v>0</v>
      </c>
      <c r="T442" s="103" t="n">
        <f aca="false">IF(AND($K442&lt;=T$20,$L442&gt;T$20),$I442,0)</f>
        <v>0</v>
      </c>
      <c r="U442" s="103" t="n">
        <f aca="false">IF(AND($K442&lt;=U$20,$L442&gt;U$20),$I442,0)</f>
        <v>0</v>
      </c>
      <c r="V442" s="103" t="n">
        <f aca="false">IF(AND($K442&lt;=V$20,$L442&gt;V$20),$I442,0)</f>
        <v>0</v>
      </c>
      <c r="W442" s="103" t="n">
        <f aca="false">IF(AND($K442&lt;=W$20,$L442&gt;W$20),$I442,0)</f>
        <v>0</v>
      </c>
      <c r="X442" s="103" t="n">
        <f aca="false">IF(AND($K442&lt;=X$20,$L442&gt;X$20),$I442,0)</f>
        <v>0</v>
      </c>
      <c r="Y442" s="106" t="n">
        <f aca="false">SUM(M442:X442)</f>
        <v>0</v>
      </c>
    </row>
    <row r="443" customFormat="false" ht="12.75" hidden="false" customHeight="false" outlineLevel="0" collapsed="false">
      <c r="A443" s="0" t="n">
        <f aca="false">+'Personnel Input Worksheet'!A444</f>
        <v>0</v>
      </c>
      <c r="B443" s="0" t="n">
        <f aca="false">+'Personnel Input Worksheet'!B444</f>
        <v>0</v>
      </c>
      <c r="C443" s="0" t="n">
        <f aca="false">+'Personnel Input Worksheet'!C444</f>
        <v>0</v>
      </c>
      <c r="D443" s="0" t="n">
        <f aca="false">+'Personnel Input Worksheet'!D444</f>
        <v>0</v>
      </c>
      <c r="E443" s="0" t="n">
        <f aca="false">+'Personnel Input Worksheet'!E444</f>
        <v>0</v>
      </c>
      <c r="F443" s="94" t="n">
        <f aca="false">+'Personnel Input Worksheet'!F444</f>
        <v>0</v>
      </c>
      <c r="G443" s="0" t="n">
        <f aca="false">+'Personnel Input Worksheet'!G444</f>
        <v>0</v>
      </c>
      <c r="H443" s="102" t="n">
        <f aca="false">+G443*30</f>
        <v>0</v>
      </c>
      <c r="I443" s="103" t="n">
        <f aca="false">+F443/12</f>
        <v>0</v>
      </c>
      <c r="J443" s="104" t="n">
        <v>36526</v>
      </c>
      <c r="K443" s="105" t="n">
        <f aca="false">IF(B443&lt;&gt;"FTE",DATE(99,12,31),+J443+(360-H443))</f>
        <v>36525</v>
      </c>
      <c r="L443" s="105" t="n">
        <f aca="false">IF(B443&lt;&gt;"FTE",J443+H443,DATE(2001,1,1))</f>
        <v>36526</v>
      </c>
      <c r="M443" s="103" t="n">
        <f aca="false">IF(AND($K443&lt;=M$20,$L443&gt;M$20),$I443,0)</f>
        <v>0</v>
      </c>
      <c r="N443" s="103" t="n">
        <f aca="false">IF(AND($K443&lt;=N$20,$L443&gt;N$20),$I443,0)</f>
        <v>0</v>
      </c>
      <c r="O443" s="103" t="n">
        <f aca="false">IF(AND($K443&lt;=O$20,$L443&gt;O$20),$I443,0)</f>
        <v>0</v>
      </c>
      <c r="P443" s="103" t="n">
        <f aca="false">IF(AND($K443&lt;=P$20,$L443&gt;P$20),$I443,0)</f>
        <v>0</v>
      </c>
      <c r="Q443" s="103" t="n">
        <f aca="false">IF(AND($K443&lt;=Q$20,$L443&gt;Q$20),$I443,0)</f>
        <v>0</v>
      </c>
      <c r="R443" s="103" t="n">
        <f aca="false">IF(AND($K443&lt;=R$20,$L443&gt;R$20),$I443,0)</f>
        <v>0</v>
      </c>
      <c r="S443" s="103" t="n">
        <f aca="false">IF(AND($K443&lt;=S$20,$L443&gt;S$20),$I443,0)</f>
        <v>0</v>
      </c>
      <c r="T443" s="103" t="n">
        <f aca="false">IF(AND($K443&lt;=T$20,$L443&gt;T$20),$I443,0)</f>
        <v>0</v>
      </c>
      <c r="U443" s="103" t="n">
        <f aca="false">IF(AND($K443&lt;=U$20,$L443&gt;U$20),$I443,0)</f>
        <v>0</v>
      </c>
      <c r="V443" s="103" t="n">
        <f aca="false">IF(AND($K443&lt;=V$20,$L443&gt;V$20),$I443,0)</f>
        <v>0</v>
      </c>
      <c r="W443" s="103" t="n">
        <f aca="false">IF(AND($K443&lt;=W$20,$L443&gt;W$20),$I443,0)</f>
        <v>0</v>
      </c>
      <c r="X443" s="103" t="n">
        <f aca="false">IF(AND($K443&lt;=X$20,$L443&gt;X$20),$I443,0)</f>
        <v>0</v>
      </c>
      <c r="Y443" s="106" t="n">
        <f aca="false">SUM(M443:X443)</f>
        <v>0</v>
      </c>
    </row>
    <row r="444" customFormat="false" ht="12.75" hidden="false" customHeight="false" outlineLevel="0" collapsed="false">
      <c r="A444" s="0" t="n">
        <f aca="false">+'Personnel Input Worksheet'!A445</f>
        <v>0</v>
      </c>
      <c r="B444" s="0" t="n">
        <f aca="false">+'Personnel Input Worksheet'!B445</f>
        <v>0</v>
      </c>
      <c r="C444" s="0" t="n">
        <f aca="false">+'Personnel Input Worksheet'!C445</f>
        <v>0</v>
      </c>
      <c r="D444" s="0" t="n">
        <f aca="false">+'Personnel Input Worksheet'!D445</f>
        <v>0</v>
      </c>
      <c r="E444" s="0" t="n">
        <f aca="false">+'Personnel Input Worksheet'!E445</f>
        <v>0</v>
      </c>
      <c r="F444" s="94" t="n">
        <f aca="false">+'Personnel Input Worksheet'!F445</f>
        <v>0</v>
      </c>
      <c r="G444" s="0" t="n">
        <f aca="false">+'Personnel Input Worksheet'!G445</f>
        <v>0</v>
      </c>
      <c r="H444" s="102" t="n">
        <f aca="false">+G444*30</f>
        <v>0</v>
      </c>
      <c r="I444" s="103" t="n">
        <f aca="false">+F444/12</f>
        <v>0</v>
      </c>
      <c r="J444" s="104" t="n">
        <v>36526</v>
      </c>
      <c r="K444" s="105" t="n">
        <f aca="false">IF(B444&lt;&gt;"FTE",DATE(99,12,31),+J444+(360-H444))</f>
        <v>36525</v>
      </c>
      <c r="L444" s="105" t="n">
        <f aca="false">IF(B444&lt;&gt;"FTE",J444+H444,DATE(2001,1,1))</f>
        <v>36526</v>
      </c>
      <c r="M444" s="103" t="n">
        <f aca="false">IF(AND($K444&lt;=M$20,$L444&gt;M$20),$I444,0)</f>
        <v>0</v>
      </c>
      <c r="N444" s="103" t="n">
        <f aca="false">IF(AND($K444&lt;=N$20,$L444&gt;N$20),$I444,0)</f>
        <v>0</v>
      </c>
      <c r="O444" s="103" t="n">
        <f aca="false">IF(AND($K444&lt;=O$20,$L444&gt;O$20),$I444,0)</f>
        <v>0</v>
      </c>
      <c r="P444" s="103" t="n">
        <f aca="false">IF(AND($K444&lt;=P$20,$L444&gt;P$20),$I444,0)</f>
        <v>0</v>
      </c>
      <c r="Q444" s="103" t="n">
        <f aca="false">IF(AND($K444&lt;=Q$20,$L444&gt;Q$20),$I444,0)</f>
        <v>0</v>
      </c>
      <c r="R444" s="103" t="n">
        <f aca="false">IF(AND($K444&lt;=R$20,$L444&gt;R$20),$I444,0)</f>
        <v>0</v>
      </c>
      <c r="S444" s="103" t="n">
        <f aca="false">IF(AND($K444&lt;=S$20,$L444&gt;S$20),$I444,0)</f>
        <v>0</v>
      </c>
      <c r="T444" s="103" t="n">
        <f aca="false">IF(AND($K444&lt;=T$20,$L444&gt;T$20),$I444,0)</f>
        <v>0</v>
      </c>
      <c r="U444" s="103" t="n">
        <f aca="false">IF(AND($K444&lt;=U$20,$L444&gt;U$20),$I444,0)</f>
        <v>0</v>
      </c>
      <c r="V444" s="103" t="n">
        <f aca="false">IF(AND($K444&lt;=V$20,$L444&gt;V$20),$I444,0)</f>
        <v>0</v>
      </c>
      <c r="W444" s="103" t="n">
        <f aca="false">IF(AND($K444&lt;=W$20,$L444&gt;W$20),$I444,0)</f>
        <v>0</v>
      </c>
      <c r="X444" s="103" t="n">
        <f aca="false">IF(AND($K444&lt;=X$20,$L444&gt;X$20),$I444,0)</f>
        <v>0</v>
      </c>
      <c r="Y444" s="106" t="n">
        <f aca="false">SUM(M444:X444)</f>
        <v>0</v>
      </c>
    </row>
    <row r="445" customFormat="false" ht="12.75" hidden="false" customHeight="false" outlineLevel="0" collapsed="false">
      <c r="A445" s="0" t="n">
        <f aca="false">+'Personnel Input Worksheet'!A446</f>
        <v>0</v>
      </c>
      <c r="B445" s="0" t="n">
        <f aca="false">+'Personnel Input Worksheet'!B446</f>
        <v>0</v>
      </c>
      <c r="C445" s="0" t="n">
        <f aca="false">+'Personnel Input Worksheet'!C446</f>
        <v>0</v>
      </c>
      <c r="D445" s="0" t="n">
        <f aca="false">+'Personnel Input Worksheet'!D446</f>
        <v>0</v>
      </c>
      <c r="E445" s="0" t="n">
        <f aca="false">+'Personnel Input Worksheet'!E446</f>
        <v>0</v>
      </c>
      <c r="F445" s="94" t="n">
        <f aca="false">+'Personnel Input Worksheet'!F446</f>
        <v>0</v>
      </c>
      <c r="G445" s="0" t="n">
        <f aca="false">+'Personnel Input Worksheet'!G446</f>
        <v>0</v>
      </c>
      <c r="H445" s="102" t="n">
        <f aca="false">+G445*30</f>
        <v>0</v>
      </c>
      <c r="I445" s="103" t="n">
        <f aca="false">+F445/12</f>
        <v>0</v>
      </c>
      <c r="J445" s="104" t="n">
        <v>36526</v>
      </c>
      <c r="K445" s="105" t="n">
        <f aca="false">IF(B445&lt;&gt;"FTE",DATE(99,12,31),+J445+(360-H445))</f>
        <v>36525</v>
      </c>
      <c r="L445" s="105" t="n">
        <f aca="false">IF(B445&lt;&gt;"FTE",J445+H445,DATE(2001,1,1))</f>
        <v>36526</v>
      </c>
      <c r="M445" s="103" t="n">
        <f aca="false">IF(AND($K445&lt;=M$20,$L445&gt;M$20),$I445,0)</f>
        <v>0</v>
      </c>
      <c r="N445" s="103" t="n">
        <f aca="false">IF(AND($K445&lt;=N$20,$L445&gt;N$20),$I445,0)</f>
        <v>0</v>
      </c>
      <c r="O445" s="103" t="n">
        <f aca="false">IF(AND($K445&lt;=O$20,$L445&gt;O$20),$I445,0)</f>
        <v>0</v>
      </c>
      <c r="P445" s="103" t="n">
        <f aca="false">IF(AND($K445&lt;=P$20,$L445&gt;P$20),$I445,0)</f>
        <v>0</v>
      </c>
      <c r="Q445" s="103" t="n">
        <f aca="false">IF(AND($K445&lt;=Q$20,$L445&gt;Q$20),$I445,0)</f>
        <v>0</v>
      </c>
      <c r="R445" s="103" t="n">
        <f aca="false">IF(AND($K445&lt;=R$20,$L445&gt;R$20),$I445,0)</f>
        <v>0</v>
      </c>
      <c r="S445" s="103" t="n">
        <f aca="false">IF(AND($K445&lt;=S$20,$L445&gt;S$20),$I445,0)</f>
        <v>0</v>
      </c>
      <c r="T445" s="103" t="n">
        <f aca="false">IF(AND($K445&lt;=T$20,$L445&gt;T$20),$I445,0)</f>
        <v>0</v>
      </c>
      <c r="U445" s="103" t="n">
        <f aca="false">IF(AND($K445&lt;=U$20,$L445&gt;U$20),$I445,0)</f>
        <v>0</v>
      </c>
      <c r="V445" s="103" t="n">
        <f aca="false">IF(AND($K445&lt;=V$20,$L445&gt;V$20),$I445,0)</f>
        <v>0</v>
      </c>
      <c r="W445" s="103" t="n">
        <f aca="false">IF(AND($K445&lt;=W$20,$L445&gt;W$20),$I445,0)</f>
        <v>0</v>
      </c>
      <c r="X445" s="103" t="n">
        <f aca="false">IF(AND($K445&lt;=X$20,$L445&gt;X$20),$I445,0)</f>
        <v>0</v>
      </c>
      <c r="Y445" s="106" t="n">
        <f aca="false">SUM(M445:X445)</f>
        <v>0</v>
      </c>
    </row>
    <row r="446" customFormat="false" ht="12.75" hidden="false" customHeight="false" outlineLevel="0" collapsed="false">
      <c r="A446" s="0" t="n">
        <f aca="false">+'Personnel Input Worksheet'!A447</f>
        <v>0</v>
      </c>
      <c r="B446" s="0" t="n">
        <f aca="false">+'Personnel Input Worksheet'!B447</f>
        <v>0</v>
      </c>
      <c r="C446" s="0" t="n">
        <f aca="false">+'Personnel Input Worksheet'!C447</f>
        <v>0</v>
      </c>
      <c r="D446" s="0" t="n">
        <f aca="false">+'Personnel Input Worksheet'!D447</f>
        <v>0</v>
      </c>
      <c r="E446" s="0" t="n">
        <f aca="false">+'Personnel Input Worksheet'!E447</f>
        <v>0</v>
      </c>
      <c r="F446" s="94" t="n">
        <f aca="false">+'Personnel Input Worksheet'!F447</f>
        <v>0</v>
      </c>
      <c r="G446" s="0" t="n">
        <f aca="false">+'Personnel Input Worksheet'!G447</f>
        <v>0</v>
      </c>
      <c r="H446" s="102" t="n">
        <f aca="false">+G446*30</f>
        <v>0</v>
      </c>
      <c r="I446" s="103" t="n">
        <f aca="false">+F446/12</f>
        <v>0</v>
      </c>
      <c r="J446" s="104" t="n">
        <v>36526</v>
      </c>
      <c r="K446" s="105" t="n">
        <f aca="false">IF(B446&lt;&gt;"FTE",DATE(99,12,31),+J446+(360-H446))</f>
        <v>36525</v>
      </c>
      <c r="L446" s="105" t="n">
        <f aca="false">IF(B446&lt;&gt;"FTE",J446+H446,DATE(2001,1,1))</f>
        <v>36526</v>
      </c>
      <c r="M446" s="103" t="n">
        <f aca="false">IF(AND($K446&lt;=M$20,$L446&gt;M$20),$I446,0)</f>
        <v>0</v>
      </c>
      <c r="N446" s="103" t="n">
        <f aca="false">IF(AND($K446&lt;=N$20,$L446&gt;N$20),$I446,0)</f>
        <v>0</v>
      </c>
      <c r="O446" s="103" t="n">
        <f aca="false">IF(AND($K446&lt;=O$20,$L446&gt;O$20),$I446,0)</f>
        <v>0</v>
      </c>
      <c r="P446" s="103" t="n">
        <f aca="false">IF(AND($K446&lt;=P$20,$L446&gt;P$20),$I446,0)</f>
        <v>0</v>
      </c>
      <c r="Q446" s="103" t="n">
        <f aca="false">IF(AND($K446&lt;=Q$20,$L446&gt;Q$20),$I446,0)</f>
        <v>0</v>
      </c>
      <c r="R446" s="103" t="n">
        <f aca="false">IF(AND($K446&lt;=R$20,$L446&gt;R$20),$I446,0)</f>
        <v>0</v>
      </c>
      <c r="S446" s="103" t="n">
        <f aca="false">IF(AND($K446&lt;=S$20,$L446&gt;S$20),$I446,0)</f>
        <v>0</v>
      </c>
      <c r="T446" s="103" t="n">
        <f aca="false">IF(AND($K446&lt;=T$20,$L446&gt;T$20),$I446,0)</f>
        <v>0</v>
      </c>
      <c r="U446" s="103" t="n">
        <f aca="false">IF(AND($K446&lt;=U$20,$L446&gt;U$20),$I446,0)</f>
        <v>0</v>
      </c>
      <c r="V446" s="103" t="n">
        <f aca="false">IF(AND($K446&lt;=V$20,$L446&gt;V$20),$I446,0)</f>
        <v>0</v>
      </c>
      <c r="W446" s="103" t="n">
        <f aca="false">IF(AND($K446&lt;=W$20,$L446&gt;W$20),$I446,0)</f>
        <v>0</v>
      </c>
      <c r="X446" s="103" t="n">
        <f aca="false">IF(AND($K446&lt;=X$20,$L446&gt;X$20),$I446,0)</f>
        <v>0</v>
      </c>
      <c r="Y446" s="106" t="n">
        <f aca="false">SUM(M446:X446)</f>
        <v>0</v>
      </c>
    </row>
    <row r="447" customFormat="false" ht="12.75" hidden="false" customHeight="false" outlineLevel="0" collapsed="false">
      <c r="A447" s="0" t="n">
        <f aca="false">+'Personnel Input Worksheet'!A448</f>
        <v>0</v>
      </c>
      <c r="B447" s="0" t="n">
        <f aca="false">+'Personnel Input Worksheet'!B448</f>
        <v>0</v>
      </c>
      <c r="C447" s="0" t="n">
        <f aca="false">+'Personnel Input Worksheet'!C448</f>
        <v>0</v>
      </c>
      <c r="D447" s="0" t="n">
        <f aca="false">+'Personnel Input Worksheet'!D448</f>
        <v>0</v>
      </c>
      <c r="E447" s="0" t="n">
        <f aca="false">+'Personnel Input Worksheet'!E448</f>
        <v>0</v>
      </c>
      <c r="F447" s="94" t="n">
        <f aca="false">+'Personnel Input Worksheet'!F448</f>
        <v>0</v>
      </c>
      <c r="G447" s="0" t="n">
        <f aca="false">+'Personnel Input Worksheet'!G448</f>
        <v>0</v>
      </c>
      <c r="H447" s="102" t="n">
        <f aca="false">+G447*30</f>
        <v>0</v>
      </c>
      <c r="I447" s="103" t="n">
        <f aca="false">+F447/12</f>
        <v>0</v>
      </c>
      <c r="J447" s="104" t="n">
        <v>36526</v>
      </c>
      <c r="K447" s="105" t="n">
        <f aca="false">IF(B447&lt;&gt;"FTE",DATE(99,12,31),+J447+(360-H447))</f>
        <v>36525</v>
      </c>
      <c r="L447" s="105" t="n">
        <f aca="false">IF(B447&lt;&gt;"FTE",J447+H447,DATE(2001,1,1))</f>
        <v>36526</v>
      </c>
      <c r="M447" s="103" t="n">
        <f aca="false">IF(AND($K447&lt;=M$20,$L447&gt;M$20),$I447,0)</f>
        <v>0</v>
      </c>
      <c r="N447" s="103" t="n">
        <f aca="false">IF(AND($K447&lt;=N$20,$L447&gt;N$20),$I447,0)</f>
        <v>0</v>
      </c>
      <c r="O447" s="103" t="n">
        <f aca="false">IF(AND($K447&lt;=O$20,$L447&gt;O$20),$I447,0)</f>
        <v>0</v>
      </c>
      <c r="P447" s="103" t="n">
        <f aca="false">IF(AND($K447&lt;=P$20,$L447&gt;P$20),$I447,0)</f>
        <v>0</v>
      </c>
      <c r="Q447" s="103" t="n">
        <f aca="false">IF(AND($K447&lt;=Q$20,$L447&gt;Q$20),$I447,0)</f>
        <v>0</v>
      </c>
      <c r="R447" s="103" t="n">
        <f aca="false">IF(AND($K447&lt;=R$20,$L447&gt;R$20),$I447,0)</f>
        <v>0</v>
      </c>
      <c r="S447" s="103" t="n">
        <f aca="false">IF(AND($K447&lt;=S$20,$L447&gt;S$20),$I447,0)</f>
        <v>0</v>
      </c>
      <c r="T447" s="103" t="n">
        <f aca="false">IF(AND($K447&lt;=T$20,$L447&gt;T$20),$I447,0)</f>
        <v>0</v>
      </c>
      <c r="U447" s="103" t="n">
        <f aca="false">IF(AND($K447&lt;=U$20,$L447&gt;U$20),$I447,0)</f>
        <v>0</v>
      </c>
      <c r="V447" s="103" t="n">
        <f aca="false">IF(AND($K447&lt;=V$20,$L447&gt;V$20),$I447,0)</f>
        <v>0</v>
      </c>
      <c r="W447" s="103" t="n">
        <f aca="false">IF(AND($K447&lt;=W$20,$L447&gt;W$20),$I447,0)</f>
        <v>0</v>
      </c>
      <c r="X447" s="103" t="n">
        <f aca="false">IF(AND($K447&lt;=X$20,$L447&gt;X$20),$I447,0)</f>
        <v>0</v>
      </c>
      <c r="Y447" s="106" t="n">
        <f aca="false">SUM(M447:X447)</f>
        <v>0</v>
      </c>
    </row>
    <row r="448" customFormat="false" ht="12.75" hidden="false" customHeight="false" outlineLevel="0" collapsed="false">
      <c r="A448" s="0" t="n">
        <f aca="false">+'Personnel Input Worksheet'!A449</f>
        <v>0</v>
      </c>
      <c r="B448" s="0" t="n">
        <f aca="false">+'Personnel Input Worksheet'!B449</f>
        <v>0</v>
      </c>
      <c r="C448" s="0" t="n">
        <f aca="false">+'Personnel Input Worksheet'!C449</f>
        <v>0</v>
      </c>
      <c r="D448" s="0" t="n">
        <f aca="false">+'Personnel Input Worksheet'!D449</f>
        <v>0</v>
      </c>
      <c r="E448" s="0" t="n">
        <f aca="false">+'Personnel Input Worksheet'!E449</f>
        <v>0</v>
      </c>
      <c r="F448" s="94" t="n">
        <f aca="false">+'Personnel Input Worksheet'!F449</f>
        <v>0</v>
      </c>
      <c r="G448" s="0" t="n">
        <f aca="false">+'Personnel Input Worksheet'!G449</f>
        <v>0</v>
      </c>
      <c r="H448" s="102" t="n">
        <f aca="false">+G448*30</f>
        <v>0</v>
      </c>
      <c r="I448" s="103" t="n">
        <f aca="false">+F448/12</f>
        <v>0</v>
      </c>
      <c r="J448" s="104" t="n">
        <v>36526</v>
      </c>
      <c r="K448" s="105" t="n">
        <f aca="false">IF(B448&lt;&gt;"FTE",DATE(99,12,31),+J448+(360-H448))</f>
        <v>36525</v>
      </c>
      <c r="L448" s="105" t="n">
        <f aca="false">IF(B448&lt;&gt;"FTE",J448+H448,DATE(2001,1,1))</f>
        <v>36526</v>
      </c>
      <c r="M448" s="103" t="n">
        <f aca="false">IF(AND($K448&lt;=M$20,$L448&gt;M$20),$I448,0)</f>
        <v>0</v>
      </c>
      <c r="N448" s="103" t="n">
        <f aca="false">IF(AND($K448&lt;=N$20,$L448&gt;N$20),$I448,0)</f>
        <v>0</v>
      </c>
      <c r="O448" s="103" t="n">
        <f aca="false">IF(AND($K448&lt;=O$20,$L448&gt;O$20),$I448,0)</f>
        <v>0</v>
      </c>
      <c r="P448" s="103" t="n">
        <f aca="false">IF(AND($K448&lt;=P$20,$L448&gt;P$20),$I448,0)</f>
        <v>0</v>
      </c>
      <c r="Q448" s="103" t="n">
        <f aca="false">IF(AND($K448&lt;=Q$20,$L448&gt;Q$20),$I448,0)</f>
        <v>0</v>
      </c>
      <c r="R448" s="103" t="n">
        <f aca="false">IF(AND($K448&lt;=R$20,$L448&gt;R$20),$I448,0)</f>
        <v>0</v>
      </c>
      <c r="S448" s="103" t="n">
        <f aca="false">IF(AND($K448&lt;=S$20,$L448&gt;S$20),$I448,0)</f>
        <v>0</v>
      </c>
      <c r="T448" s="103" t="n">
        <f aca="false">IF(AND($K448&lt;=T$20,$L448&gt;T$20),$I448,0)</f>
        <v>0</v>
      </c>
      <c r="U448" s="103" t="n">
        <f aca="false">IF(AND($K448&lt;=U$20,$L448&gt;U$20),$I448,0)</f>
        <v>0</v>
      </c>
      <c r="V448" s="103" t="n">
        <f aca="false">IF(AND($K448&lt;=V$20,$L448&gt;V$20),$I448,0)</f>
        <v>0</v>
      </c>
      <c r="W448" s="103" t="n">
        <f aca="false">IF(AND($K448&lt;=W$20,$L448&gt;W$20),$I448,0)</f>
        <v>0</v>
      </c>
      <c r="X448" s="103" t="n">
        <f aca="false">IF(AND($K448&lt;=X$20,$L448&gt;X$20),$I448,0)</f>
        <v>0</v>
      </c>
      <c r="Y448" s="106" t="n">
        <f aca="false">SUM(M448:X448)</f>
        <v>0</v>
      </c>
    </row>
    <row r="449" customFormat="false" ht="12.75" hidden="false" customHeight="false" outlineLevel="0" collapsed="false">
      <c r="A449" s="0" t="n">
        <f aca="false">+'Personnel Input Worksheet'!A450</f>
        <v>0</v>
      </c>
      <c r="B449" s="0" t="n">
        <f aca="false">+'Personnel Input Worksheet'!B450</f>
        <v>0</v>
      </c>
      <c r="C449" s="0" t="n">
        <f aca="false">+'Personnel Input Worksheet'!C450</f>
        <v>0</v>
      </c>
      <c r="D449" s="0" t="n">
        <f aca="false">+'Personnel Input Worksheet'!D450</f>
        <v>0</v>
      </c>
      <c r="E449" s="0" t="n">
        <f aca="false">+'Personnel Input Worksheet'!E450</f>
        <v>0</v>
      </c>
      <c r="F449" s="94" t="n">
        <f aca="false">+'Personnel Input Worksheet'!F450</f>
        <v>0</v>
      </c>
      <c r="G449" s="0" t="n">
        <f aca="false">+'Personnel Input Worksheet'!G450</f>
        <v>0</v>
      </c>
      <c r="H449" s="102" t="n">
        <f aca="false">+G449*30</f>
        <v>0</v>
      </c>
      <c r="I449" s="103" t="n">
        <f aca="false">+F449/12</f>
        <v>0</v>
      </c>
      <c r="J449" s="104" t="n">
        <v>36526</v>
      </c>
      <c r="K449" s="105" t="n">
        <f aca="false">IF(B449&lt;&gt;"FTE",DATE(99,12,31),+J449+(360-H449))</f>
        <v>36525</v>
      </c>
      <c r="L449" s="105" t="n">
        <f aca="false">IF(B449&lt;&gt;"FTE",J449+H449,DATE(2001,1,1))</f>
        <v>36526</v>
      </c>
      <c r="M449" s="103" t="n">
        <f aca="false">IF(AND($K449&lt;=M$20,$L449&gt;M$20),$I449,0)</f>
        <v>0</v>
      </c>
      <c r="N449" s="103" t="n">
        <f aca="false">IF(AND($K449&lt;=N$20,$L449&gt;N$20),$I449,0)</f>
        <v>0</v>
      </c>
      <c r="O449" s="103" t="n">
        <f aca="false">IF(AND($K449&lt;=O$20,$L449&gt;O$20),$I449,0)</f>
        <v>0</v>
      </c>
      <c r="P449" s="103" t="n">
        <f aca="false">IF(AND($K449&lt;=P$20,$L449&gt;P$20),$I449,0)</f>
        <v>0</v>
      </c>
      <c r="Q449" s="103" t="n">
        <f aca="false">IF(AND($K449&lt;=Q$20,$L449&gt;Q$20),$I449,0)</f>
        <v>0</v>
      </c>
      <c r="R449" s="103" t="n">
        <f aca="false">IF(AND($K449&lt;=R$20,$L449&gt;R$20),$I449,0)</f>
        <v>0</v>
      </c>
      <c r="S449" s="103" t="n">
        <f aca="false">IF(AND($K449&lt;=S$20,$L449&gt;S$20),$I449,0)</f>
        <v>0</v>
      </c>
      <c r="T449" s="103" t="n">
        <f aca="false">IF(AND($K449&lt;=T$20,$L449&gt;T$20),$I449,0)</f>
        <v>0</v>
      </c>
      <c r="U449" s="103" t="n">
        <f aca="false">IF(AND($K449&lt;=U$20,$L449&gt;U$20),$I449,0)</f>
        <v>0</v>
      </c>
      <c r="V449" s="103" t="n">
        <f aca="false">IF(AND($K449&lt;=V$20,$L449&gt;V$20),$I449,0)</f>
        <v>0</v>
      </c>
      <c r="W449" s="103" t="n">
        <f aca="false">IF(AND($K449&lt;=W$20,$L449&gt;W$20),$I449,0)</f>
        <v>0</v>
      </c>
      <c r="X449" s="103" t="n">
        <f aca="false">IF(AND($K449&lt;=X$20,$L449&gt;X$20),$I449,0)</f>
        <v>0</v>
      </c>
      <c r="Y449" s="106" t="n">
        <f aca="false">SUM(M449:X449)</f>
        <v>0</v>
      </c>
    </row>
    <row r="450" customFormat="false" ht="12.75" hidden="false" customHeight="false" outlineLevel="0" collapsed="false">
      <c r="A450" s="0" t="n">
        <f aca="false">+'Personnel Input Worksheet'!A451</f>
        <v>0</v>
      </c>
      <c r="B450" s="0" t="n">
        <f aca="false">+'Personnel Input Worksheet'!B451</f>
        <v>0</v>
      </c>
      <c r="C450" s="0" t="n">
        <f aca="false">+'Personnel Input Worksheet'!C451</f>
        <v>0</v>
      </c>
      <c r="D450" s="0" t="n">
        <f aca="false">+'Personnel Input Worksheet'!D451</f>
        <v>0</v>
      </c>
      <c r="E450" s="0" t="n">
        <f aca="false">+'Personnel Input Worksheet'!E451</f>
        <v>0</v>
      </c>
      <c r="F450" s="94" t="n">
        <f aca="false">+'Personnel Input Worksheet'!F451</f>
        <v>0</v>
      </c>
      <c r="G450" s="0" t="n">
        <f aca="false">+'Personnel Input Worksheet'!G451</f>
        <v>0</v>
      </c>
      <c r="H450" s="102" t="n">
        <f aca="false">+G450*30</f>
        <v>0</v>
      </c>
      <c r="I450" s="103" t="n">
        <f aca="false">+F450/12</f>
        <v>0</v>
      </c>
      <c r="J450" s="104" t="n">
        <v>36526</v>
      </c>
      <c r="K450" s="105" t="n">
        <f aca="false">IF(B450&lt;&gt;"FTE",DATE(99,12,31),+J450+(360-H450))</f>
        <v>36525</v>
      </c>
      <c r="L450" s="105" t="n">
        <f aca="false">IF(B450&lt;&gt;"FTE",J450+H450,DATE(2001,1,1))</f>
        <v>36526</v>
      </c>
      <c r="M450" s="103" t="n">
        <f aca="false">IF(AND($K450&lt;=M$20,$L450&gt;M$20),$I450,0)</f>
        <v>0</v>
      </c>
      <c r="N450" s="103" t="n">
        <f aca="false">IF(AND($K450&lt;=N$20,$L450&gt;N$20),$I450,0)</f>
        <v>0</v>
      </c>
      <c r="O450" s="103" t="n">
        <f aca="false">IF(AND($K450&lt;=O$20,$L450&gt;O$20),$I450,0)</f>
        <v>0</v>
      </c>
      <c r="P450" s="103" t="n">
        <f aca="false">IF(AND($K450&lt;=P$20,$L450&gt;P$20),$I450,0)</f>
        <v>0</v>
      </c>
      <c r="Q450" s="103" t="n">
        <f aca="false">IF(AND($K450&lt;=Q$20,$L450&gt;Q$20),$I450,0)</f>
        <v>0</v>
      </c>
      <c r="R450" s="103" t="n">
        <f aca="false">IF(AND($K450&lt;=R$20,$L450&gt;R$20),$I450,0)</f>
        <v>0</v>
      </c>
      <c r="S450" s="103" t="n">
        <f aca="false">IF(AND($K450&lt;=S$20,$L450&gt;S$20),$I450,0)</f>
        <v>0</v>
      </c>
      <c r="T450" s="103" t="n">
        <f aca="false">IF(AND($K450&lt;=T$20,$L450&gt;T$20),$I450,0)</f>
        <v>0</v>
      </c>
      <c r="U450" s="103" t="n">
        <f aca="false">IF(AND($K450&lt;=U$20,$L450&gt;U$20),$I450,0)</f>
        <v>0</v>
      </c>
      <c r="V450" s="103" t="n">
        <f aca="false">IF(AND($K450&lt;=V$20,$L450&gt;V$20),$I450,0)</f>
        <v>0</v>
      </c>
      <c r="W450" s="103" t="n">
        <f aca="false">IF(AND($K450&lt;=W$20,$L450&gt;W$20),$I450,0)</f>
        <v>0</v>
      </c>
      <c r="X450" s="103" t="n">
        <f aca="false">IF(AND($K450&lt;=X$20,$L450&gt;X$20),$I450,0)</f>
        <v>0</v>
      </c>
      <c r="Y450" s="106" t="n">
        <f aca="false">SUM(M450:X450)</f>
        <v>0</v>
      </c>
    </row>
    <row r="451" customFormat="false" ht="12.75" hidden="false" customHeight="false" outlineLevel="0" collapsed="false">
      <c r="A451" s="0" t="n">
        <f aca="false">+'Personnel Input Worksheet'!A452</f>
        <v>0</v>
      </c>
      <c r="B451" s="0" t="n">
        <f aca="false">+'Personnel Input Worksheet'!B452</f>
        <v>0</v>
      </c>
      <c r="C451" s="0" t="n">
        <f aca="false">+'Personnel Input Worksheet'!C452</f>
        <v>0</v>
      </c>
      <c r="D451" s="0" t="n">
        <f aca="false">+'Personnel Input Worksheet'!D452</f>
        <v>0</v>
      </c>
      <c r="E451" s="0" t="n">
        <f aca="false">+'Personnel Input Worksheet'!E452</f>
        <v>0</v>
      </c>
      <c r="F451" s="94" t="n">
        <f aca="false">+'Personnel Input Worksheet'!F452</f>
        <v>0</v>
      </c>
      <c r="G451" s="0" t="n">
        <f aca="false">+'Personnel Input Worksheet'!G452</f>
        <v>0</v>
      </c>
      <c r="H451" s="102" t="n">
        <f aca="false">+G451*30</f>
        <v>0</v>
      </c>
      <c r="I451" s="103" t="n">
        <f aca="false">+F451/12</f>
        <v>0</v>
      </c>
      <c r="J451" s="104" t="n">
        <v>36526</v>
      </c>
      <c r="K451" s="105" t="n">
        <f aca="false">IF(B451&lt;&gt;"FTE",DATE(99,12,31),+J451+(360-H451))</f>
        <v>36525</v>
      </c>
      <c r="L451" s="105" t="n">
        <f aca="false">IF(B451&lt;&gt;"FTE",J451+H451,DATE(2001,1,1))</f>
        <v>36526</v>
      </c>
      <c r="M451" s="103" t="n">
        <f aca="false">IF(AND($K451&lt;=M$20,$L451&gt;M$20),$I451,0)</f>
        <v>0</v>
      </c>
      <c r="N451" s="103" t="n">
        <f aca="false">IF(AND($K451&lt;=N$20,$L451&gt;N$20),$I451,0)</f>
        <v>0</v>
      </c>
      <c r="O451" s="103" t="n">
        <f aca="false">IF(AND($K451&lt;=O$20,$L451&gt;O$20),$I451,0)</f>
        <v>0</v>
      </c>
      <c r="P451" s="103" t="n">
        <f aca="false">IF(AND($K451&lt;=P$20,$L451&gt;P$20),$I451,0)</f>
        <v>0</v>
      </c>
      <c r="Q451" s="103" t="n">
        <f aca="false">IF(AND($K451&lt;=Q$20,$L451&gt;Q$20),$I451,0)</f>
        <v>0</v>
      </c>
      <c r="R451" s="103" t="n">
        <f aca="false">IF(AND($K451&lt;=R$20,$L451&gt;R$20),$I451,0)</f>
        <v>0</v>
      </c>
      <c r="S451" s="103" t="n">
        <f aca="false">IF(AND($K451&lt;=S$20,$L451&gt;S$20),$I451,0)</f>
        <v>0</v>
      </c>
      <c r="T451" s="103" t="n">
        <f aca="false">IF(AND($K451&lt;=T$20,$L451&gt;T$20),$I451,0)</f>
        <v>0</v>
      </c>
      <c r="U451" s="103" t="n">
        <f aca="false">IF(AND($K451&lt;=U$20,$L451&gt;U$20),$I451,0)</f>
        <v>0</v>
      </c>
      <c r="V451" s="103" t="n">
        <f aca="false">IF(AND($K451&lt;=V$20,$L451&gt;V$20),$I451,0)</f>
        <v>0</v>
      </c>
      <c r="W451" s="103" t="n">
        <f aca="false">IF(AND($K451&lt;=W$20,$L451&gt;W$20),$I451,0)</f>
        <v>0</v>
      </c>
      <c r="X451" s="103" t="n">
        <f aca="false">IF(AND($K451&lt;=X$20,$L451&gt;X$20),$I451,0)</f>
        <v>0</v>
      </c>
      <c r="Y451" s="106" t="n">
        <f aca="false">SUM(M451:X451)</f>
        <v>0</v>
      </c>
    </row>
    <row r="452" customFormat="false" ht="12.75" hidden="false" customHeight="false" outlineLevel="0" collapsed="false">
      <c r="A452" s="0" t="n">
        <f aca="false">+'Personnel Input Worksheet'!A453</f>
        <v>0</v>
      </c>
      <c r="B452" s="0" t="n">
        <f aca="false">+'Personnel Input Worksheet'!B453</f>
        <v>0</v>
      </c>
      <c r="C452" s="0" t="n">
        <f aca="false">+'Personnel Input Worksheet'!C453</f>
        <v>0</v>
      </c>
      <c r="D452" s="0" t="n">
        <f aca="false">+'Personnel Input Worksheet'!D453</f>
        <v>0</v>
      </c>
      <c r="E452" s="0" t="n">
        <f aca="false">+'Personnel Input Worksheet'!E453</f>
        <v>0</v>
      </c>
      <c r="F452" s="94" t="n">
        <f aca="false">+'Personnel Input Worksheet'!F453</f>
        <v>0</v>
      </c>
      <c r="G452" s="0" t="n">
        <f aca="false">+'Personnel Input Worksheet'!G453</f>
        <v>0</v>
      </c>
      <c r="H452" s="102" t="n">
        <f aca="false">+G452*30</f>
        <v>0</v>
      </c>
      <c r="I452" s="103" t="n">
        <f aca="false">+F452/12</f>
        <v>0</v>
      </c>
      <c r="J452" s="104" t="n">
        <v>36526</v>
      </c>
      <c r="K452" s="105" t="n">
        <f aca="false">IF(B452&lt;&gt;"FTE",DATE(99,12,31),+J452+(360-H452))</f>
        <v>36525</v>
      </c>
      <c r="L452" s="105" t="n">
        <f aca="false">IF(B452&lt;&gt;"FTE",J452+H452,DATE(2001,1,1))</f>
        <v>36526</v>
      </c>
      <c r="M452" s="103" t="n">
        <f aca="false">IF(AND($K452&lt;=M$20,$L452&gt;M$20),$I452,0)</f>
        <v>0</v>
      </c>
      <c r="N452" s="103" t="n">
        <f aca="false">IF(AND($K452&lt;=N$20,$L452&gt;N$20),$I452,0)</f>
        <v>0</v>
      </c>
      <c r="O452" s="103" t="n">
        <f aca="false">IF(AND($K452&lt;=O$20,$L452&gt;O$20),$I452,0)</f>
        <v>0</v>
      </c>
      <c r="P452" s="103" t="n">
        <f aca="false">IF(AND($K452&lt;=P$20,$L452&gt;P$20),$I452,0)</f>
        <v>0</v>
      </c>
      <c r="Q452" s="103" t="n">
        <f aca="false">IF(AND($K452&lt;=Q$20,$L452&gt;Q$20),$I452,0)</f>
        <v>0</v>
      </c>
      <c r="R452" s="103" t="n">
        <f aca="false">IF(AND($K452&lt;=R$20,$L452&gt;R$20),$I452,0)</f>
        <v>0</v>
      </c>
      <c r="S452" s="103" t="n">
        <f aca="false">IF(AND($K452&lt;=S$20,$L452&gt;S$20),$I452,0)</f>
        <v>0</v>
      </c>
      <c r="T452" s="103" t="n">
        <f aca="false">IF(AND($K452&lt;=T$20,$L452&gt;T$20),$I452,0)</f>
        <v>0</v>
      </c>
      <c r="U452" s="103" t="n">
        <f aca="false">IF(AND($K452&lt;=U$20,$L452&gt;U$20),$I452,0)</f>
        <v>0</v>
      </c>
      <c r="V452" s="103" t="n">
        <f aca="false">IF(AND($K452&lt;=V$20,$L452&gt;V$20),$I452,0)</f>
        <v>0</v>
      </c>
      <c r="W452" s="103" t="n">
        <f aca="false">IF(AND($K452&lt;=W$20,$L452&gt;W$20),$I452,0)</f>
        <v>0</v>
      </c>
      <c r="X452" s="103" t="n">
        <f aca="false">IF(AND($K452&lt;=X$20,$L452&gt;X$20),$I452,0)</f>
        <v>0</v>
      </c>
      <c r="Y452" s="106" t="n">
        <f aca="false">SUM(M452:X452)</f>
        <v>0</v>
      </c>
    </row>
    <row r="453" customFormat="false" ht="12.75" hidden="false" customHeight="false" outlineLevel="0" collapsed="false">
      <c r="A453" s="0" t="n">
        <f aca="false">+'Personnel Input Worksheet'!A454</f>
        <v>0</v>
      </c>
      <c r="B453" s="0" t="n">
        <f aca="false">+'Personnel Input Worksheet'!B454</f>
        <v>0</v>
      </c>
      <c r="C453" s="0" t="n">
        <f aca="false">+'Personnel Input Worksheet'!C454</f>
        <v>0</v>
      </c>
      <c r="D453" s="0" t="n">
        <f aca="false">+'Personnel Input Worksheet'!D454</f>
        <v>0</v>
      </c>
      <c r="E453" s="0" t="n">
        <f aca="false">+'Personnel Input Worksheet'!E454</f>
        <v>0</v>
      </c>
      <c r="F453" s="94" t="n">
        <f aca="false">+'Personnel Input Worksheet'!F454</f>
        <v>0</v>
      </c>
      <c r="G453" s="0" t="n">
        <f aca="false">+'Personnel Input Worksheet'!G454</f>
        <v>0</v>
      </c>
      <c r="H453" s="102" t="n">
        <f aca="false">+G453*30</f>
        <v>0</v>
      </c>
      <c r="I453" s="103" t="n">
        <f aca="false">+F453/12</f>
        <v>0</v>
      </c>
      <c r="J453" s="104" t="n">
        <v>36526</v>
      </c>
      <c r="K453" s="105" t="n">
        <f aca="false">IF(B453&lt;&gt;"FTE",DATE(99,12,31),+J453+(360-H453))</f>
        <v>36525</v>
      </c>
      <c r="L453" s="105" t="n">
        <f aca="false">IF(B453&lt;&gt;"FTE",J453+H453,DATE(2001,1,1))</f>
        <v>36526</v>
      </c>
      <c r="M453" s="103" t="n">
        <f aca="false">IF(AND($K453&lt;=M$20,$L453&gt;M$20),$I453,0)</f>
        <v>0</v>
      </c>
      <c r="N453" s="103" t="n">
        <f aca="false">IF(AND($K453&lt;=N$20,$L453&gt;N$20),$I453,0)</f>
        <v>0</v>
      </c>
      <c r="O453" s="103" t="n">
        <f aca="false">IF(AND($K453&lt;=O$20,$L453&gt;O$20),$I453,0)</f>
        <v>0</v>
      </c>
      <c r="P453" s="103" t="n">
        <f aca="false">IF(AND($K453&lt;=P$20,$L453&gt;P$20),$I453,0)</f>
        <v>0</v>
      </c>
      <c r="Q453" s="103" t="n">
        <f aca="false">IF(AND($K453&lt;=Q$20,$L453&gt;Q$20),$I453,0)</f>
        <v>0</v>
      </c>
      <c r="R453" s="103" t="n">
        <f aca="false">IF(AND($K453&lt;=R$20,$L453&gt;R$20),$I453,0)</f>
        <v>0</v>
      </c>
      <c r="S453" s="103" t="n">
        <f aca="false">IF(AND($K453&lt;=S$20,$L453&gt;S$20),$I453,0)</f>
        <v>0</v>
      </c>
      <c r="T453" s="103" t="n">
        <f aca="false">IF(AND($K453&lt;=T$20,$L453&gt;T$20),$I453,0)</f>
        <v>0</v>
      </c>
      <c r="U453" s="103" t="n">
        <f aca="false">IF(AND($K453&lt;=U$20,$L453&gt;U$20),$I453,0)</f>
        <v>0</v>
      </c>
      <c r="V453" s="103" t="n">
        <f aca="false">IF(AND($K453&lt;=V$20,$L453&gt;V$20),$I453,0)</f>
        <v>0</v>
      </c>
      <c r="W453" s="103" t="n">
        <f aca="false">IF(AND($K453&lt;=W$20,$L453&gt;W$20),$I453,0)</f>
        <v>0</v>
      </c>
      <c r="X453" s="103" t="n">
        <f aca="false">IF(AND($K453&lt;=X$20,$L453&gt;X$20),$I453,0)</f>
        <v>0</v>
      </c>
      <c r="Y453" s="106" t="n">
        <f aca="false">SUM(M453:X453)</f>
        <v>0</v>
      </c>
    </row>
    <row r="454" customFormat="false" ht="12.75" hidden="false" customHeight="false" outlineLevel="0" collapsed="false">
      <c r="A454" s="0" t="n">
        <f aca="false">+'Personnel Input Worksheet'!A455</f>
        <v>0</v>
      </c>
      <c r="B454" s="0" t="n">
        <f aca="false">+'Personnel Input Worksheet'!B455</f>
        <v>0</v>
      </c>
      <c r="C454" s="0" t="n">
        <f aca="false">+'Personnel Input Worksheet'!C455</f>
        <v>0</v>
      </c>
      <c r="D454" s="0" t="n">
        <f aca="false">+'Personnel Input Worksheet'!D455</f>
        <v>0</v>
      </c>
      <c r="E454" s="0" t="n">
        <f aca="false">+'Personnel Input Worksheet'!E455</f>
        <v>0</v>
      </c>
      <c r="F454" s="94" t="n">
        <f aca="false">+'Personnel Input Worksheet'!F455</f>
        <v>0</v>
      </c>
      <c r="G454" s="0" t="n">
        <f aca="false">+'Personnel Input Worksheet'!G455</f>
        <v>0</v>
      </c>
      <c r="H454" s="102" t="n">
        <f aca="false">+G454*30</f>
        <v>0</v>
      </c>
      <c r="I454" s="103" t="n">
        <f aca="false">+F454/12</f>
        <v>0</v>
      </c>
      <c r="J454" s="104" t="n">
        <v>36526</v>
      </c>
      <c r="K454" s="105" t="n">
        <f aca="false">IF(B454&lt;&gt;"FTE",DATE(99,12,31),+J454+(360-H454))</f>
        <v>36525</v>
      </c>
      <c r="L454" s="105" t="n">
        <f aca="false">IF(B454&lt;&gt;"FTE",J454+H454,DATE(2001,1,1))</f>
        <v>36526</v>
      </c>
      <c r="M454" s="103" t="n">
        <f aca="false">IF(AND($K454&lt;=M$20,$L454&gt;M$20),$I454,0)</f>
        <v>0</v>
      </c>
      <c r="N454" s="103" t="n">
        <f aca="false">IF(AND($K454&lt;=N$20,$L454&gt;N$20),$I454,0)</f>
        <v>0</v>
      </c>
      <c r="O454" s="103" t="n">
        <f aca="false">IF(AND($K454&lt;=O$20,$L454&gt;O$20),$I454,0)</f>
        <v>0</v>
      </c>
      <c r="P454" s="103" t="n">
        <f aca="false">IF(AND($K454&lt;=P$20,$L454&gt;P$20),$I454,0)</f>
        <v>0</v>
      </c>
      <c r="Q454" s="103" t="n">
        <f aca="false">IF(AND($K454&lt;=Q$20,$L454&gt;Q$20),$I454,0)</f>
        <v>0</v>
      </c>
      <c r="R454" s="103" t="n">
        <f aca="false">IF(AND($K454&lt;=R$20,$L454&gt;R$20),$I454,0)</f>
        <v>0</v>
      </c>
      <c r="S454" s="103" t="n">
        <f aca="false">IF(AND($K454&lt;=S$20,$L454&gt;S$20),$I454,0)</f>
        <v>0</v>
      </c>
      <c r="T454" s="103" t="n">
        <f aca="false">IF(AND($K454&lt;=T$20,$L454&gt;T$20),$I454,0)</f>
        <v>0</v>
      </c>
      <c r="U454" s="103" t="n">
        <f aca="false">IF(AND($K454&lt;=U$20,$L454&gt;U$20),$I454,0)</f>
        <v>0</v>
      </c>
      <c r="V454" s="103" t="n">
        <f aca="false">IF(AND($K454&lt;=V$20,$L454&gt;V$20),$I454,0)</f>
        <v>0</v>
      </c>
      <c r="W454" s="103" t="n">
        <f aca="false">IF(AND($K454&lt;=W$20,$L454&gt;W$20),$I454,0)</f>
        <v>0</v>
      </c>
      <c r="X454" s="103" t="n">
        <f aca="false">IF(AND($K454&lt;=X$20,$L454&gt;X$20),$I454,0)</f>
        <v>0</v>
      </c>
      <c r="Y454" s="106" t="n">
        <f aca="false">SUM(M454:X454)</f>
        <v>0</v>
      </c>
    </row>
    <row r="455" customFormat="false" ht="12.75" hidden="false" customHeight="false" outlineLevel="0" collapsed="false">
      <c r="A455" s="0" t="n">
        <f aca="false">+'Personnel Input Worksheet'!A456</f>
        <v>0</v>
      </c>
      <c r="B455" s="0" t="n">
        <f aca="false">+'Personnel Input Worksheet'!B456</f>
        <v>0</v>
      </c>
      <c r="C455" s="0" t="n">
        <f aca="false">+'Personnel Input Worksheet'!C456</f>
        <v>0</v>
      </c>
      <c r="D455" s="0" t="n">
        <f aca="false">+'Personnel Input Worksheet'!D456</f>
        <v>0</v>
      </c>
      <c r="E455" s="0" t="n">
        <f aca="false">+'Personnel Input Worksheet'!E456</f>
        <v>0</v>
      </c>
      <c r="F455" s="94" t="n">
        <f aca="false">+'Personnel Input Worksheet'!F456</f>
        <v>0</v>
      </c>
      <c r="G455" s="0" t="n">
        <f aca="false">+'Personnel Input Worksheet'!G456</f>
        <v>0</v>
      </c>
      <c r="H455" s="102" t="n">
        <f aca="false">+G455*30</f>
        <v>0</v>
      </c>
      <c r="I455" s="103" t="n">
        <f aca="false">+F455/12</f>
        <v>0</v>
      </c>
      <c r="J455" s="104" t="n">
        <v>36526</v>
      </c>
      <c r="K455" s="105" t="n">
        <f aca="false">IF(B455&lt;&gt;"FTE",DATE(99,12,31),+J455+(360-H455))</f>
        <v>36525</v>
      </c>
      <c r="L455" s="105" t="n">
        <f aca="false">IF(B455&lt;&gt;"FTE",J455+H455,DATE(2001,1,1))</f>
        <v>36526</v>
      </c>
      <c r="M455" s="103" t="n">
        <f aca="false">IF(AND($K455&lt;=M$20,$L455&gt;M$20),$I455,0)</f>
        <v>0</v>
      </c>
      <c r="N455" s="103" t="n">
        <f aca="false">IF(AND($K455&lt;=N$20,$L455&gt;N$20),$I455,0)</f>
        <v>0</v>
      </c>
      <c r="O455" s="103" t="n">
        <f aca="false">IF(AND($K455&lt;=O$20,$L455&gt;O$20),$I455,0)</f>
        <v>0</v>
      </c>
      <c r="P455" s="103" t="n">
        <f aca="false">IF(AND($K455&lt;=P$20,$L455&gt;P$20),$I455,0)</f>
        <v>0</v>
      </c>
      <c r="Q455" s="103" t="n">
        <f aca="false">IF(AND($K455&lt;=Q$20,$L455&gt;Q$20),$I455,0)</f>
        <v>0</v>
      </c>
      <c r="R455" s="103" t="n">
        <f aca="false">IF(AND($K455&lt;=R$20,$L455&gt;R$20),$I455,0)</f>
        <v>0</v>
      </c>
      <c r="S455" s="103" t="n">
        <f aca="false">IF(AND($K455&lt;=S$20,$L455&gt;S$20),$I455,0)</f>
        <v>0</v>
      </c>
      <c r="T455" s="103" t="n">
        <f aca="false">IF(AND($K455&lt;=T$20,$L455&gt;T$20),$I455,0)</f>
        <v>0</v>
      </c>
      <c r="U455" s="103" t="n">
        <f aca="false">IF(AND($K455&lt;=U$20,$L455&gt;U$20),$I455,0)</f>
        <v>0</v>
      </c>
      <c r="V455" s="103" t="n">
        <f aca="false">IF(AND($K455&lt;=V$20,$L455&gt;V$20),$I455,0)</f>
        <v>0</v>
      </c>
      <c r="W455" s="103" t="n">
        <f aca="false">IF(AND($K455&lt;=W$20,$L455&gt;W$20),$I455,0)</f>
        <v>0</v>
      </c>
      <c r="X455" s="103" t="n">
        <f aca="false">IF(AND($K455&lt;=X$20,$L455&gt;X$20),$I455,0)</f>
        <v>0</v>
      </c>
      <c r="Y455" s="106" t="n">
        <f aca="false">SUM(M455:X455)</f>
        <v>0</v>
      </c>
    </row>
    <row r="456" customFormat="false" ht="12.75" hidden="false" customHeight="false" outlineLevel="0" collapsed="false">
      <c r="A456" s="0" t="n">
        <f aca="false">+'Personnel Input Worksheet'!A457</f>
        <v>0</v>
      </c>
      <c r="B456" s="0" t="n">
        <f aca="false">+'Personnel Input Worksheet'!B457</f>
        <v>0</v>
      </c>
      <c r="C456" s="0" t="n">
        <f aca="false">+'Personnel Input Worksheet'!C457</f>
        <v>0</v>
      </c>
      <c r="D456" s="0" t="n">
        <f aca="false">+'Personnel Input Worksheet'!D457</f>
        <v>0</v>
      </c>
      <c r="E456" s="0" t="n">
        <f aca="false">+'Personnel Input Worksheet'!E457</f>
        <v>0</v>
      </c>
      <c r="F456" s="94" t="n">
        <f aca="false">+'Personnel Input Worksheet'!F457</f>
        <v>0</v>
      </c>
      <c r="G456" s="0" t="n">
        <f aca="false">+'Personnel Input Worksheet'!G457</f>
        <v>0</v>
      </c>
      <c r="H456" s="102" t="n">
        <f aca="false">+G456*30</f>
        <v>0</v>
      </c>
      <c r="I456" s="103" t="n">
        <f aca="false">+F456/12</f>
        <v>0</v>
      </c>
      <c r="J456" s="104" t="n">
        <v>36526</v>
      </c>
      <c r="K456" s="105" t="n">
        <f aca="false">IF(B456&lt;&gt;"FTE",DATE(99,12,31),+J456+(360-H456))</f>
        <v>36525</v>
      </c>
      <c r="L456" s="105" t="n">
        <f aca="false">IF(B456&lt;&gt;"FTE",J456+H456,DATE(2001,1,1))</f>
        <v>36526</v>
      </c>
      <c r="M456" s="103" t="n">
        <f aca="false">IF(AND($K456&lt;=M$20,$L456&gt;M$20),$I456,0)</f>
        <v>0</v>
      </c>
      <c r="N456" s="103" t="n">
        <f aca="false">IF(AND($K456&lt;=N$20,$L456&gt;N$20),$I456,0)</f>
        <v>0</v>
      </c>
      <c r="O456" s="103" t="n">
        <f aca="false">IF(AND($K456&lt;=O$20,$L456&gt;O$20),$I456,0)</f>
        <v>0</v>
      </c>
      <c r="P456" s="103" t="n">
        <f aca="false">IF(AND($K456&lt;=P$20,$L456&gt;P$20),$I456,0)</f>
        <v>0</v>
      </c>
      <c r="Q456" s="103" t="n">
        <f aca="false">IF(AND($K456&lt;=Q$20,$L456&gt;Q$20),$I456,0)</f>
        <v>0</v>
      </c>
      <c r="R456" s="103" t="n">
        <f aca="false">IF(AND($K456&lt;=R$20,$L456&gt;R$20),$I456,0)</f>
        <v>0</v>
      </c>
      <c r="S456" s="103" t="n">
        <f aca="false">IF(AND($K456&lt;=S$20,$L456&gt;S$20),$I456,0)</f>
        <v>0</v>
      </c>
      <c r="T456" s="103" t="n">
        <f aca="false">IF(AND($K456&lt;=T$20,$L456&gt;T$20),$I456,0)</f>
        <v>0</v>
      </c>
      <c r="U456" s="103" t="n">
        <f aca="false">IF(AND($K456&lt;=U$20,$L456&gt;U$20),$I456,0)</f>
        <v>0</v>
      </c>
      <c r="V456" s="103" t="n">
        <f aca="false">IF(AND($K456&lt;=V$20,$L456&gt;V$20),$I456,0)</f>
        <v>0</v>
      </c>
      <c r="W456" s="103" t="n">
        <f aca="false">IF(AND($K456&lt;=W$20,$L456&gt;W$20),$I456,0)</f>
        <v>0</v>
      </c>
      <c r="X456" s="103" t="n">
        <f aca="false">IF(AND($K456&lt;=X$20,$L456&gt;X$20),$I456,0)</f>
        <v>0</v>
      </c>
      <c r="Y456" s="106" t="n">
        <f aca="false">SUM(M456:X456)</f>
        <v>0</v>
      </c>
    </row>
    <row r="457" customFormat="false" ht="12.75" hidden="false" customHeight="false" outlineLevel="0" collapsed="false">
      <c r="A457" s="0" t="n">
        <f aca="false">+'Personnel Input Worksheet'!A458</f>
        <v>0</v>
      </c>
      <c r="B457" s="0" t="n">
        <f aca="false">+'Personnel Input Worksheet'!B458</f>
        <v>0</v>
      </c>
      <c r="C457" s="0" t="n">
        <f aca="false">+'Personnel Input Worksheet'!C458</f>
        <v>0</v>
      </c>
      <c r="D457" s="0" t="n">
        <f aca="false">+'Personnel Input Worksheet'!D458</f>
        <v>0</v>
      </c>
      <c r="E457" s="0" t="n">
        <f aca="false">+'Personnel Input Worksheet'!E458</f>
        <v>0</v>
      </c>
      <c r="F457" s="94" t="n">
        <f aca="false">+'Personnel Input Worksheet'!F458</f>
        <v>0</v>
      </c>
      <c r="G457" s="0" t="n">
        <f aca="false">+'Personnel Input Worksheet'!G458</f>
        <v>0</v>
      </c>
      <c r="H457" s="102" t="n">
        <f aca="false">+G457*30</f>
        <v>0</v>
      </c>
      <c r="I457" s="103" t="n">
        <f aca="false">+F457/12</f>
        <v>0</v>
      </c>
      <c r="J457" s="104" t="n">
        <v>36526</v>
      </c>
      <c r="K457" s="105" t="n">
        <f aca="false">IF(B457&lt;&gt;"FTE",DATE(99,12,31),+J457+(360-H457))</f>
        <v>36525</v>
      </c>
      <c r="L457" s="105" t="n">
        <f aca="false">IF(B457&lt;&gt;"FTE",J457+H457,DATE(2001,1,1))</f>
        <v>36526</v>
      </c>
      <c r="M457" s="103" t="n">
        <f aca="false">IF(AND($K457&lt;=M$20,$L457&gt;M$20),$I457,0)</f>
        <v>0</v>
      </c>
      <c r="N457" s="103" t="n">
        <f aca="false">IF(AND($K457&lt;=N$20,$L457&gt;N$20),$I457,0)</f>
        <v>0</v>
      </c>
      <c r="O457" s="103" t="n">
        <f aca="false">IF(AND($K457&lt;=O$20,$L457&gt;O$20),$I457,0)</f>
        <v>0</v>
      </c>
      <c r="P457" s="103" t="n">
        <f aca="false">IF(AND($K457&lt;=P$20,$L457&gt;P$20),$I457,0)</f>
        <v>0</v>
      </c>
      <c r="Q457" s="103" t="n">
        <f aca="false">IF(AND($K457&lt;=Q$20,$L457&gt;Q$20),$I457,0)</f>
        <v>0</v>
      </c>
      <c r="R457" s="103" t="n">
        <f aca="false">IF(AND($K457&lt;=R$20,$L457&gt;R$20),$I457,0)</f>
        <v>0</v>
      </c>
      <c r="S457" s="103" t="n">
        <f aca="false">IF(AND($K457&lt;=S$20,$L457&gt;S$20),$I457,0)</f>
        <v>0</v>
      </c>
      <c r="T457" s="103" t="n">
        <f aca="false">IF(AND($K457&lt;=T$20,$L457&gt;T$20),$I457,0)</f>
        <v>0</v>
      </c>
      <c r="U457" s="103" t="n">
        <f aca="false">IF(AND($K457&lt;=U$20,$L457&gt;U$20),$I457,0)</f>
        <v>0</v>
      </c>
      <c r="V457" s="103" t="n">
        <f aca="false">IF(AND($K457&lt;=V$20,$L457&gt;V$20),$I457,0)</f>
        <v>0</v>
      </c>
      <c r="W457" s="103" t="n">
        <f aca="false">IF(AND($K457&lt;=W$20,$L457&gt;W$20),$I457,0)</f>
        <v>0</v>
      </c>
      <c r="X457" s="103" t="n">
        <f aca="false">IF(AND($K457&lt;=X$20,$L457&gt;X$20),$I457,0)</f>
        <v>0</v>
      </c>
      <c r="Y457" s="106" t="n">
        <f aca="false">SUM(M457:X457)</f>
        <v>0</v>
      </c>
    </row>
    <row r="458" customFormat="false" ht="12.75" hidden="false" customHeight="false" outlineLevel="0" collapsed="false">
      <c r="A458" s="0" t="n">
        <f aca="false">+'Personnel Input Worksheet'!A459</f>
        <v>0</v>
      </c>
      <c r="B458" s="0" t="n">
        <f aca="false">+'Personnel Input Worksheet'!B459</f>
        <v>0</v>
      </c>
      <c r="C458" s="0" t="n">
        <f aca="false">+'Personnel Input Worksheet'!C459</f>
        <v>0</v>
      </c>
      <c r="D458" s="0" t="n">
        <f aca="false">+'Personnel Input Worksheet'!D459</f>
        <v>0</v>
      </c>
      <c r="E458" s="0" t="n">
        <f aca="false">+'Personnel Input Worksheet'!E459</f>
        <v>0</v>
      </c>
      <c r="F458" s="94" t="n">
        <f aca="false">+'Personnel Input Worksheet'!F459</f>
        <v>0</v>
      </c>
      <c r="G458" s="0" t="n">
        <f aca="false">+'Personnel Input Worksheet'!G459</f>
        <v>0</v>
      </c>
      <c r="H458" s="102" t="n">
        <f aca="false">+G458*30</f>
        <v>0</v>
      </c>
      <c r="I458" s="103" t="n">
        <f aca="false">+F458/12</f>
        <v>0</v>
      </c>
      <c r="J458" s="104" t="n">
        <v>36526</v>
      </c>
      <c r="K458" s="105" t="n">
        <f aca="false">IF(B458&lt;&gt;"FTE",DATE(99,12,31),+J458+(360-H458))</f>
        <v>36525</v>
      </c>
      <c r="L458" s="105" t="n">
        <f aca="false">IF(B458&lt;&gt;"FTE",J458+H458,DATE(2001,1,1))</f>
        <v>36526</v>
      </c>
      <c r="M458" s="103" t="n">
        <f aca="false">IF(AND($K458&lt;=M$20,$L458&gt;M$20),$I458,0)</f>
        <v>0</v>
      </c>
      <c r="N458" s="103" t="n">
        <f aca="false">IF(AND($K458&lt;=N$20,$L458&gt;N$20),$I458,0)</f>
        <v>0</v>
      </c>
      <c r="O458" s="103" t="n">
        <f aca="false">IF(AND($K458&lt;=O$20,$L458&gt;O$20),$I458,0)</f>
        <v>0</v>
      </c>
      <c r="P458" s="103" t="n">
        <f aca="false">IF(AND($K458&lt;=P$20,$L458&gt;P$20),$I458,0)</f>
        <v>0</v>
      </c>
      <c r="Q458" s="103" t="n">
        <f aca="false">IF(AND($K458&lt;=Q$20,$L458&gt;Q$20),$I458,0)</f>
        <v>0</v>
      </c>
      <c r="R458" s="103" t="n">
        <f aca="false">IF(AND($K458&lt;=R$20,$L458&gt;R$20),$I458,0)</f>
        <v>0</v>
      </c>
      <c r="S458" s="103" t="n">
        <f aca="false">IF(AND($K458&lt;=S$20,$L458&gt;S$20),$I458,0)</f>
        <v>0</v>
      </c>
      <c r="T458" s="103" t="n">
        <f aca="false">IF(AND($K458&lt;=T$20,$L458&gt;T$20),$I458,0)</f>
        <v>0</v>
      </c>
      <c r="U458" s="103" t="n">
        <f aca="false">IF(AND($K458&lt;=U$20,$L458&gt;U$20),$I458,0)</f>
        <v>0</v>
      </c>
      <c r="V458" s="103" t="n">
        <f aca="false">IF(AND($K458&lt;=V$20,$L458&gt;V$20),$I458,0)</f>
        <v>0</v>
      </c>
      <c r="W458" s="103" t="n">
        <f aca="false">IF(AND($K458&lt;=W$20,$L458&gt;W$20),$I458,0)</f>
        <v>0</v>
      </c>
      <c r="X458" s="103" t="n">
        <f aca="false">IF(AND($K458&lt;=X$20,$L458&gt;X$20),$I458,0)</f>
        <v>0</v>
      </c>
      <c r="Y458" s="106" t="n">
        <f aca="false">SUM(M458:X458)</f>
        <v>0</v>
      </c>
    </row>
    <row r="459" customFormat="false" ht="12.75" hidden="false" customHeight="false" outlineLevel="0" collapsed="false">
      <c r="A459" s="0" t="n">
        <f aca="false">+'Personnel Input Worksheet'!A460</f>
        <v>0</v>
      </c>
      <c r="B459" s="0" t="n">
        <f aca="false">+'Personnel Input Worksheet'!B460</f>
        <v>0</v>
      </c>
      <c r="C459" s="0" t="n">
        <f aca="false">+'Personnel Input Worksheet'!C460</f>
        <v>0</v>
      </c>
      <c r="D459" s="0" t="n">
        <f aca="false">+'Personnel Input Worksheet'!D460</f>
        <v>0</v>
      </c>
      <c r="E459" s="0" t="n">
        <f aca="false">+'Personnel Input Worksheet'!E460</f>
        <v>0</v>
      </c>
      <c r="F459" s="94" t="n">
        <f aca="false">+'Personnel Input Worksheet'!F460</f>
        <v>0</v>
      </c>
      <c r="G459" s="0" t="n">
        <f aca="false">+'Personnel Input Worksheet'!G460</f>
        <v>0</v>
      </c>
      <c r="H459" s="102" t="n">
        <f aca="false">+G459*30</f>
        <v>0</v>
      </c>
      <c r="I459" s="103" t="n">
        <f aca="false">+F459/12</f>
        <v>0</v>
      </c>
      <c r="J459" s="104" t="n">
        <v>36526</v>
      </c>
      <c r="K459" s="105" t="n">
        <f aca="false">IF(B459&lt;&gt;"FTE",DATE(99,12,31),+J459+(360-H459))</f>
        <v>36525</v>
      </c>
      <c r="L459" s="105" t="n">
        <f aca="false">IF(B459&lt;&gt;"FTE",J459+H459,DATE(2001,1,1))</f>
        <v>36526</v>
      </c>
      <c r="M459" s="103" t="n">
        <f aca="false">IF(AND($K459&lt;=M$20,$L459&gt;M$20),$I459,0)</f>
        <v>0</v>
      </c>
      <c r="N459" s="103" t="n">
        <f aca="false">IF(AND($K459&lt;=N$20,$L459&gt;N$20),$I459,0)</f>
        <v>0</v>
      </c>
      <c r="O459" s="103" t="n">
        <f aca="false">IF(AND($K459&lt;=O$20,$L459&gt;O$20),$I459,0)</f>
        <v>0</v>
      </c>
      <c r="P459" s="103" t="n">
        <f aca="false">IF(AND($K459&lt;=P$20,$L459&gt;P$20),$I459,0)</f>
        <v>0</v>
      </c>
      <c r="Q459" s="103" t="n">
        <f aca="false">IF(AND($K459&lt;=Q$20,$L459&gt;Q$20),$I459,0)</f>
        <v>0</v>
      </c>
      <c r="R459" s="103" t="n">
        <f aca="false">IF(AND($K459&lt;=R$20,$L459&gt;R$20),$I459,0)</f>
        <v>0</v>
      </c>
      <c r="S459" s="103" t="n">
        <f aca="false">IF(AND($K459&lt;=S$20,$L459&gt;S$20),$I459,0)</f>
        <v>0</v>
      </c>
      <c r="T459" s="103" t="n">
        <f aca="false">IF(AND($K459&lt;=T$20,$L459&gt;T$20),$I459,0)</f>
        <v>0</v>
      </c>
      <c r="U459" s="103" t="n">
        <f aca="false">IF(AND($K459&lt;=U$20,$L459&gt;U$20),$I459,0)</f>
        <v>0</v>
      </c>
      <c r="V459" s="103" t="n">
        <f aca="false">IF(AND($K459&lt;=V$20,$L459&gt;V$20),$I459,0)</f>
        <v>0</v>
      </c>
      <c r="W459" s="103" t="n">
        <f aca="false">IF(AND($K459&lt;=W$20,$L459&gt;W$20),$I459,0)</f>
        <v>0</v>
      </c>
      <c r="X459" s="103" t="n">
        <f aca="false">IF(AND($K459&lt;=X$20,$L459&gt;X$20),$I459,0)</f>
        <v>0</v>
      </c>
      <c r="Y459" s="106" t="n">
        <f aca="false">SUM(M459:X459)</f>
        <v>0</v>
      </c>
    </row>
    <row r="460" customFormat="false" ht="12.75" hidden="false" customHeight="false" outlineLevel="0" collapsed="false">
      <c r="A460" s="0" t="n">
        <f aca="false">+'Personnel Input Worksheet'!A461</f>
        <v>0</v>
      </c>
      <c r="B460" s="0" t="n">
        <f aca="false">+'Personnel Input Worksheet'!B461</f>
        <v>0</v>
      </c>
      <c r="C460" s="0" t="n">
        <f aca="false">+'Personnel Input Worksheet'!C461</f>
        <v>0</v>
      </c>
      <c r="D460" s="0" t="n">
        <f aca="false">+'Personnel Input Worksheet'!D461</f>
        <v>0</v>
      </c>
      <c r="E460" s="0" t="n">
        <f aca="false">+'Personnel Input Worksheet'!E461</f>
        <v>0</v>
      </c>
      <c r="F460" s="94" t="n">
        <f aca="false">+'Personnel Input Worksheet'!F461</f>
        <v>0</v>
      </c>
      <c r="G460" s="0" t="n">
        <f aca="false">+'Personnel Input Worksheet'!G461</f>
        <v>0</v>
      </c>
      <c r="H460" s="102" t="n">
        <f aca="false">+G460*30</f>
        <v>0</v>
      </c>
      <c r="I460" s="103" t="n">
        <f aca="false">+F460/12</f>
        <v>0</v>
      </c>
      <c r="J460" s="104" t="n">
        <v>36526</v>
      </c>
      <c r="K460" s="105" t="n">
        <f aca="false">IF(B460&lt;&gt;"FTE",DATE(99,12,31),+J460+(360-H460))</f>
        <v>36525</v>
      </c>
      <c r="L460" s="105" t="n">
        <f aca="false">IF(B460&lt;&gt;"FTE",J460+H460,DATE(2001,1,1))</f>
        <v>36526</v>
      </c>
      <c r="M460" s="103" t="n">
        <f aca="false">IF(AND($K460&lt;=M$20,$L460&gt;M$20),$I460,0)</f>
        <v>0</v>
      </c>
      <c r="N460" s="103" t="n">
        <f aca="false">IF(AND($K460&lt;=N$20,$L460&gt;N$20),$I460,0)</f>
        <v>0</v>
      </c>
      <c r="O460" s="103" t="n">
        <f aca="false">IF(AND($K460&lt;=O$20,$L460&gt;O$20),$I460,0)</f>
        <v>0</v>
      </c>
      <c r="P460" s="103" t="n">
        <f aca="false">IF(AND($K460&lt;=P$20,$L460&gt;P$20),$I460,0)</f>
        <v>0</v>
      </c>
      <c r="Q460" s="103" t="n">
        <f aca="false">IF(AND($K460&lt;=Q$20,$L460&gt;Q$20),$I460,0)</f>
        <v>0</v>
      </c>
      <c r="R460" s="103" t="n">
        <f aca="false">IF(AND($K460&lt;=R$20,$L460&gt;R$20),$I460,0)</f>
        <v>0</v>
      </c>
      <c r="S460" s="103" t="n">
        <f aca="false">IF(AND($K460&lt;=S$20,$L460&gt;S$20),$I460,0)</f>
        <v>0</v>
      </c>
      <c r="T460" s="103" t="n">
        <f aca="false">IF(AND($K460&lt;=T$20,$L460&gt;T$20),$I460,0)</f>
        <v>0</v>
      </c>
      <c r="U460" s="103" t="n">
        <f aca="false">IF(AND($K460&lt;=U$20,$L460&gt;U$20),$I460,0)</f>
        <v>0</v>
      </c>
      <c r="V460" s="103" t="n">
        <f aca="false">IF(AND($K460&lt;=V$20,$L460&gt;V$20),$I460,0)</f>
        <v>0</v>
      </c>
      <c r="W460" s="103" t="n">
        <f aca="false">IF(AND($K460&lt;=W$20,$L460&gt;W$20),$I460,0)</f>
        <v>0</v>
      </c>
      <c r="X460" s="103" t="n">
        <f aca="false">IF(AND($K460&lt;=X$20,$L460&gt;X$20),$I460,0)</f>
        <v>0</v>
      </c>
      <c r="Y460" s="106" t="n">
        <f aca="false">SUM(M460:X460)</f>
        <v>0</v>
      </c>
    </row>
    <row r="461" customFormat="false" ht="12.75" hidden="false" customHeight="false" outlineLevel="0" collapsed="false">
      <c r="A461" s="0" t="n">
        <f aca="false">+'Personnel Input Worksheet'!A462</f>
        <v>0</v>
      </c>
      <c r="B461" s="0" t="n">
        <f aca="false">+'Personnel Input Worksheet'!B462</f>
        <v>0</v>
      </c>
      <c r="C461" s="0" t="n">
        <f aca="false">+'Personnel Input Worksheet'!C462</f>
        <v>0</v>
      </c>
      <c r="D461" s="0" t="n">
        <f aca="false">+'Personnel Input Worksheet'!D462</f>
        <v>0</v>
      </c>
      <c r="E461" s="0" t="n">
        <f aca="false">+'Personnel Input Worksheet'!E462</f>
        <v>0</v>
      </c>
      <c r="F461" s="94" t="n">
        <f aca="false">+'Personnel Input Worksheet'!F462</f>
        <v>0</v>
      </c>
      <c r="G461" s="0" t="n">
        <f aca="false">+'Personnel Input Worksheet'!G462</f>
        <v>0</v>
      </c>
      <c r="H461" s="102" t="n">
        <f aca="false">+G461*30</f>
        <v>0</v>
      </c>
      <c r="I461" s="103" t="n">
        <f aca="false">+F461/12</f>
        <v>0</v>
      </c>
      <c r="J461" s="104" t="n">
        <v>36526</v>
      </c>
      <c r="K461" s="105" t="n">
        <f aca="false">IF(B461&lt;&gt;"FTE",DATE(99,12,31),+J461+(360-H461))</f>
        <v>36525</v>
      </c>
      <c r="L461" s="105" t="n">
        <f aca="false">IF(B461&lt;&gt;"FTE",J461+H461,DATE(2001,1,1))</f>
        <v>36526</v>
      </c>
      <c r="M461" s="103" t="n">
        <f aca="false">IF(AND($K461&lt;=M$20,$L461&gt;M$20),$I461,0)</f>
        <v>0</v>
      </c>
      <c r="N461" s="103" t="n">
        <f aca="false">IF(AND($K461&lt;=N$20,$L461&gt;N$20),$I461,0)</f>
        <v>0</v>
      </c>
      <c r="O461" s="103" t="n">
        <f aca="false">IF(AND($K461&lt;=O$20,$L461&gt;O$20),$I461,0)</f>
        <v>0</v>
      </c>
      <c r="P461" s="103" t="n">
        <f aca="false">IF(AND($K461&lt;=P$20,$L461&gt;P$20),$I461,0)</f>
        <v>0</v>
      </c>
      <c r="Q461" s="103" t="n">
        <f aca="false">IF(AND($K461&lt;=Q$20,$L461&gt;Q$20),$I461,0)</f>
        <v>0</v>
      </c>
      <c r="R461" s="103" t="n">
        <f aca="false">IF(AND($K461&lt;=R$20,$L461&gt;R$20),$I461,0)</f>
        <v>0</v>
      </c>
      <c r="S461" s="103" t="n">
        <f aca="false">IF(AND($K461&lt;=S$20,$L461&gt;S$20),$I461,0)</f>
        <v>0</v>
      </c>
      <c r="T461" s="103" t="n">
        <f aca="false">IF(AND($K461&lt;=T$20,$L461&gt;T$20),$I461,0)</f>
        <v>0</v>
      </c>
      <c r="U461" s="103" t="n">
        <f aca="false">IF(AND($K461&lt;=U$20,$L461&gt;U$20),$I461,0)</f>
        <v>0</v>
      </c>
      <c r="V461" s="103" t="n">
        <f aca="false">IF(AND($K461&lt;=V$20,$L461&gt;V$20),$I461,0)</f>
        <v>0</v>
      </c>
      <c r="W461" s="103" t="n">
        <f aca="false">IF(AND($K461&lt;=W$20,$L461&gt;W$20),$I461,0)</f>
        <v>0</v>
      </c>
      <c r="X461" s="103" t="n">
        <f aca="false">IF(AND($K461&lt;=X$20,$L461&gt;X$20),$I461,0)</f>
        <v>0</v>
      </c>
      <c r="Y461" s="106" t="n">
        <f aca="false">SUM(M461:X461)</f>
        <v>0</v>
      </c>
    </row>
    <row r="462" customFormat="false" ht="12.75" hidden="false" customHeight="false" outlineLevel="0" collapsed="false">
      <c r="A462" s="0" t="n">
        <f aca="false">+'Personnel Input Worksheet'!A463</f>
        <v>0</v>
      </c>
      <c r="B462" s="0" t="n">
        <f aca="false">+'Personnel Input Worksheet'!B463</f>
        <v>0</v>
      </c>
      <c r="C462" s="0" t="n">
        <f aca="false">+'Personnel Input Worksheet'!C463</f>
        <v>0</v>
      </c>
      <c r="D462" s="0" t="n">
        <f aca="false">+'Personnel Input Worksheet'!D463</f>
        <v>0</v>
      </c>
      <c r="E462" s="0" t="n">
        <f aca="false">+'Personnel Input Worksheet'!E463</f>
        <v>0</v>
      </c>
      <c r="F462" s="94" t="n">
        <f aca="false">+'Personnel Input Worksheet'!F463</f>
        <v>0</v>
      </c>
      <c r="G462" s="0" t="n">
        <f aca="false">+'Personnel Input Worksheet'!G463</f>
        <v>0</v>
      </c>
      <c r="H462" s="102" t="n">
        <f aca="false">+G462*30</f>
        <v>0</v>
      </c>
      <c r="I462" s="103" t="n">
        <f aca="false">+F462/12</f>
        <v>0</v>
      </c>
      <c r="J462" s="104" t="n">
        <v>36526</v>
      </c>
      <c r="K462" s="105" t="n">
        <f aca="false">IF(B462&lt;&gt;"FTE",DATE(99,12,31),+J462+(360-H462))</f>
        <v>36525</v>
      </c>
      <c r="L462" s="105" t="n">
        <f aca="false">IF(B462&lt;&gt;"FTE",J462+H462,DATE(2001,1,1))</f>
        <v>36526</v>
      </c>
      <c r="M462" s="103" t="n">
        <f aca="false">IF(AND($K462&lt;=M$20,$L462&gt;M$20),$I462,0)</f>
        <v>0</v>
      </c>
      <c r="N462" s="103" t="n">
        <f aca="false">IF(AND($K462&lt;=N$20,$L462&gt;N$20),$I462,0)</f>
        <v>0</v>
      </c>
      <c r="O462" s="103" t="n">
        <f aca="false">IF(AND($K462&lt;=O$20,$L462&gt;O$20),$I462,0)</f>
        <v>0</v>
      </c>
      <c r="P462" s="103" t="n">
        <f aca="false">IF(AND($K462&lt;=P$20,$L462&gt;P$20),$I462,0)</f>
        <v>0</v>
      </c>
      <c r="Q462" s="103" t="n">
        <f aca="false">IF(AND($K462&lt;=Q$20,$L462&gt;Q$20),$I462,0)</f>
        <v>0</v>
      </c>
      <c r="R462" s="103" t="n">
        <f aca="false">IF(AND($K462&lt;=R$20,$L462&gt;R$20),$I462,0)</f>
        <v>0</v>
      </c>
      <c r="S462" s="103" t="n">
        <f aca="false">IF(AND($K462&lt;=S$20,$L462&gt;S$20),$I462,0)</f>
        <v>0</v>
      </c>
      <c r="T462" s="103" t="n">
        <f aca="false">IF(AND($K462&lt;=T$20,$L462&gt;T$20),$I462,0)</f>
        <v>0</v>
      </c>
      <c r="U462" s="103" t="n">
        <f aca="false">IF(AND($K462&lt;=U$20,$L462&gt;U$20),$I462,0)</f>
        <v>0</v>
      </c>
      <c r="V462" s="103" t="n">
        <f aca="false">IF(AND($K462&lt;=V$20,$L462&gt;V$20),$I462,0)</f>
        <v>0</v>
      </c>
      <c r="W462" s="103" t="n">
        <f aca="false">IF(AND($K462&lt;=W$20,$L462&gt;W$20),$I462,0)</f>
        <v>0</v>
      </c>
      <c r="X462" s="103" t="n">
        <f aca="false">IF(AND($K462&lt;=X$20,$L462&gt;X$20),$I462,0)</f>
        <v>0</v>
      </c>
      <c r="Y462" s="106" t="n">
        <f aca="false">SUM(M462:X462)</f>
        <v>0</v>
      </c>
    </row>
    <row r="463" customFormat="false" ht="12.75" hidden="false" customHeight="false" outlineLevel="0" collapsed="false">
      <c r="A463" s="0" t="n">
        <f aca="false">+'Personnel Input Worksheet'!A464</f>
        <v>0</v>
      </c>
      <c r="B463" s="0" t="n">
        <f aca="false">+'Personnel Input Worksheet'!B464</f>
        <v>0</v>
      </c>
      <c r="C463" s="0" t="n">
        <f aca="false">+'Personnel Input Worksheet'!C464</f>
        <v>0</v>
      </c>
      <c r="D463" s="0" t="n">
        <f aca="false">+'Personnel Input Worksheet'!D464</f>
        <v>0</v>
      </c>
      <c r="E463" s="0" t="n">
        <f aca="false">+'Personnel Input Worksheet'!E464</f>
        <v>0</v>
      </c>
      <c r="F463" s="94" t="n">
        <f aca="false">+'Personnel Input Worksheet'!F464</f>
        <v>0</v>
      </c>
      <c r="G463" s="0" t="n">
        <f aca="false">+'Personnel Input Worksheet'!G464</f>
        <v>0</v>
      </c>
      <c r="H463" s="102" t="n">
        <f aca="false">+G463*30</f>
        <v>0</v>
      </c>
      <c r="I463" s="103" t="n">
        <f aca="false">+F463/12</f>
        <v>0</v>
      </c>
      <c r="J463" s="104" t="n">
        <v>36526</v>
      </c>
      <c r="K463" s="105" t="n">
        <f aca="false">IF(B463&lt;&gt;"FTE",DATE(99,12,31),+J463+(360-H463))</f>
        <v>36525</v>
      </c>
      <c r="L463" s="105" t="n">
        <f aca="false">IF(B463&lt;&gt;"FTE",J463+H463,DATE(2001,1,1))</f>
        <v>36526</v>
      </c>
      <c r="M463" s="103" t="n">
        <f aca="false">IF(AND($K463&lt;=M$20,$L463&gt;M$20),$I463,0)</f>
        <v>0</v>
      </c>
      <c r="N463" s="103" t="n">
        <f aca="false">IF(AND($K463&lt;=N$20,$L463&gt;N$20),$I463,0)</f>
        <v>0</v>
      </c>
      <c r="O463" s="103" t="n">
        <f aca="false">IF(AND($K463&lt;=O$20,$L463&gt;O$20),$I463,0)</f>
        <v>0</v>
      </c>
      <c r="P463" s="103" t="n">
        <f aca="false">IF(AND($K463&lt;=P$20,$L463&gt;P$20),$I463,0)</f>
        <v>0</v>
      </c>
      <c r="Q463" s="103" t="n">
        <f aca="false">IF(AND($K463&lt;=Q$20,$L463&gt;Q$20),$I463,0)</f>
        <v>0</v>
      </c>
      <c r="R463" s="103" t="n">
        <f aca="false">IF(AND($K463&lt;=R$20,$L463&gt;R$20),$I463,0)</f>
        <v>0</v>
      </c>
      <c r="S463" s="103" t="n">
        <f aca="false">IF(AND($K463&lt;=S$20,$L463&gt;S$20),$I463,0)</f>
        <v>0</v>
      </c>
      <c r="T463" s="103" t="n">
        <f aca="false">IF(AND($K463&lt;=T$20,$L463&gt;T$20),$I463,0)</f>
        <v>0</v>
      </c>
      <c r="U463" s="103" t="n">
        <f aca="false">IF(AND($K463&lt;=U$20,$L463&gt;U$20),$I463,0)</f>
        <v>0</v>
      </c>
      <c r="V463" s="103" t="n">
        <f aca="false">IF(AND($K463&lt;=V$20,$L463&gt;V$20),$I463,0)</f>
        <v>0</v>
      </c>
      <c r="W463" s="103" t="n">
        <f aca="false">IF(AND($K463&lt;=W$20,$L463&gt;W$20),$I463,0)</f>
        <v>0</v>
      </c>
      <c r="X463" s="103" t="n">
        <f aca="false">IF(AND($K463&lt;=X$20,$L463&gt;X$20),$I463,0)</f>
        <v>0</v>
      </c>
      <c r="Y463" s="106" t="n">
        <f aca="false">SUM(M463:X463)</f>
        <v>0</v>
      </c>
    </row>
    <row r="464" customFormat="false" ht="12.75" hidden="false" customHeight="false" outlineLevel="0" collapsed="false">
      <c r="A464" s="0" t="n">
        <f aca="false">+'Personnel Input Worksheet'!A465</f>
        <v>0</v>
      </c>
      <c r="B464" s="0" t="n">
        <f aca="false">+'Personnel Input Worksheet'!B465</f>
        <v>0</v>
      </c>
      <c r="C464" s="0" t="n">
        <f aca="false">+'Personnel Input Worksheet'!C465</f>
        <v>0</v>
      </c>
      <c r="D464" s="0" t="n">
        <f aca="false">+'Personnel Input Worksheet'!D465</f>
        <v>0</v>
      </c>
      <c r="E464" s="0" t="n">
        <f aca="false">+'Personnel Input Worksheet'!E465</f>
        <v>0</v>
      </c>
      <c r="F464" s="94" t="n">
        <f aca="false">+'Personnel Input Worksheet'!F465</f>
        <v>0</v>
      </c>
      <c r="G464" s="0" t="n">
        <f aca="false">+'Personnel Input Worksheet'!G465</f>
        <v>0</v>
      </c>
      <c r="H464" s="102" t="n">
        <f aca="false">+G464*30</f>
        <v>0</v>
      </c>
      <c r="I464" s="103" t="n">
        <f aca="false">+F464/12</f>
        <v>0</v>
      </c>
      <c r="J464" s="104" t="n">
        <v>36526</v>
      </c>
      <c r="K464" s="105" t="n">
        <f aca="false">IF(B464&lt;&gt;"FTE",DATE(99,12,31),+J464+(360-H464))</f>
        <v>36525</v>
      </c>
      <c r="L464" s="105" t="n">
        <f aca="false">IF(B464&lt;&gt;"FTE",J464+H464,DATE(2001,1,1))</f>
        <v>36526</v>
      </c>
      <c r="M464" s="103" t="n">
        <f aca="false">IF(AND($K464&lt;=M$20,$L464&gt;M$20),$I464,0)</f>
        <v>0</v>
      </c>
      <c r="N464" s="103" t="n">
        <f aca="false">IF(AND($K464&lt;=N$20,$L464&gt;N$20),$I464,0)</f>
        <v>0</v>
      </c>
      <c r="O464" s="103" t="n">
        <f aca="false">IF(AND($K464&lt;=O$20,$L464&gt;O$20),$I464,0)</f>
        <v>0</v>
      </c>
      <c r="P464" s="103" t="n">
        <f aca="false">IF(AND($K464&lt;=P$20,$L464&gt;P$20),$I464,0)</f>
        <v>0</v>
      </c>
      <c r="Q464" s="103" t="n">
        <f aca="false">IF(AND($K464&lt;=Q$20,$L464&gt;Q$20),$I464,0)</f>
        <v>0</v>
      </c>
      <c r="R464" s="103" t="n">
        <f aca="false">IF(AND($K464&lt;=R$20,$L464&gt;R$20),$I464,0)</f>
        <v>0</v>
      </c>
      <c r="S464" s="103" t="n">
        <f aca="false">IF(AND($K464&lt;=S$20,$L464&gt;S$20),$I464,0)</f>
        <v>0</v>
      </c>
      <c r="T464" s="103" t="n">
        <f aca="false">IF(AND($K464&lt;=T$20,$L464&gt;T$20),$I464,0)</f>
        <v>0</v>
      </c>
      <c r="U464" s="103" t="n">
        <f aca="false">IF(AND($K464&lt;=U$20,$L464&gt;U$20),$I464,0)</f>
        <v>0</v>
      </c>
      <c r="V464" s="103" t="n">
        <f aca="false">IF(AND($K464&lt;=V$20,$L464&gt;V$20),$I464,0)</f>
        <v>0</v>
      </c>
      <c r="W464" s="103" t="n">
        <f aca="false">IF(AND($K464&lt;=W$20,$L464&gt;W$20),$I464,0)</f>
        <v>0</v>
      </c>
      <c r="X464" s="103" t="n">
        <f aca="false">IF(AND($K464&lt;=X$20,$L464&gt;X$20),$I464,0)</f>
        <v>0</v>
      </c>
      <c r="Y464" s="106" t="n">
        <f aca="false">SUM(M464:X464)</f>
        <v>0</v>
      </c>
    </row>
    <row r="465" customFormat="false" ht="12.75" hidden="false" customHeight="false" outlineLevel="0" collapsed="false">
      <c r="A465" s="0" t="n">
        <f aca="false">+'Personnel Input Worksheet'!A466</f>
        <v>0</v>
      </c>
      <c r="B465" s="0" t="n">
        <f aca="false">+'Personnel Input Worksheet'!B466</f>
        <v>0</v>
      </c>
      <c r="C465" s="0" t="n">
        <f aca="false">+'Personnel Input Worksheet'!C466</f>
        <v>0</v>
      </c>
      <c r="D465" s="0" t="n">
        <f aca="false">+'Personnel Input Worksheet'!D466</f>
        <v>0</v>
      </c>
      <c r="E465" s="0" t="n">
        <f aca="false">+'Personnel Input Worksheet'!E466</f>
        <v>0</v>
      </c>
      <c r="F465" s="94" t="n">
        <f aca="false">+'Personnel Input Worksheet'!F466</f>
        <v>0</v>
      </c>
      <c r="G465" s="0" t="n">
        <f aca="false">+'Personnel Input Worksheet'!G466</f>
        <v>0</v>
      </c>
      <c r="H465" s="102" t="n">
        <f aca="false">+G465*30</f>
        <v>0</v>
      </c>
      <c r="I465" s="103" t="n">
        <f aca="false">+F465/12</f>
        <v>0</v>
      </c>
      <c r="J465" s="104" t="n">
        <v>36526</v>
      </c>
      <c r="K465" s="105" t="n">
        <f aca="false">IF(B465&lt;&gt;"FTE",DATE(99,12,31),+J465+(360-H465))</f>
        <v>36525</v>
      </c>
      <c r="L465" s="105" t="n">
        <f aca="false">IF(B465&lt;&gt;"FTE",J465+H465,DATE(2001,1,1))</f>
        <v>36526</v>
      </c>
      <c r="M465" s="103" t="n">
        <f aca="false">IF(AND($K465&lt;=M$20,$L465&gt;M$20),$I465,0)</f>
        <v>0</v>
      </c>
      <c r="N465" s="103" t="n">
        <f aca="false">IF(AND($K465&lt;=N$20,$L465&gt;N$20),$I465,0)</f>
        <v>0</v>
      </c>
      <c r="O465" s="103" t="n">
        <f aca="false">IF(AND($K465&lt;=O$20,$L465&gt;O$20),$I465,0)</f>
        <v>0</v>
      </c>
      <c r="P465" s="103" t="n">
        <f aca="false">IF(AND($K465&lt;=P$20,$L465&gt;P$20),$I465,0)</f>
        <v>0</v>
      </c>
      <c r="Q465" s="103" t="n">
        <f aca="false">IF(AND($K465&lt;=Q$20,$L465&gt;Q$20),$I465,0)</f>
        <v>0</v>
      </c>
      <c r="R465" s="103" t="n">
        <f aca="false">IF(AND($K465&lt;=R$20,$L465&gt;R$20),$I465,0)</f>
        <v>0</v>
      </c>
      <c r="S465" s="103" t="n">
        <f aca="false">IF(AND($K465&lt;=S$20,$L465&gt;S$20),$I465,0)</f>
        <v>0</v>
      </c>
      <c r="T465" s="103" t="n">
        <f aca="false">IF(AND($K465&lt;=T$20,$L465&gt;T$20),$I465,0)</f>
        <v>0</v>
      </c>
      <c r="U465" s="103" t="n">
        <f aca="false">IF(AND($K465&lt;=U$20,$L465&gt;U$20),$I465,0)</f>
        <v>0</v>
      </c>
      <c r="V465" s="103" t="n">
        <f aca="false">IF(AND($K465&lt;=V$20,$L465&gt;V$20),$I465,0)</f>
        <v>0</v>
      </c>
      <c r="W465" s="103" t="n">
        <f aca="false">IF(AND($K465&lt;=W$20,$L465&gt;W$20),$I465,0)</f>
        <v>0</v>
      </c>
      <c r="X465" s="103" t="n">
        <f aca="false">IF(AND($K465&lt;=X$20,$L465&gt;X$20),$I465,0)</f>
        <v>0</v>
      </c>
      <c r="Y465" s="106" t="n">
        <f aca="false">SUM(M465:X465)</f>
        <v>0</v>
      </c>
    </row>
    <row r="466" customFormat="false" ht="12.75" hidden="false" customHeight="false" outlineLevel="0" collapsed="false">
      <c r="A466" s="0" t="n">
        <f aca="false">+'Personnel Input Worksheet'!A467</f>
        <v>0</v>
      </c>
      <c r="B466" s="0" t="n">
        <f aca="false">+'Personnel Input Worksheet'!B467</f>
        <v>0</v>
      </c>
      <c r="C466" s="0" t="n">
        <f aca="false">+'Personnel Input Worksheet'!C467</f>
        <v>0</v>
      </c>
      <c r="D466" s="0" t="n">
        <f aca="false">+'Personnel Input Worksheet'!D467</f>
        <v>0</v>
      </c>
      <c r="E466" s="0" t="n">
        <f aca="false">+'Personnel Input Worksheet'!E467</f>
        <v>0</v>
      </c>
      <c r="F466" s="94" t="n">
        <f aca="false">+'Personnel Input Worksheet'!F467</f>
        <v>0</v>
      </c>
      <c r="G466" s="0" t="n">
        <f aca="false">+'Personnel Input Worksheet'!G467</f>
        <v>0</v>
      </c>
      <c r="H466" s="102" t="n">
        <f aca="false">+G466*30</f>
        <v>0</v>
      </c>
      <c r="I466" s="103" t="n">
        <f aca="false">+F466/12</f>
        <v>0</v>
      </c>
      <c r="J466" s="104" t="n">
        <v>36526</v>
      </c>
      <c r="K466" s="105" t="n">
        <f aca="false">IF(B466&lt;&gt;"FTE",DATE(99,12,31),+J466+(360-H466))</f>
        <v>36525</v>
      </c>
      <c r="L466" s="105" t="n">
        <f aca="false">IF(B466&lt;&gt;"FTE",J466+H466,DATE(2001,1,1))</f>
        <v>36526</v>
      </c>
      <c r="M466" s="103" t="n">
        <f aca="false">IF(AND($K466&lt;=M$20,$L466&gt;M$20),$I466,0)</f>
        <v>0</v>
      </c>
      <c r="N466" s="103" t="n">
        <f aca="false">IF(AND($K466&lt;=N$20,$L466&gt;N$20),$I466,0)</f>
        <v>0</v>
      </c>
      <c r="O466" s="103" t="n">
        <f aca="false">IF(AND($K466&lt;=O$20,$L466&gt;O$20),$I466,0)</f>
        <v>0</v>
      </c>
      <c r="P466" s="103" t="n">
        <f aca="false">IF(AND($K466&lt;=P$20,$L466&gt;P$20),$I466,0)</f>
        <v>0</v>
      </c>
      <c r="Q466" s="103" t="n">
        <f aca="false">IF(AND($K466&lt;=Q$20,$L466&gt;Q$20),$I466,0)</f>
        <v>0</v>
      </c>
      <c r="R466" s="103" t="n">
        <f aca="false">IF(AND($K466&lt;=R$20,$L466&gt;R$20),$I466,0)</f>
        <v>0</v>
      </c>
      <c r="S466" s="103" t="n">
        <f aca="false">IF(AND($K466&lt;=S$20,$L466&gt;S$20),$I466,0)</f>
        <v>0</v>
      </c>
      <c r="T466" s="103" t="n">
        <f aca="false">IF(AND($K466&lt;=T$20,$L466&gt;T$20),$I466,0)</f>
        <v>0</v>
      </c>
      <c r="U466" s="103" t="n">
        <f aca="false">IF(AND($K466&lt;=U$20,$L466&gt;U$20),$I466,0)</f>
        <v>0</v>
      </c>
      <c r="V466" s="103" t="n">
        <f aca="false">IF(AND($K466&lt;=V$20,$L466&gt;V$20),$I466,0)</f>
        <v>0</v>
      </c>
      <c r="W466" s="103" t="n">
        <f aca="false">IF(AND($K466&lt;=W$20,$L466&gt;W$20),$I466,0)</f>
        <v>0</v>
      </c>
      <c r="X466" s="103" t="n">
        <f aca="false">IF(AND($K466&lt;=X$20,$L466&gt;X$20),$I466,0)</f>
        <v>0</v>
      </c>
      <c r="Y466" s="106" t="n">
        <f aca="false">SUM(M466:X466)</f>
        <v>0</v>
      </c>
    </row>
    <row r="467" customFormat="false" ht="12.75" hidden="false" customHeight="false" outlineLevel="0" collapsed="false">
      <c r="A467" s="0" t="n">
        <f aca="false">+'Personnel Input Worksheet'!A468</f>
        <v>0</v>
      </c>
      <c r="B467" s="0" t="n">
        <f aca="false">+'Personnel Input Worksheet'!B468</f>
        <v>0</v>
      </c>
      <c r="C467" s="0" t="n">
        <f aca="false">+'Personnel Input Worksheet'!C468</f>
        <v>0</v>
      </c>
      <c r="D467" s="0" t="n">
        <f aca="false">+'Personnel Input Worksheet'!D468</f>
        <v>0</v>
      </c>
      <c r="E467" s="0" t="n">
        <f aca="false">+'Personnel Input Worksheet'!E468</f>
        <v>0</v>
      </c>
      <c r="F467" s="94" t="n">
        <f aca="false">+'Personnel Input Worksheet'!F468</f>
        <v>0</v>
      </c>
      <c r="G467" s="0" t="n">
        <f aca="false">+'Personnel Input Worksheet'!G468</f>
        <v>0</v>
      </c>
      <c r="H467" s="102" t="n">
        <f aca="false">+G467*30</f>
        <v>0</v>
      </c>
      <c r="I467" s="103" t="n">
        <f aca="false">+F467/12</f>
        <v>0</v>
      </c>
      <c r="J467" s="104" t="n">
        <v>36526</v>
      </c>
      <c r="K467" s="105" t="n">
        <f aca="false">IF(B467&lt;&gt;"FTE",DATE(99,12,31),+J467+(360-H467))</f>
        <v>36525</v>
      </c>
      <c r="L467" s="105" t="n">
        <f aca="false">IF(B467&lt;&gt;"FTE",J467+H467,DATE(2001,1,1))</f>
        <v>36526</v>
      </c>
      <c r="M467" s="103" t="n">
        <f aca="false">IF(AND($K467&lt;=M$20,$L467&gt;M$20),$I467,0)</f>
        <v>0</v>
      </c>
      <c r="N467" s="103" t="n">
        <f aca="false">IF(AND($K467&lt;=N$20,$L467&gt;N$20),$I467,0)</f>
        <v>0</v>
      </c>
      <c r="O467" s="103" t="n">
        <f aca="false">IF(AND($K467&lt;=O$20,$L467&gt;O$20),$I467,0)</f>
        <v>0</v>
      </c>
      <c r="P467" s="103" t="n">
        <f aca="false">IF(AND($K467&lt;=P$20,$L467&gt;P$20),$I467,0)</f>
        <v>0</v>
      </c>
      <c r="Q467" s="103" t="n">
        <f aca="false">IF(AND($K467&lt;=Q$20,$L467&gt;Q$20),$I467,0)</f>
        <v>0</v>
      </c>
      <c r="R467" s="103" t="n">
        <f aca="false">IF(AND($K467&lt;=R$20,$L467&gt;R$20),$I467,0)</f>
        <v>0</v>
      </c>
      <c r="S467" s="103" t="n">
        <f aca="false">IF(AND($K467&lt;=S$20,$L467&gt;S$20),$I467,0)</f>
        <v>0</v>
      </c>
      <c r="T467" s="103" t="n">
        <f aca="false">IF(AND($K467&lt;=T$20,$L467&gt;T$20),$I467,0)</f>
        <v>0</v>
      </c>
      <c r="U467" s="103" t="n">
        <f aca="false">IF(AND($K467&lt;=U$20,$L467&gt;U$20),$I467,0)</f>
        <v>0</v>
      </c>
      <c r="V467" s="103" t="n">
        <f aca="false">IF(AND($K467&lt;=V$20,$L467&gt;V$20),$I467,0)</f>
        <v>0</v>
      </c>
      <c r="W467" s="103" t="n">
        <f aca="false">IF(AND($K467&lt;=W$20,$L467&gt;W$20),$I467,0)</f>
        <v>0</v>
      </c>
      <c r="X467" s="103" t="n">
        <f aca="false">IF(AND($K467&lt;=X$20,$L467&gt;X$20),$I467,0)</f>
        <v>0</v>
      </c>
      <c r="Y467" s="106" t="n">
        <f aca="false">SUM(M467:X467)</f>
        <v>0</v>
      </c>
    </row>
    <row r="468" customFormat="false" ht="12.75" hidden="false" customHeight="false" outlineLevel="0" collapsed="false">
      <c r="A468" s="0" t="n">
        <f aca="false">+'Personnel Input Worksheet'!A469</f>
        <v>0</v>
      </c>
      <c r="B468" s="0" t="n">
        <f aca="false">+'Personnel Input Worksheet'!B469</f>
        <v>0</v>
      </c>
      <c r="C468" s="0" t="n">
        <f aca="false">+'Personnel Input Worksheet'!C469</f>
        <v>0</v>
      </c>
      <c r="D468" s="0" t="n">
        <f aca="false">+'Personnel Input Worksheet'!D469</f>
        <v>0</v>
      </c>
      <c r="E468" s="0" t="n">
        <f aca="false">+'Personnel Input Worksheet'!E469</f>
        <v>0</v>
      </c>
      <c r="F468" s="94" t="n">
        <f aca="false">+'Personnel Input Worksheet'!F469</f>
        <v>0</v>
      </c>
      <c r="G468" s="0" t="n">
        <f aca="false">+'Personnel Input Worksheet'!G469</f>
        <v>0</v>
      </c>
      <c r="H468" s="102" t="n">
        <f aca="false">+G468*30</f>
        <v>0</v>
      </c>
      <c r="I468" s="103" t="n">
        <f aca="false">+F468/12</f>
        <v>0</v>
      </c>
      <c r="J468" s="104" t="n">
        <v>36526</v>
      </c>
      <c r="K468" s="105" t="n">
        <f aca="false">IF(B468&lt;&gt;"FTE",DATE(99,12,31),+J468+(360-H468))</f>
        <v>36525</v>
      </c>
      <c r="L468" s="105" t="n">
        <f aca="false">IF(B468&lt;&gt;"FTE",J468+H468,DATE(2001,1,1))</f>
        <v>36526</v>
      </c>
      <c r="M468" s="103" t="n">
        <f aca="false">IF(AND($K468&lt;=M$20,$L468&gt;M$20),$I468,0)</f>
        <v>0</v>
      </c>
      <c r="N468" s="103" t="n">
        <f aca="false">IF(AND($K468&lt;=N$20,$L468&gt;N$20),$I468,0)</f>
        <v>0</v>
      </c>
      <c r="O468" s="103" t="n">
        <f aca="false">IF(AND($K468&lt;=O$20,$L468&gt;O$20),$I468,0)</f>
        <v>0</v>
      </c>
      <c r="P468" s="103" t="n">
        <f aca="false">IF(AND($K468&lt;=P$20,$L468&gt;P$20),$I468,0)</f>
        <v>0</v>
      </c>
      <c r="Q468" s="103" t="n">
        <f aca="false">IF(AND($K468&lt;=Q$20,$L468&gt;Q$20),$I468,0)</f>
        <v>0</v>
      </c>
      <c r="R468" s="103" t="n">
        <f aca="false">IF(AND($K468&lt;=R$20,$L468&gt;R$20),$I468,0)</f>
        <v>0</v>
      </c>
      <c r="S468" s="103" t="n">
        <f aca="false">IF(AND($K468&lt;=S$20,$L468&gt;S$20),$I468,0)</f>
        <v>0</v>
      </c>
      <c r="T468" s="103" t="n">
        <f aca="false">IF(AND($K468&lt;=T$20,$L468&gt;T$20),$I468,0)</f>
        <v>0</v>
      </c>
      <c r="U468" s="103" t="n">
        <f aca="false">IF(AND($K468&lt;=U$20,$L468&gt;U$20),$I468,0)</f>
        <v>0</v>
      </c>
      <c r="V468" s="103" t="n">
        <f aca="false">IF(AND($K468&lt;=V$20,$L468&gt;V$20),$I468,0)</f>
        <v>0</v>
      </c>
      <c r="W468" s="103" t="n">
        <f aca="false">IF(AND($K468&lt;=W$20,$L468&gt;W$20),$I468,0)</f>
        <v>0</v>
      </c>
      <c r="X468" s="103" t="n">
        <f aca="false">IF(AND($K468&lt;=X$20,$L468&gt;X$20),$I468,0)</f>
        <v>0</v>
      </c>
      <c r="Y468" s="106" t="n">
        <f aca="false">SUM(M468:X468)</f>
        <v>0</v>
      </c>
    </row>
    <row r="469" customFormat="false" ht="12.75" hidden="false" customHeight="false" outlineLevel="0" collapsed="false">
      <c r="A469" s="0" t="n">
        <f aca="false">+'Personnel Input Worksheet'!A470</f>
        <v>0</v>
      </c>
      <c r="B469" s="0" t="n">
        <f aca="false">+'Personnel Input Worksheet'!B470</f>
        <v>0</v>
      </c>
      <c r="C469" s="0" t="n">
        <f aca="false">+'Personnel Input Worksheet'!C470</f>
        <v>0</v>
      </c>
      <c r="D469" s="0" t="n">
        <f aca="false">+'Personnel Input Worksheet'!D470</f>
        <v>0</v>
      </c>
      <c r="E469" s="0" t="n">
        <f aca="false">+'Personnel Input Worksheet'!E470</f>
        <v>0</v>
      </c>
      <c r="F469" s="94" t="n">
        <f aca="false">+'Personnel Input Worksheet'!F470</f>
        <v>0</v>
      </c>
      <c r="G469" s="0" t="n">
        <f aca="false">+'Personnel Input Worksheet'!G470</f>
        <v>0</v>
      </c>
      <c r="H469" s="102" t="n">
        <f aca="false">+G469*30</f>
        <v>0</v>
      </c>
      <c r="I469" s="103" t="n">
        <f aca="false">+F469/12</f>
        <v>0</v>
      </c>
      <c r="J469" s="104" t="n">
        <v>36526</v>
      </c>
      <c r="K469" s="105" t="n">
        <f aca="false">IF(B469&lt;&gt;"FTE",DATE(99,12,31),+J469+(360-H469))</f>
        <v>36525</v>
      </c>
      <c r="L469" s="105" t="n">
        <f aca="false">IF(B469&lt;&gt;"FTE",J469+H469,DATE(2001,1,1))</f>
        <v>36526</v>
      </c>
      <c r="M469" s="103" t="n">
        <f aca="false">IF(AND($K469&lt;=M$20,$L469&gt;M$20),$I469,0)</f>
        <v>0</v>
      </c>
      <c r="N469" s="103" t="n">
        <f aca="false">IF(AND($K469&lt;=N$20,$L469&gt;N$20),$I469,0)</f>
        <v>0</v>
      </c>
      <c r="O469" s="103" t="n">
        <f aca="false">IF(AND($K469&lt;=O$20,$L469&gt;O$20),$I469,0)</f>
        <v>0</v>
      </c>
      <c r="P469" s="103" t="n">
        <f aca="false">IF(AND($K469&lt;=P$20,$L469&gt;P$20),$I469,0)</f>
        <v>0</v>
      </c>
      <c r="Q469" s="103" t="n">
        <f aca="false">IF(AND($K469&lt;=Q$20,$L469&gt;Q$20),$I469,0)</f>
        <v>0</v>
      </c>
      <c r="R469" s="103" t="n">
        <f aca="false">IF(AND($K469&lt;=R$20,$L469&gt;R$20),$I469,0)</f>
        <v>0</v>
      </c>
      <c r="S469" s="103" t="n">
        <f aca="false">IF(AND($K469&lt;=S$20,$L469&gt;S$20),$I469,0)</f>
        <v>0</v>
      </c>
      <c r="T469" s="103" t="n">
        <f aca="false">IF(AND($K469&lt;=T$20,$L469&gt;T$20),$I469,0)</f>
        <v>0</v>
      </c>
      <c r="U469" s="103" t="n">
        <f aca="false">IF(AND($K469&lt;=U$20,$L469&gt;U$20),$I469,0)</f>
        <v>0</v>
      </c>
      <c r="V469" s="103" t="n">
        <f aca="false">IF(AND($K469&lt;=V$20,$L469&gt;V$20),$I469,0)</f>
        <v>0</v>
      </c>
      <c r="W469" s="103" t="n">
        <f aca="false">IF(AND($K469&lt;=W$20,$L469&gt;W$20),$I469,0)</f>
        <v>0</v>
      </c>
      <c r="X469" s="103" t="n">
        <f aca="false">IF(AND($K469&lt;=X$20,$L469&gt;X$20),$I469,0)</f>
        <v>0</v>
      </c>
      <c r="Y469" s="106" t="n">
        <f aca="false">SUM(M469:X469)</f>
        <v>0</v>
      </c>
    </row>
    <row r="470" customFormat="false" ht="12.75" hidden="false" customHeight="false" outlineLevel="0" collapsed="false">
      <c r="A470" s="0" t="n">
        <f aca="false">+'Personnel Input Worksheet'!A471</f>
        <v>0</v>
      </c>
      <c r="B470" s="0" t="n">
        <f aca="false">+'Personnel Input Worksheet'!B471</f>
        <v>0</v>
      </c>
      <c r="C470" s="0" t="n">
        <f aca="false">+'Personnel Input Worksheet'!C471</f>
        <v>0</v>
      </c>
      <c r="D470" s="0" t="n">
        <f aca="false">+'Personnel Input Worksheet'!D471</f>
        <v>0</v>
      </c>
      <c r="E470" s="0" t="n">
        <f aca="false">+'Personnel Input Worksheet'!E471</f>
        <v>0</v>
      </c>
      <c r="F470" s="94" t="n">
        <f aca="false">+'Personnel Input Worksheet'!F471</f>
        <v>0</v>
      </c>
      <c r="G470" s="0" t="n">
        <f aca="false">+'Personnel Input Worksheet'!G471</f>
        <v>0</v>
      </c>
      <c r="H470" s="102" t="n">
        <f aca="false">+G470*30</f>
        <v>0</v>
      </c>
      <c r="I470" s="103" t="n">
        <f aca="false">+F470/12</f>
        <v>0</v>
      </c>
      <c r="J470" s="104" t="n">
        <v>36526</v>
      </c>
      <c r="K470" s="105" t="n">
        <f aca="false">IF(B470&lt;&gt;"FTE",DATE(99,12,31),+J470+(360-H470))</f>
        <v>36525</v>
      </c>
      <c r="L470" s="105" t="n">
        <f aca="false">IF(B470&lt;&gt;"FTE",J470+H470,DATE(2001,1,1))</f>
        <v>36526</v>
      </c>
      <c r="M470" s="103" t="n">
        <f aca="false">IF(AND($K470&lt;=M$20,$L470&gt;M$20),$I470,0)</f>
        <v>0</v>
      </c>
      <c r="N470" s="103" t="n">
        <f aca="false">IF(AND($K470&lt;=N$20,$L470&gt;N$20),$I470,0)</f>
        <v>0</v>
      </c>
      <c r="O470" s="103" t="n">
        <f aca="false">IF(AND($K470&lt;=O$20,$L470&gt;O$20),$I470,0)</f>
        <v>0</v>
      </c>
      <c r="P470" s="103" t="n">
        <f aca="false">IF(AND($K470&lt;=P$20,$L470&gt;P$20),$I470,0)</f>
        <v>0</v>
      </c>
      <c r="Q470" s="103" t="n">
        <f aca="false">IF(AND($K470&lt;=Q$20,$L470&gt;Q$20),$I470,0)</f>
        <v>0</v>
      </c>
      <c r="R470" s="103" t="n">
        <f aca="false">IF(AND($K470&lt;=R$20,$L470&gt;R$20),$I470,0)</f>
        <v>0</v>
      </c>
      <c r="S470" s="103" t="n">
        <f aca="false">IF(AND($K470&lt;=S$20,$L470&gt;S$20),$I470,0)</f>
        <v>0</v>
      </c>
      <c r="T470" s="103" t="n">
        <f aca="false">IF(AND($K470&lt;=T$20,$L470&gt;T$20),$I470,0)</f>
        <v>0</v>
      </c>
      <c r="U470" s="103" t="n">
        <f aca="false">IF(AND($K470&lt;=U$20,$L470&gt;U$20),$I470,0)</f>
        <v>0</v>
      </c>
      <c r="V470" s="103" t="n">
        <f aca="false">IF(AND($K470&lt;=V$20,$L470&gt;V$20),$I470,0)</f>
        <v>0</v>
      </c>
      <c r="W470" s="103" t="n">
        <f aca="false">IF(AND($K470&lt;=W$20,$L470&gt;W$20),$I470,0)</f>
        <v>0</v>
      </c>
      <c r="X470" s="103" t="n">
        <f aca="false">IF(AND($K470&lt;=X$20,$L470&gt;X$20),$I470,0)</f>
        <v>0</v>
      </c>
      <c r="Y470" s="106" t="n">
        <f aca="false">SUM(M470:X470)</f>
        <v>0</v>
      </c>
    </row>
    <row r="471" customFormat="false" ht="12.75" hidden="false" customHeight="false" outlineLevel="0" collapsed="false">
      <c r="A471" s="0" t="n">
        <f aca="false">+'Personnel Input Worksheet'!A472</f>
        <v>0</v>
      </c>
      <c r="B471" s="0" t="n">
        <f aca="false">+'Personnel Input Worksheet'!B472</f>
        <v>0</v>
      </c>
      <c r="C471" s="0" t="n">
        <f aca="false">+'Personnel Input Worksheet'!C472</f>
        <v>0</v>
      </c>
      <c r="D471" s="0" t="n">
        <f aca="false">+'Personnel Input Worksheet'!D472</f>
        <v>0</v>
      </c>
      <c r="E471" s="0" t="n">
        <f aca="false">+'Personnel Input Worksheet'!E472</f>
        <v>0</v>
      </c>
      <c r="F471" s="94" t="n">
        <f aca="false">+'Personnel Input Worksheet'!F472</f>
        <v>0</v>
      </c>
      <c r="G471" s="0" t="n">
        <f aca="false">+'Personnel Input Worksheet'!G472</f>
        <v>0</v>
      </c>
      <c r="H471" s="102" t="n">
        <f aca="false">+G471*30</f>
        <v>0</v>
      </c>
      <c r="I471" s="103" t="n">
        <f aca="false">+F471/12</f>
        <v>0</v>
      </c>
      <c r="J471" s="104" t="n">
        <v>36526</v>
      </c>
      <c r="K471" s="105" t="n">
        <f aca="false">IF(B471&lt;&gt;"FTE",DATE(99,12,31),+J471+(360-H471))</f>
        <v>36525</v>
      </c>
      <c r="L471" s="105" t="n">
        <f aca="false">IF(B471&lt;&gt;"FTE",J471+H471,DATE(2001,1,1))</f>
        <v>36526</v>
      </c>
      <c r="M471" s="103" t="n">
        <f aca="false">IF(AND($K471&lt;=M$20,$L471&gt;M$20),$I471,0)</f>
        <v>0</v>
      </c>
      <c r="N471" s="103" t="n">
        <f aca="false">IF(AND($K471&lt;=N$20,$L471&gt;N$20),$I471,0)</f>
        <v>0</v>
      </c>
      <c r="O471" s="103" t="n">
        <f aca="false">IF(AND($K471&lt;=O$20,$L471&gt;O$20),$I471,0)</f>
        <v>0</v>
      </c>
      <c r="P471" s="103" t="n">
        <f aca="false">IF(AND($K471&lt;=P$20,$L471&gt;P$20),$I471,0)</f>
        <v>0</v>
      </c>
      <c r="Q471" s="103" t="n">
        <f aca="false">IF(AND($K471&lt;=Q$20,$L471&gt;Q$20),$I471,0)</f>
        <v>0</v>
      </c>
      <c r="R471" s="103" t="n">
        <f aca="false">IF(AND($K471&lt;=R$20,$L471&gt;R$20),$I471,0)</f>
        <v>0</v>
      </c>
      <c r="S471" s="103" t="n">
        <f aca="false">IF(AND($K471&lt;=S$20,$L471&gt;S$20),$I471,0)</f>
        <v>0</v>
      </c>
      <c r="T471" s="103" t="n">
        <f aca="false">IF(AND($K471&lt;=T$20,$L471&gt;T$20),$I471,0)</f>
        <v>0</v>
      </c>
      <c r="U471" s="103" t="n">
        <f aca="false">IF(AND($K471&lt;=U$20,$L471&gt;U$20),$I471,0)</f>
        <v>0</v>
      </c>
      <c r="V471" s="103" t="n">
        <f aca="false">IF(AND($K471&lt;=V$20,$L471&gt;V$20),$I471,0)</f>
        <v>0</v>
      </c>
      <c r="W471" s="103" t="n">
        <f aca="false">IF(AND($K471&lt;=W$20,$L471&gt;W$20),$I471,0)</f>
        <v>0</v>
      </c>
      <c r="X471" s="103" t="n">
        <f aca="false">IF(AND($K471&lt;=X$20,$L471&gt;X$20),$I471,0)</f>
        <v>0</v>
      </c>
      <c r="Y471" s="106" t="n">
        <f aca="false">SUM(M471:X471)</f>
        <v>0</v>
      </c>
    </row>
    <row r="472" customFormat="false" ht="12.75" hidden="false" customHeight="false" outlineLevel="0" collapsed="false">
      <c r="A472" s="0" t="n">
        <f aca="false">+'Personnel Input Worksheet'!A473</f>
        <v>0</v>
      </c>
      <c r="B472" s="0" t="n">
        <f aca="false">+'Personnel Input Worksheet'!B473</f>
        <v>0</v>
      </c>
      <c r="C472" s="0" t="n">
        <f aca="false">+'Personnel Input Worksheet'!C473</f>
        <v>0</v>
      </c>
      <c r="D472" s="0" t="n">
        <f aca="false">+'Personnel Input Worksheet'!D473</f>
        <v>0</v>
      </c>
      <c r="E472" s="0" t="n">
        <f aca="false">+'Personnel Input Worksheet'!E473</f>
        <v>0</v>
      </c>
      <c r="F472" s="94" t="n">
        <f aca="false">+'Personnel Input Worksheet'!F473</f>
        <v>0</v>
      </c>
      <c r="G472" s="0" t="n">
        <f aca="false">+'Personnel Input Worksheet'!G473</f>
        <v>0</v>
      </c>
      <c r="H472" s="102" t="n">
        <f aca="false">+G472*30</f>
        <v>0</v>
      </c>
      <c r="I472" s="103" t="n">
        <f aca="false">+F472/12</f>
        <v>0</v>
      </c>
      <c r="J472" s="104" t="n">
        <v>36526</v>
      </c>
      <c r="K472" s="105" t="n">
        <f aca="false">IF(B472&lt;&gt;"FTE",DATE(99,12,31),+J472+(360-H472))</f>
        <v>36525</v>
      </c>
      <c r="L472" s="105" t="n">
        <f aca="false">IF(B472&lt;&gt;"FTE",J472+H472,DATE(2001,1,1))</f>
        <v>36526</v>
      </c>
      <c r="M472" s="103" t="n">
        <f aca="false">IF(AND($K472&lt;=M$20,$L472&gt;M$20),$I472,0)</f>
        <v>0</v>
      </c>
      <c r="N472" s="103" t="n">
        <f aca="false">IF(AND($K472&lt;=N$20,$L472&gt;N$20),$I472,0)</f>
        <v>0</v>
      </c>
      <c r="O472" s="103" t="n">
        <f aca="false">IF(AND($K472&lt;=O$20,$L472&gt;O$20),$I472,0)</f>
        <v>0</v>
      </c>
      <c r="P472" s="103" t="n">
        <f aca="false">IF(AND($K472&lt;=P$20,$L472&gt;P$20),$I472,0)</f>
        <v>0</v>
      </c>
      <c r="Q472" s="103" t="n">
        <f aca="false">IF(AND($K472&lt;=Q$20,$L472&gt;Q$20),$I472,0)</f>
        <v>0</v>
      </c>
      <c r="R472" s="103" t="n">
        <f aca="false">IF(AND($K472&lt;=R$20,$L472&gt;R$20),$I472,0)</f>
        <v>0</v>
      </c>
      <c r="S472" s="103" t="n">
        <f aca="false">IF(AND($K472&lt;=S$20,$L472&gt;S$20),$I472,0)</f>
        <v>0</v>
      </c>
      <c r="T472" s="103" t="n">
        <f aca="false">IF(AND($K472&lt;=T$20,$L472&gt;T$20),$I472,0)</f>
        <v>0</v>
      </c>
      <c r="U472" s="103" t="n">
        <f aca="false">IF(AND($K472&lt;=U$20,$L472&gt;U$20),$I472,0)</f>
        <v>0</v>
      </c>
      <c r="V472" s="103" t="n">
        <f aca="false">IF(AND($K472&lt;=V$20,$L472&gt;V$20),$I472,0)</f>
        <v>0</v>
      </c>
      <c r="W472" s="103" t="n">
        <f aca="false">IF(AND($K472&lt;=W$20,$L472&gt;W$20),$I472,0)</f>
        <v>0</v>
      </c>
      <c r="X472" s="103" t="n">
        <f aca="false">IF(AND($K472&lt;=X$20,$L472&gt;X$20),$I472,0)</f>
        <v>0</v>
      </c>
      <c r="Y472" s="106" t="n">
        <f aca="false">SUM(M472:X472)</f>
        <v>0</v>
      </c>
    </row>
    <row r="473" customFormat="false" ht="12.75" hidden="false" customHeight="false" outlineLevel="0" collapsed="false">
      <c r="A473" s="0" t="n">
        <f aca="false">+'Personnel Input Worksheet'!A474</f>
        <v>0</v>
      </c>
      <c r="B473" s="0" t="n">
        <f aca="false">+'Personnel Input Worksheet'!B474</f>
        <v>0</v>
      </c>
      <c r="C473" s="0" t="n">
        <f aca="false">+'Personnel Input Worksheet'!C474</f>
        <v>0</v>
      </c>
      <c r="D473" s="0" t="n">
        <f aca="false">+'Personnel Input Worksheet'!D474</f>
        <v>0</v>
      </c>
      <c r="E473" s="0" t="n">
        <f aca="false">+'Personnel Input Worksheet'!E474</f>
        <v>0</v>
      </c>
      <c r="F473" s="94" t="n">
        <f aca="false">+'Personnel Input Worksheet'!F474</f>
        <v>0</v>
      </c>
      <c r="G473" s="0" t="n">
        <f aca="false">+'Personnel Input Worksheet'!G474</f>
        <v>0</v>
      </c>
      <c r="H473" s="102" t="n">
        <f aca="false">+G473*30</f>
        <v>0</v>
      </c>
      <c r="I473" s="103" t="n">
        <f aca="false">+F473/12</f>
        <v>0</v>
      </c>
      <c r="J473" s="104" t="n">
        <v>36526</v>
      </c>
      <c r="K473" s="105" t="n">
        <f aca="false">IF(B473&lt;&gt;"FTE",DATE(99,12,31),+J473+(360-H473))</f>
        <v>36525</v>
      </c>
      <c r="L473" s="105" t="n">
        <f aca="false">IF(B473&lt;&gt;"FTE",J473+H473,DATE(2001,1,1))</f>
        <v>36526</v>
      </c>
      <c r="M473" s="103" t="n">
        <f aca="false">IF(AND($K473&lt;=M$20,$L473&gt;M$20),$I473,0)</f>
        <v>0</v>
      </c>
      <c r="N473" s="103" t="n">
        <f aca="false">IF(AND($K473&lt;=N$20,$L473&gt;N$20),$I473,0)</f>
        <v>0</v>
      </c>
      <c r="O473" s="103" t="n">
        <f aca="false">IF(AND($K473&lt;=O$20,$L473&gt;O$20),$I473,0)</f>
        <v>0</v>
      </c>
      <c r="P473" s="103" t="n">
        <f aca="false">IF(AND($K473&lt;=P$20,$L473&gt;P$20),$I473,0)</f>
        <v>0</v>
      </c>
      <c r="Q473" s="103" t="n">
        <f aca="false">IF(AND($K473&lt;=Q$20,$L473&gt;Q$20),$I473,0)</f>
        <v>0</v>
      </c>
      <c r="R473" s="103" t="n">
        <f aca="false">IF(AND($K473&lt;=R$20,$L473&gt;R$20),$I473,0)</f>
        <v>0</v>
      </c>
      <c r="S473" s="103" t="n">
        <f aca="false">IF(AND($K473&lt;=S$20,$L473&gt;S$20),$I473,0)</f>
        <v>0</v>
      </c>
      <c r="T473" s="103" t="n">
        <f aca="false">IF(AND($K473&lt;=T$20,$L473&gt;T$20),$I473,0)</f>
        <v>0</v>
      </c>
      <c r="U473" s="103" t="n">
        <f aca="false">IF(AND($K473&lt;=U$20,$L473&gt;U$20),$I473,0)</f>
        <v>0</v>
      </c>
      <c r="V473" s="103" t="n">
        <f aca="false">IF(AND($K473&lt;=V$20,$L473&gt;V$20),$I473,0)</f>
        <v>0</v>
      </c>
      <c r="W473" s="103" t="n">
        <f aca="false">IF(AND($K473&lt;=W$20,$L473&gt;W$20),$I473,0)</f>
        <v>0</v>
      </c>
      <c r="X473" s="103" t="n">
        <f aca="false">IF(AND($K473&lt;=X$20,$L473&gt;X$20),$I473,0)</f>
        <v>0</v>
      </c>
      <c r="Y473" s="106" t="n">
        <f aca="false">SUM(M473:X473)</f>
        <v>0</v>
      </c>
    </row>
    <row r="474" customFormat="false" ht="12.75" hidden="false" customHeight="false" outlineLevel="0" collapsed="false">
      <c r="A474" s="0" t="n">
        <f aca="false">+'Personnel Input Worksheet'!A475</f>
        <v>0</v>
      </c>
      <c r="B474" s="0" t="n">
        <f aca="false">+'Personnel Input Worksheet'!B475</f>
        <v>0</v>
      </c>
      <c r="C474" s="0" t="n">
        <f aca="false">+'Personnel Input Worksheet'!C475</f>
        <v>0</v>
      </c>
      <c r="D474" s="0" t="n">
        <f aca="false">+'Personnel Input Worksheet'!D475</f>
        <v>0</v>
      </c>
      <c r="E474" s="0" t="n">
        <f aca="false">+'Personnel Input Worksheet'!E475</f>
        <v>0</v>
      </c>
      <c r="F474" s="94" t="n">
        <f aca="false">+'Personnel Input Worksheet'!F475</f>
        <v>0</v>
      </c>
      <c r="G474" s="0" t="n">
        <f aca="false">+'Personnel Input Worksheet'!G475</f>
        <v>0</v>
      </c>
      <c r="H474" s="102" t="n">
        <f aca="false">+G474*30</f>
        <v>0</v>
      </c>
      <c r="I474" s="103" t="n">
        <f aca="false">+F474/12</f>
        <v>0</v>
      </c>
      <c r="J474" s="104" t="n">
        <v>36526</v>
      </c>
      <c r="K474" s="105" t="n">
        <f aca="false">IF(B474&lt;&gt;"FTE",DATE(99,12,31),+J474+(360-H474))</f>
        <v>36525</v>
      </c>
      <c r="L474" s="105" t="n">
        <f aca="false">IF(B474&lt;&gt;"FTE",J474+H474,DATE(2001,1,1))</f>
        <v>36526</v>
      </c>
      <c r="M474" s="103" t="n">
        <f aca="false">IF(AND($K474&lt;=M$20,$L474&gt;M$20),$I474,0)</f>
        <v>0</v>
      </c>
      <c r="N474" s="103" t="n">
        <f aca="false">IF(AND($K474&lt;=N$20,$L474&gt;N$20),$I474,0)</f>
        <v>0</v>
      </c>
      <c r="O474" s="103" t="n">
        <f aca="false">IF(AND($K474&lt;=O$20,$L474&gt;O$20),$I474,0)</f>
        <v>0</v>
      </c>
      <c r="P474" s="103" t="n">
        <f aca="false">IF(AND($K474&lt;=P$20,$L474&gt;P$20),$I474,0)</f>
        <v>0</v>
      </c>
      <c r="Q474" s="103" t="n">
        <f aca="false">IF(AND($K474&lt;=Q$20,$L474&gt;Q$20),$I474,0)</f>
        <v>0</v>
      </c>
      <c r="R474" s="103" t="n">
        <f aca="false">IF(AND($K474&lt;=R$20,$L474&gt;R$20),$I474,0)</f>
        <v>0</v>
      </c>
      <c r="S474" s="103" t="n">
        <f aca="false">IF(AND($K474&lt;=S$20,$L474&gt;S$20),$I474,0)</f>
        <v>0</v>
      </c>
      <c r="T474" s="103" t="n">
        <f aca="false">IF(AND($K474&lt;=T$20,$L474&gt;T$20),$I474,0)</f>
        <v>0</v>
      </c>
      <c r="U474" s="103" t="n">
        <f aca="false">IF(AND($K474&lt;=U$20,$L474&gt;U$20),$I474,0)</f>
        <v>0</v>
      </c>
      <c r="V474" s="103" t="n">
        <f aca="false">IF(AND($K474&lt;=V$20,$L474&gt;V$20),$I474,0)</f>
        <v>0</v>
      </c>
      <c r="W474" s="103" t="n">
        <f aca="false">IF(AND($K474&lt;=W$20,$L474&gt;W$20),$I474,0)</f>
        <v>0</v>
      </c>
      <c r="X474" s="103" t="n">
        <f aca="false">IF(AND($K474&lt;=X$20,$L474&gt;X$20),$I474,0)</f>
        <v>0</v>
      </c>
      <c r="Y474" s="106" t="n">
        <f aca="false">SUM(M474:X474)</f>
        <v>0</v>
      </c>
    </row>
    <row r="475" customFormat="false" ht="12.75" hidden="false" customHeight="false" outlineLevel="0" collapsed="false">
      <c r="A475" s="0" t="n">
        <f aca="false">+'Personnel Input Worksheet'!A476</f>
        <v>0</v>
      </c>
      <c r="B475" s="0" t="n">
        <f aca="false">+'Personnel Input Worksheet'!B476</f>
        <v>0</v>
      </c>
      <c r="C475" s="0" t="n">
        <f aca="false">+'Personnel Input Worksheet'!C476</f>
        <v>0</v>
      </c>
      <c r="D475" s="0" t="n">
        <f aca="false">+'Personnel Input Worksheet'!D476</f>
        <v>0</v>
      </c>
      <c r="E475" s="0" t="n">
        <f aca="false">+'Personnel Input Worksheet'!E476</f>
        <v>0</v>
      </c>
      <c r="F475" s="94" t="n">
        <f aca="false">+'Personnel Input Worksheet'!F476</f>
        <v>0</v>
      </c>
      <c r="G475" s="0" t="n">
        <f aca="false">+'Personnel Input Worksheet'!G476</f>
        <v>0</v>
      </c>
      <c r="H475" s="102" t="n">
        <f aca="false">+G475*30</f>
        <v>0</v>
      </c>
      <c r="I475" s="103" t="n">
        <f aca="false">+F475/12</f>
        <v>0</v>
      </c>
      <c r="J475" s="104" t="n">
        <v>36526</v>
      </c>
      <c r="K475" s="105" t="n">
        <f aca="false">IF(B475&lt;&gt;"FTE",DATE(99,12,31),+J475+(360-H475))</f>
        <v>36525</v>
      </c>
      <c r="L475" s="105" t="n">
        <f aca="false">IF(B475&lt;&gt;"FTE",J475+H475,DATE(2001,1,1))</f>
        <v>36526</v>
      </c>
      <c r="M475" s="103" t="n">
        <f aca="false">IF(AND($K475&lt;=M$20,$L475&gt;M$20),$I475,0)</f>
        <v>0</v>
      </c>
      <c r="N475" s="103" t="n">
        <f aca="false">IF(AND($K475&lt;=N$20,$L475&gt;N$20),$I475,0)</f>
        <v>0</v>
      </c>
      <c r="O475" s="103" t="n">
        <f aca="false">IF(AND($K475&lt;=O$20,$L475&gt;O$20),$I475,0)</f>
        <v>0</v>
      </c>
      <c r="P475" s="103" t="n">
        <f aca="false">IF(AND($K475&lt;=P$20,$L475&gt;P$20),$I475,0)</f>
        <v>0</v>
      </c>
      <c r="Q475" s="103" t="n">
        <f aca="false">IF(AND($K475&lt;=Q$20,$L475&gt;Q$20),$I475,0)</f>
        <v>0</v>
      </c>
      <c r="R475" s="103" t="n">
        <f aca="false">IF(AND($K475&lt;=R$20,$L475&gt;R$20),$I475,0)</f>
        <v>0</v>
      </c>
      <c r="S475" s="103" t="n">
        <f aca="false">IF(AND($K475&lt;=S$20,$L475&gt;S$20),$I475,0)</f>
        <v>0</v>
      </c>
      <c r="T475" s="103" t="n">
        <f aca="false">IF(AND($K475&lt;=T$20,$L475&gt;T$20),$I475,0)</f>
        <v>0</v>
      </c>
      <c r="U475" s="103" t="n">
        <f aca="false">IF(AND($K475&lt;=U$20,$L475&gt;U$20),$I475,0)</f>
        <v>0</v>
      </c>
      <c r="V475" s="103" t="n">
        <f aca="false">IF(AND($K475&lt;=V$20,$L475&gt;V$20),$I475,0)</f>
        <v>0</v>
      </c>
      <c r="W475" s="103" t="n">
        <f aca="false">IF(AND($K475&lt;=W$20,$L475&gt;W$20),$I475,0)</f>
        <v>0</v>
      </c>
      <c r="X475" s="103" t="n">
        <f aca="false">IF(AND($K475&lt;=X$20,$L475&gt;X$20),$I475,0)</f>
        <v>0</v>
      </c>
      <c r="Y475" s="106" t="n">
        <f aca="false">SUM(M475:X475)</f>
        <v>0</v>
      </c>
    </row>
    <row r="476" customFormat="false" ht="12.75" hidden="false" customHeight="false" outlineLevel="0" collapsed="false">
      <c r="A476" s="0" t="n">
        <f aca="false">+'Personnel Input Worksheet'!A477</f>
        <v>0</v>
      </c>
      <c r="B476" s="0" t="n">
        <f aca="false">+'Personnel Input Worksheet'!B477</f>
        <v>0</v>
      </c>
      <c r="C476" s="0" t="n">
        <f aca="false">+'Personnel Input Worksheet'!C477</f>
        <v>0</v>
      </c>
      <c r="D476" s="0" t="n">
        <f aca="false">+'Personnel Input Worksheet'!D477</f>
        <v>0</v>
      </c>
      <c r="E476" s="0" t="n">
        <f aca="false">+'Personnel Input Worksheet'!E477</f>
        <v>0</v>
      </c>
      <c r="F476" s="94" t="n">
        <f aca="false">+'Personnel Input Worksheet'!F477</f>
        <v>0</v>
      </c>
      <c r="G476" s="0" t="n">
        <f aca="false">+'Personnel Input Worksheet'!G477</f>
        <v>0</v>
      </c>
      <c r="H476" s="102" t="n">
        <f aca="false">+G476*30</f>
        <v>0</v>
      </c>
      <c r="I476" s="103" t="n">
        <f aca="false">+F476/12</f>
        <v>0</v>
      </c>
      <c r="J476" s="104" t="n">
        <v>36526</v>
      </c>
      <c r="K476" s="105" t="n">
        <f aca="false">IF(B476&lt;&gt;"FTE",DATE(99,12,31),+J476+(360-H476))</f>
        <v>36525</v>
      </c>
      <c r="L476" s="105" t="n">
        <f aca="false">IF(B476&lt;&gt;"FTE",J476+H476,DATE(2001,1,1))</f>
        <v>36526</v>
      </c>
      <c r="M476" s="103" t="n">
        <f aca="false">IF(AND($K476&lt;=M$20,$L476&gt;M$20),$I476,0)</f>
        <v>0</v>
      </c>
      <c r="N476" s="103" t="n">
        <f aca="false">IF(AND($K476&lt;=N$20,$L476&gt;N$20),$I476,0)</f>
        <v>0</v>
      </c>
      <c r="O476" s="103" t="n">
        <f aca="false">IF(AND($K476&lt;=O$20,$L476&gt;O$20),$I476,0)</f>
        <v>0</v>
      </c>
      <c r="P476" s="103" t="n">
        <f aca="false">IF(AND($K476&lt;=P$20,$L476&gt;P$20),$I476,0)</f>
        <v>0</v>
      </c>
      <c r="Q476" s="103" t="n">
        <f aca="false">IF(AND($K476&lt;=Q$20,$L476&gt;Q$20),$I476,0)</f>
        <v>0</v>
      </c>
      <c r="R476" s="103" t="n">
        <f aca="false">IF(AND($K476&lt;=R$20,$L476&gt;R$20),$I476,0)</f>
        <v>0</v>
      </c>
      <c r="S476" s="103" t="n">
        <f aca="false">IF(AND($K476&lt;=S$20,$L476&gt;S$20),$I476,0)</f>
        <v>0</v>
      </c>
      <c r="T476" s="103" t="n">
        <f aca="false">IF(AND($K476&lt;=T$20,$L476&gt;T$20),$I476,0)</f>
        <v>0</v>
      </c>
      <c r="U476" s="103" t="n">
        <f aca="false">IF(AND($K476&lt;=U$20,$L476&gt;U$20),$I476,0)</f>
        <v>0</v>
      </c>
      <c r="V476" s="103" t="n">
        <f aca="false">IF(AND($K476&lt;=V$20,$L476&gt;V$20),$I476,0)</f>
        <v>0</v>
      </c>
      <c r="W476" s="103" t="n">
        <f aca="false">IF(AND($K476&lt;=W$20,$L476&gt;W$20),$I476,0)</f>
        <v>0</v>
      </c>
      <c r="X476" s="103" t="n">
        <f aca="false">IF(AND($K476&lt;=X$20,$L476&gt;X$20),$I476,0)</f>
        <v>0</v>
      </c>
      <c r="Y476" s="106" t="n">
        <f aca="false">SUM(M476:X476)</f>
        <v>0</v>
      </c>
    </row>
    <row r="477" customFormat="false" ht="12.75" hidden="false" customHeight="false" outlineLevel="0" collapsed="false">
      <c r="A477" s="0" t="n">
        <f aca="false">+'Personnel Input Worksheet'!A478</f>
        <v>0</v>
      </c>
      <c r="B477" s="0" t="n">
        <f aca="false">+'Personnel Input Worksheet'!B478</f>
        <v>0</v>
      </c>
      <c r="C477" s="0" t="n">
        <f aca="false">+'Personnel Input Worksheet'!C478</f>
        <v>0</v>
      </c>
      <c r="D477" s="0" t="n">
        <f aca="false">+'Personnel Input Worksheet'!D478</f>
        <v>0</v>
      </c>
      <c r="E477" s="0" t="n">
        <f aca="false">+'Personnel Input Worksheet'!E478</f>
        <v>0</v>
      </c>
      <c r="F477" s="94" t="n">
        <f aca="false">+'Personnel Input Worksheet'!F478</f>
        <v>0</v>
      </c>
      <c r="G477" s="0" t="n">
        <f aca="false">+'Personnel Input Worksheet'!G478</f>
        <v>0</v>
      </c>
      <c r="H477" s="102" t="n">
        <f aca="false">+G477*30</f>
        <v>0</v>
      </c>
      <c r="I477" s="103" t="n">
        <f aca="false">+F477/12</f>
        <v>0</v>
      </c>
      <c r="J477" s="104" t="n">
        <v>36526</v>
      </c>
      <c r="K477" s="105" t="n">
        <f aca="false">IF(B477&lt;&gt;"FTE",DATE(99,12,31),+J477+(360-H477))</f>
        <v>36525</v>
      </c>
      <c r="L477" s="105" t="n">
        <f aca="false">IF(B477&lt;&gt;"FTE",J477+H477,DATE(2001,1,1))</f>
        <v>36526</v>
      </c>
      <c r="M477" s="103" t="n">
        <f aca="false">IF(AND($K477&lt;=M$20,$L477&gt;M$20),$I477,0)</f>
        <v>0</v>
      </c>
      <c r="N477" s="103" t="n">
        <f aca="false">IF(AND($K477&lt;=N$20,$L477&gt;N$20),$I477,0)</f>
        <v>0</v>
      </c>
      <c r="O477" s="103" t="n">
        <f aca="false">IF(AND($K477&lt;=O$20,$L477&gt;O$20),$I477,0)</f>
        <v>0</v>
      </c>
      <c r="P477" s="103" t="n">
        <f aca="false">IF(AND($K477&lt;=P$20,$L477&gt;P$20),$I477,0)</f>
        <v>0</v>
      </c>
      <c r="Q477" s="103" t="n">
        <f aca="false">IF(AND($K477&lt;=Q$20,$L477&gt;Q$20),$I477,0)</f>
        <v>0</v>
      </c>
      <c r="R477" s="103" t="n">
        <f aca="false">IF(AND($K477&lt;=R$20,$L477&gt;R$20),$I477,0)</f>
        <v>0</v>
      </c>
      <c r="S477" s="103" t="n">
        <f aca="false">IF(AND($K477&lt;=S$20,$L477&gt;S$20),$I477,0)</f>
        <v>0</v>
      </c>
      <c r="T477" s="103" t="n">
        <f aca="false">IF(AND($K477&lt;=T$20,$L477&gt;T$20),$I477,0)</f>
        <v>0</v>
      </c>
      <c r="U477" s="103" t="n">
        <f aca="false">IF(AND($K477&lt;=U$20,$L477&gt;U$20),$I477,0)</f>
        <v>0</v>
      </c>
      <c r="V477" s="103" t="n">
        <f aca="false">IF(AND($K477&lt;=V$20,$L477&gt;V$20),$I477,0)</f>
        <v>0</v>
      </c>
      <c r="W477" s="103" t="n">
        <f aca="false">IF(AND($K477&lt;=W$20,$L477&gt;W$20),$I477,0)</f>
        <v>0</v>
      </c>
      <c r="X477" s="103" t="n">
        <f aca="false">IF(AND($K477&lt;=X$20,$L477&gt;X$20),$I477,0)</f>
        <v>0</v>
      </c>
      <c r="Y477" s="106" t="n">
        <f aca="false">SUM(M477:X477)</f>
        <v>0</v>
      </c>
    </row>
    <row r="478" customFormat="false" ht="12.75" hidden="false" customHeight="false" outlineLevel="0" collapsed="false">
      <c r="A478" s="0" t="n">
        <f aca="false">+'Personnel Input Worksheet'!A479</f>
        <v>0</v>
      </c>
      <c r="B478" s="0" t="n">
        <f aca="false">+'Personnel Input Worksheet'!B479</f>
        <v>0</v>
      </c>
      <c r="C478" s="0" t="n">
        <f aca="false">+'Personnel Input Worksheet'!C479</f>
        <v>0</v>
      </c>
      <c r="D478" s="0" t="n">
        <f aca="false">+'Personnel Input Worksheet'!D479</f>
        <v>0</v>
      </c>
      <c r="E478" s="0" t="n">
        <f aca="false">+'Personnel Input Worksheet'!E479</f>
        <v>0</v>
      </c>
      <c r="F478" s="94" t="n">
        <f aca="false">+'Personnel Input Worksheet'!F479</f>
        <v>0</v>
      </c>
      <c r="G478" s="0" t="n">
        <f aca="false">+'Personnel Input Worksheet'!G479</f>
        <v>0</v>
      </c>
      <c r="H478" s="102" t="n">
        <f aca="false">+G478*30</f>
        <v>0</v>
      </c>
      <c r="I478" s="103" t="n">
        <f aca="false">+F478/12</f>
        <v>0</v>
      </c>
      <c r="J478" s="104" t="n">
        <v>36526</v>
      </c>
      <c r="K478" s="105" t="n">
        <f aca="false">IF(B478&lt;&gt;"FTE",DATE(99,12,31),+J478+(360-H478))</f>
        <v>36525</v>
      </c>
      <c r="L478" s="105" t="n">
        <f aca="false">IF(B478&lt;&gt;"FTE",J478+H478,DATE(2001,1,1))</f>
        <v>36526</v>
      </c>
      <c r="M478" s="103" t="n">
        <f aca="false">IF(AND($K478&lt;=M$20,$L478&gt;M$20),$I478,0)</f>
        <v>0</v>
      </c>
      <c r="N478" s="103" t="n">
        <f aca="false">IF(AND($K478&lt;=N$20,$L478&gt;N$20),$I478,0)</f>
        <v>0</v>
      </c>
      <c r="O478" s="103" t="n">
        <f aca="false">IF(AND($K478&lt;=O$20,$L478&gt;O$20),$I478,0)</f>
        <v>0</v>
      </c>
      <c r="P478" s="103" t="n">
        <f aca="false">IF(AND($K478&lt;=P$20,$L478&gt;P$20),$I478,0)</f>
        <v>0</v>
      </c>
      <c r="Q478" s="103" t="n">
        <f aca="false">IF(AND($K478&lt;=Q$20,$L478&gt;Q$20),$I478,0)</f>
        <v>0</v>
      </c>
      <c r="R478" s="103" t="n">
        <f aca="false">IF(AND($K478&lt;=R$20,$L478&gt;R$20),$I478,0)</f>
        <v>0</v>
      </c>
      <c r="S478" s="103" t="n">
        <f aca="false">IF(AND($K478&lt;=S$20,$L478&gt;S$20),$I478,0)</f>
        <v>0</v>
      </c>
      <c r="T478" s="103" t="n">
        <f aca="false">IF(AND($K478&lt;=T$20,$L478&gt;T$20),$I478,0)</f>
        <v>0</v>
      </c>
      <c r="U478" s="103" t="n">
        <f aca="false">IF(AND($K478&lt;=U$20,$L478&gt;U$20),$I478,0)</f>
        <v>0</v>
      </c>
      <c r="V478" s="103" t="n">
        <f aca="false">IF(AND($K478&lt;=V$20,$L478&gt;V$20),$I478,0)</f>
        <v>0</v>
      </c>
      <c r="W478" s="103" t="n">
        <f aca="false">IF(AND($K478&lt;=W$20,$L478&gt;W$20),$I478,0)</f>
        <v>0</v>
      </c>
      <c r="X478" s="103" t="n">
        <f aca="false">IF(AND($K478&lt;=X$20,$L478&gt;X$20),$I478,0)</f>
        <v>0</v>
      </c>
      <c r="Y478" s="106" t="n">
        <f aca="false">SUM(M478:X478)</f>
        <v>0</v>
      </c>
    </row>
    <row r="479" customFormat="false" ht="12.75" hidden="false" customHeight="false" outlineLevel="0" collapsed="false">
      <c r="A479" s="0" t="n">
        <f aca="false">+'Personnel Input Worksheet'!A480</f>
        <v>0</v>
      </c>
      <c r="B479" s="0" t="n">
        <f aca="false">+'Personnel Input Worksheet'!B480</f>
        <v>0</v>
      </c>
      <c r="C479" s="0" t="n">
        <f aca="false">+'Personnel Input Worksheet'!C480</f>
        <v>0</v>
      </c>
      <c r="D479" s="0" t="n">
        <f aca="false">+'Personnel Input Worksheet'!D480</f>
        <v>0</v>
      </c>
      <c r="E479" s="0" t="n">
        <f aca="false">+'Personnel Input Worksheet'!E480</f>
        <v>0</v>
      </c>
      <c r="F479" s="94" t="n">
        <f aca="false">+'Personnel Input Worksheet'!F480</f>
        <v>0</v>
      </c>
      <c r="G479" s="0" t="n">
        <f aca="false">+'Personnel Input Worksheet'!G480</f>
        <v>0</v>
      </c>
      <c r="H479" s="102" t="n">
        <f aca="false">+G479*30</f>
        <v>0</v>
      </c>
      <c r="I479" s="103" t="n">
        <f aca="false">+F479/12</f>
        <v>0</v>
      </c>
      <c r="J479" s="104" t="n">
        <v>36526</v>
      </c>
      <c r="K479" s="105" t="n">
        <f aca="false">IF(B479&lt;&gt;"FTE",DATE(99,12,31),+J479+(360-H479))</f>
        <v>36525</v>
      </c>
      <c r="L479" s="105" t="n">
        <f aca="false">IF(B479&lt;&gt;"FTE",J479+H479,DATE(2001,1,1))</f>
        <v>36526</v>
      </c>
      <c r="M479" s="103" t="n">
        <f aca="false">IF(AND($K479&lt;=M$20,$L479&gt;M$20),$I479,0)</f>
        <v>0</v>
      </c>
      <c r="N479" s="103" t="n">
        <f aca="false">IF(AND($K479&lt;=N$20,$L479&gt;N$20),$I479,0)</f>
        <v>0</v>
      </c>
      <c r="O479" s="103" t="n">
        <f aca="false">IF(AND($K479&lt;=O$20,$L479&gt;O$20),$I479,0)</f>
        <v>0</v>
      </c>
      <c r="P479" s="103" t="n">
        <f aca="false">IF(AND($K479&lt;=P$20,$L479&gt;P$20),$I479,0)</f>
        <v>0</v>
      </c>
      <c r="Q479" s="103" t="n">
        <f aca="false">IF(AND($K479&lt;=Q$20,$L479&gt;Q$20),$I479,0)</f>
        <v>0</v>
      </c>
      <c r="R479" s="103" t="n">
        <f aca="false">IF(AND($K479&lt;=R$20,$L479&gt;R$20),$I479,0)</f>
        <v>0</v>
      </c>
      <c r="S479" s="103" t="n">
        <f aca="false">IF(AND($K479&lt;=S$20,$L479&gt;S$20),$I479,0)</f>
        <v>0</v>
      </c>
      <c r="T479" s="103" t="n">
        <f aca="false">IF(AND($K479&lt;=T$20,$L479&gt;T$20),$I479,0)</f>
        <v>0</v>
      </c>
      <c r="U479" s="103" t="n">
        <f aca="false">IF(AND($K479&lt;=U$20,$L479&gt;U$20),$I479,0)</f>
        <v>0</v>
      </c>
      <c r="V479" s="103" t="n">
        <f aca="false">IF(AND($K479&lt;=V$20,$L479&gt;V$20),$I479,0)</f>
        <v>0</v>
      </c>
      <c r="W479" s="103" t="n">
        <f aca="false">IF(AND($K479&lt;=W$20,$L479&gt;W$20),$I479,0)</f>
        <v>0</v>
      </c>
      <c r="X479" s="103" t="n">
        <f aca="false">IF(AND($K479&lt;=X$20,$L479&gt;X$20),$I479,0)</f>
        <v>0</v>
      </c>
      <c r="Y479" s="106" t="n">
        <f aca="false">SUM(M479:X479)</f>
        <v>0</v>
      </c>
    </row>
    <row r="480" customFormat="false" ht="12.75" hidden="false" customHeight="false" outlineLevel="0" collapsed="false">
      <c r="A480" s="0" t="n">
        <f aca="false">+'Personnel Input Worksheet'!A481</f>
        <v>0</v>
      </c>
      <c r="B480" s="0" t="n">
        <f aca="false">+'Personnel Input Worksheet'!B481</f>
        <v>0</v>
      </c>
      <c r="C480" s="0" t="n">
        <f aca="false">+'Personnel Input Worksheet'!C481</f>
        <v>0</v>
      </c>
      <c r="D480" s="0" t="n">
        <f aca="false">+'Personnel Input Worksheet'!D481</f>
        <v>0</v>
      </c>
      <c r="E480" s="0" t="n">
        <f aca="false">+'Personnel Input Worksheet'!E481</f>
        <v>0</v>
      </c>
      <c r="F480" s="94" t="n">
        <f aca="false">+'Personnel Input Worksheet'!F481</f>
        <v>0</v>
      </c>
      <c r="G480" s="0" t="n">
        <f aca="false">+'Personnel Input Worksheet'!G481</f>
        <v>0</v>
      </c>
      <c r="H480" s="102" t="n">
        <f aca="false">+G480*30</f>
        <v>0</v>
      </c>
      <c r="I480" s="103" t="n">
        <f aca="false">+F480/12</f>
        <v>0</v>
      </c>
      <c r="J480" s="104" t="n">
        <v>36526</v>
      </c>
      <c r="K480" s="105" t="n">
        <f aca="false">IF(B480&lt;&gt;"FTE",DATE(99,12,31),+J480+(360-H480))</f>
        <v>36525</v>
      </c>
      <c r="L480" s="105" t="n">
        <f aca="false">IF(B480&lt;&gt;"FTE",J480+H480,DATE(2001,1,1))</f>
        <v>36526</v>
      </c>
      <c r="M480" s="103" t="n">
        <f aca="false">IF(AND($K480&lt;=M$20,$L480&gt;M$20),$I480,0)</f>
        <v>0</v>
      </c>
      <c r="N480" s="103" t="n">
        <f aca="false">IF(AND($K480&lt;=N$20,$L480&gt;N$20),$I480,0)</f>
        <v>0</v>
      </c>
      <c r="O480" s="103" t="n">
        <f aca="false">IF(AND($K480&lt;=O$20,$L480&gt;O$20),$I480,0)</f>
        <v>0</v>
      </c>
      <c r="P480" s="103" t="n">
        <f aca="false">IF(AND($K480&lt;=P$20,$L480&gt;P$20),$I480,0)</f>
        <v>0</v>
      </c>
      <c r="Q480" s="103" t="n">
        <f aca="false">IF(AND($K480&lt;=Q$20,$L480&gt;Q$20),$I480,0)</f>
        <v>0</v>
      </c>
      <c r="R480" s="103" t="n">
        <f aca="false">IF(AND($K480&lt;=R$20,$L480&gt;R$20),$I480,0)</f>
        <v>0</v>
      </c>
      <c r="S480" s="103" t="n">
        <f aca="false">IF(AND($K480&lt;=S$20,$L480&gt;S$20),$I480,0)</f>
        <v>0</v>
      </c>
      <c r="T480" s="103" t="n">
        <f aca="false">IF(AND($K480&lt;=T$20,$L480&gt;T$20),$I480,0)</f>
        <v>0</v>
      </c>
      <c r="U480" s="103" t="n">
        <f aca="false">IF(AND($K480&lt;=U$20,$L480&gt;U$20),$I480,0)</f>
        <v>0</v>
      </c>
      <c r="V480" s="103" t="n">
        <f aca="false">IF(AND($K480&lt;=V$20,$L480&gt;V$20),$I480,0)</f>
        <v>0</v>
      </c>
      <c r="W480" s="103" t="n">
        <f aca="false">IF(AND($K480&lt;=W$20,$L480&gt;W$20),$I480,0)</f>
        <v>0</v>
      </c>
      <c r="X480" s="103" t="n">
        <f aca="false">IF(AND($K480&lt;=X$20,$L480&gt;X$20),$I480,0)</f>
        <v>0</v>
      </c>
      <c r="Y480" s="106" t="n">
        <f aca="false">SUM(M480:X480)</f>
        <v>0</v>
      </c>
    </row>
    <row r="481" customFormat="false" ht="12.75" hidden="false" customHeight="false" outlineLevel="0" collapsed="false">
      <c r="A481" s="0" t="n">
        <f aca="false">+'Personnel Input Worksheet'!A482</f>
        <v>0</v>
      </c>
      <c r="B481" s="0" t="n">
        <f aca="false">+'Personnel Input Worksheet'!B482</f>
        <v>0</v>
      </c>
      <c r="C481" s="0" t="n">
        <f aca="false">+'Personnel Input Worksheet'!C482</f>
        <v>0</v>
      </c>
      <c r="D481" s="0" t="n">
        <f aca="false">+'Personnel Input Worksheet'!D482</f>
        <v>0</v>
      </c>
      <c r="E481" s="0" t="n">
        <f aca="false">+'Personnel Input Worksheet'!E482</f>
        <v>0</v>
      </c>
      <c r="F481" s="94" t="n">
        <f aca="false">+'Personnel Input Worksheet'!F482</f>
        <v>0</v>
      </c>
      <c r="G481" s="0" t="n">
        <f aca="false">+'Personnel Input Worksheet'!G482</f>
        <v>0</v>
      </c>
      <c r="H481" s="102" t="n">
        <f aca="false">+G481*30</f>
        <v>0</v>
      </c>
      <c r="I481" s="103" t="n">
        <f aca="false">+F481/12</f>
        <v>0</v>
      </c>
      <c r="J481" s="104" t="n">
        <v>36526</v>
      </c>
      <c r="K481" s="105" t="n">
        <f aca="false">IF(B481&lt;&gt;"FTE",DATE(99,12,31),+J481+(360-H481))</f>
        <v>36525</v>
      </c>
      <c r="L481" s="105" t="n">
        <f aca="false">IF(B481&lt;&gt;"FTE",J481+H481,DATE(2001,1,1))</f>
        <v>36526</v>
      </c>
      <c r="M481" s="103" t="n">
        <f aca="false">IF(AND($K481&lt;=M$20,$L481&gt;M$20),$I481,0)</f>
        <v>0</v>
      </c>
      <c r="N481" s="103" t="n">
        <f aca="false">IF(AND($K481&lt;=N$20,$L481&gt;N$20),$I481,0)</f>
        <v>0</v>
      </c>
      <c r="O481" s="103" t="n">
        <f aca="false">IF(AND($K481&lt;=O$20,$L481&gt;O$20),$I481,0)</f>
        <v>0</v>
      </c>
      <c r="P481" s="103" t="n">
        <f aca="false">IF(AND($K481&lt;=P$20,$L481&gt;P$20),$I481,0)</f>
        <v>0</v>
      </c>
      <c r="Q481" s="103" t="n">
        <f aca="false">IF(AND($K481&lt;=Q$20,$L481&gt;Q$20),$I481,0)</f>
        <v>0</v>
      </c>
      <c r="R481" s="103" t="n">
        <f aca="false">IF(AND($K481&lt;=R$20,$L481&gt;R$20),$I481,0)</f>
        <v>0</v>
      </c>
      <c r="S481" s="103" t="n">
        <f aca="false">IF(AND($K481&lt;=S$20,$L481&gt;S$20),$I481,0)</f>
        <v>0</v>
      </c>
      <c r="T481" s="103" t="n">
        <f aca="false">IF(AND($K481&lt;=T$20,$L481&gt;T$20),$I481,0)</f>
        <v>0</v>
      </c>
      <c r="U481" s="103" t="n">
        <f aca="false">IF(AND($K481&lt;=U$20,$L481&gt;U$20),$I481,0)</f>
        <v>0</v>
      </c>
      <c r="V481" s="103" t="n">
        <f aca="false">IF(AND($K481&lt;=V$20,$L481&gt;V$20),$I481,0)</f>
        <v>0</v>
      </c>
      <c r="W481" s="103" t="n">
        <f aca="false">IF(AND($K481&lt;=W$20,$L481&gt;W$20),$I481,0)</f>
        <v>0</v>
      </c>
      <c r="X481" s="103" t="n">
        <f aca="false">IF(AND($K481&lt;=X$20,$L481&gt;X$20),$I481,0)</f>
        <v>0</v>
      </c>
      <c r="Y481" s="106" t="n">
        <f aca="false">SUM(M481:X481)</f>
        <v>0</v>
      </c>
    </row>
    <row r="482" customFormat="false" ht="12.75" hidden="false" customHeight="false" outlineLevel="0" collapsed="false">
      <c r="A482" s="0" t="n">
        <f aca="false">+'Personnel Input Worksheet'!A483</f>
        <v>0</v>
      </c>
      <c r="B482" s="0" t="n">
        <f aca="false">+'Personnel Input Worksheet'!B483</f>
        <v>0</v>
      </c>
      <c r="C482" s="0" t="n">
        <f aca="false">+'Personnel Input Worksheet'!C483</f>
        <v>0</v>
      </c>
      <c r="D482" s="0" t="n">
        <f aca="false">+'Personnel Input Worksheet'!D483</f>
        <v>0</v>
      </c>
      <c r="E482" s="0" t="n">
        <f aca="false">+'Personnel Input Worksheet'!E483</f>
        <v>0</v>
      </c>
      <c r="F482" s="94" t="n">
        <f aca="false">+'Personnel Input Worksheet'!F483</f>
        <v>0</v>
      </c>
      <c r="G482" s="0" t="n">
        <f aca="false">+'Personnel Input Worksheet'!G483</f>
        <v>0</v>
      </c>
      <c r="H482" s="102" t="n">
        <f aca="false">+G482*30</f>
        <v>0</v>
      </c>
      <c r="I482" s="103" t="n">
        <f aca="false">+F482/12</f>
        <v>0</v>
      </c>
      <c r="J482" s="104" t="n">
        <v>36526</v>
      </c>
      <c r="K482" s="105" t="n">
        <f aca="false">IF(B482&lt;&gt;"FTE",DATE(99,12,31),+J482+(360-H482))</f>
        <v>36525</v>
      </c>
      <c r="L482" s="105" t="n">
        <f aca="false">IF(B482&lt;&gt;"FTE",J482+H482,DATE(2001,1,1))</f>
        <v>36526</v>
      </c>
      <c r="M482" s="103" t="n">
        <f aca="false">IF(AND($K482&lt;=M$20,$L482&gt;M$20),$I482,0)</f>
        <v>0</v>
      </c>
      <c r="N482" s="103" t="n">
        <f aca="false">IF(AND($K482&lt;=N$20,$L482&gt;N$20),$I482,0)</f>
        <v>0</v>
      </c>
      <c r="O482" s="103" t="n">
        <f aca="false">IF(AND($K482&lt;=O$20,$L482&gt;O$20),$I482,0)</f>
        <v>0</v>
      </c>
      <c r="P482" s="103" t="n">
        <f aca="false">IF(AND($K482&lt;=P$20,$L482&gt;P$20),$I482,0)</f>
        <v>0</v>
      </c>
      <c r="Q482" s="103" t="n">
        <f aca="false">IF(AND($K482&lt;=Q$20,$L482&gt;Q$20),$I482,0)</f>
        <v>0</v>
      </c>
      <c r="R482" s="103" t="n">
        <f aca="false">IF(AND($K482&lt;=R$20,$L482&gt;R$20),$I482,0)</f>
        <v>0</v>
      </c>
      <c r="S482" s="103" t="n">
        <f aca="false">IF(AND($K482&lt;=S$20,$L482&gt;S$20),$I482,0)</f>
        <v>0</v>
      </c>
      <c r="T482" s="103" t="n">
        <f aca="false">IF(AND($K482&lt;=T$20,$L482&gt;T$20),$I482,0)</f>
        <v>0</v>
      </c>
      <c r="U482" s="103" t="n">
        <f aca="false">IF(AND($K482&lt;=U$20,$L482&gt;U$20),$I482,0)</f>
        <v>0</v>
      </c>
      <c r="V482" s="103" t="n">
        <f aca="false">IF(AND($K482&lt;=V$20,$L482&gt;V$20),$I482,0)</f>
        <v>0</v>
      </c>
      <c r="W482" s="103" t="n">
        <f aca="false">IF(AND($K482&lt;=W$20,$L482&gt;W$20),$I482,0)</f>
        <v>0</v>
      </c>
      <c r="X482" s="103" t="n">
        <f aca="false">IF(AND($K482&lt;=X$20,$L482&gt;X$20),$I482,0)</f>
        <v>0</v>
      </c>
      <c r="Y482" s="106" t="n">
        <f aca="false">SUM(M482:X482)</f>
        <v>0</v>
      </c>
    </row>
    <row r="483" customFormat="false" ht="12.75" hidden="false" customHeight="false" outlineLevel="0" collapsed="false">
      <c r="A483" s="0" t="n">
        <f aca="false">+'Personnel Input Worksheet'!A484</f>
        <v>0</v>
      </c>
      <c r="B483" s="0" t="n">
        <f aca="false">+'Personnel Input Worksheet'!B484</f>
        <v>0</v>
      </c>
      <c r="C483" s="0" t="n">
        <f aca="false">+'Personnel Input Worksheet'!C484</f>
        <v>0</v>
      </c>
      <c r="D483" s="0" t="n">
        <f aca="false">+'Personnel Input Worksheet'!D484</f>
        <v>0</v>
      </c>
      <c r="E483" s="0" t="n">
        <f aca="false">+'Personnel Input Worksheet'!E484</f>
        <v>0</v>
      </c>
      <c r="F483" s="94" t="n">
        <f aca="false">+'Personnel Input Worksheet'!F484</f>
        <v>0</v>
      </c>
      <c r="G483" s="0" t="n">
        <f aca="false">+'Personnel Input Worksheet'!G484</f>
        <v>0</v>
      </c>
      <c r="H483" s="102" t="n">
        <f aca="false">+G483*30</f>
        <v>0</v>
      </c>
      <c r="I483" s="103" t="n">
        <f aca="false">+F483/12</f>
        <v>0</v>
      </c>
      <c r="J483" s="104" t="n">
        <v>36526</v>
      </c>
      <c r="K483" s="105" t="n">
        <f aca="false">IF(B483&lt;&gt;"FTE",DATE(99,12,31),+J483+(360-H483))</f>
        <v>36525</v>
      </c>
      <c r="L483" s="105" t="n">
        <f aca="false">IF(B483&lt;&gt;"FTE",J483+H483,DATE(2001,1,1))</f>
        <v>36526</v>
      </c>
      <c r="M483" s="103" t="n">
        <f aca="false">IF(AND($K483&lt;=M$20,$L483&gt;M$20),$I483,0)</f>
        <v>0</v>
      </c>
      <c r="N483" s="103" t="n">
        <f aca="false">IF(AND($K483&lt;=N$20,$L483&gt;N$20),$I483,0)</f>
        <v>0</v>
      </c>
      <c r="O483" s="103" t="n">
        <f aca="false">IF(AND($K483&lt;=O$20,$L483&gt;O$20),$I483,0)</f>
        <v>0</v>
      </c>
      <c r="P483" s="103" t="n">
        <f aca="false">IF(AND($K483&lt;=P$20,$L483&gt;P$20),$I483,0)</f>
        <v>0</v>
      </c>
      <c r="Q483" s="103" t="n">
        <f aca="false">IF(AND($K483&lt;=Q$20,$L483&gt;Q$20),$I483,0)</f>
        <v>0</v>
      </c>
      <c r="R483" s="103" t="n">
        <f aca="false">IF(AND($K483&lt;=R$20,$L483&gt;R$20),$I483,0)</f>
        <v>0</v>
      </c>
      <c r="S483" s="103" t="n">
        <f aca="false">IF(AND($K483&lt;=S$20,$L483&gt;S$20),$I483,0)</f>
        <v>0</v>
      </c>
      <c r="T483" s="103" t="n">
        <f aca="false">IF(AND($K483&lt;=T$20,$L483&gt;T$20),$I483,0)</f>
        <v>0</v>
      </c>
      <c r="U483" s="103" t="n">
        <f aca="false">IF(AND($K483&lt;=U$20,$L483&gt;U$20),$I483,0)</f>
        <v>0</v>
      </c>
      <c r="V483" s="103" t="n">
        <f aca="false">IF(AND($K483&lt;=V$20,$L483&gt;V$20),$I483,0)</f>
        <v>0</v>
      </c>
      <c r="W483" s="103" t="n">
        <f aca="false">IF(AND($K483&lt;=W$20,$L483&gt;W$20),$I483,0)</f>
        <v>0</v>
      </c>
      <c r="X483" s="103" t="n">
        <f aca="false">IF(AND($K483&lt;=X$20,$L483&gt;X$20),$I483,0)</f>
        <v>0</v>
      </c>
      <c r="Y483" s="106" t="n">
        <f aca="false">SUM(M483:X483)</f>
        <v>0</v>
      </c>
    </row>
    <row r="484" customFormat="false" ht="12.75" hidden="false" customHeight="false" outlineLevel="0" collapsed="false">
      <c r="A484" s="0" t="n">
        <f aca="false">+'Personnel Input Worksheet'!A485</f>
        <v>0</v>
      </c>
      <c r="B484" s="0" t="n">
        <f aca="false">+'Personnel Input Worksheet'!B485</f>
        <v>0</v>
      </c>
      <c r="C484" s="0" t="n">
        <f aca="false">+'Personnel Input Worksheet'!C485</f>
        <v>0</v>
      </c>
      <c r="D484" s="0" t="n">
        <f aca="false">+'Personnel Input Worksheet'!D485</f>
        <v>0</v>
      </c>
      <c r="E484" s="0" t="n">
        <f aca="false">+'Personnel Input Worksheet'!E485</f>
        <v>0</v>
      </c>
      <c r="F484" s="94" t="n">
        <f aca="false">+'Personnel Input Worksheet'!F485</f>
        <v>0</v>
      </c>
      <c r="G484" s="0" t="n">
        <f aca="false">+'Personnel Input Worksheet'!G485</f>
        <v>0</v>
      </c>
      <c r="H484" s="102" t="n">
        <f aca="false">+G484*30</f>
        <v>0</v>
      </c>
      <c r="I484" s="103" t="n">
        <f aca="false">+F484/12</f>
        <v>0</v>
      </c>
      <c r="J484" s="104" t="n">
        <v>36526</v>
      </c>
      <c r="K484" s="105" t="n">
        <f aca="false">IF(B484&lt;&gt;"FTE",DATE(99,12,31),+J484+(360-H484))</f>
        <v>36525</v>
      </c>
      <c r="L484" s="105" t="n">
        <f aca="false">IF(B484&lt;&gt;"FTE",J484+H484,DATE(2001,1,1))</f>
        <v>36526</v>
      </c>
      <c r="M484" s="103" t="n">
        <f aca="false">IF(AND($K484&lt;=M$20,$L484&gt;M$20),$I484,0)</f>
        <v>0</v>
      </c>
      <c r="N484" s="103" t="n">
        <f aca="false">IF(AND($K484&lt;=N$20,$L484&gt;N$20),$I484,0)</f>
        <v>0</v>
      </c>
      <c r="O484" s="103" t="n">
        <f aca="false">IF(AND($K484&lt;=O$20,$L484&gt;O$20),$I484,0)</f>
        <v>0</v>
      </c>
      <c r="P484" s="103" t="n">
        <f aca="false">IF(AND($K484&lt;=P$20,$L484&gt;P$20),$I484,0)</f>
        <v>0</v>
      </c>
      <c r="Q484" s="103" t="n">
        <f aca="false">IF(AND($K484&lt;=Q$20,$L484&gt;Q$20),$I484,0)</f>
        <v>0</v>
      </c>
      <c r="R484" s="103" t="n">
        <f aca="false">IF(AND($K484&lt;=R$20,$L484&gt;R$20),$I484,0)</f>
        <v>0</v>
      </c>
      <c r="S484" s="103" t="n">
        <f aca="false">IF(AND($K484&lt;=S$20,$L484&gt;S$20),$I484,0)</f>
        <v>0</v>
      </c>
      <c r="T484" s="103" t="n">
        <f aca="false">IF(AND($K484&lt;=T$20,$L484&gt;T$20),$I484,0)</f>
        <v>0</v>
      </c>
      <c r="U484" s="103" t="n">
        <f aca="false">IF(AND($K484&lt;=U$20,$L484&gt;U$20),$I484,0)</f>
        <v>0</v>
      </c>
      <c r="V484" s="103" t="n">
        <f aca="false">IF(AND($K484&lt;=V$20,$L484&gt;V$20),$I484,0)</f>
        <v>0</v>
      </c>
      <c r="W484" s="103" t="n">
        <f aca="false">IF(AND($K484&lt;=W$20,$L484&gt;W$20),$I484,0)</f>
        <v>0</v>
      </c>
      <c r="X484" s="103" t="n">
        <f aca="false">IF(AND($K484&lt;=X$20,$L484&gt;X$20),$I484,0)</f>
        <v>0</v>
      </c>
      <c r="Y484" s="106" t="n">
        <f aca="false">SUM(M484:X484)</f>
        <v>0</v>
      </c>
    </row>
    <row r="485" customFormat="false" ht="12.75" hidden="false" customHeight="false" outlineLevel="0" collapsed="false">
      <c r="A485" s="0" t="n">
        <f aca="false">+'Personnel Input Worksheet'!A486</f>
        <v>0</v>
      </c>
      <c r="B485" s="0" t="n">
        <f aca="false">+'Personnel Input Worksheet'!B486</f>
        <v>0</v>
      </c>
      <c r="C485" s="0" t="n">
        <f aca="false">+'Personnel Input Worksheet'!C486</f>
        <v>0</v>
      </c>
      <c r="D485" s="0" t="n">
        <f aca="false">+'Personnel Input Worksheet'!D486</f>
        <v>0</v>
      </c>
      <c r="E485" s="0" t="n">
        <f aca="false">+'Personnel Input Worksheet'!E486</f>
        <v>0</v>
      </c>
      <c r="F485" s="94" t="n">
        <f aca="false">+'Personnel Input Worksheet'!F486</f>
        <v>0</v>
      </c>
      <c r="G485" s="0" t="n">
        <f aca="false">+'Personnel Input Worksheet'!G486</f>
        <v>0</v>
      </c>
      <c r="H485" s="102" t="n">
        <f aca="false">+G485*30</f>
        <v>0</v>
      </c>
      <c r="I485" s="103" t="n">
        <f aca="false">+F485/12</f>
        <v>0</v>
      </c>
      <c r="J485" s="104" t="n">
        <v>36526</v>
      </c>
      <c r="K485" s="105" t="n">
        <f aca="false">IF(B485&lt;&gt;"FTE",DATE(99,12,31),+J485+(360-H485))</f>
        <v>36525</v>
      </c>
      <c r="L485" s="105" t="n">
        <f aca="false">IF(B485&lt;&gt;"FTE",J485+H485,DATE(2001,1,1))</f>
        <v>36526</v>
      </c>
      <c r="M485" s="103" t="n">
        <f aca="false">IF(AND($K485&lt;=M$20,$L485&gt;M$20),$I485,0)</f>
        <v>0</v>
      </c>
      <c r="N485" s="103" t="n">
        <f aca="false">IF(AND($K485&lt;=N$20,$L485&gt;N$20),$I485,0)</f>
        <v>0</v>
      </c>
      <c r="O485" s="103" t="n">
        <f aca="false">IF(AND($K485&lt;=O$20,$L485&gt;O$20),$I485,0)</f>
        <v>0</v>
      </c>
      <c r="P485" s="103" t="n">
        <f aca="false">IF(AND($K485&lt;=P$20,$L485&gt;P$20),$I485,0)</f>
        <v>0</v>
      </c>
      <c r="Q485" s="103" t="n">
        <f aca="false">IF(AND($K485&lt;=Q$20,$L485&gt;Q$20),$I485,0)</f>
        <v>0</v>
      </c>
      <c r="R485" s="103" t="n">
        <f aca="false">IF(AND($K485&lt;=R$20,$L485&gt;R$20),$I485,0)</f>
        <v>0</v>
      </c>
      <c r="S485" s="103" t="n">
        <f aca="false">IF(AND($K485&lt;=S$20,$L485&gt;S$20),$I485,0)</f>
        <v>0</v>
      </c>
      <c r="T485" s="103" t="n">
        <f aca="false">IF(AND($K485&lt;=T$20,$L485&gt;T$20),$I485,0)</f>
        <v>0</v>
      </c>
      <c r="U485" s="103" t="n">
        <f aca="false">IF(AND($K485&lt;=U$20,$L485&gt;U$20),$I485,0)</f>
        <v>0</v>
      </c>
      <c r="V485" s="103" t="n">
        <f aca="false">IF(AND($K485&lt;=V$20,$L485&gt;V$20),$I485,0)</f>
        <v>0</v>
      </c>
      <c r="W485" s="103" t="n">
        <f aca="false">IF(AND($K485&lt;=W$20,$L485&gt;W$20),$I485,0)</f>
        <v>0</v>
      </c>
      <c r="X485" s="103" t="n">
        <f aca="false">IF(AND($K485&lt;=X$20,$L485&gt;X$20),$I485,0)</f>
        <v>0</v>
      </c>
      <c r="Y485" s="106" t="n">
        <f aca="false">SUM(M485:X485)</f>
        <v>0</v>
      </c>
    </row>
    <row r="486" customFormat="false" ht="12.75" hidden="false" customHeight="false" outlineLevel="0" collapsed="false">
      <c r="A486" s="0" t="n">
        <f aca="false">+'Personnel Input Worksheet'!A487</f>
        <v>0</v>
      </c>
      <c r="B486" s="0" t="n">
        <f aca="false">+'Personnel Input Worksheet'!B487</f>
        <v>0</v>
      </c>
      <c r="C486" s="0" t="n">
        <f aca="false">+'Personnel Input Worksheet'!C487</f>
        <v>0</v>
      </c>
      <c r="D486" s="0" t="n">
        <f aca="false">+'Personnel Input Worksheet'!D487</f>
        <v>0</v>
      </c>
      <c r="E486" s="0" t="n">
        <f aca="false">+'Personnel Input Worksheet'!E487</f>
        <v>0</v>
      </c>
      <c r="F486" s="94" t="n">
        <f aca="false">+'Personnel Input Worksheet'!F487</f>
        <v>0</v>
      </c>
      <c r="G486" s="0" t="n">
        <f aca="false">+'Personnel Input Worksheet'!G487</f>
        <v>0</v>
      </c>
      <c r="H486" s="102" t="n">
        <f aca="false">+G486*30</f>
        <v>0</v>
      </c>
      <c r="I486" s="103" t="n">
        <f aca="false">+F486/12</f>
        <v>0</v>
      </c>
      <c r="J486" s="104" t="n">
        <v>36526</v>
      </c>
      <c r="K486" s="105" t="n">
        <f aca="false">IF(B486&lt;&gt;"FTE",DATE(99,12,31),+J486+(360-H486))</f>
        <v>36525</v>
      </c>
      <c r="L486" s="105" t="n">
        <f aca="false">IF(B486&lt;&gt;"FTE",J486+H486,DATE(2001,1,1))</f>
        <v>36526</v>
      </c>
      <c r="M486" s="103" t="n">
        <f aca="false">IF(AND($K486&lt;=M$20,$L486&gt;M$20),$I486,0)</f>
        <v>0</v>
      </c>
      <c r="N486" s="103" t="n">
        <f aca="false">IF(AND($K486&lt;=N$20,$L486&gt;N$20),$I486,0)</f>
        <v>0</v>
      </c>
      <c r="O486" s="103" t="n">
        <f aca="false">IF(AND($K486&lt;=O$20,$L486&gt;O$20),$I486,0)</f>
        <v>0</v>
      </c>
      <c r="P486" s="103" t="n">
        <f aca="false">IF(AND($K486&lt;=P$20,$L486&gt;P$20),$I486,0)</f>
        <v>0</v>
      </c>
      <c r="Q486" s="103" t="n">
        <f aca="false">IF(AND($K486&lt;=Q$20,$L486&gt;Q$20),$I486,0)</f>
        <v>0</v>
      </c>
      <c r="R486" s="103" t="n">
        <f aca="false">IF(AND($K486&lt;=R$20,$L486&gt;R$20),$I486,0)</f>
        <v>0</v>
      </c>
      <c r="S486" s="103" t="n">
        <f aca="false">IF(AND($K486&lt;=S$20,$L486&gt;S$20),$I486,0)</f>
        <v>0</v>
      </c>
      <c r="T486" s="103" t="n">
        <f aca="false">IF(AND($K486&lt;=T$20,$L486&gt;T$20),$I486,0)</f>
        <v>0</v>
      </c>
      <c r="U486" s="103" t="n">
        <f aca="false">IF(AND($K486&lt;=U$20,$L486&gt;U$20),$I486,0)</f>
        <v>0</v>
      </c>
      <c r="V486" s="103" t="n">
        <f aca="false">IF(AND($K486&lt;=V$20,$L486&gt;V$20),$I486,0)</f>
        <v>0</v>
      </c>
      <c r="W486" s="103" t="n">
        <f aca="false">IF(AND($K486&lt;=W$20,$L486&gt;W$20),$I486,0)</f>
        <v>0</v>
      </c>
      <c r="X486" s="103" t="n">
        <f aca="false">IF(AND($K486&lt;=X$20,$L486&gt;X$20),$I486,0)</f>
        <v>0</v>
      </c>
      <c r="Y486" s="106" t="n">
        <f aca="false">SUM(M486:X486)</f>
        <v>0</v>
      </c>
    </row>
    <row r="487" customFormat="false" ht="12.75" hidden="false" customHeight="false" outlineLevel="0" collapsed="false">
      <c r="A487" s="0" t="n">
        <f aca="false">+'Personnel Input Worksheet'!A488</f>
        <v>0</v>
      </c>
      <c r="B487" s="0" t="n">
        <f aca="false">+'Personnel Input Worksheet'!B488</f>
        <v>0</v>
      </c>
      <c r="C487" s="0" t="n">
        <f aca="false">+'Personnel Input Worksheet'!C488</f>
        <v>0</v>
      </c>
      <c r="D487" s="0" t="n">
        <f aca="false">+'Personnel Input Worksheet'!D488</f>
        <v>0</v>
      </c>
      <c r="E487" s="0" t="n">
        <f aca="false">+'Personnel Input Worksheet'!E488</f>
        <v>0</v>
      </c>
      <c r="F487" s="94" t="n">
        <f aca="false">+'Personnel Input Worksheet'!F488</f>
        <v>0</v>
      </c>
      <c r="G487" s="0" t="n">
        <f aca="false">+'Personnel Input Worksheet'!G488</f>
        <v>0</v>
      </c>
      <c r="H487" s="102" t="n">
        <f aca="false">+G487*30</f>
        <v>0</v>
      </c>
      <c r="I487" s="103" t="n">
        <f aca="false">+F487/12</f>
        <v>0</v>
      </c>
      <c r="J487" s="104" t="n">
        <v>36526</v>
      </c>
      <c r="K487" s="105" t="n">
        <f aca="false">IF(B487&lt;&gt;"FTE",DATE(99,12,31),+J487+(360-H487))</f>
        <v>36525</v>
      </c>
      <c r="L487" s="105" t="n">
        <f aca="false">IF(B487&lt;&gt;"FTE",J487+H487,DATE(2001,1,1))</f>
        <v>36526</v>
      </c>
      <c r="M487" s="103" t="n">
        <f aca="false">IF(AND($K487&lt;=M$20,$L487&gt;M$20),$I487,0)</f>
        <v>0</v>
      </c>
      <c r="N487" s="103" t="n">
        <f aca="false">IF(AND($K487&lt;=N$20,$L487&gt;N$20),$I487,0)</f>
        <v>0</v>
      </c>
      <c r="O487" s="103" t="n">
        <f aca="false">IF(AND($K487&lt;=O$20,$L487&gt;O$20),$I487,0)</f>
        <v>0</v>
      </c>
      <c r="P487" s="103" t="n">
        <f aca="false">IF(AND($K487&lt;=P$20,$L487&gt;P$20),$I487,0)</f>
        <v>0</v>
      </c>
      <c r="Q487" s="103" t="n">
        <f aca="false">IF(AND($K487&lt;=Q$20,$L487&gt;Q$20),$I487,0)</f>
        <v>0</v>
      </c>
      <c r="R487" s="103" t="n">
        <f aca="false">IF(AND($K487&lt;=R$20,$L487&gt;R$20),$I487,0)</f>
        <v>0</v>
      </c>
      <c r="S487" s="103" t="n">
        <f aca="false">IF(AND($K487&lt;=S$20,$L487&gt;S$20),$I487,0)</f>
        <v>0</v>
      </c>
      <c r="T487" s="103" t="n">
        <f aca="false">IF(AND($K487&lt;=T$20,$L487&gt;T$20),$I487,0)</f>
        <v>0</v>
      </c>
      <c r="U487" s="103" t="n">
        <f aca="false">IF(AND($K487&lt;=U$20,$L487&gt;U$20),$I487,0)</f>
        <v>0</v>
      </c>
      <c r="V487" s="103" t="n">
        <f aca="false">IF(AND($K487&lt;=V$20,$L487&gt;V$20),$I487,0)</f>
        <v>0</v>
      </c>
      <c r="W487" s="103" t="n">
        <f aca="false">IF(AND($K487&lt;=W$20,$L487&gt;W$20),$I487,0)</f>
        <v>0</v>
      </c>
      <c r="X487" s="103" t="n">
        <f aca="false">IF(AND($K487&lt;=X$20,$L487&gt;X$20),$I487,0)</f>
        <v>0</v>
      </c>
      <c r="Y487" s="106" t="n">
        <f aca="false">SUM(M487:X487)</f>
        <v>0</v>
      </c>
    </row>
    <row r="488" customFormat="false" ht="12.75" hidden="false" customHeight="false" outlineLevel="0" collapsed="false">
      <c r="A488" s="0" t="n">
        <f aca="false">+'Personnel Input Worksheet'!A489</f>
        <v>0</v>
      </c>
      <c r="B488" s="0" t="n">
        <f aca="false">+'Personnel Input Worksheet'!B489</f>
        <v>0</v>
      </c>
      <c r="C488" s="0" t="n">
        <f aca="false">+'Personnel Input Worksheet'!C489</f>
        <v>0</v>
      </c>
      <c r="D488" s="0" t="n">
        <f aca="false">+'Personnel Input Worksheet'!D489</f>
        <v>0</v>
      </c>
      <c r="E488" s="0" t="n">
        <f aca="false">+'Personnel Input Worksheet'!E489</f>
        <v>0</v>
      </c>
      <c r="F488" s="94" t="n">
        <f aca="false">+'Personnel Input Worksheet'!F489</f>
        <v>0</v>
      </c>
      <c r="G488" s="0" t="n">
        <f aca="false">+'Personnel Input Worksheet'!G489</f>
        <v>0</v>
      </c>
      <c r="H488" s="102" t="n">
        <f aca="false">+G488*30</f>
        <v>0</v>
      </c>
      <c r="I488" s="103" t="n">
        <f aca="false">+F488/12</f>
        <v>0</v>
      </c>
      <c r="J488" s="104" t="n">
        <v>36526</v>
      </c>
      <c r="K488" s="105" t="n">
        <f aca="false">IF(B488&lt;&gt;"FTE",DATE(99,12,31),+J488+(360-H488))</f>
        <v>36525</v>
      </c>
      <c r="L488" s="105" t="n">
        <f aca="false">IF(B488&lt;&gt;"FTE",J488+H488,DATE(2001,1,1))</f>
        <v>36526</v>
      </c>
      <c r="M488" s="103" t="n">
        <f aca="false">IF(AND($K488&lt;=M$20,$L488&gt;M$20),$I488,0)</f>
        <v>0</v>
      </c>
      <c r="N488" s="103" t="n">
        <f aca="false">IF(AND($K488&lt;=N$20,$L488&gt;N$20),$I488,0)</f>
        <v>0</v>
      </c>
      <c r="O488" s="103" t="n">
        <f aca="false">IF(AND($K488&lt;=O$20,$L488&gt;O$20),$I488,0)</f>
        <v>0</v>
      </c>
      <c r="P488" s="103" t="n">
        <f aca="false">IF(AND($K488&lt;=P$20,$L488&gt;P$20),$I488,0)</f>
        <v>0</v>
      </c>
      <c r="Q488" s="103" t="n">
        <f aca="false">IF(AND($K488&lt;=Q$20,$L488&gt;Q$20),$I488,0)</f>
        <v>0</v>
      </c>
      <c r="R488" s="103" t="n">
        <f aca="false">IF(AND($K488&lt;=R$20,$L488&gt;R$20),$I488,0)</f>
        <v>0</v>
      </c>
      <c r="S488" s="103" t="n">
        <f aca="false">IF(AND($K488&lt;=S$20,$L488&gt;S$20),$I488,0)</f>
        <v>0</v>
      </c>
      <c r="T488" s="103" t="n">
        <f aca="false">IF(AND($K488&lt;=T$20,$L488&gt;T$20),$I488,0)</f>
        <v>0</v>
      </c>
      <c r="U488" s="103" t="n">
        <f aca="false">IF(AND($K488&lt;=U$20,$L488&gt;U$20),$I488,0)</f>
        <v>0</v>
      </c>
      <c r="V488" s="103" t="n">
        <f aca="false">IF(AND($K488&lt;=V$20,$L488&gt;V$20),$I488,0)</f>
        <v>0</v>
      </c>
      <c r="W488" s="103" t="n">
        <f aca="false">IF(AND($K488&lt;=W$20,$L488&gt;W$20),$I488,0)</f>
        <v>0</v>
      </c>
      <c r="X488" s="103" t="n">
        <f aca="false">IF(AND($K488&lt;=X$20,$L488&gt;X$20),$I488,0)</f>
        <v>0</v>
      </c>
      <c r="Y488" s="106" t="n">
        <f aca="false">SUM(M488:X488)</f>
        <v>0</v>
      </c>
    </row>
    <row r="489" customFormat="false" ht="12.75" hidden="false" customHeight="false" outlineLevel="0" collapsed="false">
      <c r="A489" s="0" t="n">
        <f aca="false">+'Personnel Input Worksheet'!A490</f>
        <v>0</v>
      </c>
      <c r="B489" s="0" t="n">
        <f aca="false">+'Personnel Input Worksheet'!B490</f>
        <v>0</v>
      </c>
      <c r="C489" s="0" t="n">
        <f aca="false">+'Personnel Input Worksheet'!C490</f>
        <v>0</v>
      </c>
      <c r="D489" s="0" t="n">
        <f aca="false">+'Personnel Input Worksheet'!D490</f>
        <v>0</v>
      </c>
      <c r="E489" s="0" t="n">
        <f aca="false">+'Personnel Input Worksheet'!E490</f>
        <v>0</v>
      </c>
      <c r="F489" s="94" t="n">
        <f aca="false">+'Personnel Input Worksheet'!F490</f>
        <v>0</v>
      </c>
      <c r="G489" s="0" t="n">
        <f aca="false">+'Personnel Input Worksheet'!G490</f>
        <v>0</v>
      </c>
      <c r="H489" s="102" t="n">
        <f aca="false">+G489*30</f>
        <v>0</v>
      </c>
      <c r="I489" s="103" t="n">
        <f aca="false">+F489/12</f>
        <v>0</v>
      </c>
      <c r="J489" s="104" t="n">
        <v>36526</v>
      </c>
      <c r="K489" s="105" t="n">
        <f aca="false">IF(B489&lt;&gt;"FTE",DATE(99,12,31),+J489+(360-H489))</f>
        <v>36525</v>
      </c>
      <c r="L489" s="105" t="n">
        <f aca="false">IF(B489&lt;&gt;"FTE",J489+H489,DATE(2001,1,1))</f>
        <v>36526</v>
      </c>
      <c r="M489" s="103" t="n">
        <f aca="false">IF(AND($K489&lt;=M$20,$L489&gt;M$20),$I489,0)</f>
        <v>0</v>
      </c>
      <c r="N489" s="103" t="n">
        <f aca="false">IF(AND($K489&lt;=N$20,$L489&gt;N$20),$I489,0)</f>
        <v>0</v>
      </c>
      <c r="O489" s="103" t="n">
        <f aca="false">IF(AND($K489&lt;=O$20,$L489&gt;O$20),$I489,0)</f>
        <v>0</v>
      </c>
      <c r="P489" s="103" t="n">
        <f aca="false">IF(AND($K489&lt;=P$20,$L489&gt;P$20),$I489,0)</f>
        <v>0</v>
      </c>
      <c r="Q489" s="103" t="n">
        <f aca="false">IF(AND($K489&lt;=Q$20,$L489&gt;Q$20),$I489,0)</f>
        <v>0</v>
      </c>
      <c r="R489" s="103" t="n">
        <f aca="false">IF(AND($K489&lt;=R$20,$L489&gt;R$20),$I489,0)</f>
        <v>0</v>
      </c>
      <c r="S489" s="103" t="n">
        <f aca="false">IF(AND($K489&lt;=S$20,$L489&gt;S$20),$I489,0)</f>
        <v>0</v>
      </c>
      <c r="T489" s="103" t="n">
        <f aca="false">IF(AND($K489&lt;=T$20,$L489&gt;T$20),$I489,0)</f>
        <v>0</v>
      </c>
      <c r="U489" s="103" t="n">
        <f aca="false">IF(AND($K489&lt;=U$20,$L489&gt;U$20),$I489,0)</f>
        <v>0</v>
      </c>
      <c r="V489" s="103" t="n">
        <f aca="false">IF(AND($K489&lt;=V$20,$L489&gt;V$20),$I489,0)</f>
        <v>0</v>
      </c>
      <c r="W489" s="103" t="n">
        <f aca="false">IF(AND($K489&lt;=W$20,$L489&gt;W$20),$I489,0)</f>
        <v>0</v>
      </c>
      <c r="X489" s="103" t="n">
        <f aca="false">IF(AND($K489&lt;=X$20,$L489&gt;X$20),$I489,0)</f>
        <v>0</v>
      </c>
      <c r="Y489" s="106" t="n">
        <f aca="false">SUM(M489:X489)</f>
        <v>0</v>
      </c>
    </row>
    <row r="490" customFormat="false" ht="12.75" hidden="false" customHeight="false" outlineLevel="0" collapsed="false">
      <c r="A490" s="0" t="n">
        <f aca="false">+'Personnel Input Worksheet'!A491</f>
        <v>0</v>
      </c>
      <c r="B490" s="0" t="n">
        <f aca="false">+'Personnel Input Worksheet'!B491</f>
        <v>0</v>
      </c>
      <c r="C490" s="0" t="n">
        <f aca="false">+'Personnel Input Worksheet'!C491</f>
        <v>0</v>
      </c>
      <c r="D490" s="0" t="n">
        <f aca="false">+'Personnel Input Worksheet'!D491</f>
        <v>0</v>
      </c>
      <c r="E490" s="0" t="n">
        <f aca="false">+'Personnel Input Worksheet'!E491</f>
        <v>0</v>
      </c>
      <c r="F490" s="94" t="n">
        <f aca="false">+'Personnel Input Worksheet'!F491</f>
        <v>0</v>
      </c>
      <c r="G490" s="0" t="n">
        <f aca="false">+'Personnel Input Worksheet'!G491</f>
        <v>0</v>
      </c>
      <c r="H490" s="102" t="n">
        <f aca="false">+G490*30</f>
        <v>0</v>
      </c>
      <c r="I490" s="103" t="n">
        <f aca="false">+F490/12</f>
        <v>0</v>
      </c>
      <c r="J490" s="104" t="n">
        <v>36526</v>
      </c>
      <c r="K490" s="105" t="n">
        <f aca="false">IF(B490&lt;&gt;"FTE",DATE(99,12,31),+J490+(360-H490))</f>
        <v>36525</v>
      </c>
      <c r="L490" s="105" t="n">
        <f aca="false">IF(B490&lt;&gt;"FTE",J490+H490,DATE(2001,1,1))</f>
        <v>36526</v>
      </c>
      <c r="M490" s="103" t="n">
        <f aca="false">IF(AND($K490&lt;=M$20,$L490&gt;M$20),$I490,0)</f>
        <v>0</v>
      </c>
      <c r="N490" s="103" t="n">
        <f aca="false">IF(AND($K490&lt;=N$20,$L490&gt;N$20),$I490,0)</f>
        <v>0</v>
      </c>
      <c r="O490" s="103" t="n">
        <f aca="false">IF(AND($K490&lt;=O$20,$L490&gt;O$20),$I490,0)</f>
        <v>0</v>
      </c>
      <c r="P490" s="103" t="n">
        <f aca="false">IF(AND($K490&lt;=P$20,$L490&gt;P$20),$I490,0)</f>
        <v>0</v>
      </c>
      <c r="Q490" s="103" t="n">
        <f aca="false">IF(AND($K490&lt;=Q$20,$L490&gt;Q$20),$I490,0)</f>
        <v>0</v>
      </c>
      <c r="R490" s="103" t="n">
        <f aca="false">IF(AND($K490&lt;=R$20,$L490&gt;R$20),$I490,0)</f>
        <v>0</v>
      </c>
      <c r="S490" s="103" t="n">
        <f aca="false">IF(AND($K490&lt;=S$20,$L490&gt;S$20),$I490,0)</f>
        <v>0</v>
      </c>
      <c r="T490" s="103" t="n">
        <f aca="false">IF(AND($K490&lt;=T$20,$L490&gt;T$20),$I490,0)</f>
        <v>0</v>
      </c>
      <c r="U490" s="103" t="n">
        <f aca="false">IF(AND($K490&lt;=U$20,$L490&gt;U$20),$I490,0)</f>
        <v>0</v>
      </c>
      <c r="V490" s="103" t="n">
        <f aca="false">IF(AND($K490&lt;=V$20,$L490&gt;V$20),$I490,0)</f>
        <v>0</v>
      </c>
      <c r="W490" s="103" t="n">
        <f aca="false">IF(AND($K490&lt;=W$20,$L490&gt;W$20),$I490,0)</f>
        <v>0</v>
      </c>
      <c r="X490" s="103" t="n">
        <f aca="false">IF(AND($K490&lt;=X$20,$L490&gt;X$20),$I490,0)</f>
        <v>0</v>
      </c>
      <c r="Y490" s="106" t="n">
        <f aca="false">SUM(M490:X490)</f>
        <v>0</v>
      </c>
    </row>
    <row r="491" customFormat="false" ht="12.75" hidden="false" customHeight="false" outlineLevel="0" collapsed="false">
      <c r="A491" s="0" t="n">
        <f aca="false">+'Personnel Input Worksheet'!A492</f>
        <v>0</v>
      </c>
      <c r="B491" s="0" t="n">
        <f aca="false">+'Personnel Input Worksheet'!B492</f>
        <v>0</v>
      </c>
      <c r="C491" s="0" t="n">
        <f aca="false">+'Personnel Input Worksheet'!C492</f>
        <v>0</v>
      </c>
      <c r="D491" s="0" t="n">
        <f aca="false">+'Personnel Input Worksheet'!D492</f>
        <v>0</v>
      </c>
      <c r="E491" s="0" t="n">
        <f aca="false">+'Personnel Input Worksheet'!E492</f>
        <v>0</v>
      </c>
      <c r="F491" s="94" t="n">
        <f aca="false">+'Personnel Input Worksheet'!F492</f>
        <v>0</v>
      </c>
      <c r="G491" s="0" t="n">
        <f aca="false">+'Personnel Input Worksheet'!G492</f>
        <v>0</v>
      </c>
      <c r="H491" s="102" t="n">
        <f aca="false">+G491*30</f>
        <v>0</v>
      </c>
      <c r="I491" s="103" t="n">
        <f aca="false">+F491/12</f>
        <v>0</v>
      </c>
      <c r="J491" s="104" t="n">
        <v>36526</v>
      </c>
      <c r="K491" s="105" t="n">
        <f aca="false">IF(B491&lt;&gt;"FTE",DATE(99,12,31),+J491+(360-H491))</f>
        <v>36525</v>
      </c>
      <c r="L491" s="105" t="n">
        <f aca="false">IF(B491&lt;&gt;"FTE",J491+H491,DATE(2001,1,1))</f>
        <v>36526</v>
      </c>
      <c r="M491" s="103" t="n">
        <f aca="false">IF(AND($K491&lt;=M$20,$L491&gt;M$20),$I491,0)</f>
        <v>0</v>
      </c>
      <c r="N491" s="103" t="n">
        <f aca="false">IF(AND($K491&lt;=N$20,$L491&gt;N$20),$I491,0)</f>
        <v>0</v>
      </c>
      <c r="O491" s="103" t="n">
        <f aca="false">IF(AND($K491&lt;=O$20,$L491&gt;O$20),$I491,0)</f>
        <v>0</v>
      </c>
      <c r="P491" s="103" t="n">
        <f aca="false">IF(AND($K491&lt;=P$20,$L491&gt;P$20),$I491,0)</f>
        <v>0</v>
      </c>
      <c r="Q491" s="103" t="n">
        <f aca="false">IF(AND($K491&lt;=Q$20,$L491&gt;Q$20),$I491,0)</f>
        <v>0</v>
      </c>
      <c r="R491" s="103" t="n">
        <f aca="false">IF(AND($K491&lt;=R$20,$L491&gt;R$20),$I491,0)</f>
        <v>0</v>
      </c>
      <c r="S491" s="103" t="n">
        <f aca="false">IF(AND($K491&lt;=S$20,$L491&gt;S$20),$I491,0)</f>
        <v>0</v>
      </c>
      <c r="T491" s="103" t="n">
        <f aca="false">IF(AND($K491&lt;=T$20,$L491&gt;T$20),$I491,0)</f>
        <v>0</v>
      </c>
      <c r="U491" s="103" t="n">
        <f aca="false">IF(AND($K491&lt;=U$20,$L491&gt;U$20),$I491,0)</f>
        <v>0</v>
      </c>
      <c r="V491" s="103" t="n">
        <f aca="false">IF(AND($K491&lt;=V$20,$L491&gt;V$20),$I491,0)</f>
        <v>0</v>
      </c>
      <c r="W491" s="103" t="n">
        <f aca="false">IF(AND($K491&lt;=W$20,$L491&gt;W$20),$I491,0)</f>
        <v>0</v>
      </c>
      <c r="X491" s="103" t="n">
        <f aca="false">IF(AND($K491&lt;=X$20,$L491&gt;X$20),$I491,0)</f>
        <v>0</v>
      </c>
      <c r="Y491" s="106" t="n">
        <f aca="false">SUM(M491:X491)</f>
        <v>0</v>
      </c>
    </row>
    <row r="492" customFormat="false" ht="12.75" hidden="false" customHeight="false" outlineLevel="0" collapsed="false">
      <c r="A492" s="0" t="n">
        <f aca="false">+'Personnel Input Worksheet'!A493</f>
        <v>0</v>
      </c>
      <c r="B492" s="0" t="n">
        <f aca="false">+'Personnel Input Worksheet'!B493</f>
        <v>0</v>
      </c>
      <c r="C492" s="0" t="n">
        <f aca="false">+'Personnel Input Worksheet'!C493</f>
        <v>0</v>
      </c>
      <c r="D492" s="0" t="n">
        <f aca="false">+'Personnel Input Worksheet'!D493</f>
        <v>0</v>
      </c>
      <c r="E492" s="0" t="n">
        <f aca="false">+'Personnel Input Worksheet'!E493</f>
        <v>0</v>
      </c>
      <c r="F492" s="94" t="n">
        <f aca="false">+'Personnel Input Worksheet'!F493</f>
        <v>0</v>
      </c>
      <c r="G492" s="0" t="n">
        <f aca="false">+'Personnel Input Worksheet'!G493</f>
        <v>0</v>
      </c>
      <c r="H492" s="102" t="n">
        <f aca="false">+G492*30</f>
        <v>0</v>
      </c>
      <c r="I492" s="103" t="n">
        <f aca="false">+F492/12</f>
        <v>0</v>
      </c>
      <c r="J492" s="104" t="n">
        <v>36526</v>
      </c>
      <c r="K492" s="105" t="n">
        <f aca="false">IF(B492&lt;&gt;"FTE",DATE(99,12,31),+J492+(360-H492))</f>
        <v>36525</v>
      </c>
      <c r="L492" s="105" t="n">
        <f aca="false">IF(B492&lt;&gt;"FTE",J492+H492,DATE(2001,1,1))</f>
        <v>36526</v>
      </c>
      <c r="M492" s="103" t="n">
        <f aca="false">IF(AND($K492&lt;=M$20,$L492&gt;M$20),$I492,0)</f>
        <v>0</v>
      </c>
      <c r="N492" s="103" t="n">
        <f aca="false">IF(AND($K492&lt;=N$20,$L492&gt;N$20),$I492,0)</f>
        <v>0</v>
      </c>
      <c r="O492" s="103" t="n">
        <f aca="false">IF(AND($K492&lt;=O$20,$L492&gt;O$20),$I492,0)</f>
        <v>0</v>
      </c>
      <c r="P492" s="103" t="n">
        <f aca="false">IF(AND($K492&lt;=P$20,$L492&gt;P$20),$I492,0)</f>
        <v>0</v>
      </c>
      <c r="Q492" s="103" t="n">
        <f aca="false">IF(AND($K492&lt;=Q$20,$L492&gt;Q$20),$I492,0)</f>
        <v>0</v>
      </c>
      <c r="R492" s="103" t="n">
        <f aca="false">IF(AND($K492&lt;=R$20,$L492&gt;R$20),$I492,0)</f>
        <v>0</v>
      </c>
      <c r="S492" s="103" t="n">
        <f aca="false">IF(AND($K492&lt;=S$20,$L492&gt;S$20),$I492,0)</f>
        <v>0</v>
      </c>
      <c r="T492" s="103" t="n">
        <f aca="false">IF(AND($K492&lt;=T$20,$L492&gt;T$20),$I492,0)</f>
        <v>0</v>
      </c>
      <c r="U492" s="103" t="n">
        <f aca="false">IF(AND($K492&lt;=U$20,$L492&gt;U$20),$I492,0)</f>
        <v>0</v>
      </c>
      <c r="V492" s="103" t="n">
        <f aca="false">IF(AND($K492&lt;=V$20,$L492&gt;V$20),$I492,0)</f>
        <v>0</v>
      </c>
      <c r="W492" s="103" t="n">
        <f aca="false">IF(AND($K492&lt;=W$20,$L492&gt;W$20),$I492,0)</f>
        <v>0</v>
      </c>
      <c r="X492" s="103" t="n">
        <f aca="false">IF(AND($K492&lt;=X$20,$L492&gt;X$20),$I492,0)</f>
        <v>0</v>
      </c>
      <c r="Y492" s="106" t="n">
        <f aca="false">SUM(M492:X492)</f>
        <v>0</v>
      </c>
    </row>
    <row r="493" customFormat="false" ht="12.75" hidden="false" customHeight="false" outlineLevel="0" collapsed="false">
      <c r="A493" s="0" t="n">
        <f aca="false">+'Personnel Input Worksheet'!A494</f>
        <v>0</v>
      </c>
      <c r="B493" s="0" t="n">
        <f aca="false">+'Personnel Input Worksheet'!B494</f>
        <v>0</v>
      </c>
      <c r="C493" s="0" t="n">
        <f aca="false">+'Personnel Input Worksheet'!C494</f>
        <v>0</v>
      </c>
      <c r="D493" s="0" t="n">
        <f aca="false">+'Personnel Input Worksheet'!D494</f>
        <v>0</v>
      </c>
      <c r="E493" s="0" t="n">
        <f aca="false">+'Personnel Input Worksheet'!E494</f>
        <v>0</v>
      </c>
      <c r="F493" s="94" t="n">
        <f aca="false">+'Personnel Input Worksheet'!F494</f>
        <v>0</v>
      </c>
      <c r="G493" s="0" t="n">
        <f aca="false">+'Personnel Input Worksheet'!G494</f>
        <v>0</v>
      </c>
      <c r="H493" s="102" t="n">
        <f aca="false">+G493*30</f>
        <v>0</v>
      </c>
      <c r="I493" s="103" t="n">
        <f aca="false">+F493/12</f>
        <v>0</v>
      </c>
      <c r="J493" s="104" t="n">
        <v>36526</v>
      </c>
      <c r="K493" s="105" t="n">
        <f aca="false">IF(B493&lt;&gt;"FTE",DATE(99,12,31),+J493+(360-H493))</f>
        <v>36525</v>
      </c>
      <c r="L493" s="105" t="n">
        <f aca="false">IF(B493&lt;&gt;"FTE",J493+H493,DATE(2001,1,1))</f>
        <v>36526</v>
      </c>
      <c r="M493" s="103" t="n">
        <f aca="false">IF(AND($K493&lt;=M$20,$L493&gt;M$20),$I493,0)</f>
        <v>0</v>
      </c>
      <c r="N493" s="103" t="n">
        <f aca="false">IF(AND($K493&lt;=N$20,$L493&gt;N$20),$I493,0)</f>
        <v>0</v>
      </c>
      <c r="O493" s="103" t="n">
        <f aca="false">IF(AND($K493&lt;=O$20,$L493&gt;O$20),$I493,0)</f>
        <v>0</v>
      </c>
      <c r="P493" s="103" t="n">
        <f aca="false">IF(AND($K493&lt;=P$20,$L493&gt;P$20),$I493,0)</f>
        <v>0</v>
      </c>
      <c r="Q493" s="103" t="n">
        <f aca="false">IF(AND($K493&lt;=Q$20,$L493&gt;Q$20),$I493,0)</f>
        <v>0</v>
      </c>
      <c r="R493" s="103" t="n">
        <f aca="false">IF(AND($K493&lt;=R$20,$L493&gt;R$20),$I493,0)</f>
        <v>0</v>
      </c>
      <c r="S493" s="103" t="n">
        <f aca="false">IF(AND($K493&lt;=S$20,$L493&gt;S$20),$I493,0)</f>
        <v>0</v>
      </c>
      <c r="T493" s="103" t="n">
        <f aca="false">IF(AND($K493&lt;=T$20,$L493&gt;T$20),$I493,0)</f>
        <v>0</v>
      </c>
      <c r="U493" s="103" t="n">
        <f aca="false">IF(AND($K493&lt;=U$20,$L493&gt;U$20),$I493,0)</f>
        <v>0</v>
      </c>
      <c r="V493" s="103" t="n">
        <f aca="false">IF(AND($K493&lt;=V$20,$L493&gt;V$20),$I493,0)</f>
        <v>0</v>
      </c>
      <c r="W493" s="103" t="n">
        <f aca="false">IF(AND($K493&lt;=W$20,$L493&gt;W$20),$I493,0)</f>
        <v>0</v>
      </c>
      <c r="X493" s="103" t="n">
        <f aca="false">IF(AND($K493&lt;=X$20,$L493&gt;X$20),$I493,0)</f>
        <v>0</v>
      </c>
      <c r="Y493" s="106" t="n">
        <f aca="false">SUM(M493:X493)</f>
        <v>0</v>
      </c>
    </row>
    <row r="494" customFormat="false" ht="12.75" hidden="false" customHeight="false" outlineLevel="0" collapsed="false">
      <c r="A494" s="0" t="n">
        <f aca="false">+'Personnel Input Worksheet'!A495</f>
        <v>0</v>
      </c>
      <c r="B494" s="0" t="n">
        <f aca="false">+'Personnel Input Worksheet'!B495</f>
        <v>0</v>
      </c>
      <c r="C494" s="0" t="n">
        <f aca="false">+'Personnel Input Worksheet'!C495</f>
        <v>0</v>
      </c>
      <c r="D494" s="0" t="n">
        <f aca="false">+'Personnel Input Worksheet'!D495</f>
        <v>0</v>
      </c>
      <c r="E494" s="0" t="n">
        <f aca="false">+'Personnel Input Worksheet'!E495</f>
        <v>0</v>
      </c>
      <c r="F494" s="94" t="n">
        <f aca="false">+'Personnel Input Worksheet'!F495</f>
        <v>0</v>
      </c>
      <c r="G494" s="0" t="n">
        <f aca="false">+'Personnel Input Worksheet'!G495</f>
        <v>0</v>
      </c>
      <c r="H494" s="102" t="n">
        <f aca="false">+G494*30</f>
        <v>0</v>
      </c>
      <c r="I494" s="103" t="n">
        <f aca="false">+F494/12</f>
        <v>0</v>
      </c>
      <c r="J494" s="104" t="n">
        <v>36526</v>
      </c>
      <c r="K494" s="105" t="n">
        <f aca="false">IF(B494&lt;&gt;"FTE",DATE(99,12,31),+J494+(360-H494))</f>
        <v>36525</v>
      </c>
      <c r="L494" s="105" t="n">
        <f aca="false">IF(B494&lt;&gt;"FTE",J494+H494,DATE(2001,1,1))</f>
        <v>36526</v>
      </c>
      <c r="M494" s="103" t="n">
        <f aca="false">IF(AND($K494&lt;=M$20,$L494&gt;M$20),$I494,0)</f>
        <v>0</v>
      </c>
      <c r="N494" s="103" t="n">
        <f aca="false">IF(AND($K494&lt;=N$20,$L494&gt;N$20),$I494,0)</f>
        <v>0</v>
      </c>
      <c r="O494" s="103" t="n">
        <f aca="false">IF(AND($K494&lt;=O$20,$L494&gt;O$20),$I494,0)</f>
        <v>0</v>
      </c>
      <c r="P494" s="103" t="n">
        <f aca="false">IF(AND($K494&lt;=P$20,$L494&gt;P$20),$I494,0)</f>
        <v>0</v>
      </c>
      <c r="Q494" s="103" t="n">
        <f aca="false">IF(AND($K494&lt;=Q$20,$L494&gt;Q$20),$I494,0)</f>
        <v>0</v>
      </c>
      <c r="R494" s="103" t="n">
        <f aca="false">IF(AND($K494&lt;=R$20,$L494&gt;R$20),$I494,0)</f>
        <v>0</v>
      </c>
      <c r="S494" s="103" t="n">
        <f aca="false">IF(AND($K494&lt;=S$20,$L494&gt;S$20),$I494,0)</f>
        <v>0</v>
      </c>
      <c r="T494" s="103" t="n">
        <f aca="false">IF(AND($K494&lt;=T$20,$L494&gt;T$20),$I494,0)</f>
        <v>0</v>
      </c>
      <c r="U494" s="103" t="n">
        <f aca="false">IF(AND($K494&lt;=U$20,$L494&gt;U$20),$I494,0)</f>
        <v>0</v>
      </c>
      <c r="V494" s="103" t="n">
        <f aca="false">IF(AND($K494&lt;=V$20,$L494&gt;V$20),$I494,0)</f>
        <v>0</v>
      </c>
      <c r="W494" s="103" t="n">
        <f aca="false">IF(AND($K494&lt;=W$20,$L494&gt;W$20),$I494,0)</f>
        <v>0</v>
      </c>
      <c r="X494" s="103" t="n">
        <f aca="false">IF(AND($K494&lt;=X$20,$L494&gt;X$20),$I494,0)</f>
        <v>0</v>
      </c>
      <c r="Y494" s="106" t="n">
        <f aca="false">SUM(M494:X494)</f>
        <v>0</v>
      </c>
    </row>
    <row r="495" customFormat="false" ht="12.75" hidden="false" customHeight="false" outlineLevel="0" collapsed="false">
      <c r="A495" s="0" t="n">
        <f aca="false">+'Personnel Input Worksheet'!A496</f>
        <v>0</v>
      </c>
      <c r="B495" s="0" t="n">
        <f aca="false">+'Personnel Input Worksheet'!B496</f>
        <v>0</v>
      </c>
      <c r="C495" s="0" t="n">
        <f aca="false">+'Personnel Input Worksheet'!C496</f>
        <v>0</v>
      </c>
      <c r="D495" s="0" t="n">
        <f aca="false">+'Personnel Input Worksheet'!D496</f>
        <v>0</v>
      </c>
      <c r="E495" s="0" t="n">
        <f aca="false">+'Personnel Input Worksheet'!E496</f>
        <v>0</v>
      </c>
      <c r="F495" s="94" t="n">
        <f aca="false">+'Personnel Input Worksheet'!F496</f>
        <v>0</v>
      </c>
      <c r="G495" s="0" t="n">
        <f aca="false">+'Personnel Input Worksheet'!G496</f>
        <v>0</v>
      </c>
      <c r="H495" s="102" t="n">
        <f aca="false">+G495*30</f>
        <v>0</v>
      </c>
      <c r="I495" s="103" t="n">
        <f aca="false">+F495/12</f>
        <v>0</v>
      </c>
      <c r="J495" s="104" t="n">
        <v>36526</v>
      </c>
      <c r="K495" s="105" t="n">
        <f aca="false">IF(B495&lt;&gt;"FTE",DATE(99,12,31),+J495+(360-H495))</f>
        <v>36525</v>
      </c>
      <c r="L495" s="105" t="n">
        <f aca="false">IF(B495&lt;&gt;"FTE",J495+H495,DATE(2001,1,1))</f>
        <v>36526</v>
      </c>
      <c r="M495" s="103" t="n">
        <f aca="false">IF(AND($K495&lt;=M$20,$L495&gt;M$20),$I495,0)</f>
        <v>0</v>
      </c>
      <c r="N495" s="103" t="n">
        <f aca="false">IF(AND($K495&lt;=N$20,$L495&gt;N$20),$I495,0)</f>
        <v>0</v>
      </c>
      <c r="O495" s="103" t="n">
        <f aca="false">IF(AND($K495&lt;=O$20,$L495&gt;O$20),$I495,0)</f>
        <v>0</v>
      </c>
      <c r="P495" s="103" t="n">
        <f aca="false">IF(AND($K495&lt;=P$20,$L495&gt;P$20),$I495,0)</f>
        <v>0</v>
      </c>
      <c r="Q495" s="103" t="n">
        <f aca="false">IF(AND($K495&lt;=Q$20,$L495&gt;Q$20),$I495,0)</f>
        <v>0</v>
      </c>
      <c r="R495" s="103" t="n">
        <f aca="false">IF(AND($K495&lt;=R$20,$L495&gt;R$20),$I495,0)</f>
        <v>0</v>
      </c>
      <c r="S495" s="103" t="n">
        <f aca="false">IF(AND($K495&lt;=S$20,$L495&gt;S$20),$I495,0)</f>
        <v>0</v>
      </c>
      <c r="T495" s="103" t="n">
        <f aca="false">IF(AND($K495&lt;=T$20,$L495&gt;T$20),$I495,0)</f>
        <v>0</v>
      </c>
      <c r="U495" s="103" t="n">
        <f aca="false">IF(AND($K495&lt;=U$20,$L495&gt;U$20),$I495,0)</f>
        <v>0</v>
      </c>
      <c r="V495" s="103" t="n">
        <f aca="false">IF(AND($K495&lt;=V$20,$L495&gt;V$20),$I495,0)</f>
        <v>0</v>
      </c>
      <c r="W495" s="103" t="n">
        <f aca="false">IF(AND($K495&lt;=W$20,$L495&gt;W$20),$I495,0)</f>
        <v>0</v>
      </c>
      <c r="X495" s="103" t="n">
        <f aca="false">IF(AND($K495&lt;=X$20,$L495&gt;X$20),$I495,0)</f>
        <v>0</v>
      </c>
      <c r="Y495" s="106" t="n">
        <f aca="false">SUM(M495:X495)</f>
        <v>0</v>
      </c>
    </row>
    <row r="496" customFormat="false" ht="12.75" hidden="false" customHeight="false" outlineLevel="0" collapsed="false">
      <c r="A496" s="0" t="n">
        <f aca="false">+'Personnel Input Worksheet'!A497</f>
        <v>0</v>
      </c>
      <c r="B496" s="0" t="n">
        <f aca="false">+'Personnel Input Worksheet'!B497</f>
        <v>0</v>
      </c>
      <c r="C496" s="0" t="n">
        <f aca="false">+'Personnel Input Worksheet'!C497</f>
        <v>0</v>
      </c>
      <c r="D496" s="0" t="n">
        <f aca="false">+'Personnel Input Worksheet'!D497</f>
        <v>0</v>
      </c>
      <c r="E496" s="0" t="n">
        <f aca="false">+'Personnel Input Worksheet'!E497</f>
        <v>0</v>
      </c>
      <c r="F496" s="94" t="n">
        <f aca="false">+'Personnel Input Worksheet'!F497</f>
        <v>0</v>
      </c>
      <c r="G496" s="0" t="n">
        <f aca="false">+'Personnel Input Worksheet'!G497</f>
        <v>0</v>
      </c>
      <c r="H496" s="102" t="n">
        <f aca="false">+G496*30</f>
        <v>0</v>
      </c>
      <c r="I496" s="103" t="n">
        <f aca="false">+F496/12</f>
        <v>0</v>
      </c>
      <c r="J496" s="104" t="n">
        <v>36526</v>
      </c>
      <c r="K496" s="105" t="n">
        <f aca="false">IF(B496&lt;&gt;"FTE",DATE(99,12,31),+J496+(360-H496))</f>
        <v>36525</v>
      </c>
      <c r="L496" s="105" t="n">
        <f aca="false">IF(B496&lt;&gt;"FTE",J496+H496,DATE(2001,1,1))</f>
        <v>36526</v>
      </c>
      <c r="M496" s="103" t="n">
        <f aca="false">IF(AND($K496&lt;=M$20,$L496&gt;M$20),$I496,0)</f>
        <v>0</v>
      </c>
      <c r="N496" s="103" t="n">
        <f aca="false">IF(AND($K496&lt;=N$20,$L496&gt;N$20),$I496,0)</f>
        <v>0</v>
      </c>
      <c r="O496" s="103" t="n">
        <f aca="false">IF(AND($K496&lt;=O$20,$L496&gt;O$20),$I496,0)</f>
        <v>0</v>
      </c>
      <c r="P496" s="103" t="n">
        <f aca="false">IF(AND($K496&lt;=P$20,$L496&gt;P$20),$I496,0)</f>
        <v>0</v>
      </c>
      <c r="Q496" s="103" t="n">
        <f aca="false">IF(AND($K496&lt;=Q$20,$L496&gt;Q$20),$I496,0)</f>
        <v>0</v>
      </c>
      <c r="R496" s="103" t="n">
        <f aca="false">IF(AND($K496&lt;=R$20,$L496&gt;R$20),$I496,0)</f>
        <v>0</v>
      </c>
      <c r="S496" s="103" t="n">
        <f aca="false">IF(AND($K496&lt;=S$20,$L496&gt;S$20),$I496,0)</f>
        <v>0</v>
      </c>
      <c r="T496" s="103" t="n">
        <f aca="false">IF(AND($K496&lt;=T$20,$L496&gt;T$20),$I496,0)</f>
        <v>0</v>
      </c>
      <c r="U496" s="103" t="n">
        <f aca="false">IF(AND($K496&lt;=U$20,$L496&gt;U$20),$I496,0)</f>
        <v>0</v>
      </c>
      <c r="V496" s="103" t="n">
        <f aca="false">IF(AND($K496&lt;=V$20,$L496&gt;V$20),$I496,0)</f>
        <v>0</v>
      </c>
      <c r="W496" s="103" t="n">
        <f aca="false">IF(AND($K496&lt;=W$20,$L496&gt;W$20),$I496,0)</f>
        <v>0</v>
      </c>
      <c r="X496" s="103" t="n">
        <f aca="false">IF(AND($K496&lt;=X$20,$L496&gt;X$20),$I496,0)</f>
        <v>0</v>
      </c>
      <c r="Y496" s="106" t="n">
        <f aca="false">SUM(M496:X496)</f>
        <v>0</v>
      </c>
    </row>
    <row r="497" customFormat="false" ht="12.75" hidden="false" customHeight="false" outlineLevel="0" collapsed="false">
      <c r="A497" s="0" t="n">
        <f aca="false">+'Personnel Input Worksheet'!A498</f>
        <v>0</v>
      </c>
      <c r="B497" s="0" t="n">
        <f aca="false">+'Personnel Input Worksheet'!B498</f>
        <v>0</v>
      </c>
      <c r="C497" s="0" t="n">
        <f aca="false">+'Personnel Input Worksheet'!C498</f>
        <v>0</v>
      </c>
      <c r="D497" s="0" t="n">
        <f aca="false">+'Personnel Input Worksheet'!D498</f>
        <v>0</v>
      </c>
      <c r="E497" s="0" t="n">
        <f aca="false">+'Personnel Input Worksheet'!E498</f>
        <v>0</v>
      </c>
      <c r="F497" s="94" t="n">
        <f aca="false">+'Personnel Input Worksheet'!F498</f>
        <v>0</v>
      </c>
      <c r="G497" s="0" t="n">
        <f aca="false">+'Personnel Input Worksheet'!G498</f>
        <v>0</v>
      </c>
      <c r="H497" s="102" t="n">
        <f aca="false">+G497*30</f>
        <v>0</v>
      </c>
      <c r="I497" s="103" t="n">
        <f aca="false">+F497/12</f>
        <v>0</v>
      </c>
      <c r="J497" s="104" t="n">
        <v>36526</v>
      </c>
      <c r="K497" s="105" t="n">
        <f aca="false">IF(B497&lt;&gt;"FTE",DATE(99,12,31),+J497+(360-H497))</f>
        <v>36525</v>
      </c>
      <c r="L497" s="105" t="n">
        <f aca="false">IF(B497&lt;&gt;"FTE",J497+H497,DATE(2001,1,1))</f>
        <v>36526</v>
      </c>
      <c r="M497" s="103" t="n">
        <f aca="false">IF(AND($K497&lt;=M$20,$L497&gt;M$20),$I497,0)</f>
        <v>0</v>
      </c>
      <c r="N497" s="103" t="n">
        <f aca="false">IF(AND($K497&lt;=N$20,$L497&gt;N$20),$I497,0)</f>
        <v>0</v>
      </c>
      <c r="O497" s="103" t="n">
        <f aca="false">IF(AND($K497&lt;=O$20,$L497&gt;O$20),$I497,0)</f>
        <v>0</v>
      </c>
      <c r="P497" s="103" t="n">
        <f aca="false">IF(AND($K497&lt;=P$20,$L497&gt;P$20),$I497,0)</f>
        <v>0</v>
      </c>
      <c r="Q497" s="103" t="n">
        <f aca="false">IF(AND($K497&lt;=Q$20,$L497&gt;Q$20),$I497,0)</f>
        <v>0</v>
      </c>
      <c r="R497" s="103" t="n">
        <f aca="false">IF(AND($K497&lt;=R$20,$L497&gt;R$20),$I497,0)</f>
        <v>0</v>
      </c>
      <c r="S497" s="103" t="n">
        <f aca="false">IF(AND($K497&lt;=S$20,$L497&gt;S$20),$I497,0)</f>
        <v>0</v>
      </c>
      <c r="T497" s="103" t="n">
        <f aca="false">IF(AND($K497&lt;=T$20,$L497&gt;T$20),$I497,0)</f>
        <v>0</v>
      </c>
      <c r="U497" s="103" t="n">
        <f aca="false">IF(AND($K497&lt;=U$20,$L497&gt;U$20),$I497,0)</f>
        <v>0</v>
      </c>
      <c r="V497" s="103" t="n">
        <f aca="false">IF(AND($K497&lt;=V$20,$L497&gt;V$20),$I497,0)</f>
        <v>0</v>
      </c>
      <c r="W497" s="103" t="n">
        <f aca="false">IF(AND($K497&lt;=W$20,$L497&gt;W$20),$I497,0)</f>
        <v>0</v>
      </c>
      <c r="X497" s="103" t="n">
        <f aca="false">IF(AND($K497&lt;=X$20,$L497&gt;X$20),$I497,0)</f>
        <v>0</v>
      </c>
      <c r="Y497" s="106" t="n">
        <f aca="false">SUM(M497:X497)</f>
        <v>0</v>
      </c>
    </row>
    <row r="498" customFormat="false" ht="12.75" hidden="false" customHeight="false" outlineLevel="0" collapsed="false">
      <c r="A498" s="0" t="n">
        <f aca="false">+'Personnel Input Worksheet'!A499</f>
        <v>0</v>
      </c>
      <c r="B498" s="0" t="n">
        <f aca="false">+'Personnel Input Worksheet'!B499</f>
        <v>0</v>
      </c>
      <c r="C498" s="0" t="n">
        <f aca="false">+'Personnel Input Worksheet'!C499</f>
        <v>0</v>
      </c>
      <c r="D498" s="0" t="n">
        <f aca="false">+'Personnel Input Worksheet'!D499</f>
        <v>0</v>
      </c>
      <c r="E498" s="0" t="n">
        <f aca="false">+'Personnel Input Worksheet'!E499</f>
        <v>0</v>
      </c>
      <c r="F498" s="94" t="n">
        <f aca="false">+'Personnel Input Worksheet'!F499</f>
        <v>0</v>
      </c>
      <c r="G498" s="0" t="n">
        <f aca="false">+'Personnel Input Worksheet'!G499</f>
        <v>0</v>
      </c>
      <c r="H498" s="102" t="n">
        <f aca="false">+G498*30</f>
        <v>0</v>
      </c>
      <c r="I498" s="103" t="n">
        <f aca="false">+F498/12</f>
        <v>0</v>
      </c>
      <c r="J498" s="104" t="n">
        <v>36526</v>
      </c>
      <c r="K498" s="105" t="n">
        <f aca="false">IF(B498&lt;&gt;"FTE",DATE(99,12,31),+J498+(360-H498))</f>
        <v>36525</v>
      </c>
      <c r="L498" s="105" t="n">
        <f aca="false">IF(B498&lt;&gt;"FTE",J498+H498,DATE(2001,1,1))</f>
        <v>36526</v>
      </c>
      <c r="M498" s="103" t="n">
        <f aca="false">IF(AND($K498&lt;=M$20,$L498&gt;M$20),$I498,0)</f>
        <v>0</v>
      </c>
      <c r="N498" s="103" t="n">
        <f aca="false">IF(AND($K498&lt;=N$20,$L498&gt;N$20),$I498,0)</f>
        <v>0</v>
      </c>
      <c r="O498" s="103" t="n">
        <f aca="false">IF(AND($K498&lt;=O$20,$L498&gt;O$20),$I498,0)</f>
        <v>0</v>
      </c>
      <c r="P498" s="103" t="n">
        <f aca="false">IF(AND($K498&lt;=P$20,$L498&gt;P$20),$I498,0)</f>
        <v>0</v>
      </c>
      <c r="Q498" s="103" t="n">
        <f aca="false">IF(AND($K498&lt;=Q$20,$L498&gt;Q$20),$I498,0)</f>
        <v>0</v>
      </c>
      <c r="R498" s="103" t="n">
        <f aca="false">IF(AND($K498&lt;=R$20,$L498&gt;R$20),$I498,0)</f>
        <v>0</v>
      </c>
      <c r="S498" s="103" t="n">
        <f aca="false">IF(AND($K498&lt;=S$20,$L498&gt;S$20),$I498,0)</f>
        <v>0</v>
      </c>
      <c r="T498" s="103" t="n">
        <f aca="false">IF(AND($K498&lt;=T$20,$L498&gt;T$20),$I498,0)</f>
        <v>0</v>
      </c>
      <c r="U498" s="103" t="n">
        <f aca="false">IF(AND($K498&lt;=U$20,$L498&gt;U$20),$I498,0)</f>
        <v>0</v>
      </c>
      <c r="V498" s="103" t="n">
        <f aca="false">IF(AND($K498&lt;=V$20,$L498&gt;V$20),$I498,0)</f>
        <v>0</v>
      </c>
      <c r="W498" s="103" t="n">
        <f aca="false">IF(AND($K498&lt;=W$20,$L498&gt;W$20),$I498,0)</f>
        <v>0</v>
      </c>
      <c r="X498" s="103" t="n">
        <f aca="false">IF(AND($K498&lt;=X$20,$L498&gt;X$20),$I498,0)</f>
        <v>0</v>
      </c>
      <c r="Y498" s="106" t="n">
        <f aca="false">SUM(M498:X498)</f>
        <v>0</v>
      </c>
    </row>
    <row r="499" customFormat="false" ht="12.75" hidden="false" customHeight="false" outlineLevel="0" collapsed="false">
      <c r="A499" s="0" t="n">
        <f aca="false">+'Personnel Input Worksheet'!A500</f>
        <v>0</v>
      </c>
      <c r="B499" s="0" t="n">
        <f aca="false">+'Personnel Input Worksheet'!B500</f>
        <v>0</v>
      </c>
      <c r="C499" s="0" t="n">
        <f aca="false">+'Personnel Input Worksheet'!C500</f>
        <v>0</v>
      </c>
      <c r="D499" s="0" t="n">
        <f aca="false">+'Personnel Input Worksheet'!D500</f>
        <v>0</v>
      </c>
      <c r="E499" s="0" t="n">
        <f aca="false">+'Personnel Input Worksheet'!E500</f>
        <v>0</v>
      </c>
      <c r="F499" s="94" t="n">
        <f aca="false">+'Personnel Input Worksheet'!F500</f>
        <v>0</v>
      </c>
      <c r="G499" s="0" t="n">
        <f aca="false">+'Personnel Input Worksheet'!G500</f>
        <v>0</v>
      </c>
      <c r="H499" s="102" t="n">
        <f aca="false">+G499*30</f>
        <v>0</v>
      </c>
      <c r="I499" s="103" t="n">
        <f aca="false">+F499/12</f>
        <v>0</v>
      </c>
      <c r="J499" s="104" t="n">
        <v>36526</v>
      </c>
      <c r="K499" s="105" t="n">
        <f aca="false">IF(B499&lt;&gt;"FTE",DATE(99,12,31),+J499+(360-H499))</f>
        <v>36525</v>
      </c>
      <c r="L499" s="105" t="n">
        <f aca="false">IF(B499&lt;&gt;"FTE",J499+H499,DATE(2001,1,1))</f>
        <v>36526</v>
      </c>
      <c r="M499" s="103" t="n">
        <f aca="false">IF(AND($K499&lt;=M$20,$L499&gt;M$20),$I499,0)</f>
        <v>0</v>
      </c>
      <c r="N499" s="103" t="n">
        <f aca="false">IF(AND($K499&lt;=N$20,$L499&gt;N$20),$I499,0)</f>
        <v>0</v>
      </c>
      <c r="O499" s="103" t="n">
        <f aca="false">IF(AND($K499&lt;=O$20,$L499&gt;O$20),$I499,0)</f>
        <v>0</v>
      </c>
      <c r="P499" s="103" t="n">
        <f aca="false">IF(AND($K499&lt;=P$20,$L499&gt;P$20),$I499,0)</f>
        <v>0</v>
      </c>
      <c r="Q499" s="103" t="n">
        <f aca="false">IF(AND($K499&lt;=Q$20,$L499&gt;Q$20),$I499,0)</f>
        <v>0</v>
      </c>
      <c r="R499" s="103" t="n">
        <f aca="false">IF(AND($K499&lt;=R$20,$L499&gt;R$20),$I499,0)</f>
        <v>0</v>
      </c>
      <c r="S499" s="103" t="n">
        <f aca="false">IF(AND($K499&lt;=S$20,$L499&gt;S$20),$I499,0)</f>
        <v>0</v>
      </c>
      <c r="T499" s="103" t="n">
        <f aca="false">IF(AND($K499&lt;=T$20,$L499&gt;T$20),$I499,0)</f>
        <v>0</v>
      </c>
      <c r="U499" s="103" t="n">
        <f aca="false">IF(AND($K499&lt;=U$20,$L499&gt;U$20),$I499,0)</f>
        <v>0</v>
      </c>
      <c r="V499" s="103" t="n">
        <f aca="false">IF(AND($K499&lt;=V$20,$L499&gt;V$20),$I499,0)</f>
        <v>0</v>
      </c>
      <c r="W499" s="103" t="n">
        <f aca="false">IF(AND($K499&lt;=W$20,$L499&gt;W$20),$I499,0)</f>
        <v>0</v>
      </c>
      <c r="X499" s="103" t="n">
        <f aca="false">IF(AND($K499&lt;=X$20,$L499&gt;X$20),$I499,0)</f>
        <v>0</v>
      </c>
      <c r="Y499" s="106" t="n">
        <f aca="false">SUM(M499:X499)</f>
        <v>0</v>
      </c>
    </row>
    <row r="500" customFormat="false" ht="12.75" hidden="false" customHeight="false" outlineLevel="0" collapsed="false">
      <c r="A500" s="0" t="n">
        <f aca="false">+'Personnel Input Worksheet'!A501</f>
        <v>0</v>
      </c>
      <c r="B500" s="0" t="n">
        <f aca="false">+'Personnel Input Worksheet'!B501</f>
        <v>0</v>
      </c>
      <c r="C500" s="0" t="n">
        <f aca="false">+'Personnel Input Worksheet'!C501</f>
        <v>0</v>
      </c>
      <c r="D500" s="0" t="n">
        <f aca="false">+'Personnel Input Worksheet'!D501</f>
        <v>0</v>
      </c>
      <c r="E500" s="0" t="n">
        <f aca="false">+'Personnel Input Worksheet'!E501</f>
        <v>0</v>
      </c>
      <c r="F500" s="94" t="n">
        <f aca="false">+'Personnel Input Worksheet'!F501</f>
        <v>0</v>
      </c>
      <c r="G500" s="0" t="n">
        <f aca="false">+'Personnel Input Worksheet'!G501</f>
        <v>0</v>
      </c>
      <c r="H500" s="102" t="n">
        <f aca="false">+G500*30</f>
        <v>0</v>
      </c>
      <c r="I500" s="103" t="n">
        <f aca="false">+F500/12</f>
        <v>0</v>
      </c>
      <c r="J500" s="104" t="n">
        <v>36526</v>
      </c>
      <c r="K500" s="105" t="n">
        <f aca="false">IF(B500&lt;&gt;"FTE",DATE(99,12,31),+J500+(360-H500))</f>
        <v>36525</v>
      </c>
      <c r="L500" s="105" t="n">
        <f aca="false">IF(B500&lt;&gt;"FTE",J500+H500,DATE(2001,1,1))</f>
        <v>36526</v>
      </c>
      <c r="M500" s="103" t="n">
        <f aca="false">IF(AND($K500&lt;=M$20,$L500&gt;M$20),$I500,0)</f>
        <v>0</v>
      </c>
      <c r="N500" s="103" t="n">
        <f aca="false">IF(AND($K500&lt;=N$20,$L500&gt;N$20),$I500,0)</f>
        <v>0</v>
      </c>
      <c r="O500" s="103" t="n">
        <f aca="false">IF(AND($K500&lt;=O$20,$L500&gt;O$20),$I500,0)</f>
        <v>0</v>
      </c>
      <c r="P500" s="103" t="n">
        <f aca="false">IF(AND($K500&lt;=P$20,$L500&gt;P$20),$I500,0)</f>
        <v>0</v>
      </c>
      <c r="Q500" s="103" t="n">
        <f aca="false">IF(AND($K500&lt;=Q$20,$L500&gt;Q$20),$I500,0)</f>
        <v>0</v>
      </c>
      <c r="R500" s="103" t="n">
        <f aca="false">IF(AND($K500&lt;=R$20,$L500&gt;R$20),$I500,0)</f>
        <v>0</v>
      </c>
      <c r="S500" s="103" t="n">
        <f aca="false">IF(AND($K500&lt;=S$20,$L500&gt;S$20),$I500,0)</f>
        <v>0</v>
      </c>
      <c r="T500" s="103" t="n">
        <f aca="false">IF(AND($K500&lt;=T$20,$L500&gt;T$20),$I500,0)</f>
        <v>0</v>
      </c>
      <c r="U500" s="103" t="n">
        <f aca="false">IF(AND($K500&lt;=U$20,$L500&gt;U$20),$I500,0)</f>
        <v>0</v>
      </c>
      <c r="V500" s="103" t="n">
        <f aca="false">IF(AND($K500&lt;=V$20,$L500&gt;V$20),$I500,0)</f>
        <v>0</v>
      </c>
      <c r="W500" s="103" t="n">
        <f aca="false">IF(AND($K500&lt;=W$20,$L500&gt;W$20),$I500,0)</f>
        <v>0</v>
      </c>
      <c r="X500" s="103" t="n">
        <f aca="false">IF(AND($K500&lt;=X$20,$L500&gt;X$20),$I500,0)</f>
        <v>0</v>
      </c>
      <c r="Y500" s="106" t="n">
        <f aca="false">SUM(M500:X500)</f>
        <v>0</v>
      </c>
    </row>
    <row r="501" customFormat="false" ht="12.75" hidden="false" customHeight="false" outlineLevel="0" collapsed="false">
      <c r="A501" s="0" t="n">
        <f aca="false">+'Personnel Input Worksheet'!A502</f>
        <v>0</v>
      </c>
      <c r="B501" s="0" t="n">
        <f aca="false">+'Personnel Input Worksheet'!B502</f>
        <v>0</v>
      </c>
      <c r="C501" s="0" t="n">
        <f aca="false">+'Personnel Input Worksheet'!C502</f>
        <v>0</v>
      </c>
      <c r="D501" s="0" t="n">
        <f aca="false">+'Personnel Input Worksheet'!D502</f>
        <v>0</v>
      </c>
      <c r="E501" s="0" t="n">
        <f aca="false">+'Personnel Input Worksheet'!E502</f>
        <v>0</v>
      </c>
      <c r="F501" s="94" t="n">
        <f aca="false">+'Personnel Input Worksheet'!F502</f>
        <v>0</v>
      </c>
      <c r="G501" s="0" t="n">
        <f aca="false">+'Personnel Input Worksheet'!G502</f>
        <v>0</v>
      </c>
      <c r="H501" s="102" t="n">
        <f aca="false">+G501*30</f>
        <v>0</v>
      </c>
      <c r="I501" s="103" t="n">
        <f aca="false">+F501/12</f>
        <v>0</v>
      </c>
      <c r="J501" s="104" t="n">
        <v>36526</v>
      </c>
      <c r="K501" s="105" t="n">
        <f aca="false">IF(B501&lt;&gt;"FTE",DATE(99,12,31),+J501+(360-H501))</f>
        <v>36525</v>
      </c>
      <c r="L501" s="105" t="n">
        <f aca="false">IF(B501&lt;&gt;"FTE",J501+H501,DATE(2001,1,1))</f>
        <v>36526</v>
      </c>
      <c r="M501" s="103" t="n">
        <f aca="false">IF(AND($K501&lt;=M$20,$L501&gt;M$20),$I501,0)</f>
        <v>0</v>
      </c>
      <c r="N501" s="103" t="n">
        <f aca="false">IF(AND($K501&lt;=N$20,$L501&gt;N$20),$I501,0)</f>
        <v>0</v>
      </c>
      <c r="O501" s="103" t="n">
        <f aca="false">IF(AND($K501&lt;=O$20,$L501&gt;O$20),$I501,0)</f>
        <v>0</v>
      </c>
      <c r="P501" s="103" t="n">
        <f aca="false">IF(AND($K501&lt;=P$20,$L501&gt;P$20),$I501,0)</f>
        <v>0</v>
      </c>
      <c r="Q501" s="103" t="n">
        <f aca="false">IF(AND($K501&lt;=Q$20,$L501&gt;Q$20),$I501,0)</f>
        <v>0</v>
      </c>
      <c r="R501" s="103" t="n">
        <f aca="false">IF(AND($K501&lt;=R$20,$L501&gt;R$20),$I501,0)</f>
        <v>0</v>
      </c>
      <c r="S501" s="103" t="n">
        <f aca="false">IF(AND($K501&lt;=S$20,$L501&gt;S$20),$I501,0)</f>
        <v>0</v>
      </c>
      <c r="T501" s="103" t="n">
        <f aca="false">IF(AND($K501&lt;=T$20,$L501&gt;T$20),$I501,0)</f>
        <v>0</v>
      </c>
      <c r="U501" s="103" t="n">
        <f aca="false">IF(AND($K501&lt;=U$20,$L501&gt;U$20),$I501,0)</f>
        <v>0</v>
      </c>
      <c r="V501" s="103" t="n">
        <f aca="false">IF(AND($K501&lt;=V$20,$L501&gt;V$20),$I501,0)</f>
        <v>0</v>
      </c>
      <c r="W501" s="103" t="n">
        <f aca="false">IF(AND($K501&lt;=W$20,$L501&gt;W$20),$I501,0)</f>
        <v>0</v>
      </c>
      <c r="X501" s="103" t="n">
        <f aca="false">IF(AND($K501&lt;=X$20,$L501&gt;X$20),$I501,0)</f>
        <v>0</v>
      </c>
      <c r="Y501" s="106" t="n">
        <f aca="false">SUM(M501:X501)</f>
        <v>0</v>
      </c>
    </row>
    <row r="502" customFormat="false" ht="12.75" hidden="false" customHeight="false" outlineLevel="0" collapsed="false">
      <c r="A502" s="0" t="n">
        <f aca="false">+'Personnel Input Worksheet'!A503</f>
        <v>0</v>
      </c>
      <c r="B502" s="0" t="n">
        <f aca="false">+'Personnel Input Worksheet'!B503</f>
        <v>0</v>
      </c>
      <c r="C502" s="0" t="n">
        <f aca="false">+'Personnel Input Worksheet'!C503</f>
        <v>0</v>
      </c>
      <c r="D502" s="0" t="n">
        <f aca="false">+'Personnel Input Worksheet'!D503</f>
        <v>0</v>
      </c>
      <c r="E502" s="0" t="n">
        <f aca="false">+'Personnel Input Worksheet'!E503</f>
        <v>0</v>
      </c>
      <c r="F502" s="94" t="n">
        <f aca="false">+'Personnel Input Worksheet'!F503</f>
        <v>0</v>
      </c>
      <c r="G502" s="0" t="n">
        <f aca="false">+'Personnel Input Worksheet'!G503</f>
        <v>0</v>
      </c>
      <c r="H502" s="102" t="n">
        <f aca="false">+G502*30</f>
        <v>0</v>
      </c>
      <c r="I502" s="103" t="n">
        <f aca="false">+F502/12</f>
        <v>0</v>
      </c>
      <c r="J502" s="104" t="n">
        <v>36526</v>
      </c>
      <c r="K502" s="105" t="n">
        <f aca="false">IF(B502&lt;&gt;"FTE",DATE(99,12,31),+J502+(360-H502))</f>
        <v>36525</v>
      </c>
      <c r="L502" s="105" t="n">
        <f aca="false">IF(B502&lt;&gt;"FTE",J502+H502,DATE(2001,1,1))</f>
        <v>36526</v>
      </c>
      <c r="M502" s="103" t="n">
        <f aca="false">IF(AND($K502&lt;=M$20,$L502&gt;M$20),$I502,0)</f>
        <v>0</v>
      </c>
      <c r="N502" s="103" t="n">
        <f aca="false">IF(AND($K502&lt;=N$20,$L502&gt;N$20),$I502,0)</f>
        <v>0</v>
      </c>
      <c r="O502" s="103" t="n">
        <f aca="false">IF(AND($K502&lt;=O$20,$L502&gt;O$20),$I502,0)</f>
        <v>0</v>
      </c>
      <c r="P502" s="103" t="n">
        <f aca="false">IF(AND($K502&lt;=P$20,$L502&gt;P$20),$I502,0)</f>
        <v>0</v>
      </c>
      <c r="Q502" s="103" t="n">
        <f aca="false">IF(AND($K502&lt;=Q$20,$L502&gt;Q$20),$I502,0)</f>
        <v>0</v>
      </c>
      <c r="R502" s="103" t="n">
        <f aca="false">IF(AND($K502&lt;=R$20,$L502&gt;R$20),$I502,0)</f>
        <v>0</v>
      </c>
      <c r="S502" s="103" t="n">
        <f aca="false">IF(AND($K502&lt;=S$20,$L502&gt;S$20),$I502,0)</f>
        <v>0</v>
      </c>
      <c r="T502" s="103" t="n">
        <f aca="false">IF(AND($K502&lt;=T$20,$L502&gt;T$20),$I502,0)</f>
        <v>0</v>
      </c>
      <c r="U502" s="103" t="n">
        <f aca="false">IF(AND($K502&lt;=U$20,$L502&gt;U$20),$I502,0)</f>
        <v>0</v>
      </c>
      <c r="V502" s="103" t="n">
        <f aca="false">IF(AND($K502&lt;=V$20,$L502&gt;V$20),$I502,0)</f>
        <v>0</v>
      </c>
      <c r="W502" s="103" t="n">
        <f aca="false">IF(AND($K502&lt;=W$20,$L502&gt;W$20),$I502,0)</f>
        <v>0</v>
      </c>
      <c r="X502" s="103" t="n">
        <f aca="false">IF(AND($K502&lt;=X$20,$L502&gt;X$20),$I502,0)</f>
        <v>0</v>
      </c>
      <c r="Y502" s="106" t="n">
        <f aca="false">SUM(M502:X502)</f>
        <v>0</v>
      </c>
    </row>
    <row r="503" customFormat="false" ht="12.75" hidden="false" customHeight="false" outlineLevel="0" collapsed="false">
      <c r="A503" s="0" t="n">
        <f aca="false">+'Personnel Input Worksheet'!A504</f>
        <v>0</v>
      </c>
      <c r="B503" s="0" t="n">
        <f aca="false">+'Personnel Input Worksheet'!B504</f>
        <v>0</v>
      </c>
      <c r="C503" s="0" t="n">
        <f aca="false">+'Personnel Input Worksheet'!C504</f>
        <v>0</v>
      </c>
      <c r="D503" s="0" t="n">
        <f aca="false">+'Personnel Input Worksheet'!D504</f>
        <v>0</v>
      </c>
      <c r="E503" s="0" t="n">
        <f aca="false">+'Personnel Input Worksheet'!E504</f>
        <v>0</v>
      </c>
      <c r="F503" s="94" t="n">
        <f aca="false">+'Personnel Input Worksheet'!F504</f>
        <v>0</v>
      </c>
      <c r="G503" s="0" t="n">
        <f aca="false">+'Personnel Input Worksheet'!G504</f>
        <v>0</v>
      </c>
      <c r="H503" s="102" t="n">
        <f aca="false">+G503*30</f>
        <v>0</v>
      </c>
      <c r="I503" s="103" t="n">
        <f aca="false">+F503/12</f>
        <v>0</v>
      </c>
      <c r="J503" s="104" t="n">
        <v>36526</v>
      </c>
      <c r="K503" s="105" t="n">
        <f aca="false">IF(B503&lt;&gt;"FTE",DATE(99,12,31),+J503+(360-H503))</f>
        <v>36525</v>
      </c>
      <c r="L503" s="105" t="n">
        <f aca="false">IF(B503&lt;&gt;"FTE",J503+H503,DATE(2001,1,1))</f>
        <v>36526</v>
      </c>
      <c r="M503" s="103" t="n">
        <f aca="false">IF(AND($K503&lt;=M$20,$L503&gt;M$20),$I503,0)</f>
        <v>0</v>
      </c>
      <c r="N503" s="103" t="n">
        <f aca="false">IF(AND($K503&lt;=N$20,$L503&gt;N$20),$I503,0)</f>
        <v>0</v>
      </c>
      <c r="O503" s="103" t="n">
        <f aca="false">IF(AND($K503&lt;=O$20,$L503&gt;O$20),$I503,0)</f>
        <v>0</v>
      </c>
      <c r="P503" s="103" t="n">
        <f aca="false">IF(AND($K503&lt;=P$20,$L503&gt;P$20),$I503,0)</f>
        <v>0</v>
      </c>
      <c r="Q503" s="103" t="n">
        <f aca="false">IF(AND($K503&lt;=Q$20,$L503&gt;Q$20),$I503,0)</f>
        <v>0</v>
      </c>
      <c r="R503" s="103" t="n">
        <f aca="false">IF(AND($K503&lt;=R$20,$L503&gt;R$20),$I503,0)</f>
        <v>0</v>
      </c>
      <c r="S503" s="103" t="n">
        <f aca="false">IF(AND($K503&lt;=S$20,$L503&gt;S$20),$I503,0)</f>
        <v>0</v>
      </c>
      <c r="T503" s="103" t="n">
        <f aca="false">IF(AND($K503&lt;=T$20,$L503&gt;T$20),$I503,0)</f>
        <v>0</v>
      </c>
      <c r="U503" s="103" t="n">
        <f aca="false">IF(AND($K503&lt;=U$20,$L503&gt;U$20),$I503,0)</f>
        <v>0</v>
      </c>
      <c r="V503" s="103" t="n">
        <f aca="false">IF(AND($K503&lt;=V$20,$L503&gt;V$20),$I503,0)</f>
        <v>0</v>
      </c>
      <c r="W503" s="103" t="n">
        <f aca="false">IF(AND($K503&lt;=W$20,$L503&gt;W$20),$I503,0)</f>
        <v>0</v>
      </c>
      <c r="X503" s="103" t="n">
        <f aca="false">IF(AND($K503&lt;=X$20,$L503&gt;X$20),$I503,0)</f>
        <v>0</v>
      </c>
      <c r="Y503" s="106" t="n">
        <f aca="false">SUM(M503:X503)</f>
        <v>0</v>
      </c>
    </row>
    <row r="504" customFormat="false" ht="12.75" hidden="false" customHeight="false" outlineLevel="0" collapsed="false">
      <c r="A504" s="0" t="n">
        <f aca="false">+'Personnel Input Worksheet'!A505</f>
        <v>0</v>
      </c>
      <c r="B504" s="0" t="n">
        <f aca="false">+'Personnel Input Worksheet'!B505</f>
        <v>0</v>
      </c>
      <c r="C504" s="0" t="n">
        <f aca="false">+'Personnel Input Worksheet'!C505</f>
        <v>0</v>
      </c>
      <c r="D504" s="0" t="n">
        <f aca="false">+'Personnel Input Worksheet'!D505</f>
        <v>0</v>
      </c>
      <c r="E504" s="0" t="n">
        <f aca="false">+'Personnel Input Worksheet'!E505</f>
        <v>0</v>
      </c>
      <c r="F504" s="94" t="n">
        <f aca="false">+'Personnel Input Worksheet'!F505</f>
        <v>0</v>
      </c>
      <c r="G504" s="0" t="n">
        <f aca="false">+'Personnel Input Worksheet'!G505</f>
        <v>0</v>
      </c>
      <c r="H504" s="102" t="n">
        <f aca="false">+G504*30</f>
        <v>0</v>
      </c>
      <c r="I504" s="103" t="n">
        <f aca="false">+F504/12</f>
        <v>0</v>
      </c>
      <c r="J504" s="104" t="n">
        <v>36526</v>
      </c>
      <c r="K504" s="105" t="n">
        <f aca="false">IF(B504&lt;&gt;"FTE",DATE(99,12,31),+J504+(360-H504))</f>
        <v>36525</v>
      </c>
      <c r="L504" s="105" t="n">
        <f aca="false">IF(B504&lt;&gt;"FTE",J504+H504,DATE(2001,1,1))</f>
        <v>36526</v>
      </c>
      <c r="M504" s="103" t="n">
        <f aca="false">IF(AND($K504&lt;=M$20,$L504&gt;M$20),$I504,0)</f>
        <v>0</v>
      </c>
      <c r="N504" s="103" t="n">
        <f aca="false">IF(AND($K504&lt;=N$20,$L504&gt;N$20),$I504,0)</f>
        <v>0</v>
      </c>
      <c r="O504" s="103" t="n">
        <f aca="false">IF(AND($K504&lt;=O$20,$L504&gt;O$20),$I504,0)</f>
        <v>0</v>
      </c>
      <c r="P504" s="103" t="n">
        <f aca="false">IF(AND($K504&lt;=P$20,$L504&gt;P$20),$I504,0)</f>
        <v>0</v>
      </c>
      <c r="Q504" s="103" t="n">
        <f aca="false">IF(AND($K504&lt;=Q$20,$L504&gt;Q$20),$I504,0)</f>
        <v>0</v>
      </c>
      <c r="R504" s="103" t="n">
        <f aca="false">IF(AND($K504&lt;=R$20,$L504&gt;R$20),$I504,0)</f>
        <v>0</v>
      </c>
      <c r="S504" s="103" t="n">
        <f aca="false">IF(AND($K504&lt;=S$20,$L504&gt;S$20),$I504,0)</f>
        <v>0</v>
      </c>
      <c r="T504" s="103" t="n">
        <f aca="false">IF(AND($K504&lt;=T$20,$L504&gt;T$20),$I504,0)</f>
        <v>0</v>
      </c>
      <c r="U504" s="103" t="n">
        <f aca="false">IF(AND($K504&lt;=U$20,$L504&gt;U$20),$I504,0)</f>
        <v>0</v>
      </c>
      <c r="V504" s="103" t="n">
        <f aca="false">IF(AND($K504&lt;=V$20,$L504&gt;V$20),$I504,0)</f>
        <v>0</v>
      </c>
      <c r="W504" s="103" t="n">
        <f aca="false">IF(AND($K504&lt;=W$20,$L504&gt;W$20),$I504,0)</f>
        <v>0</v>
      </c>
      <c r="X504" s="103" t="n">
        <f aca="false">IF(AND($K504&lt;=X$20,$L504&gt;X$20),$I504,0)</f>
        <v>0</v>
      </c>
      <c r="Y504" s="106" t="n">
        <f aca="false">SUM(M504:X504)</f>
        <v>0</v>
      </c>
    </row>
    <row r="505" customFormat="false" ht="12.75" hidden="false" customHeight="false" outlineLevel="0" collapsed="false">
      <c r="A505" s="0" t="n">
        <f aca="false">+'Personnel Input Worksheet'!A506</f>
        <v>0</v>
      </c>
      <c r="B505" s="0" t="n">
        <f aca="false">+'Personnel Input Worksheet'!B506</f>
        <v>0</v>
      </c>
      <c r="C505" s="0" t="n">
        <f aca="false">+'Personnel Input Worksheet'!C506</f>
        <v>0</v>
      </c>
      <c r="D505" s="0" t="n">
        <f aca="false">+'Personnel Input Worksheet'!D506</f>
        <v>0</v>
      </c>
      <c r="E505" s="0" t="n">
        <f aca="false">+'Personnel Input Worksheet'!E506</f>
        <v>0</v>
      </c>
      <c r="F505" s="94" t="n">
        <f aca="false">+'Personnel Input Worksheet'!F506</f>
        <v>0</v>
      </c>
      <c r="G505" s="0" t="n">
        <f aca="false">+'Personnel Input Worksheet'!G506</f>
        <v>0</v>
      </c>
      <c r="H505" s="102" t="n">
        <f aca="false">+G505*30</f>
        <v>0</v>
      </c>
      <c r="I505" s="103" t="n">
        <f aca="false">+F505/12</f>
        <v>0</v>
      </c>
      <c r="J505" s="104" t="n">
        <v>36526</v>
      </c>
      <c r="K505" s="105" t="n">
        <f aca="false">IF(B505&lt;&gt;"FTE",DATE(99,12,31),+J505+(360-H505))</f>
        <v>36525</v>
      </c>
      <c r="L505" s="105" t="n">
        <f aca="false">IF(B505&lt;&gt;"FTE",J505+H505,DATE(2001,1,1))</f>
        <v>36526</v>
      </c>
      <c r="M505" s="103" t="n">
        <f aca="false">IF(AND($K505&lt;=M$20,$L505&gt;M$20),$I505,0)</f>
        <v>0</v>
      </c>
      <c r="N505" s="103" t="n">
        <f aca="false">IF(AND($K505&lt;=N$20,$L505&gt;N$20),$I505,0)</f>
        <v>0</v>
      </c>
      <c r="O505" s="103" t="n">
        <f aca="false">IF(AND($K505&lt;=O$20,$L505&gt;O$20),$I505,0)</f>
        <v>0</v>
      </c>
      <c r="P505" s="103" t="n">
        <f aca="false">IF(AND($K505&lt;=P$20,$L505&gt;P$20),$I505,0)</f>
        <v>0</v>
      </c>
      <c r="Q505" s="103" t="n">
        <f aca="false">IF(AND($K505&lt;=Q$20,$L505&gt;Q$20),$I505,0)</f>
        <v>0</v>
      </c>
      <c r="R505" s="103" t="n">
        <f aca="false">IF(AND($K505&lt;=R$20,$L505&gt;R$20),$I505,0)</f>
        <v>0</v>
      </c>
      <c r="S505" s="103" t="n">
        <f aca="false">IF(AND($K505&lt;=S$20,$L505&gt;S$20),$I505,0)</f>
        <v>0</v>
      </c>
      <c r="T505" s="103" t="n">
        <f aca="false">IF(AND($K505&lt;=T$20,$L505&gt;T$20),$I505,0)</f>
        <v>0</v>
      </c>
      <c r="U505" s="103" t="n">
        <f aca="false">IF(AND($K505&lt;=U$20,$L505&gt;U$20),$I505,0)</f>
        <v>0</v>
      </c>
      <c r="V505" s="103" t="n">
        <f aca="false">IF(AND($K505&lt;=V$20,$L505&gt;V$20),$I505,0)</f>
        <v>0</v>
      </c>
      <c r="W505" s="103" t="n">
        <f aca="false">IF(AND($K505&lt;=W$20,$L505&gt;W$20),$I505,0)</f>
        <v>0</v>
      </c>
      <c r="X505" s="103" t="n">
        <f aca="false">IF(AND($K505&lt;=X$20,$L505&gt;X$20),$I505,0)</f>
        <v>0</v>
      </c>
      <c r="Y505" s="106" t="n">
        <f aca="false">SUM(M505:X505)</f>
        <v>0</v>
      </c>
    </row>
    <row r="506" customFormat="false" ht="12.75" hidden="false" customHeight="false" outlineLevel="0" collapsed="false">
      <c r="A506" s="0" t="n">
        <f aca="false">+'Personnel Input Worksheet'!A507</f>
        <v>0</v>
      </c>
      <c r="B506" s="0" t="n">
        <f aca="false">+'Personnel Input Worksheet'!B507</f>
        <v>0</v>
      </c>
      <c r="C506" s="0" t="n">
        <f aca="false">+'Personnel Input Worksheet'!C507</f>
        <v>0</v>
      </c>
      <c r="D506" s="0" t="n">
        <f aca="false">+'Personnel Input Worksheet'!D507</f>
        <v>0</v>
      </c>
      <c r="E506" s="0" t="n">
        <f aca="false">+'Personnel Input Worksheet'!E507</f>
        <v>0</v>
      </c>
      <c r="F506" s="94" t="n">
        <f aca="false">+'Personnel Input Worksheet'!F507</f>
        <v>0</v>
      </c>
      <c r="G506" s="0" t="n">
        <f aca="false">+'Personnel Input Worksheet'!G507</f>
        <v>0</v>
      </c>
      <c r="H506" s="102" t="n">
        <f aca="false">+G506*30</f>
        <v>0</v>
      </c>
      <c r="I506" s="103" t="n">
        <f aca="false">+F506/12</f>
        <v>0</v>
      </c>
      <c r="J506" s="104" t="n">
        <v>36526</v>
      </c>
      <c r="K506" s="105" t="n">
        <f aca="false">IF(B506&lt;&gt;"FTE",DATE(99,12,31),+J506+(360-H506))</f>
        <v>36525</v>
      </c>
      <c r="L506" s="105" t="n">
        <f aca="false">IF(B506&lt;&gt;"FTE",J506+H506,DATE(2001,1,1))</f>
        <v>36526</v>
      </c>
      <c r="M506" s="103" t="n">
        <f aca="false">IF(AND($K506&lt;=M$20,$L506&gt;M$20),$I506,0)</f>
        <v>0</v>
      </c>
      <c r="N506" s="103" t="n">
        <f aca="false">IF(AND($K506&lt;=N$20,$L506&gt;N$20),$I506,0)</f>
        <v>0</v>
      </c>
      <c r="O506" s="103" t="n">
        <f aca="false">IF(AND($K506&lt;=O$20,$L506&gt;O$20),$I506,0)</f>
        <v>0</v>
      </c>
      <c r="P506" s="103" t="n">
        <f aca="false">IF(AND($K506&lt;=P$20,$L506&gt;P$20),$I506,0)</f>
        <v>0</v>
      </c>
      <c r="Q506" s="103" t="n">
        <f aca="false">IF(AND($K506&lt;=Q$20,$L506&gt;Q$20),$I506,0)</f>
        <v>0</v>
      </c>
      <c r="R506" s="103" t="n">
        <f aca="false">IF(AND($K506&lt;=R$20,$L506&gt;R$20),$I506,0)</f>
        <v>0</v>
      </c>
      <c r="S506" s="103" t="n">
        <f aca="false">IF(AND($K506&lt;=S$20,$L506&gt;S$20),$I506,0)</f>
        <v>0</v>
      </c>
      <c r="T506" s="103" t="n">
        <f aca="false">IF(AND($K506&lt;=T$20,$L506&gt;T$20),$I506,0)</f>
        <v>0</v>
      </c>
      <c r="U506" s="103" t="n">
        <f aca="false">IF(AND($K506&lt;=U$20,$L506&gt;U$20),$I506,0)</f>
        <v>0</v>
      </c>
      <c r="V506" s="103" t="n">
        <f aca="false">IF(AND($K506&lt;=V$20,$L506&gt;V$20),$I506,0)</f>
        <v>0</v>
      </c>
      <c r="W506" s="103" t="n">
        <f aca="false">IF(AND($K506&lt;=W$20,$L506&gt;W$20),$I506,0)</f>
        <v>0</v>
      </c>
      <c r="X506" s="103" t="n">
        <f aca="false">IF(AND($K506&lt;=X$20,$L506&gt;X$20),$I506,0)</f>
        <v>0</v>
      </c>
      <c r="Y506" s="106" t="n">
        <f aca="false">SUM(M506:X506)</f>
        <v>0</v>
      </c>
    </row>
    <row r="507" customFormat="false" ht="12.75" hidden="false" customHeight="false" outlineLevel="0" collapsed="false">
      <c r="A507" s="0" t="n">
        <f aca="false">+'Personnel Input Worksheet'!A508</f>
        <v>0</v>
      </c>
      <c r="B507" s="0" t="n">
        <f aca="false">+'Personnel Input Worksheet'!B508</f>
        <v>0</v>
      </c>
      <c r="C507" s="0" t="n">
        <f aca="false">+'Personnel Input Worksheet'!C508</f>
        <v>0</v>
      </c>
      <c r="D507" s="0" t="n">
        <f aca="false">+'Personnel Input Worksheet'!D508</f>
        <v>0</v>
      </c>
      <c r="E507" s="0" t="n">
        <f aca="false">+'Personnel Input Worksheet'!E508</f>
        <v>0</v>
      </c>
      <c r="F507" s="94" t="n">
        <f aca="false">+'Personnel Input Worksheet'!F508</f>
        <v>0</v>
      </c>
      <c r="G507" s="0" t="n">
        <f aca="false">+'Personnel Input Worksheet'!G508</f>
        <v>0</v>
      </c>
      <c r="H507" s="102" t="n">
        <f aca="false">+G507*30</f>
        <v>0</v>
      </c>
      <c r="I507" s="103" t="n">
        <f aca="false">+F507/12</f>
        <v>0</v>
      </c>
      <c r="J507" s="104" t="n">
        <v>36526</v>
      </c>
      <c r="K507" s="105" t="n">
        <f aca="false">IF(B507&lt;&gt;"FTE",DATE(99,12,31),+J507+(360-H507))</f>
        <v>36525</v>
      </c>
      <c r="L507" s="105" t="n">
        <f aca="false">IF(B507&lt;&gt;"FTE",J507+H507,DATE(2001,1,1))</f>
        <v>36526</v>
      </c>
      <c r="M507" s="103" t="n">
        <f aca="false">IF(AND($K507&lt;=M$20,$L507&gt;M$20),$I507,0)</f>
        <v>0</v>
      </c>
      <c r="N507" s="103" t="n">
        <f aca="false">IF(AND($K507&lt;=N$20,$L507&gt;N$20),$I507,0)</f>
        <v>0</v>
      </c>
      <c r="O507" s="103" t="n">
        <f aca="false">IF(AND($K507&lt;=O$20,$L507&gt;O$20),$I507,0)</f>
        <v>0</v>
      </c>
      <c r="P507" s="103" t="n">
        <f aca="false">IF(AND($K507&lt;=P$20,$L507&gt;P$20),$I507,0)</f>
        <v>0</v>
      </c>
      <c r="Q507" s="103" t="n">
        <f aca="false">IF(AND($K507&lt;=Q$20,$L507&gt;Q$20),$I507,0)</f>
        <v>0</v>
      </c>
      <c r="R507" s="103" t="n">
        <f aca="false">IF(AND($K507&lt;=R$20,$L507&gt;R$20),$I507,0)</f>
        <v>0</v>
      </c>
      <c r="S507" s="103" t="n">
        <f aca="false">IF(AND($K507&lt;=S$20,$L507&gt;S$20),$I507,0)</f>
        <v>0</v>
      </c>
      <c r="T507" s="103" t="n">
        <f aca="false">IF(AND($K507&lt;=T$20,$L507&gt;T$20),$I507,0)</f>
        <v>0</v>
      </c>
      <c r="U507" s="103" t="n">
        <f aca="false">IF(AND($K507&lt;=U$20,$L507&gt;U$20),$I507,0)</f>
        <v>0</v>
      </c>
      <c r="V507" s="103" t="n">
        <f aca="false">IF(AND($K507&lt;=V$20,$L507&gt;V$20),$I507,0)</f>
        <v>0</v>
      </c>
      <c r="W507" s="103" t="n">
        <f aca="false">IF(AND($K507&lt;=W$20,$L507&gt;W$20),$I507,0)</f>
        <v>0</v>
      </c>
      <c r="X507" s="103" t="n">
        <f aca="false">IF(AND($K507&lt;=X$20,$L507&gt;X$20),$I507,0)</f>
        <v>0</v>
      </c>
      <c r="Y507" s="106" t="n">
        <f aca="false">SUM(M507:X507)</f>
        <v>0</v>
      </c>
    </row>
    <row r="508" customFormat="false" ht="12.75" hidden="false" customHeight="false" outlineLevel="0" collapsed="false">
      <c r="A508" s="0" t="n">
        <f aca="false">+'Personnel Input Worksheet'!A509</f>
        <v>0</v>
      </c>
      <c r="B508" s="0" t="n">
        <f aca="false">+'Personnel Input Worksheet'!B509</f>
        <v>0</v>
      </c>
      <c r="C508" s="0" t="n">
        <f aca="false">+'Personnel Input Worksheet'!C509</f>
        <v>0</v>
      </c>
      <c r="D508" s="0" t="n">
        <f aca="false">+'Personnel Input Worksheet'!D509</f>
        <v>0</v>
      </c>
      <c r="E508" s="0" t="n">
        <f aca="false">+'Personnel Input Worksheet'!E509</f>
        <v>0</v>
      </c>
      <c r="F508" s="94" t="n">
        <f aca="false">+'Personnel Input Worksheet'!F509</f>
        <v>0</v>
      </c>
      <c r="G508" s="0" t="n">
        <f aca="false">+'Personnel Input Worksheet'!G509</f>
        <v>0</v>
      </c>
      <c r="H508" s="102" t="n">
        <f aca="false">+G508*30</f>
        <v>0</v>
      </c>
      <c r="I508" s="103" t="n">
        <f aca="false">+F508/12</f>
        <v>0</v>
      </c>
      <c r="J508" s="104" t="n">
        <v>36526</v>
      </c>
      <c r="K508" s="105" t="n">
        <f aca="false">IF(B508&lt;&gt;"FTE",DATE(99,12,31),+J508+(360-H508))</f>
        <v>36525</v>
      </c>
      <c r="L508" s="105" t="n">
        <f aca="false">IF(B508&lt;&gt;"FTE",J508+H508,DATE(2001,1,1))</f>
        <v>36526</v>
      </c>
      <c r="M508" s="103" t="n">
        <f aca="false">IF(AND($K508&lt;=M$20,$L508&gt;M$20),$I508,0)</f>
        <v>0</v>
      </c>
      <c r="N508" s="103" t="n">
        <f aca="false">IF(AND($K508&lt;=N$20,$L508&gt;N$20),$I508,0)</f>
        <v>0</v>
      </c>
      <c r="O508" s="103" t="n">
        <f aca="false">IF(AND($K508&lt;=O$20,$L508&gt;O$20),$I508,0)</f>
        <v>0</v>
      </c>
      <c r="P508" s="103" t="n">
        <f aca="false">IF(AND($K508&lt;=P$20,$L508&gt;P$20),$I508,0)</f>
        <v>0</v>
      </c>
      <c r="Q508" s="103" t="n">
        <f aca="false">IF(AND($K508&lt;=Q$20,$L508&gt;Q$20),$I508,0)</f>
        <v>0</v>
      </c>
      <c r="R508" s="103" t="n">
        <f aca="false">IF(AND($K508&lt;=R$20,$L508&gt;R$20),$I508,0)</f>
        <v>0</v>
      </c>
      <c r="S508" s="103" t="n">
        <f aca="false">IF(AND($K508&lt;=S$20,$L508&gt;S$20),$I508,0)</f>
        <v>0</v>
      </c>
      <c r="T508" s="103" t="n">
        <f aca="false">IF(AND($K508&lt;=T$20,$L508&gt;T$20),$I508,0)</f>
        <v>0</v>
      </c>
      <c r="U508" s="103" t="n">
        <f aca="false">IF(AND($K508&lt;=U$20,$L508&gt;U$20),$I508,0)</f>
        <v>0</v>
      </c>
      <c r="V508" s="103" t="n">
        <f aca="false">IF(AND($K508&lt;=V$20,$L508&gt;V$20),$I508,0)</f>
        <v>0</v>
      </c>
      <c r="W508" s="103" t="n">
        <f aca="false">IF(AND($K508&lt;=W$20,$L508&gt;W$20),$I508,0)</f>
        <v>0</v>
      </c>
      <c r="X508" s="103" t="n">
        <f aca="false">IF(AND($K508&lt;=X$20,$L508&gt;X$20),$I508,0)</f>
        <v>0</v>
      </c>
      <c r="Y508" s="106" t="n">
        <f aca="false">SUM(M508:X508)</f>
        <v>0</v>
      </c>
    </row>
    <row r="509" customFormat="false" ht="12.75" hidden="false" customHeight="false" outlineLevel="0" collapsed="false">
      <c r="A509" s="0" t="n">
        <f aca="false">+'Personnel Input Worksheet'!A510</f>
        <v>0</v>
      </c>
      <c r="B509" s="0" t="n">
        <f aca="false">+'Personnel Input Worksheet'!B510</f>
        <v>0</v>
      </c>
      <c r="C509" s="0" t="n">
        <f aca="false">+'Personnel Input Worksheet'!C510</f>
        <v>0</v>
      </c>
      <c r="D509" s="0" t="n">
        <f aca="false">+'Personnel Input Worksheet'!D510</f>
        <v>0</v>
      </c>
      <c r="E509" s="0" t="n">
        <f aca="false">+'Personnel Input Worksheet'!E510</f>
        <v>0</v>
      </c>
      <c r="F509" s="94" t="n">
        <f aca="false">+'Personnel Input Worksheet'!F510</f>
        <v>0</v>
      </c>
      <c r="G509" s="0" t="n">
        <f aca="false">+'Personnel Input Worksheet'!G510</f>
        <v>0</v>
      </c>
      <c r="H509" s="102" t="n">
        <f aca="false">+G509*30</f>
        <v>0</v>
      </c>
      <c r="I509" s="103" t="n">
        <f aca="false">+F509/12</f>
        <v>0</v>
      </c>
      <c r="J509" s="104" t="n">
        <v>36526</v>
      </c>
      <c r="K509" s="105" t="n">
        <f aca="false">IF(B509&lt;&gt;"FTE",DATE(99,12,31),+J509+(360-H509))</f>
        <v>36525</v>
      </c>
      <c r="L509" s="105" t="n">
        <f aca="false">IF(B509&lt;&gt;"FTE",J509+H509,DATE(2001,1,1))</f>
        <v>36526</v>
      </c>
      <c r="M509" s="103" t="n">
        <f aca="false">IF(AND($K509&lt;=M$20,$L509&gt;M$20),$I509,0)</f>
        <v>0</v>
      </c>
      <c r="N509" s="103" t="n">
        <f aca="false">IF(AND($K509&lt;=N$20,$L509&gt;N$20),$I509,0)</f>
        <v>0</v>
      </c>
      <c r="O509" s="103" t="n">
        <f aca="false">IF(AND($K509&lt;=O$20,$L509&gt;O$20),$I509,0)</f>
        <v>0</v>
      </c>
      <c r="P509" s="103" t="n">
        <f aca="false">IF(AND($K509&lt;=P$20,$L509&gt;P$20),$I509,0)</f>
        <v>0</v>
      </c>
      <c r="Q509" s="103" t="n">
        <f aca="false">IF(AND($K509&lt;=Q$20,$L509&gt;Q$20),$I509,0)</f>
        <v>0</v>
      </c>
      <c r="R509" s="103" t="n">
        <f aca="false">IF(AND($K509&lt;=R$20,$L509&gt;R$20),$I509,0)</f>
        <v>0</v>
      </c>
      <c r="S509" s="103" t="n">
        <f aca="false">IF(AND($K509&lt;=S$20,$L509&gt;S$20),$I509,0)</f>
        <v>0</v>
      </c>
      <c r="T509" s="103" t="n">
        <f aca="false">IF(AND($K509&lt;=T$20,$L509&gt;T$20),$I509,0)</f>
        <v>0</v>
      </c>
      <c r="U509" s="103" t="n">
        <f aca="false">IF(AND($K509&lt;=U$20,$L509&gt;U$20),$I509,0)</f>
        <v>0</v>
      </c>
      <c r="V509" s="103" t="n">
        <f aca="false">IF(AND($K509&lt;=V$20,$L509&gt;V$20),$I509,0)</f>
        <v>0</v>
      </c>
      <c r="W509" s="103" t="n">
        <f aca="false">IF(AND($K509&lt;=W$20,$L509&gt;W$20),$I509,0)</f>
        <v>0</v>
      </c>
      <c r="X509" s="103" t="n">
        <f aca="false">IF(AND($K509&lt;=X$20,$L509&gt;X$20),$I509,0)</f>
        <v>0</v>
      </c>
      <c r="Y509" s="106" t="n">
        <f aca="false">SUM(M509:X509)</f>
        <v>0</v>
      </c>
    </row>
    <row r="510" customFormat="false" ht="12.75" hidden="false" customHeight="false" outlineLevel="0" collapsed="false">
      <c r="A510" s="0" t="n">
        <f aca="false">+'Personnel Input Worksheet'!A511</f>
        <v>0</v>
      </c>
      <c r="B510" s="0" t="n">
        <f aca="false">+'Personnel Input Worksheet'!B511</f>
        <v>0</v>
      </c>
      <c r="C510" s="0" t="n">
        <f aca="false">+'Personnel Input Worksheet'!C511</f>
        <v>0</v>
      </c>
      <c r="D510" s="0" t="n">
        <f aca="false">+'Personnel Input Worksheet'!D511</f>
        <v>0</v>
      </c>
      <c r="E510" s="0" t="n">
        <f aca="false">+'Personnel Input Worksheet'!E511</f>
        <v>0</v>
      </c>
      <c r="F510" s="94" t="n">
        <f aca="false">+'Personnel Input Worksheet'!F511</f>
        <v>0</v>
      </c>
      <c r="G510" s="0" t="n">
        <f aca="false">+'Personnel Input Worksheet'!G511</f>
        <v>0</v>
      </c>
      <c r="H510" s="102" t="n">
        <f aca="false">+G510*30</f>
        <v>0</v>
      </c>
      <c r="I510" s="103" t="n">
        <f aca="false">+F510/12</f>
        <v>0</v>
      </c>
      <c r="J510" s="104" t="n">
        <v>36526</v>
      </c>
      <c r="K510" s="105" t="n">
        <f aca="false">IF(B510&lt;&gt;"FTE",DATE(99,12,31),+J510+(360-H510))</f>
        <v>36525</v>
      </c>
      <c r="L510" s="105" t="n">
        <f aca="false">IF(B510&lt;&gt;"FTE",J510+H510,DATE(2001,1,1))</f>
        <v>36526</v>
      </c>
      <c r="M510" s="103" t="n">
        <f aca="false">IF(AND($K510&lt;=M$20,$L510&gt;M$20),$I510,0)</f>
        <v>0</v>
      </c>
      <c r="N510" s="103" t="n">
        <f aca="false">IF(AND($K510&lt;=N$20,$L510&gt;N$20),$I510,0)</f>
        <v>0</v>
      </c>
      <c r="O510" s="103" t="n">
        <f aca="false">IF(AND($K510&lt;=O$20,$L510&gt;O$20),$I510,0)</f>
        <v>0</v>
      </c>
      <c r="P510" s="103" t="n">
        <f aca="false">IF(AND($K510&lt;=P$20,$L510&gt;P$20),$I510,0)</f>
        <v>0</v>
      </c>
      <c r="Q510" s="103" t="n">
        <f aca="false">IF(AND($K510&lt;=Q$20,$L510&gt;Q$20),$I510,0)</f>
        <v>0</v>
      </c>
      <c r="R510" s="103" t="n">
        <f aca="false">IF(AND($K510&lt;=R$20,$L510&gt;R$20),$I510,0)</f>
        <v>0</v>
      </c>
      <c r="S510" s="103" t="n">
        <f aca="false">IF(AND($K510&lt;=S$20,$L510&gt;S$20),$I510,0)</f>
        <v>0</v>
      </c>
      <c r="T510" s="103" t="n">
        <f aca="false">IF(AND($K510&lt;=T$20,$L510&gt;T$20),$I510,0)</f>
        <v>0</v>
      </c>
      <c r="U510" s="103" t="n">
        <f aca="false">IF(AND($K510&lt;=U$20,$L510&gt;U$20),$I510,0)</f>
        <v>0</v>
      </c>
      <c r="V510" s="103" t="n">
        <f aca="false">IF(AND($K510&lt;=V$20,$L510&gt;V$20),$I510,0)</f>
        <v>0</v>
      </c>
      <c r="W510" s="103" t="n">
        <f aca="false">IF(AND($K510&lt;=W$20,$L510&gt;W$20),$I510,0)</f>
        <v>0</v>
      </c>
      <c r="X510" s="103" t="n">
        <f aca="false">IF(AND($K510&lt;=X$20,$L510&gt;X$20),$I510,0)</f>
        <v>0</v>
      </c>
      <c r="Y510" s="106" t="n">
        <f aca="false">SUM(M510:X510)</f>
        <v>0</v>
      </c>
    </row>
    <row r="511" customFormat="false" ht="12.75" hidden="false" customHeight="false" outlineLevel="0" collapsed="false">
      <c r="A511" s="0" t="n">
        <f aca="false">+'Personnel Input Worksheet'!A512</f>
        <v>0</v>
      </c>
      <c r="B511" s="0" t="n">
        <f aca="false">+'Personnel Input Worksheet'!B512</f>
        <v>0</v>
      </c>
      <c r="C511" s="0" t="n">
        <f aca="false">+'Personnel Input Worksheet'!C512</f>
        <v>0</v>
      </c>
      <c r="D511" s="0" t="n">
        <f aca="false">+'Personnel Input Worksheet'!D512</f>
        <v>0</v>
      </c>
      <c r="E511" s="0" t="n">
        <f aca="false">+'Personnel Input Worksheet'!E512</f>
        <v>0</v>
      </c>
      <c r="F511" s="94" t="n">
        <f aca="false">+'Personnel Input Worksheet'!F512</f>
        <v>0</v>
      </c>
      <c r="G511" s="0" t="n">
        <f aca="false">+'Personnel Input Worksheet'!G512</f>
        <v>0</v>
      </c>
      <c r="H511" s="102" t="n">
        <f aca="false">+G511*30</f>
        <v>0</v>
      </c>
      <c r="I511" s="103" t="n">
        <f aca="false">+F511/12</f>
        <v>0</v>
      </c>
      <c r="J511" s="104" t="n">
        <v>36526</v>
      </c>
      <c r="K511" s="105" t="n">
        <f aca="false">IF(B511&lt;&gt;"FTE",DATE(99,12,31),+J511+(360-H511))</f>
        <v>36525</v>
      </c>
      <c r="L511" s="105" t="n">
        <f aca="false">IF(B511&lt;&gt;"FTE",J511+H511,DATE(2001,1,1))</f>
        <v>36526</v>
      </c>
      <c r="M511" s="103" t="n">
        <f aca="false">IF(AND($K511&lt;=M$20,$L511&gt;M$20),$I511,0)</f>
        <v>0</v>
      </c>
      <c r="N511" s="103" t="n">
        <f aca="false">IF(AND($K511&lt;=N$20,$L511&gt;N$20),$I511,0)</f>
        <v>0</v>
      </c>
      <c r="O511" s="103" t="n">
        <f aca="false">IF(AND($K511&lt;=O$20,$L511&gt;O$20),$I511,0)</f>
        <v>0</v>
      </c>
      <c r="P511" s="103" t="n">
        <f aca="false">IF(AND($K511&lt;=P$20,$L511&gt;P$20),$I511,0)</f>
        <v>0</v>
      </c>
      <c r="Q511" s="103" t="n">
        <f aca="false">IF(AND($K511&lt;=Q$20,$L511&gt;Q$20),$I511,0)</f>
        <v>0</v>
      </c>
      <c r="R511" s="103" t="n">
        <f aca="false">IF(AND($K511&lt;=R$20,$L511&gt;R$20),$I511,0)</f>
        <v>0</v>
      </c>
      <c r="S511" s="103" t="n">
        <f aca="false">IF(AND($K511&lt;=S$20,$L511&gt;S$20),$I511,0)</f>
        <v>0</v>
      </c>
      <c r="T511" s="103" t="n">
        <f aca="false">IF(AND($K511&lt;=T$20,$L511&gt;T$20),$I511,0)</f>
        <v>0</v>
      </c>
      <c r="U511" s="103" t="n">
        <f aca="false">IF(AND($K511&lt;=U$20,$L511&gt;U$20),$I511,0)</f>
        <v>0</v>
      </c>
      <c r="V511" s="103" t="n">
        <f aca="false">IF(AND($K511&lt;=V$20,$L511&gt;V$20),$I511,0)</f>
        <v>0</v>
      </c>
      <c r="W511" s="103" t="n">
        <f aca="false">IF(AND($K511&lt;=W$20,$L511&gt;W$20),$I511,0)</f>
        <v>0</v>
      </c>
      <c r="X511" s="103" t="n">
        <f aca="false">IF(AND($K511&lt;=X$20,$L511&gt;X$20),$I511,0)</f>
        <v>0</v>
      </c>
      <c r="Y511" s="106" t="n">
        <f aca="false">SUM(M511:X511)</f>
        <v>0</v>
      </c>
    </row>
    <row r="512" customFormat="false" ht="12.75" hidden="false" customHeight="false" outlineLevel="0" collapsed="false">
      <c r="A512" s="0" t="n">
        <f aca="false">+'Personnel Input Worksheet'!A513</f>
        <v>0</v>
      </c>
      <c r="B512" s="0" t="n">
        <f aca="false">+'Personnel Input Worksheet'!B513</f>
        <v>0</v>
      </c>
      <c r="C512" s="0" t="n">
        <f aca="false">+'Personnel Input Worksheet'!C513</f>
        <v>0</v>
      </c>
      <c r="D512" s="0" t="n">
        <f aca="false">+'Personnel Input Worksheet'!D513</f>
        <v>0</v>
      </c>
      <c r="E512" s="0" t="n">
        <f aca="false">+'Personnel Input Worksheet'!E513</f>
        <v>0</v>
      </c>
      <c r="F512" s="94" t="n">
        <f aca="false">+'Personnel Input Worksheet'!F513</f>
        <v>0</v>
      </c>
      <c r="G512" s="0" t="n">
        <f aca="false">+'Personnel Input Worksheet'!G513</f>
        <v>0</v>
      </c>
      <c r="H512" s="102" t="n">
        <f aca="false">+G512*30</f>
        <v>0</v>
      </c>
      <c r="I512" s="103" t="n">
        <f aca="false">+F512/12</f>
        <v>0</v>
      </c>
      <c r="J512" s="104" t="n">
        <v>36526</v>
      </c>
      <c r="K512" s="105" t="n">
        <f aca="false">IF(B512&lt;&gt;"FTE",DATE(99,12,31),+J512+(360-H512))</f>
        <v>36525</v>
      </c>
      <c r="L512" s="105" t="n">
        <f aca="false">IF(B512&lt;&gt;"FTE",J512+H512,DATE(2001,1,1))</f>
        <v>36526</v>
      </c>
      <c r="M512" s="103" t="n">
        <f aca="false">IF(AND($K512&lt;=M$20,$L512&gt;M$20),$I512,0)</f>
        <v>0</v>
      </c>
      <c r="N512" s="103" t="n">
        <f aca="false">IF(AND($K512&lt;=N$20,$L512&gt;N$20),$I512,0)</f>
        <v>0</v>
      </c>
      <c r="O512" s="103" t="n">
        <f aca="false">IF(AND($K512&lt;=O$20,$L512&gt;O$20),$I512,0)</f>
        <v>0</v>
      </c>
      <c r="P512" s="103" t="n">
        <f aca="false">IF(AND($K512&lt;=P$20,$L512&gt;P$20),$I512,0)</f>
        <v>0</v>
      </c>
      <c r="Q512" s="103" t="n">
        <f aca="false">IF(AND($K512&lt;=Q$20,$L512&gt;Q$20),$I512,0)</f>
        <v>0</v>
      </c>
      <c r="R512" s="103" t="n">
        <f aca="false">IF(AND($K512&lt;=R$20,$L512&gt;R$20),$I512,0)</f>
        <v>0</v>
      </c>
      <c r="S512" s="103" t="n">
        <f aca="false">IF(AND($K512&lt;=S$20,$L512&gt;S$20),$I512,0)</f>
        <v>0</v>
      </c>
      <c r="T512" s="103" t="n">
        <f aca="false">IF(AND($K512&lt;=T$20,$L512&gt;T$20),$I512,0)</f>
        <v>0</v>
      </c>
      <c r="U512" s="103" t="n">
        <f aca="false">IF(AND($K512&lt;=U$20,$L512&gt;U$20),$I512,0)</f>
        <v>0</v>
      </c>
      <c r="V512" s="103" t="n">
        <f aca="false">IF(AND($K512&lt;=V$20,$L512&gt;V$20),$I512,0)</f>
        <v>0</v>
      </c>
      <c r="W512" s="103" t="n">
        <f aca="false">IF(AND($K512&lt;=W$20,$L512&gt;W$20),$I512,0)</f>
        <v>0</v>
      </c>
      <c r="X512" s="103" t="n">
        <f aca="false">IF(AND($K512&lt;=X$20,$L512&gt;X$20),$I512,0)</f>
        <v>0</v>
      </c>
      <c r="Y512" s="106" t="n">
        <f aca="false">SUM(M512:X512)</f>
        <v>0</v>
      </c>
    </row>
    <row r="513" customFormat="false" ht="12.75" hidden="false" customHeight="false" outlineLevel="0" collapsed="false">
      <c r="A513" s="0" t="n">
        <f aca="false">+'Personnel Input Worksheet'!A514</f>
        <v>0</v>
      </c>
      <c r="B513" s="0" t="n">
        <f aca="false">+'Personnel Input Worksheet'!B514</f>
        <v>0</v>
      </c>
      <c r="C513" s="0" t="n">
        <f aca="false">+'Personnel Input Worksheet'!C514</f>
        <v>0</v>
      </c>
      <c r="D513" s="0" t="n">
        <f aca="false">+'Personnel Input Worksheet'!D514</f>
        <v>0</v>
      </c>
      <c r="E513" s="0" t="n">
        <f aca="false">+'Personnel Input Worksheet'!E514</f>
        <v>0</v>
      </c>
      <c r="F513" s="94" t="n">
        <f aca="false">+'Personnel Input Worksheet'!F514</f>
        <v>0</v>
      </c>
      <c r="G513" s="0" t="n">
        <f aca="false">+'Personnel Input Worksheet'!G514</f>
        <v>0</v>
      </c>
      <c r="H513" s="102" t="n">
        <f aca="false">+G513*30</f>
        <v>0</v>
      </c>
      <c r="I513" s="103" t="n">
        <f aca="false">+F513/12</f>
        <v>0</v>
      </c>
      <c r="J513" s="104" t="n">
        <v>36526</v>
      </c>
      <c r="K513" s="105" t="n">
        <f aca="false">IF(B513&lt;&gt;"FTE",DATE(99,12,31),+J513+(360-H513))</f>
        <v>36525</v>
      </c>
      <c r="L513" s="105" t="n">
        <f aca="false">IF(B513&lt;&gt;"FTE",J513+H513,DATE(2001,1,1))</f>
        <v>36526</v>
      </c>
      <c r="M513" s="103" t="n">
        <f aca="false">IF(AND($K513&lt;=M$20,$L513&gt;M$20),$I513,0)</f>
        <v>0</v>
      </c>
      <c r="N513" s="103" t="n">
        <f aca="false">IF(AND($K513&lt;=N$20,$L513&gt;N$20),$I513,0)</f>
        <v>0</v>
      </c>
      <c r="O513" s="103" t="n">
        <f aca="false">IF(AND($K513&lt;=O$20,$L513&gt;O$20),$I513,0)</f>
        <v>0</v>
      </c>
      <c r="P513" s="103" t="n">
        <f aca="false">IF(AND($K513&lt;=P$20,$L513&gt;P$20),$I513,0)</f>
        <v>0</v>
      </c>
      <c r="Q513" s="103" t="n">
        <f aca="false">IF(AND($K513&lt;=Q$20,$L513&gt;Q$20),$I513,0)</f>
        <v>0</v>
      </c>
      <c r="R513" s="103" t="n">
        <f aca="false">IF(AND($K513&lt;=R$20,$L513&gt;R$20),$I513,0)</f>
        <v>0</v>
      </c>
      <c r="S513" s="103" t="n">
        <f aca="false">IF(AND($K513&lt;=S$20,$L513&gt;S$20),$I513,0)</f>
        <v>0</v>
      </c>
      <c r="T513" s="103" t="n">
        <f aca="false">IF(AND($K513&lt;=T$20,$L513&gt;T$20),$I513,0)</f>
        <v>0</v>
      </c>
      <c r="U513" s="103" t="n">
        <f aca="false">IF(AND($K513&lt;=U$20,$L513&gt;U$20),$I513,0)</f>
        <v>0</v>
      </c>
      <c r="V513" s="103" t="n">
        <f aca="false">IF(AND($K513&lt;=V$20,$L513&gt;V$20),$I513,0)</f>
        <v>0</v>
      </c>
      <c r="W513" s="103" t="n">
        <f aca="false">IF(AND($K513&lt;=W$20,$L513&gt;W$20),$I513,0)</f>
        <v>0</v>
      </c>
      <c r="X513" s="103" t="n">
        <f aca="false">IF(AND($K513&lt;=X$20,$L513&gt;X$20),$I513,0)</f>
        <v>0</v>
      </c>
      <c r="Y513" s="106" t="n">
        <f aca="false">SUM(M513:X513)</f>
        <v>0</v>
      </c>
    </row>
    <row r="514" customFormat="false" ht="12.75" hidden="false" customHeight="false" outlineLevel="0" collapsed="false">
      <c r="A514" s="0" t="n">
        <f aca="false">+'Personnel Input Worksheet'!A515</f>
        <v>0</v>
      </c>
      <c r="B514" s="0" t="n">
        <f aca="false">+'Personnel Input Worksheet'!B515</f>
        <v>0</v>
      </c>
      <c r="C514" s="0" t="n">
        <f aca="false">+'Personnel Input Worksheet'!C515</f>
        <v>0</v>
      </c>
      <c r="D514" s="0" t="n">
        <f aca="false">+'Personnel Input Worksheet'!D515</f>
        <v>0</v>
      </c>
      <c r="E514" s="0" t="n">
        <f aca="false">+'Personnel Input Worksheet'!E515</f>
        <v>0</v>
      </c>
      <c r="F514" s="94" t="n">
        <f aca="false">+'Personnel Input Worksheet'!F515</f>
        <v>0</v>
      </c>
      <c r="G514" s="0" t="n">
        <f aca="false">+'Personnel Input Worksheet'!G515</f>
        <v>0</v>
      </c>
      <c r="H514" s="102" t="n">
        <f aca="false">+G514*30</f>
        <v>0</v>
      </c>
      <c r="I514" s="103" t="n">
        <f aca="false">+F514/12</f>
        <v>0</v>
      </c>
      <c r="J514" s="104" t="n">
        <v>36526</v>
      </c>
      <c r="K514" s="105" t="n">
        <f aca="false">IF(B514&lt;&gt;"FTE",DATE(99,12,31),+J514+(360-H514))</f>
        <v>36525</v>
      </c>
      <c r="L514" s="105" t="n">
        <f aca="false">IF(B514&lt;&gt;"FTE",J514+H514,DATE(2001,1,1))</f>
        <v>36526</v>
      </c>
      <c r="M514" s="103" t="n">
        <f aca="false">IF(AND($K514&lt;=M$20,$L514&gt;M$20),$I514,0)</f>
        <v>0</v>
      </c>
      <c r="N514" s="103" t="n">
        <f aca="false">IF(AND($K514&lt;=N$20,$L514&gt;N$20),$I514,0)</f>
        <v>0</v>
      </c>
      <c r="O514" s="103" t="n">
        <f aca="false">IF(AND($K514&lt;=O$20,$L514&gt;O$20),$I514,0)</f>
        <v>0</v>
      </c>
      <c r="P514" s="103" t="n">
        <f aca="false">IF(AND($K514&lt;=P$20,$L514&gt;P$20),$I514,0)</f>
        <v>0</v>
      </c>
      <c r="Q514" s="103" t="n">
        <f aca="false">IF(AND($K514&lt;=Q$20,$L514&gt;Q$20),$I514,0)</f>
        <v>0</v>
      </c>
      <c r="R514" s="103" t="n">
        <f aca="false">IF(AND($K514&lt;=R$20,$L514&gt;R$20),$I514,0)</f>
        <v>0</v>
      </c>
      <c r="S514" s="103" t="n">
        <f aca="false">IF(AND($K514&lt;=S$20,$L514&gt;S$20),$I514,0)</f>
        <v>0</v>
      </c>
      <c r="T514" s="103" t="n">
        <f aca="false">IF(AND($K514&lt;=T$20,$L514&gt;T$20),$I514,0)</f>
        <v>0</v>
      </c>
      <c r="U514" s="103" t="n">
        <f aca="false">IF(AND($K514&lt;=U$20,$L514&gt;U$20),$I514,0)</f>
        <v>0</v>
      </c>
      <c r="V514" s="103" t="n">
        <f aca="false">IF(AND($K514&lt;=V$20,$L514&gt;V$20),$I514,0)</f>
        <v>0</v>
      </c>
      <c r="W514" s="103" t="n">
        <f aca="false">IF(AND($K514&lt;=W$20,$L514&gt;W$20),$I514,0)</f>
        <v>0</v>
      </c>
      <c r="X514" s="103" t="n">
        <f aca="false">IF(AND($K514&lt;=X$20,$L514&gt;X$20),$I514,0)</f>
        <v>0</v>
      </c>
      <c r="Y514" s="106" t="n">
        <f aca="false">SUM(M514:X514)</f>
        <v>0</v>
      </c>
    </row>
    <row r="515" customFormat="false" ht="12.75" hidden="false" customHeight="false" outlineLevel="0" collapsed="false">
      <c r="A515" s="0" t="n">
        <f aca="false">+'Personnel Input Worksheet'!A516</f>
        <v>0</v>
      </c>
      <c r="B515" s="0" t="n">
        <f aca="false">+'Personnel Input Worksheet'!B516</f>
        <v>0</v>
      </c>
      <c r="C515" s="0" t="n">
        <f aca="false">+'Personnel Input Worksheet'!C516</f>
        <v>0</v>
      </c>
      <c r="D515" s="0" t="n">
        <f aca="false">+'Personnel Input Worksheet'!D516</f>
        <v>0</v>
      </c>
      <c r="E515" s="0" t="n">
        <f aca="false">+'Personnel Input Worksheet'!E516</f>
        <v>0</v>
      </c>
      <c r="F515" s="94" t="n">
        <f aca="false">+'Personnel Input Worksheet'!F516</f>
        <v>0</v>
      </c>
      <c r="G515" s="0" t="n">
        <f aca="false">+'Personnel Input Worksheet'!G516</f>
        <v>0</v>
      </c>
      <c r="H515" s="102" t="n">
        <f aca="false">+G515*30</f>
        <v>0</v>
      </c>
      <c r="I515" s="103" t="n">
        <f aca="false">+F515/12</f>
        <v>0</v>
      </c>
      <c r="J515" s="104" t="n">
        <v>36526</v>
      </c>
      <c r="K515" s="105" t="n">
        <f aca="false">IF(B515&lt;&gt;"FTE",DATE(99,12,31),+J515+(360-H515))</f>
        <v>36525</v>
      </c>
      <c r="L515" s="105" t="n">
        <f aca="false">IF(B515&lt;&gt;"FTE",J515+H515,DATE(2001,1,1))</f>
        <v>36526</v>
      </c>
      <c r="M515" s="103" t="n">
        <f aca="false">IF(AND($K515&lt;=M$20,$L515&gt;M$20),$I515,0)</f>
        <v>0</v>
      </c>
      <c r="N515" s="103" t="n">
        <f aca="false">IF(AND($K515&lt;=N$20,$L515&gt;N$20),$I515,0)</f>
        <v>0</v>
      </c>
      <c r="O515" s="103" t="n">
        <f aca="false">IF(AND($K515&lt;=O$20,$L515&gt;O$20),$I515,0)</f>
        <v>0</v>
      </c>
      <c r="P515" s="103" t="n">
        <f aca="false">IF(AND($K515&lt;=P$20,$L515&gt;P$20),$I515,0)</f>
        <v>0</v>
      </c>
      <c r="Q515" s="103" t="n">
        <f aca="false">IF(AND($K515&lt;=Q$20,$L515&gt;Q$20),$I515,0)</f>
        <v>0</v>
      </c>
      <c r="R515" s="103" t="n">
        <f aca="false">IF(AND($K515&lt;=R$20,$L515&gt;R$20),$I515,0)</f>
        <v>0</v>
      </c>
      <c r="S515" s="103" t="n">
        <f aca="false">IF(AND($K515&lt;=S$20,$L515&gt;S$20),$I515,0)</f>
        <v>0</v>
      </c>
      <c r="T515" s="103" t="n">
        <f aca="false">IF(AND($K515&lt;=T$20,$L515&gt;T$20),$I515,0)</f>
        <v>0</v>
      </c>
      <c r="U515" s="103" t="n">
        <f aca="false">IF(AND($K515&lt;=U$20,$L515&gt;U$20),$I515,0)</f>
        <v>0</v>
      </c>
      <c r="V515" s="103" t="n">
        <f aca="false">IF(AND($K515&lt;=V$20,$L515&gt;V$20),$I515,0)</f>
        <v>0</v>
      </c>
      <c r="W515" s="103" t="n">
        <f aca="false">IF(AND($K515&lt;=W$20,$L515&gt;W$20),$I515,0)</f>
        <v>0</v>
      </c>
      <c r="X515" s="103" t="n">
        <f aca="false">IF(AND($K515&lt;=X$20,$L515&gt;X$20),$I515,0)</f>
        <v>0</v>
      </c>
      <c r="Y515" s="106" t="n">
        <f aca="false">SUM(M515:X515)</f>
        <v>0</v>
      </c>
    </row>
    <row r="516" customFormat="false" ht="12.75" hidden="false" customHeight="false" outlineLevel="0" collapsed="false">
      <c r="A516" s="0" t="n">
        <f aca="false">+'Personnel Input Worksheet'!A517</f>
        <v>0</v>
      </c>
      <c r="B516" s="0" t="n">
        <f aca="false">+'Personnel Input Worksheet'!B517</f>
        <v>0</v>
      </c>
      <c r="C516" s="0" t="n">
        <f aca="false">+'Personnel Input Worksheet'!C517</f>
        <v>0</v>
      </c>
      <c r="D516" s="0" t="n">
        <f aca="false">+'Personnel Input Worksheet'!D517</f>
        <v>0</v>
      </c>
      <c r="E516" s="0" t="n">
        <f aca="false">+'Personnel Input Worksheet'!E517</f>
        <v>0</v>
      </c>
      <c r="F516" s="94" t="n">
        <f aca="false">+'Personnel Input Worksheet'!F517</f>
        <v>0</v>
      </c>
      <c r="G516" s="0" t="n">
        <f aca="false">+'Personnel Input Worksheet'!G517</f>
        <v>0</v>
      </c>
      <c r="H516" s="102" t="n">
        <f aca="false">+G516*30</f>
        <v>0</v>
      </c>
      <c r="I516" s="103" t="n">
        <f aca="false">+F516/12</f>
        <v>0</v>
      </c>
      <c r="J516" s="104" t="n">
        <v>36526</v>
      </c>
      <c r="K516" s="105" t="n">
        <f aca="false">IF(B516&lt;&gt;"FTE",DATE(99,12,31),+J516+(360-H516))</f>
        <v>36525</v>
      </c>
      <c r="L516" s="105" t="n">
        <f aca="false">IF(B516&lt;&gt;"FTE",J516+H516,DATE(2001,1,1))</f>
        <v>36526</v>
      </c>
      <c r="M516" s="103" t="n">
        <f aca="false">IF(AND($K516&lt;=M$20,$L516&gt;M$20),$I516,0)</f>
        <v>0</v>
      </c>
      <c r="N516" s="103" t="n">
        <f aca="false">IF(AND($K516&lt;=N$20,$L516&gt;N$20),$I516,0)</f>
        <v>0</v>
      </c>
      <c r="O516" s="103" t="n">
        <f aca="false">IF(AND($K516&lt;=O$20,$L516&gt;O$20),$I516,0)</f>
        <v>0</v>
      </c>
      <c r="P516" s="103" t="n">
        <f aca="false">IF(AND($K516&lt;=P$20,$L516&gt;P$20),$I516,0)</f>
        <v>0</v>
      </c>
      <c r="Q516" s="103" t="n">
        <f aca="false">IF(AND($K516&lt;=Q$20,$L516&gt;Q$20),$I516,0)</f>
        <v>0</v>
      </c>
      <c r="R516" s="103" t="n">
        <f aca="false">IF(AND($K516&lt;=R$20,$L516&gt;R$20),$I516,0)</f>
        <v>0</v>
      </c>
      <c r="S516" s="103" t="n">
        <f aca="false">IF(AND($K516&lt;=S$20,$L516&gt;S$20),$I516,0)</f>
        <v>0</v>
      </c>
      <c r="T516" s="103" t="n">
        <f aca="false">IF(AND($K516&lt;=T$20,$L516&gt;T$20),$I516,0)</f>
        <v>0</v>
      </c>
      <c r="U516" s="103" t="n">
        <f aca="false">IF(AND($K516&lt;=U$20,$L516&gt;U$20),$I516,0)</f>
        <v>0</v>
      </c>
      <c r="V516" s="103" t="n">
        <f aca="false">IF(AND($K516&lt;=V$20,$L516&gt;V$20),$I516,0)</f>
        <v>0</v>
      </c>
      <c r="W516" s="103" t="n">
        <f aca="false">IF(AND($K516&lt;=W$20,$L516&gt;W$20),$I516,0)</f>
        <v>0</v>
      </c>
      <c r="X516" s="103" t="n">
        <f aca="false">IF(AND($K516&lt;=X$20,$L516&gt;X$20),$I516,0)</f>
        <v>0</v>
      </c>
      <c r="Y516" s="106" t="n">
        <f aca="false">SUM(M516:X516)</f>
        <v>0</v>
      </c>
    </row>
    <row r="517" customFormat="false" ht="12.75" hidden="false" customHeight="false" outlineLevel="0" collapsed="false">
      <c r="A517" s="0" t="n">
        <f aca="false">+'Personnel Input Worksheet'!A518</f>
        <v>0</v>
      </c>
      <c r="B517" s="0" t="n">
        <f aca="false">+'Personnel Input Worksheet'!B518</f>
        <v>0</v>
      </c>
      <c r="C517" s="0" t="n">
        <f aca="false">+'Personnel Input Worksheet'!C518</f>
        <v>0</v>
      </c>
      <c r="D517" s="0" t="n">
        <f aca="false">+'Personnel Input Worksheet'!D518</f>
        <v>0</v>
      </c>
      <c r="E517" s="0" t="n">
        <f aca="false">+'Personnel Input Worksheet'!E518</f>
        <v>0</v>
      </c>
      <c r="F517" s="94" t="n">
        <f aca="false">+'Personnel Input Worksheet'!F518</f>
        <v>0</v>
      </c>
      <c r="G517" s="0" t="n">
        <f aca="false">+'Personnel Input Worksheet'!G518</f>
        <v>0</v>
      </c>
      <c r="H517" s="102" t="n">
        <f aca="false">+G517*30</f>
        <v>0</v>
      </c>
      <c r="I517" s="103" t="n">
        <f aca="false">+F517/12</f>
        <v>0</v>
      </c>
      <c r="J517" s="104" t="n">
        <v>36526</v>
      </c>
      <c r="K517" s="105" t="n">
        <f aca="false">IF(B517&lt;&gt;"FTE",DATE(99,12,31),+J517+(360-H517))</f>
        <v>36525</v>
      </c>
      <c r="L517" s="105" t="n">
        <f aca="false">IF(B517&lt;&gt;"FTE",J517+H517,DATE(2001,1,1))</f>
        <v>36526</v>
      </c>
      <c r="M517" s="103" t="n">
        <f aca="false">IF(AND($K517&lt;=M$20,$L517&gt;M$20),$I517,0)</f>
        <v>0</v>
      </c>
      <c r="N517" s="103" t="n">
        <f aca="false">IF(AND($K517&lt;=N$20,$L517&gt;N$20),$I517,0)</f>
        <v>0</v>
      </c>
      <c r="O517" s="103" t="n">
        <f aca="false">IF(AND($K517&lt;=O$20,$L517&gt;O$20),$I517,0)</f>
        <v>0</v>
      </c>
      <c r="P517" s="103" t="n">
        <f aca="false">IF(AND($K517&lt;=P$20,$L517&gt;P$20),$I517,0)</f>
        <v>0</v>
      </c>
      <c r="Q517" s="103" t="n">
        <f aca="false">IF(AND($K517&lt;=Q$20,$L517&gt;Q$20),$I517,0)</f>
        <v>0</v>
      </c>
      <c r="R517" s="103" t="n">
        <f aca="false">IF(AND($K517&lt;=R$20,$L517&gt;R$20),$I517,0)</f>
        <v>0</v>
      </c>
      <c r="S517" s="103" t="n">
        <f aca="false">IF(AND($K517&lt;=S$20,$L517&gt;S$20),$I517,0)</f>
        <v>0</v>
      </c>
      <c r="T517" s="103" t="n">
        <f aca="false">IF(AND($K517&lt;=T$20,$L517&gt;T$20),$I517,0)</f>
        <v>0</v>
      </c>
      <c r="U517" s="103" t="n">
        <f aca="false">IF(AND($K517&lt;=U$20,$L517&gt;U$20),$I517,0)</f>
        <v>0</v>
      </c>
      <c r="V517" s="103" t="n">
        <f aca="false">IF(AND($K517&lt;=V$20,$L517&gt;V$20),$I517,0)</f>
        <v>0</v>
      </c>
      <c r="W517" s="103" t="n">
        <f aca="false">IF(AND($K517&lt;=W$20,$L517&gt;W$20),$I517,0)</f>
        <v>0</v>
      </c>
      <c r="X517" s="103" t="n">
        <f aca="false">IF(AND($K517&lt;=X$20,$L517&gt;X$20),$I517,0)</f>
        <v>0</v>
      </c>
      <c r="Y517" s="106" t="n">
        <f aca="false">SUM(M517:X517)</f>
        <v>0</v>
      </c>
    </row>
    <row r="518" customFormat="false" ht="12.75" hidden="false" customHeight="false" outlineLevel="0" collapsed="false">
      <c r="A518" s="0" t="n">
        <f aca="false">+'Personnel Input Worksheet'!A519</f>
        <v>0</v>
      </c>
      <c r="B518" s="0" t="n">
        <f aca="false">+'Personnel Input Worksheet'!B519</f>
        <v>0</v>
      </c>
      <c r="C518" s="0" t="n">
        <f aca="false">+'Personnel Input Worksheet'!C519</f>
        <v>0</v>
      </c>
      <c r="D518" s="0" t="n">
        <f aca="false">+'Personnel Input Worksheet'!D519</f>
        <v>0</v>
      </c>
      <c r="E518" s="0" t="n">
        <f aca="false">+'Personnel Input Worksheet'!E519</f>
        <v>0</v>
      </c>
      <c r="F518" s="94" t="n">
        <f aca="false">+'Personnel Input Worksheet'!F519</f>
        <v>0</v>
      </c>
      <c r="G518" s="0" t="n">
        <f aca="false">+'Personnel Input Worksheet'!G519</f>
        <v>0</v>
      </c>
      <c r="H518" s="102" t="n">
        <f aca="false">+G518*30</f>
        <v>0</v>
      </c>
      <c r="I518" s="103" t="n">
        <f aca="false">+F518/12</f>
        <v>0</v>
      </c>
      <c r="J518" s="104" t="n">
        <v>36526</v>
      </c>
      <c r="K518" s="105" t="n">
        <f aca="false">IF(B518&lt;&gt;"FTE",DATE(99,12,31),+J518+(360-H518))</f>
        <v>36525</v>
      </c>
      <c r="L518" s="105" t="n">
        <f aca="false">IF(B518&lt;&gt;"FTE",J518+H518,DATE(2001,1,1))</f>
        <v>36526</v>
      </c>
      <c r="M518" s="103" t="n">
        <f aca="false">IF(AND($K518&lt;=M$20,$L518&gt;M$20),$I518,0)</f>
        <v>0</v>
      </c>
      <c r="N518" s="103" t="n">
        <f aca="false">IF(AND($K518&lt;=N$20,$L518&gt;N$20),$I518,0)</f>
        <v>0</v>
      </c>
      <c r="O518" s="103" t="n">
        <f aca="false">IF(AND($K518&lt;=O$20,$L518&gt;O$20),$I518,0)</f>
        <v>0</v>
      </c>
      <c r="P518" s="103" t="n">
        <f aca="false">IF(AND($K518&lt;=P$20,$L518&gt;P$20),$I518,0)</f>
        <v>0</v>
      </c>
      <c r="Q518" s="103" t="n">
        <f aca="false">IF(AND($K518&lt;=Q$20,$L518&gt;Q$20),$I518,0)</f>
        <v>0</v>
      </c>
      <c r="R518" s="103" t="n">
        <f aca="false">IF(AND($K518&lt;=R$20,$L518&gt;R$20),$I518,0)</f>
        <v>0</v>
      </c>
      <c r="S518" s="103" t="n">
        <f aca="false">IF(AND($K518&lt;=S$20,$L518&gt;S$20),$I518,0)</f>
        <v>0</v>
      </c>
      <c r="T518" s="103" t="n">
        <f aca="false">IF(AND($K518&lt;=T$20,$L518&gt;T$20),$I518,0)</f>
        <v>0</v>
      </c>
      <c r="U518" s="103" t="n">
        <f aca="false">IF(AND($K518&lt;=U$20,$L518&gt;U$20),$I518,0)</f>
        <v>0</v>
      </c>
      <c r="V518" s="103" t="n">
        <f aca="false">IF(AND($K518&lt;=V$20,$L518&gt;V$20),$I518,0)</f>
        <v>0</v>
      </c>
      <c r="W518" s="103" t="n">
        <f aca="false">IF(AND($K518&lt;=W$20,$L518&gt;W$20),$I518,0)</f>
        <v>0</v>
      </c>
      <c r="X518" s="103" t="n">
        <f aca="false">IF(AND($K518&lt;=X$20,$L518&gt;X$20),$I518,0)</f>
        <v>0</v>
      </c>
      <c r="Y518" s="106" t="n">
        <f aca="false">SUM(M518:X518)</f>
        <v>0</v>
      </c>
    </row>
    <row r="519" customFormat="false" ht="12.75" hidden="false" customHeight="false" outlineLevel="0" collapsed="false">
      <c r="A519" s="0" t="n">
        <f aca="false">+'Personnel Input Worksheet'!A520</f>
        <v>0</v>
      </c>
      <c r="B519" s="0" t="n">
        <f aca="false">+'Personnel Input Worksheet'!B520</f>
        <v>0</v>
      </c>
      <c r="C519" s="0" t="n">
        <f aca="false">+'Personnel Input Worksheet'!C520</f>
        <v>0</v>
      </c>
      <c r="D519" s="0" t="n">
        <f aca="false">+'Personnel Input Worksheet'!D520</f>
        <v>0</v>
      </c>
      <c r="E519" s="0" t="n">
        <f aca="false">+'Personnel Input Worksheet'!E520</f>
        <v>0</v>
      </c>
      <c r="F519" s="94" t="n">
        <f aca="false">+'Personnel Input Worksheet'!F520</f>
        <v>0</v>
      </c>
      <c r="G519" s="0" t="n">
        <f aca="false">+'Personnel Input Worksheet'!G520</f>
        <v>0</v>
      </c>
      <c r="H519" s="102" t="n">
        <f aca="false">+G519*30</f>
        <v>0</v>
      </c>
      <c r="I519" s="103" t="n">
        <f aca="false">+F519/12</f>
        <v>0</v>
      </c>
      <c r="J519" s="104" t="n">
        <v>36526</v>
      </c>
      <c r="K519" s="105" t="n">
        <f aca="false">IF(B519&lt;&gt;"FTE",DATE(99,12,31),+J519+(360-H519))</f>
        <v>36525</v>
      </c>
      <c r="L519" s="105" t="n">
        <f aca="false">IF(B519&lt;&gt;"FTE",J519+H519,DATE(2001,1,1))</f>
        <v>36526</v>
      </c>
      <c r="M519" s="103" t="n">
        <f aca="false">IF(AND($K519&lt;=M$20,$L519&gt;M$20),$I519,0)</f>
        <v>0</v>
      </c>
      <c r="N519" s="103" t="n">
        <f aca="false">IF(AND($K519&lt;=N$20,$L519&gt;N$20),$I519,0)</f>
        <v>0</v>
      </c>
      <c r="O519" s="103" t="n">
        <f aca="false">IF(AND($K519&lt;=O$20,$L519&gt;O$20),$I519,0)</f>
        <v>0</v>
      </c>
      <c r="P519" s="103" t="n">
        <f aca="false">IF(AND($K519&lt;=P$20,$L519&gt;P$20),$I519,0)</f>
        <v>0</v>
      </c>
      <c r="Q519" s="103" t="n">
        <f aca="false">IF(AND($K519&lt;=Q$20,$L519&gt;Q$20),$I519,0)</f>
        <v>0</v>
      </c>
      <c r="R519" s="103" t="n">
        <f aca="false">IF(AND($K519&lt;=R$20,$L519&gt;R$20),$I519,0)</f>
        <v>0</v>
      </c>
      <c r="S519" s="103" t="n">
        <f aca="false">IF(AND($K519&lt;=S$20,$L519&gt;S$20),$I519,0)</f>
        <v>0</v>
      </c>
      <c r="T519" s="103" t="n">
        <f aca="false">IF(AND($K519&lt;=T$20,$L519&gt;T$20),$I519,0)</f>
        <v>0</v>
      </c>
      <c r="U519" s="103" t="n">
        <f aca="false">IF(AND($K519&lt;=U$20,$L519&gt;U$20),$I519,0)</f>
        <v>0</v>
      </c>
      <c r="V519" s="103" t="n">
        <f aca="false">IF(AND($K519&lt;=V$20,$L519&gt;V$20),$I519,0)</f>
        <v>0</v>
      </c>
      <c r="W519" s="103" t="n">
        <f aca="false">IF(AND($K519&lt;=W$20,$L519&gt;W$20),$I519,0)</f>
        <v>0</v>
      </c>
      <c r="X519" s="103" t="n">
        <f aca="false">IF(AND($K519&lt;=X$20,$L519&gt;X$20),$I519,0)</f>
        <v>0</v>
      </c>
      <c r="Y519" s="106" t="n">
        <f aca="false">SUM(M519:X519)</f>
        <v>0</v>
      </c>
    </row>
    <row r="520" customFormat="false" ht="12.75" hidden="false" customHeight="false" outlineLevel="0" collapsed="false">
      <c r="A520" s="0" t="n">
        <f aca="false">+'Personnel Input Worksheet'!A521</f>
        <v>0</v>
      </c>
      <c r="B520" s="0" t="n">
        <f aca="false">+'Personnel Input Worksheet'!B521</f>
        <v>0</v>
      </c>
      <c r="C520" s="0" t="n">
        <f aca="false">+'Personnel Input Worksheet'!C521</f>
        <v>0</v>
      </c>
      <c r="D520" s="0" t="n">
        <f aca="false">+'Personnel Input Worksheet'!D521</f>
        <v>0</v>
      </c>
      <c r="E520" s="0" t="n">
        <f aca="false">+'Personnel Input Worksheet'!E521</f>
        <v>0</v>
      </c>
      <c r="F520" s="94" t="n">
        <f aca="false">+'Personnel Input Worksheet'!F521</f>
        <v>0</v>
      </c>
      <c r="G520" s="0" t="n">
        <f aca="false">+'Personnel Input Worksheet'!G521</f>
        <v>0</v>
      </c>
      <c r="H520" s="102" t="n">
        <f aca="false">+G520*30</f>
        <v>0</v>
      </c>
      <c r="I520" s="103" t="n">
        <f aca="false">+F520/12</f>
        <v>0</v>
      </c>
      <c r="J520" s="104" t="n">
        <v>36526</v>
      </c>
      <c r="K520" s="105" t="n">
        <f aca="false">IF(B520&lt;&gt;"FTE",DATE(99,12,31),+J520+(360-H520))</f>
        <v>36525</v>
      </c>
      <c r="L520" s="105" t="n">
        <f aca="false">IF(B520&lt;&gt;"FTE",J520+H520,DATE(2001,1,1))</f>
        <v>36526</v>
      </c>
      <c r="M520" s="103" t="n">
        <f aca="false">IF(AND($K520&lt;=M$20,$L520&gt;M$20),$I520,0)</f>
        <v>0</v>
      </c>
      <c r="N520" s="103" t="n">
        <f aca="false">IF(AND($K520&lt;=N$20,$L520&gt;N$20),$I520,0)</f>
        <v>0</v>
      </c>
      <c r="O520" s="103" t="n">
        <f aca="false">IF(AND($K520&lt;=O$20,$L520&gt;O$20),$I520,0)</f>
        <v>0</v>
      </c>
      <c r="P520" s="103" t="n">
        <f aca="false">IF(AND($K520&lt;=P$20,$L520&gt;P$20),$I520,0)</f>
        <v>0</v>
      </c>
      <c r="Q520" s="103" t="n">
        <f aca="false">IF(AND($K520&lt;=Q$20,$L520&gt;Q$20),$I520,0)</f>
        <v>0</v>
      </c>
      <c r="R520" s="103" t="n">
        <f aca="false">IF(AND($K520&lt;=R$20,$L520&gt;R$20),$I520,0)</f>
        <v>0</v>
      </c>
      <c r="S520" s="103" t="n">
        <f aca="false">IF(AND($K520&lt;=S$20,$L520&gt;S$20),$I520,0)</f>
        <v>0</v>
      </c>
      <c r="T520" s="103" t="n">
        <f aca="false">IF(AND($K520&lt;=T$20,$L520&gt;T$20),$I520,0)</f>
        <v>0</v>
      </c>
      <c r="U520" s="103" t="n">
        <f aca="false">IF(AND($K520&lt;=U$20,$L520&gt;U$20),$I520,0)</f>
        <v>0</v>
      </c>
      <c r="V520" s="103" t="n">
        <f aca="false">IF(AND($K520&lt;=V$20,$L520&gt;V$20),$I520,0)</f>
        <v>0</v>
      </c>
      <c r="W520" s="103" t="n">
        <f aca="false">IF(AND($K520&lt;=W$20,$L520&gt;W$20),$I520,0)</f>
        <v>0</v>
      </c>
      <c r="X520" s="103" t="n">
        <f aca="false">IF(AND($K520&lt;=X$20,$L520&gt;X$20),$I520,0)</f>
        <v>0</v>
      </c>
      <c r="Y520" s="106" t="n">
        <f aca="false">SUM(M520:X520)</f>
        <v>0</v>
      </c>
    </row>
    <row r="521" customFormat="false" ht="12.75" hidden="false" customHeight="false" outlineLevel="0" collapsed="false">
      <c r="A521" s="0" t="n">
        <f aca="false">+'Personnel Input Worksheet'!A522</f>
        <v>0</v>
      </c>
      <c r="B521" s="0" t="n">
        <f aca="false">+'Personnel Input Worksheet'!B522</f>
        <v>0</v>
      </c>
      <c r="C521" s="0" t="n">
        <f aca="false">+'Personnel Input Worksheet'!C522</f>
        <v>0</v>
      </c>
      <c r="D521" s="0" t="n">
        <f aca="false">+'Personnel Input Worksheet'!D522</f>
        <v>0</v>
      </c>
      <c r="E521" s="0" t="n">
        <f aca="false">+'Personnel Input Worksheet'!E522</f>
        <v>0</v>
      </c>
      <c r="F521" s="94" t="n">
        <f aca="false">+'Personnel Input Worksheet'!F522</f>
        <v>0</v>
      </c>
      <c r="G521" s="0" t="n">
        <f aca="false">+'Personnel Input Worksheet'!G522</f>
        <v>0</v>
      </c>
      <c r="H521" s="102" t="n">
        <f aca="false">+G521*30</f>
        <v>0</v>
      </c>
      <c r="I521" s="103" t="n">
        <f aca="false">+F521/12</f>
        <v>0</v>
      </c>
      <c r="J521" s="104" t="n">
        <v>36526</v>
      </c>
      <c r="K521" s="105" t="n">
        <f aca="false">IF(B521&lt;&gt;"FTE",DATE(99,12,31),+J521+(360-H521))</f>
        <v>36525</v>
      </c>
      <c r="L521" s="105" t="n">
        <f aca="false">IF(B521&lt;&gt;"FTE",J521+H521,DATE(2001,1,1))</f>
        <v>36526</v>
      </c>
      <c r="M521" s="103" t="n">
        <f aca="false">IF(AND($K521&lt;=M$20,$L521&gt;M$20),$I521,0)</f>
        <v>0</v>
      </c>
      <c r="N521" s="103" t="n">
        <f aca="false">IF(AND($K521&lt;=N$20,$L521&gt;N$20),$I521,0)</f>
        <v>0</v>
      </c>
      <c r="O521" s="103" t="n">
        <f aca="false">IF(AND($K521&lt;=O$20,$L521&gt;O$20),$I521,0)</f>
        <v>0</v>
      </c>
      <c r="P521" s="103" t="n">
        <f aca="false">IF(AND($K521&lt;=P$20,$L521&gt;P$20),$I521,0)</f>
        <v>0</v>
      </c>
      <c r="Q521" s="103" t="n">
        <f aca="false">IF(AND($K521&lt;=Q$20,$L521&gt;Q$20),$I521,0)</f>
        <v>0</v>
      </c>
      <c r="R521" s="103" t="n">
        <f aca="false">IF(AND($K521&lt;=R$20,$L521&gt;R$20),$I521,0)</f>
        <v>0</v>
      </c>
      <c r="S521" s="103" t="n">
        <f aca="false">IF(AND($K521&lt;=S$20,$L521&gt;S$20),$I521,0)</f>
        <v>0</v>
      </c>
      <c r="T521" s="103" t="n">
        <f aca="false">IF(AND($K521&lt;=T$20,$L521&gt;T$20),$I521,0)</f>
        <v>0</v>
      </c>
      <c r="U521" s="103" t="n">
        <f aca="false">IF(AND($K521&lt;=U$20,$L521&gt;U$20),$I521,0)</f>
        <v>0</v>
      </c>
      <c r="V521" s="103" t="n">
        <f aca="false">IF(AND($K521&lt;=V$20,$L521&gt;V$20),$I521,0)</f>
        <v>0</v>
      </c>
      <c r="W521" s="103" t="n">
        <f aca="false">IF(AND($K521&lt;=W$20,$L521&gt;W$20),$I521,0)</f>
        <v>0</v>
      </c>
      <c r="X521" s="103" t="n">
        <f aca="false">IF(AND($K521&lt;=X$20,$L521&gt;X$20),$I521,0)</f>
        <v>0</v>
      </c>
      <c r="Y521" s="106" t="n">
        <f aca="false">SUM(M521:X521)</f>
        <v>0</v>
      </c>
    </row>
    <row r="522" customFormat="false" ht="12.75" hidden="false" customHeight="false" outlineLevel="0" collapsed="false">
      <c r="A522" s="0" t="n">
        <f aca="false">+'Personnel Input Worksheet'!A523</f>
        <v>0</v>
      </c>
      <c r="B522" s="0" t="n">
        <f aca="false">+'Personnel Input Worksheet'!B523</f>
        <v>0</v>
      </c>
      <c r="C522" s="0" t="n">
        <f aca="false">+'Personnel Input Worksheet'!C523</f>
        <v>0</v>
      </c>
      <c r="D522" s="0" t="n">
        <f aca="false">+'Personnel Input Worksheet'!D523</f>
        <v>0</v>
      </c>
      <c r="E522" s="0" t="n">
        <f aca="false">+'Personnel Input Worksheet'!E523</f>
        <v>0</v>
      </c>
      <c r="F522" s="94" t="n">
        <f aca="false">+'Personnel Input Worksheet'!F523</f>
        <v>0</v>
      </c>
      <c r="G522" s="0" t="n">
        <f aca="false">+'Personnel Input Worksheet'!G523</f>
        <v>0</v>
      </c>
      <c r="H522" s="102" t="n">
        <f aca="false">+G522*30</f>
        <v>0</v>
      </c>
      <c r="I522" s="103" t="n">
        <f aca="false">+F522/12</f>
        <v>0</v>
      </c>
      <c r="J522" s="104" t="n">
        <v>36526</v>
      </c>
      <c r="K522" s="105" t="n">
        <f aca="false">IF(B522&lt;&gt;"FTE",DATE(99,12,31),+J522+(360-H522))</f>
        <v>36525</v>
      </c>
      <c r="L522" s="105" t="n">
        <f aca="false">IF(B522&lt;&gt;"FTE",J522+H522,DATE(2001,1,1))</f>
        <v>36526</v>
      </c>
      <c r="M522" s="103" t="n">
        <f aca="false">IF(AND($K522&lt;=M$20,$L522&gt;M$20),$I522,0)</f>
        <v>0</v>
      </c>
      <c r="N522" s="103" t="n">
        <f aca="false">IF(AND($K522&lt;=N$20,$L522&gt;N$20),$I522,0)</f>
        <v>0</v>
      </c>
      <c r="O522" s="103" t="n">
        <f aca="false">IF(AND($K522&lt;=O$20,$L522&gt;O$20),$I522,0)</f>
        <v>0</v>
      </c>
      <c r="P522" s="103" t="n">
        <f aca="false">IF(AND($K522&lt;=P$20,$L522&gt;P$20),$I522,0)</f>
        <v>0</v>
      </c>
      <c r="Q522" s="103" t="n">
        <f aca="false">IF(AND($K522&lt;=Q$20,$L522&gt;Q$20),$I522,0)</f>
        <v>0</v>
      </c>
      <c r="R522" s="103" t="n">
        <f aca="false">IF(AND($K522&lt;=R$20,$L522&gt;R$20),$I522,0)</f>
        <v>0</v>
      </c>
      <c r="S522" s="103" t="n">
        <f aca="false">IF(AND($K522&lt;=S$20,$L522&gt;S$20),$I522,0)</f>
        <v>0</v>
      </c>
      <c r="T522" s="103" t="n">
        <f aca="false">IF(AND($K522&lt;=T$20,$L522&gt;T$20),$I522,0)</f>
        <v>0</v>
      </c>
      <c r="U522" s="103" t="n">
        <f aca="false">IF(AND($K522&lt;=U$20,$L522&gt;U$20),$I522,0)</f>
        <v>0</v>
      </c>
      <c r="V522" s="103" t="n">
        <f aca="false">IF(AND($K522&lt;=V$20,$L522&gt;V$20),$I522,0)</f>
        <v>0</v>
      </c>
      <c r="W522" s="103" t="n">
        <f aca="false">IF(AND($K522&lt;=W$20,$L522&gt;W$20),$I522,0)</f>
        <v>0</v>
      </c>
      <c r="X522" s="103" t="n">
        <f aca="false">IF(AND($K522&lt;=X$20,$L522&gt;X$20),$I522,0)</f>
        <v>0</v>
      </c>
      <c r="Y522" s="106" t="n">
        <f aca="false">SUM(M522:X522)</f>
        <v>0</v>
      </c>
    </row>
    <row r="523" customFormat="false" ht="12.75" hidden="false" customHeight="false" outlineLevel="0" collapsed="false">
      <c r="A523" s="0" t="n">
        <f aca="false">+'Personnel Input Worksheet'!A524</f>
        <v>0</v>
      </c>
      <c r="B523" s="0" t="n">
        <f aca="false">+'Personnel Input Worksheet'!B524</f>
        <v>0</v>
      </c>
      <c r="C523" s="0" t="n">
        <f aca="false">+'Personnel Input Worksheet'!C524</f>
        <v>0</v>
      </c>
      <c r="D523" s="0" t="n">
        <f aca="false">+'Personnel Input Worksheet'!D524</f>
        <v>0</v>
      </c>
      <c r="E523" s="0" t="n">
        <f aca="false">+'Personnel Input Worksheet'!E524</f>
        <v>0</v>
      </c>
      <c r="F523" s="94" t="n">
        <f aca="false">+'Personnel Input Worksheet'!F524</f>
        <v>0</v>
      </c>
      <c r="G523" s="0" t="n">
        <f aca="false">+'Personnel Input Worksheet'!G524</f>
        <v>0</v>
      </c>
      <c r="H523" s="102" t="n">
        <f aca="false">+G523*30</f>
        <v>0</v>
      </c>
      <c r="I523" s="103" t="n">
        <f aca="false">+F523/12</f>
        <v>0</v>
      </c>
      <c r="J523" s="104" t="n">
        <v>36526</v>
      </c>
      <c r="K523" s="105" t="n">
        <f aca="false">IF(B523&lt;&gt;"FTE",DATE(99,12,31),+J523+(360-H523))</f>
        <v>36525</v>
      </c>
      <c r="L523" s="105" t="n">
        <f aca="false">IF(B523&lt;&gt;"FTE",J523+H523,DATE(2001,1,1))</f>
        <v>36526</v>
      </c>
      <c r="M523" s="103" t="n">
        <f aca="false">IF(AND($K523&lt;=M$20,$L523&gt;M$20),$I523,0)</f>
        <v>0</v>
      </c>
      <c r="N523" s="103" t="n">
        <f aca="false">IF(AND($K523&lt;=N$20,$L523&gt;N$20),$I523,0)</f>
        <v>0</v>
      </c>
      <c r="O523" s="103" t="n">
        <f aca="false">IF(AND($K523&lt;=O$20,$L523&gt;O$20),$I523,0)</f>
        <v>0</v>
      </c>
      <c r="P523" s="103" t="n">
        <f aca="false">IF(AND($K523&lt;=P$20,$L523&gt;P$20),$I523,0)</f>
        <v>0</v>
      </c>
      <c r="Q523" s="103" t="n">
        <f aca="false">IF(AND($K523&lt;=Q$20,$L523&gt;Q$20),$I523,0)</f>
        <v>0</v>
      </c>
      <c r="R523" s="103" t="n">
        <f aca="false">IF(AND($K523&lt;=R$20,$L523&gt;R$20),$I523,0)</f>
        <v>0</v>
      </c>
      <c r="S523" s="103" t="n">
        <f aca="false">IF(AND($K523&lt;=S$20,$L523&gt;S$20),$I523,0)</f>
        <v>0</v>
      </c>
      <c r="T523" s="103" t="n">
        <f aca="false">IF(AND($K523&lt;=T$20,$L523&gt;T$20),$I523,0)</f>
        <v>0</v>
      </c>
      <c r="U523" s="103" t="n">
        <f aca="false">IF(AND($K523&lt;=U$20,$L523&gt;U$20),$I523,0)</f>
        <v>0</v>
      </c>
      <c r="V523" s="103" t="n">
        <f aca="false">IF(AND($K523&lt;=V$20,$L523&gt;V$20),$I523,0)</f>
        <v>0</v>
      </c>
      <c r="W523" s="103" t="n">
        <f aca="false">IF(AND($K523&lt;=W$20,$L523&gt;W$20),$I523,0)</f>
        <v>0</v>
      </c>
      <c r="X523" s="103" t="n">
        <f aca="false">IF(AND($K523&lt;=X$20,$L523&gt;X$20),$I523,0)</f>
        <v>0</v>
      </c>
      <c r="Y523" s="106" t="n">
        <f aca="false">SUM(M523:X523)</f>
        <v>0</v>
      </c>
    </row>
    <row r="524" customFormat="false" ht="12.75" hidden="false" customHeight="false" outlineLevel="0" collapsed="false">
      <c r="A524" s="0" t="n">
        <f aca="false">+'Personnel Input Worksheet'!A525</f>
        <v>0</v>
      </c>
      <c r="B524" s="0" t="n">
        <f aca="false">+'Personnel Input Worksheet'!B525</f>
        <v>0</v>
      </c>
      <c r="C524" s="0" t="n">
        <f aca="false">+'Personnel Input Worksheet'!C525</f>
        <v>0</v>
      </c>
      <c r="D524" s="0" t="n">
        <f aca="false">+'Personnel Input Worksheet'!D525</f>
        <v>0</v>
      </c>
      <c r="E524" s="0" t="n">
        <f aca="false">+'Personnel Input Worksheet'!E525</f>
        <v>0</v>
      </c>
      <c r="F524" s="94" t="n">
        <f aca="false">+'Personnel Input Worksheet'!F525</f>
        <v>0</v>
      </c>
      <c r="G524" s="0" t="n">
        <f aca="false">+'Personnel Input Worksheet'!G525</f>
        <v>0</v>
      </c>
      <c r="H524" s="102" t="n">
        <f aca="false">+G524*30</f>
        <v>0</v>
      </c>
      <c r="I524" s="103" t="n">
        <f aca="false">+F524/12</f>
        <v>0</v>
      </c>
      <c r="J524" s="104" t="n">
        <v>36526</v>
      </c>
      <c r="K524" s="105" t="n">
        <f aca="false">IF(B524&lt;&gt;"FTE",DATE(99,12,31),+J524+(360-H524))</f>
        <v>36525</v>
      </c>
      <c r="L524" s="105" t="n">
        <f aca="false">IF(B524&lt;&gt;"FTE",J524+H524,DATE(2001,1,1))</f>
        <v>36526</v>
      </c>
      <c r="M524" s="103" t="n">
        <f aca="false">IF(AND($K524&lt;=M$20,$L524&gt;M$20),$I524,0)</f>
        <v>0</v>
      </c>
      <c r="N524" s="103" t="n">
        <f aca="false">IF(AND($K524&lt;=N$20,$L524&gt;N$20),$I524,0)</f>
        <v>0</v>
      </c>
      <c r="O524" s="103" t="n">
        <f aca="false">IF(AND($K524&lt;=O$20,$L524&gt;O$20),$I524,0)</f>
        <v>0</v>
      </c>
      <c r="P524" s="103" t="n">
        <f aca="false">IF(AND($K524&lt;=P$20,$L524&gt;P$20),$I524,0)</f>
        <v>0</v>
      </c>
      <c r="Q524" s="103" t="n">
        <f aca="false">IF(AND($K524&lt;=Q$20,$L524&gt;Q$20),$I524,0)</f>
        <v>0</v>
      </c>
      <c r="R524" s="103" t="n">
        <f aca="false">IF(AND($K524&lt;=R$20,$L524&gt;R$20),$I524,0)</f>
        <v>0</v>
      </c>
      <c r="S524" s="103" t="n">
        <f aca="false">IF(AND($K524&lt;=S$20,$L524&gt;S$20),$I524,0)</f>
        <v>0</v>
      </c>
      <c r="T524" s="103" t="n">
        <f aca="false">IF(AND($K524&lt;=T$20,$L524&gt;T$20),$I524,0)</f>
        <v>0</v>
      </c>
      <c r="U524" s="103" t="n">
        <f aca="false">IF(AND($K524&lt;=U$20,$L524&gt;U$20),$I524,0)</f>
        <v>0</v>
      </c>
      <c r="V524" s="103" t="n">
        <f aca="false">IF(AND($K524&lt;=V$20,$L524&gt;V$20),$I524,0)</f>
        <v>0</v>
      </c>
      <c r="W524" s="103" t="n">
        <f aca="false">IF(AND($K524&lt;=W$20,$L524&gt;W$20),$I524,0)</f>
        <v>0</v>
      </c>
      <c r="X524" s="103" t="n">
        <f aca="false">IF(AND($K524&lt;=X$20,$L524&gt;X$20),$I524,0)</f>
        <v>0</v>
      </c>
      <c r="Y524" s="106" t="n">
        <f aca="false">SUM(M524:X524)</f>
        <v>0</v>
      </c>
    </row>
    <row r="525" customFormat="false" ht="12.75" hidden="false" customHeight="false" outlineLevel="0" collapsed="false">
      <c r="A525" s="0" t="n">
        <f aca="false">+'Personnel Input Worksheet'!A526</f>
        <v>0</v>
      </c>
      <c r="B525" s="0" t="n">
        <f aca="false">+'Personnel Input Worksheet'!B526</f>
        <v>0</v>
      </c>
      <c r="C525" s="0" t="n">
        <f aca="false">+'Personnel Input Worksheet'!C526</f>
        <v>0</v>
      </c>
      <c r="D525" s="0" t="n">
        <f aca="false">+'Personnel Input Worksheet'!D526</f>
        <v>0</v>
      </c>
      <c r="E525" s="0" t="n">
        <f aca="false">+'Personnel Input Worksheet'!E526</f>
        <v>0</v>
      </c>
      <c r="F525" s="94" t="n">
        <f aca="false">+'Personnel Input Worksheet'!F526</f>
        <v>0</v>
      </c>
      <c r="G525" s="0" t="n">
        <f aca="false">+'Personnel Input Worksheet'!G526</f>
        <v>0</v>
      </c>
      <c r="H525" s="102" t="n">
        <f aca="false">+G525*30</f>
        <v>0</v>
      </c>
      <c r="I525" s="103" t="n">
        <f aca="false">+F525/12</f>
        <v>0</v>
      </c>
      <c r="J525" s="104" t="n">
        <v>36526</v>
      </c>
      <c r="K525" s="105" t="n">
        <f aca="false">IF(B525&lt;&gt;"FTE",DATE(99,12,31),+J525+(360-H525))</f>
        <v>36525</v>
      </c>
      <c r="L525" s="105" t="n">
        <f aca="false">IF(B525&lt;&gt;"FTE",J525+H525,DATE(2001,1,1))</f>
        <v>36526</v>
      </c>
      <c r="M525" s="103" t="n">
        <f aca="false">IF(AND($K525&lt;=M$20,$L525&gt;M$20),$I525,0)</f>
        <v>0</v>
      </c>
      <c r="N525" s="103" t="n">
        <f aca="false">IF(AND($K525&lt;=N$20,$L525&gt;N$20),$I525,0)</f>
        <v>0</v>
      </c>
      <c r="O525" s="103" t="n">
        <f aca="false">IF(AND($K525&lt;=O$20,$L525&gt;O$20),$I525,0)</f>
        <v>0</v>
      </c>
      <c r="P525" s="103" t="n">
        <f aca="false">IF(AND($K525&lt;=P$20,$L525&gt;P$20),$I525,0)</f>
        <v>0</v>
      </c>
      <c r="Q525" s="103" t="n">
        <f aca="false">IF(AND($K525&lt;=Q$20,$L525&gt;Q$20),$I525,0)</f>
        <v>0</v>
      </c>
      <c r="R525" s="103" t="n">
        <f aca="false">IF(AND($K525&lt;=R$20,$L525&gt;R$20),$I525,0)</f>
        <v>0</v>
      </c>
      <c r="S525" s="103" t="n">
        <f aca="false">IF(AND($K525&lt;=S$20,$L525&gt;S$20),$I525,0)</f>
        <v>0</v>
      </c>
      <c r="T525" s="103" t="n">
        <f aca="false">IF(AND($K525&lt;=T$20,$L525&gt;T$20),$I525,0)</f>
        <v>0</v>
      </c>
      <c r="U525" s="103" t="n">
        <f aca="false">IF(AND($K525&lt;=U$20,$L525&gt;U$20),$I525,0)</f>
        <v>0</v>
      </c>
      <c r="V525" s="103" t="n">
        <f aca="false">IF(AND($K525&lt;=V$20,$L525&gt;V$20),$I525,0)</f>
        <v>0</v>
      </c>
      <c r="W525" s="103" t="n">
        <f aca="false">IF(AND($K525&lt;=W$20,$L525&gt;W$20),$I525,0)</f>
        <v>0</v>
      </c>
      <c r="X525" s="103" t="n">
        <f aca="false">IF(AND($K525&lt;=X$20,$L525&gt;X$20),$I525,0)</f>
        <v>0</v>
      </c>
      <c r="Y525" s="106" t="n">
        <f aca="false">SUM(M525:X525)</f>
        <v>0</v>
      </c>
    </row>
    <row r="526" customFormat="false" ht="12.75" hidden="false" customHeight="false" outlineLevel="0" collapsed="false">
      <c r="A526" s="0" t="n">
        <f aca="false">+'Personnel Input Worksheet'!A527</f>
        <v>0</v>
      </c>
      <c r="B526" s="0" t="n">
        <f aca="false">+'Personnel Input Worksheet'!B527</f>
        <v>0</v>
      </c>
      <c r="C526" s="0" t="n">
        <f aca="false">+'Personnel Input Worksheet'!C527</f>
        <v>0</v>
      </c>
      <c r="D526" s="0" t="n">
        <f aca="false">+'Personnel Input Worksheet'!D527</f>
        <v>0</v>
      </c>
      <c r="E526" s="0" t="n">
        <f aca="false">+'Personnel Input Worksheet'!E527</f>
        <v>0</v>
      </c>
      <c r="F526" s="94" t="n">
        <f aca="false">+'Personnel Input Worksheet'!F527</f>
        <v>0</v>
      </c>
      <c r="G526" s="0" t="n">
        <f aca="false">+'Personnel Input Worksheet'!G527</f>
        <v>0</v>
      </c>
      <c r="H526" s="102" t="n">
        <f aca="false">+G526*30</f>
        <v>0</v>
      </c>
      <c r="I526" s="103" t="n">
        <f aca="false">+F526/12</f>
        <v>0</v>
      </c>
      <c r="J526" s="104" t="n">
        <v>36526</v>
      </c>
      <c r="K526" s="105" t="n">
        <f aca="false">IF(B526&lt;&gt;"FTE",DATE(99,12,31),+J526+(360-H526))</f>
        <v>36525</v>
      </c>
      <c r="L526" s="105" t="n">
        <f aca="false">IF(B526&lt;&gt;"FTE",J526+H526,DATE(2001,1,1))</f>
        <v>36526</v>
      </c>
      <c r="M526" s="103" t="n">
        <f aca="false">IF(AND($K526&lt;=M$20,$L526&gt;M$20),$I526,0)</f>
        <v>0</v>
      </c>
      <c r="N526" s="103" t="n">
        <f aca="false">IF(AND($K526&lt;=N$20,$L526&gt;N$20),$I526,0)</f>
        <v>0</v>
      </c>
      <c r="O526" s="103" t="n">
        <f aca="false">IF(AND($K526&lt;=O$20,$L526&gt;O$20),$I526,0)</f>
        <v>0</v>
      </c>
      <c r="P526" s="103" t="n">
        <f aca="false">IF(AND($K526&lt;=P$20,$L526&gt;P$20),$I526,0)</f>
        <v>0</v>
      </c>
      <c r="Q526" s="103" t="n">
        <f aca="false">IF(AND($K526&lt;=Q$20,$L526&gt;Q$20),$I526,0)</f>
        <v>0</v>
      </c>
      <c r="R526" s="103" t="n">
        <f aca="false">IF(AND($K526&lt;=R$20,$L526&gt;R$20),$I526,0)</f>
        <v>0</v>
      </c>
      <c r="S526" s="103" t="n">
        <f aca="false">IF(AND($K526&lt;=S$20,$L526&gt;S$20),$I526,0)</f>
        <v>0</v>
      </c>
      <c r="T526" s="103" t="n">
        <f aca="false">IF(AND($K526&lt;=T$20,$L526&gt;T$20),$I526,0)</f>
        <v>0</v>
      </c>
      <c r="U526" s="103" t="n">
        <f aca="false">IF(AND($K526&lt;=U$20,$L526&gt;U$20),$I526,0)</f>
        <v>0</v>
      </c>
      <c r="V526" s="103" t="n">
        <f aca="false">IF(AND($K526&lt;=V$20,$L526&gt;V$20),$I526,0)</f>
        <v>0</v>
      </c>
      <c r="W526" s="103" t="n">
        <f aca="false">IF(AND($K526&lt;=W$20,$L526&gt;W$20),$I526,0)</f>
        <v>0</v>
      </c>
      <c r="X526" s="103" t="n">
        <f aca="false">IF(AND($K526&lt;=X$20,$L526&gt;X$20),$I526,0)</f>
        <v>0</v>
      </c>
      <c r="Y526" s="106" t="n">
        <f aca="false">SUM(M526:X526)</f>
        <v>0</v>
      </c>
    </row>
    <row r="527" customFormat="false" ht="12.75" hidden="false" customHeight="false" outlineLevel="0" collapsed="false">
      <c r="A527" s="0" t="n">
        <f aca="false">+'Personnel Input Worksheet'!A528</f>
        <v>0</v>
      </c>
      <c r="B527" s="0" t="n">
        <f aca="false">+'Personnel Input Worksheet'!B528</f>
        <v>0</v>
      </c>
      <c r="C527" s="0" t="n">
        <f aca="false">+'Personnel Input Worksheet'!C528</f>
        <v>0</v>
      </c>
      <c r="D527" s="0" t="n">
        <f aca="false">+'Personnel Input Worksheet'!D528</f>
        <v>0</v>
      </c>
      <c r="E527" s="0" t="n">
        <f aca="false">+'Personnel Input Worksheet'!E528</f>
        <v>0</v>
      </c>
      <c r="F527" s="94" t="n">
        <f aca="false">+'Personnel Input Worksheet'!F528</f>
        <v>0</v>
      </c>
      <c r="G527" s="0" t="n">
        <f aca="false">+'Personnel Input Worksheet'!G528</f>
        <v>0</v>
      </c>
      <c r="H527" s="102" t="n">
        <f aca="false">+G527*30</f>
        <v>0</v>
      </c>
      <c r="I527" s="103" t="n">
        <f aca="false">+F527/12</f>
        <v>0</v>
      </c>
      <c r="J527" s="104" t="n">
        <v>36526</v>
      </c>
      <c r="K527" s="105" t="n">
        <f aca="false">IF(B527&lt;&gt;"FTE",DATE(99,12,31),+J527+(360-H527))</f>
        <v>36525</v>
      </c>
      <c r="L527" s="105" t="n">
        <f aca="false">IF(B527&lt;&gt;"FTE",J527+H527,DATE(2001,1,1))</f>
        <v>36526</v>
      </c>
      <c r="M527" s="103" t="n">
        <f aca="false">IF(AND($K527&lt;=M$20,$L527&gt;M$20),$I527,0)</f>
        <v>0</v>
      </c>
      <c r="N527" s="103" t="n">
        <f aca="false">IF(AND($K527&lt;=N$20,$L527&gt;N$20),$I527,0)</f>
        <v>0</v>
      </c>
      <c r="O527" s="103" t="n">
        <f aca="false">IF(AND($K527&lt;=O$20,$L527&gt;O$20),$I527,0)</f>
        <v>0</v>
      </c>
      <c r="P527" s="103" t="n">
        <f aca="false">IF(AND($K527&lt;=P$20,$L527&gt;P$20),$I527,0)</f>
        <v>0</v>
      </c>
      <c r="Q527" s="103" t="n">
        <f aca="false">IF(AND($K527&lt;=Q$20,$L527&gt;Q$20),$I527,0)</f>
        <v>0</v>
      </c>
      <c r="R527" s="103" t="n">
        <f aca="false">IF(AND($K527&lt;=R$20,$L527&gt;R$20),$I527,0)</f>
        <v>0</v>
      </c>
      <c r="S527" s="103" t="n">
        <f aca="false">IF(AND($K527&lt;=S$20,$L527&gt;S$20),$I527,0)</f>
        <v>0</v>
      </c>
      <c r="T527" s="103" t="n">
        <f aca="false">IF(AND($K527&lt;=T$20,$L527&gt;T$20),$I527,0)</f>
        <v>0</v>
      </c>
      <c r="U527" s="103" t="n">
        <f aca="false">IF(AND($K527&lt;=U$20,$L527&gt;U$20),$I527,0)</f>
        <v>0</v>
      </c>
      <c r="V527" s="103" t="n">
        <f aca="false">IF(AND($K527&lt;=V$20,$L527&gt;V$20),$I527,0)</f>
        <v>0</v>
      </c>
      <c r="W527" s="103" t="n">
        <f aca="false">IF(AND($K527&lt;=W$20,$L527&gt;W$20),$I527,0)</f>
        <v>0</v>
      </c>
      <c r="X527" s="103" t="n">
        <f aca="false">IF(AND($K527&lt;=X$20,$L527&gt;X$20),$I527,0)</f>
        <v>0</v>
      </c>
      <c r="Y527" s="106" t="n">
        <f aca="false">SUM(M527:X527)</f>
        <v>0</v>
      </c>
    </row>
    <row r="528" customFormat="false" ht="12.75" hidden="false" customHeight="false" outlineLevel="0" collapsed="false">
      <c r="A528" s="0" t="n">
        <f aca="false">+'Personnel Input Worksheet'!A529</f>
        <v>0</v>
      </c>
      <c r="B528" s="0" t="n">
        <f aca="false">+'Personnel Input Worksheet'!B529</f>
        <v>0</v>
      </c>
      <c r="C528" s="0" t="n">
        <f aca="false">+'Personnel Input Worksheet'!C529</f>
        <v>0</v>
      </c>
      <c r="D528" s="0" t="n">
        <f aca="false">+'Personnel Input Worksheet'!D529</f>
        <v>0</v>
      </c>
      <c r="E528" s="0" t="n">
        <f aca="false">+'Personnel Input Worksheet'!E529</f>
        <v>0</v>
      </c>
      <c r="F528" s="94" t="n">
        <f aca="false">+'Personnel Input Worksheet'!F529</f>
        <v>0</v>
      </c>
      <c r="G528" s="0" t="n">
        <f aca="false">+'Personnel Input Worksheet'!G529</f>
        <v>0</v>
      </c>
      <c r="H528" s="102" t="n">
        <f aca="false">+G528*30</f>
        <v>0</v>
      </c>
      <c r="I528" s="103" t="n">
        <f aca="false">+F528/12</f>
        <v>0</v>
      </c>
      <c r="J528" s="104" t="n">
        <v>36526</v>
      </c>
      <c r="K528" s="105" t="n">
        <f aca="false">IF(B528&lt;&gt;"FTE",DATE(99,12,31),+J528+(360-H528))</f>
        <v>36525</v>
      </c>
      <c r="L528" s="105" t="n">
        <f aca="false">IF(B528&lt;&gt;"FTE",J528+H528,DATE(2001,1,1))</f>
        <v>36526</v>
      </c>
      <c r="M528" s="103" t="n">
        <f aca="false">IF(AND($K528&lt;=M$20,$L528&gt;M$20),$I528,0)</f>
        <v>0</v>
      </c>
      <c r="N528" s="103" t="n">
        <f aca="false">IF(AND($K528&lt;=N$20,$L528&gt;N$20),$I528,0)</f>
        <v>0</v>
      </c>
      <c r="O528" s="103" t="n">
        <f aca="false">IF(AND($K528&lt;=O$20,$L528&gt;O$20),$I528,0)</f>
        <v>0</v>
      </c>
      <c r="P528" s="103" t="n">
        <f aca="false">IF(AND($K528&lt;=P$20,$L528&gt;P$20),$I528,0)</f>
        <v>0</v>
      </c>
      <c r="Q528" s="103" t="n">
        <f aca="false">IF(AND($K528&lt;=Q$20,$L528&gt;Q$20),$I528,0)</f>
        <v>0</v>
      </c>
      <c r="R528" s="103" t="n">
        <f aca="false">IF(AND($K528&lt;=R$20,$L528&gt;R$20),$I528,0)</f>
        <v>0</v>
      </c>
      <c r="S528" s="103" t="n">
        <f aca="false">IF(AND($K528&lt;=S$20,$L528&gt;S$20),$I528,0)</f>
        <v>0</v>
      </c>
      <c r="T528" s="103" t="n">
        <f aca="false">IF(AND($K528&lt;=T$20,$L528&gt;T$20),$I528,0)</f>
        <v>0</v>
      </c>
      <c r="U528" s="103" t="n">
        <f aca="false">IF(AND($K528&lt;=U$20,$L528&gt;U$20),$I528,0)</f>
        <v>0</v>
      </c>
      <c r="V528" s="103" t="n">
        <f aca="false">IF(AND($K528&lt;=V$20,$L528&gt;V$20),$I528,0)</f>
        <v>0</v>
      </c>
      <c r="W528" s="103" t="n">
        <f aca="false">IF(AND($K528&lt;=W$20,$L528&gt;W$20),$I528,0)</f>
        <v>0</v>
      </c>
      <c r="X528" s="103" t="n">
        <f aca="false">IF(AND($K528&lt;=X$20,$L528&gt;X$20),$I528,0)</f>
        <v>0</v>
      </c>
      <c r="Y528" s="106" t="n">
        <f aca="false">SUM(M528:X528)</f>
        <v>0</v>
      </c>
    </row>
    <row r="529" customFormat="false" ht="12.75" hidden="false" customHeight="false" outlineLevel="0" collapsed="false">
      <c r="A529" s="0" t="n">
        <f aca="false">+'Personnel Input Worksheet'!A530</f>
        <v>0</v>
      </c>
      <c r="B529" s="0" t="n">
        <f aca="false">+'Personnel Input Worksheet'!B530</f>
        <v>0</v>
      </c>
      <c r="C529" s="0" t="n">
        <f aca="false">+'Personnel Input Worksheet'!C530</f>
        <v>0</v>
      </c>
      <c r="D529" s="0" t="n">
        <f aca="false">+'Personnel Input Worksheet'!D530</f>
        <v>0</v>
      </c>
      <c r="E529" s="0" t="n">
        <f aca="false">+'Personnel Input Worksheet'!E530</f>
        <v>0</v>
      </c>
      <c r="F529" s="94" t="n">
        <f aca="false">+'Personnel Input Worksheet'!F530</f>
        <v>0</v>
      </c>
      <c r="G529" s="0" t="n">
        <f aca="false">+'Personnel Input Worksheet'!G530</f>
        <v>0</v>
      </c>
      <c r="H529" s="102" t="n">
        <f aca="false">+G529*30</f>
        <v>0</v>
      </c>
      <c r="I529" s="103" t="n">
        <f aca="false">+F529/12</f>
        <v>0</v>
      </c>
      <c r="J529" s="104" t="n">
        <v>36526</v>
      </c>
      <c r="K529" s="105" t="n">
        <f aca="false">IF(B529&lt;&gt;"FTE",DATE(99,12,31),+J529+(360-H529))</f>
        <v>36525</v>
      </c>
      <c r="L529" s="105" t="n">
        <f aca="false">IF(B529&lt;&gt;"FTE",J529+H529,DATE(2001,1,1))</f>
        <v>36526</v>
      </c>
      <c r="M529" s="103" t="n">
        <f aca="false">IF(AND($K529&lt;=M$20,$L529&gt;M$20),$I529,0)</f>
        <v>0</v>
      </c>
      <c r="N529" s="103" t="n">
        <f aca="false">IF(AND($K529&lt;=N$20,$L529&gt;N$20),$I529,0)</f>
        <v>0</v>
      </c>
      <c r="O529" s="103" t="n">
        <f aca="false">IF(AND($K529&lt;=O$20,$L529&gt;O$20),$I529,0)</f>
        <v>0</v>
      </c>
      <c r="P529" s="103" t="n">
        <f aca="false">IF(AND($K529&lt;=P$20,$L529&gt;P$20),$I529,0)</f>
        <v>0</v>
      </c>
      <c r="Q529" s="103" t="n">
        <f aca="false">IF(AND($K529&lt;=Q$20,$L529&gt;Q$20),$I529,0)</f>
        <v>0</v>
      </c>
      <c r="R529" s="103" t="n">
        <f aca="false">IF(AND($K529&lt;=R$20,$L529&gt;R$20),$I529,0)</f>
        <v>0</v>
      </c>
      <c r="S529" s="103" t="n">
        <f aca="false">IF(AND($K529&lt;=S$20,$L529&gt;S$20),$I529,0)</f>
        <v>0</v>
      </c>
      <c r="T529" s="103" t="n">
        <f aca="false">IF(AND($K529&lt;=T$20,$L529&gt;T$20),$I529,0)</f>
        <v>0</v>
      </c>
      <c r="U529" s="103" t="n">
        <f aca="false">IF(AND($K529&lt;=U$20,$L529&gt;U$20),$I529,0)</f>
        <v>0</v>
      </c>
      <c r="V529" s="103" t="n">
        <f aca="false">IF(AND($K529&lt;=V$20,$L529&gt;V$20),$I529,0)</f>
        <v>0</v>
      </c>
      <c r="W529" s="103" t="n">
        <f aca="false">IF(AND($K529&lt;=W$20,$L529&gt;W$20),$I529,0)</f>
        <v>0</v>
      </c>
      <c r="X529" s="103" t="n">
        <f aca="false">IF(AND($K529&lt;=X$20,$L529&gt;X$20),$I529,0)</f>
        <v>0</v>
      </c>
      <c r="Y529" s="106" t="n">
        <f aca="false">SUM(M529:X529)</f>
        <v>0</v>
      </c>
    </row>
    <row r="530" customFormat="false" ht="12.75" hidden="false" customHeight="false" outlineLevel="0" collapsed="false">
      <c r="A530" s="0" t="n">
        <f aca="false">+'Personnel Input Worksheet'!A531</f>
        <v>0</v>
      </c>
      <c r="B530" s="0" t="n">
        <f aca="false">+'Personnel Input Worksheet'!B531</f>
        <v>0</v>
      </c>
      <c r="C530" s="0" t="n">
        <f aca="false">+'Personnel Input Worksheet'!C531</f>
        <v>0</v>
      </c>
      <c r="D530" s="0" t="n">
        <f aca="false">+'Personnel Input Worksheet'!D531</f>
        <v>0</v>
      </c>
      <c r="E530" s="0" t="n">
        <f aca="false">+'Personnel Input Worksheet'!E531</f>
        <v>0</v>
      </c>
      <c r="F530" s="94" t="n">
        <f aca="false">+'Personnel Input Worksheet'!F531</f>
        <v>0</v>
      </c>
      <c r="G530" s="0" t="n">
        <f aca="false">+'Personnel Input Worksheet'!G531</f>
        <v>0</v>
      </c>
      <c r="H530" s="102" t="n">
        <f aca="false">+G530*30</f>
        <v>0</v>
      </c>
      <c r="I530" s="103" t="n">
        <f aca="false">+F530/12</f>
        <v>0</v>
      </c>
      <c r="J530" s="104" t="n">
        <v>36526</v>
      </c>
      <c r="K530" s="105" t="n">
        <f aca="false">IF(B530&lt;&gt;"FTE",DATE(99,12,31),+J530+(360-H530))</f>
        <v>36525</v>
      </c>
      <c r="L530" s="105" t="n">
        <f aca="false">IF(B530&lt;&gt;"FTE",J530+H530,DATE(2001,1,1))</f>
        <v>36526</v>
      </c>
      <c r="M530" s="103" t="n">
        <f aca="false">IF(AND($K530&lt;=M$20,$L530&gt;M$20),$I530,0)</f>
        <v>0</v>
      </c>
      <c r="N530" s="103" t="n">
        <f aca="false">IF(AND($K530&lt;=N$20,$L530&gt;N$20),$I530,0)</f>
        <v>0</v>
      </c>
      <c r="O530" s="103" t="n">
        <f aca="false">IF(AND($K530&lt;=O$20,$L530&gt;O$20),$I530,0)</f>
        <v>0</v>
      </c>
      <c r="P530" s="103" t="n">
        <f aca="false">IF(AND($K530&lt;=P$20,$L530&gt;P$20),$I530,0)</f>
        <v>0</v>
      </c>
      <c r="Q530" s="103" t="n">
        <f aca="false">IF(AND($K530&lt;=Q$20,$L530&gt;Q$20),$I530,0)</f>
        <v>0</v>
      </c>
      <c r="R530" s="103" t="n">
        <f aca="false">IF(AND($K530&lt;=R$20,$L530&gt;R$20),$I530,0)</f>
        <v>0</v>
      </c>
      <c r="S530" s="103" t="n">
        <f aca="false">IF(AND($K530&lt;=S$20,$L530&gt;S$20),$I530,0)</f>
        <v>0</v>
      </c>
      <c r="T530" s="103" t="n">
        <f aca="false">IF(AND($K530&lt;=T$20,$L530&gt;T$20),$I530,0)</f>
        <v>0</v>
      </c>
      <c r="U530" s="103" t="n">
        <f aca="false">IF(AND($K530&lt;=U$20,$L530&gt;U$20),$I530,0)</f>
        <v>0</v>
      </c>
      <c r="V530" s="103" t="n">
        <f aca="false">IF(AND($K530&lt;=V$20,$L530&gt;V$20),$I530,0)</f>
        <v>0</v>
      </c>
      <c r="W530" s="103" t="n">
        <f aca="false">IF(AND($K530&lt;=W$20,$L530&gt;W$20),$I530,0)</f>
        <v>0</v>
      </c>
      <c r="X530" s="103" t="n">
        <f aca="false">IF(AND($K530&lt;=X$20,$L530&gt;X$20),$I530,0)</f>
        <v>0</v>
      </c>
      <c r="Y530" s="106" t="n">
        <f aca="false">SUM(M530:X530)</f>
        <v>0</v>
      </c>
    </row>
    <row r="531" customFormat="false" ht="12.75" hidden="false" customHeight="false" outlineLevel="0" collapsed="false">
      <c r="A531" s="0" t="n">
        <f aca="false">+'Personnel Input Worksheet'!A532</f>
        <v>0</v>
      </c>
      <c r="B531" s="0" t="n">
        <f aca="false">+'Personnel Input Worksheet'!B532</f>
        <v>0</v>
      </c>
      <c r="C531" s="0" t="n">
        <f aca="false">+'Personnel Input Worksheet'!C532</f>
        <v>0</v>
      </c>
      <c r="D531" s="0" t="n">
        <f aca="false">+'Personnel Input Worksheet'!D532</f>
        <v>0</v>
      </c>
      <c r="E531" s="0" t="n">
        <f aca="false">+'Personnel Input Worksheet'!E532</f>
        <v>0</v>
      </c>
      <c r="F531" s="94" t="n">
        <f aca="false">+'Personnel Input Worksheet'!F532</f>
        <v>0</v>
      </c>
      <c r="G531" s="0" t="n">
        <f aca="false">+'Personnel Input Worksheet'!G532</f>
        <v>0</v>
      </c>
      <c r="H531" s="102" t="n">
        <f aca="false">+G531*30</f>
        <v>0</v>
      </c>
      <c r="I531" s="103" t="n">
        <f aca="false">+F531/12</f>
        <v>0</v>
      </c>
      <c r="J531" s="104" t="n">
        <v>36526</v>
      </c>
      <c r="K531" s="105" t="n">
        <f aca="false">IF(B531&lt;&gt;"FTE",DATE(99,12,31),+J531+(360-H531))</f>
        <v>36525</v>
      </c>
      <c r="L531" s="105" t="n">
        <f aca="false">IF(B531&lt;&gt;"FTE",J531+H531,DATE(2001,1,1))</f>
        <v>36526</v>
      </c>
      <c r="M531" s="103" t="n">
        <f aca="false">IF(AND($K531&lt;=M$20,$L531&gt;M$20),$I531,0)</f>
        <v>0</v>
      </c>
      <c r="N531" s="103" t="n">
        <f aca="false">IF(AND($K531&lt;=N$20,$L531&gt;N$20),$I531,0)</f>
        <v>0</v>
      </c>
      <c r="O531" s="103" t="n">
        <f aca="false">IF(AND($K531&lt;=O$20,$L531&gt;O$20),$I531,0)</f>
        <v>0</v>
      </c>
      <c r="P531" s="103" t="n">
        <f aca="false">IF(AND($K531&lt;=P$20,$L531&gt;P$20),$I531,0)</f>
        <v>0</v>
      </c>
      <c r="Q531" s="103" t="n">
        <f aca="false">IF(AND($K531&lt;=Q$20,$L531&gt;Q$20),$I531,0)</f>
        <v>0</v>
      </c>
      <c r="R531" s="103" t="n">
        <f aca="false">IF(AND($K531&lt;=R$20,$L531&gt;R$20),$I531,0)</f>
        <v>0</v>
      </c>
      <c r="S531" s="103" t="n">
        <f aca="false">IF(AND($K531&lt;=S$20,$L531&gt;S$20),$I531,0)</f>
        <v>0</v>
      </c>
      <c r="T531" s="103" t="n">
        <f aca="false">IF(AND($K531&lt;=T$20,$L531&gt;T$20),$I531,0)</f>
        <v>0</v>
      </c>
      <c r="U531" s="103" t="n">
        <f aca="false">IF(AND($K531&lt;=U$20,$L531&gt;U$20),$I531,0)</f>
        <v>0</v>
      </c>
      <c r="V531" s="103" t="n">
        <f aca="false">IF(AND($K531&lt;=V$20,$L531&gt;V$20),$I531,0)</f>
        <v>0</v>
      </c>
      <c r="W531" s="103" t="n">
        <f aca="false">IF(AND($K531&lt;=W$20,$L531&gt;W$20),$I531,0)</f>
        <v>0</v>
      </c>
      <c r="X531" s="103" t="n">
        <f aca="false">IF(AND($K531&lt;=X$20,$L531&gt;X$20),$I531,0)</f>
        <v>0</v>
      </c>
      <c r="Y531" s="106" t="n">
        <f aca="false">SUM(M531:X531)</f>
        <v>0</v>
      </c>
    </row>
    <row r="532" customFormat="false" ht="12.75" hidden="false" customHeight="false" outlineLevel="0" collapsed="false">
      <c r="A532" s="0" t="n">
        <f aca="false">+'Personnel Input Worksheet'!A533</f>
        <v>0</v>
      </c>
      <c r="B532" s="0" t="n">
        <f aca="false">+'Personnel Input Worksheet'!B533</f>
        <v>0</v>
      </c>
      <c r="C532" s="0" t="n">
        <f aca="false">+'Personnel Input Worksheet'!C533</f>
        <v>0</v>
      </c>
      <c r="D532" s="0" t="n">
        <f aca="false">+'Personnel Input Worksheet'!D533</f>
        <v>0</v>
      </c>
      <c r="E532" s="0" t="n">
        <f aca="false">+'Personnel Input Worksheet'!E533</f>
        <v>0</v>
      </c>
      <c r="F532" s="94" t="n">
        <f aca="false">+'Personnel Input Worksheet'!F533</f>
        <v>0</v>
      </c>
      <c r="G532" s="0" t="n">
        <f aca="false">+'Personnel Input Worksheet'!G533</f>
        <v>0</v>
      </c>
      <c r="H532" s="102" t="n">
        <f aca="false">+G532*30</f>
        <v>0</v>
      </c>
      <c r="I532" s="103" t="n">
        <f aca="false">+F532/12</f>
        <v>0</v>
      </c>
      <c r="J532" s="104" t="n">
        <v>36526</v>
      </c>
      <c r="K532" s="105" t="n">
        <f aca="false">IF(B532&lt;&gt;"FTE",DATE(99,12,31),+J532+(360-H532))</f>
        <v>36525</v>
      </c>
      <c r="L532" s="105" t="n">
        <f aca="false">IF(B532&lt;&gt;"FTE",J532+H532,DATE(2001,1,1))</f>
        <v>36526</v>
      </c>
      <c r="M532" s="103" t="n">
        <f aca="false">IF(AND($K532&lt;=M$20,$L532&gt;M$20),$I532,0)</f>
        <v>0</v>
      </c>
      <c r="N532" s="103" t="n">
        <f aca="false">IF(AND($K532&lt;=N$20,$L532&gt;N$20),$I532,0)</f>
        <v>0</v>
      </c>
      <c r="O532" s="103" t="n">
        <f aca="false">IF(AND($K532&lt;=O$20,$L532&gt;O$20),$I532,0)</f>
        <v>0</v>
      </c>
      <c r="P532" s="103" t="n">
        <f aca="false">IF(AND($K532&lt;=P$20,$L532&gt;P$20),$I532,0)</f>
        <v>0</v>
      </c>
      <c r="Q532" s="103" t="n">
        <f aca="false">IF(AND($K532&lt;=Q$20,$L532&gt;Q$20),$I532,0)</f>
        <v>0</v>
      </c>
      <c r="R532" s="103" t="n">
        <f aca="false">IF(AND($K532&lt;=R$20,$L532&gt;R$20),$I532,0)</f>
        <v>0</v>
      </c>
      <c r="S532" s="103" t="n">
        <f aca="false">IF(AND($K532&lt;=S$20,$L532&gt;S$20),$I532,0)</f>
        <v>0</v>
      </c>
      <c r="T532" s="103" t="n">
        <f aca="false">IF(AND($K532&lt;=T$20,$L532&gt;T$20),$I532,0)</f>
        <v>0</v>
      </c>
      <c r="U532" s="103" t="n">
        <f aca="false">IF(AND($K532&lt;=U$20,$L532&gt;U$20),$I532,0)</f>
        <v>0</v>
      </c>
      <c r="V532" s="103" t="n">
        <f aca="false">IF(AND($K532&lt;=V$20,$L532&gt;V$20),$I532,0)</f>
        <v>0</v>
      </c>
      <c r="W532" s="103" t="n">
        <f aca="false">IF(AND($K532&lt;=W$20,$L532&gt;W$20),$I532,0)</f>
        <v>0</v>
      </c>
      <c r="X532" s="103" t="n">
        <f aca="false">IF(AND($K532&lt;=X$20,$L532&gt;X$20),$I532,0)</f>
        <v>0</v>
      </c>
      <c r="Y532" s="106" t="n">
        <f aca="false">SUM(M532:X532)</f>
        <v>0</v>
      </c>
    </row>
    <row r="533" customFormat="false" ht="12.75" hidden="false" customHeight="false" outlineLevel="0" collapsed="false">
      <c r="A533" s="0" t="n">
        <f aca="false">+'Personnel Input Worksheet'!A534</f>
        <v>0</v>
      </c>
      <c r="B533" s="0" t="n">
        <f aca="false">+'Personnel Input Worksheet'!B534</f>
        <v>0</v>
      </c>
      <c r="C533" s="0" t="n">
        <f aca="false">+'Personnel Input Worksheet'!C534</f>
        <v>0</v>
      </c>
      <c r="D533" s="0" t="n">
        <f aca="false">+'Personnel Input Worksheet'!D534</f>
        <v>0</v>
      </c>
      <c r="E533" s="0" t="n">
        <f aca="false">+'Personnel Input Worksheet'!E534</f>
        <v>0</v>
      </c>
      <c r="F533" s="94" t="n">
        <f aca="false">+'Personnel Input Worksheet'!F534</f>
        <v>0</v>
      </c>
      <c r="G533" s="0" t="n">
        <f aca="false">+'Personnel Input Worksheet'!G534</f>
        <v>0</v>
      </c>
      <c r="H533" s="102" t="n">
        <f aca="false">+G533*30</f>
        <v>0</v>
      </c>
      <c r="I533" s="103" t="n">
        <f aca="false">+F533/12</f>
        <v>0</v>
      </c>
      <c r="J533" s="104" t="n">
        <v>36526</v>
      </c>
      <c r="K533" s="105" t="n">
        <f aca="false">IF(B533&lt;&gt;"FTE",DATE(99,12,31),+J533+(360-H533))</f>
        <v>36525</v>
      </c>
      <c r="L533" s="105" t="n">
        <f aca="false">IF(B533&lt;&gt;"FTE",J533+H533,DATE(2001,1,1))</f>
        <v>36526</v>
      </c>
      <c r="M533" s="103" t="n">
        <f aca="false">IF(AND($K533&lt;=M$20,$L533&gt;M$20),$I533,0)</f>
        <v>0</v>
      </c>
      <c r="N533" s="103" t="n">
        <f aca="false">IF(AND($K533&lt;=N$20,$L533&gt;N$20),$I533,0)</f>
        <v>0</v>
      </c>
      <c r="O533" s="103" t="n">
        <f aca="false">IF(AND($K533&lt;=O$20,$L533&gt;O$20),$I533,0)</f>
        <v>0</v>
      </c>
      <c r="P533" s="103" t="n">
        <f aca="false">IF(AND($K533&lt;=P$20,$L533&gt;P$20),$I533,0)</f>
        <v>0</v>
      </c>
      <c r="Q533" s="103" t="n">
        <f aca="false">IF(AND($K533&lt;=Q$20,$L533&gt;Q$20),$I533,0)</f>
        <v>0</v>
      </c>
      <c r="R533" s="103" t="n">
        <f aca="false">IF(AND($K533&lt;=R$20,$L533&gt;R$20),$I533,0)</f>
        <v>0</v>
      </c>
      <c r="S533" s="103" t="n">
        <f aca="false">IF(AND($K533&lt;=S$20,$L533&gt;S$20),$I533,0)</f>
        <v>0</v>
      </c>
      <c r="T533" s="103" t="n">
        <f aca="false">IF(AND($K533&lt;=T$20,$L533&gt;T$20),$I533,0)</f>
        <v>0</v>
      </c>
      <c r="U533" s="103" t="n">
        <f aca="false">IF(AND($K533&lt;=U$20,$L533&gt;U$20),$I533,0)</f>
        <v>0</v>
      </c>
      <c r="V533" s="103" t="n">
        <f aca="false">IF(AND($K533&lt;=V$20,$L533&gt;V$20),$I533,0)</f>
        <v>0</v>
      </c>
      <c r="W533" s="103" t="n">
        <f aca="false">IF(AND($K533&lt;=W$20,$L533&gt;W$20),$I533,0)</f>
        <v>0</v>
      </c>
      <c r="X533" s="103" t="n">
        <f aca="false">IF(AND($K533&lt;=X$20,$L533&gt;X$20),$I533,0)</f>
        <v>0</v>
      </c>
      <c r="Y533" s="106" t="n">
        <f aca="false">SUM(M533:X533)</f>
        <v>0</v>
      </c>
    </row>
    <row r="534" customFormat="false" ht="12.75" hidden="false" customHeight="false" outlineLevel="0" collapsed="false">
      <c r="A534" s="0" t="n">
        <f aca="false">+'Personnel Input Worksheet'!A535</f>
        <v>0</v>
      </c>
      <c r="B534" s="0" t="n">
        <f aca="false">+'Personnel Input Worksheet'!B535</f>
        <v>0</v>
      </c>
      <c r="C534" s="0" t="n">
        <f aca="false">+'Personnel Input Worksheet'!C535</f>
        <v>0</v>
      </c>
      <c r="D534" s="0" t="n">
        <f aca="false">+'Personnel Input Worksheet'!D535</f>
        <v>0</v>
      </c>
      <c r="E534" s="0" t="n">
        <f aca="false">+'Personnel Input Worksheet'!E535</f>
        <v>0</v>
      </c>
      <c r="F534" s="94" t="n">
        <f aca="false">+'Personnel Input Worksheet'!F535</f>
        <v>0</v>
      </c>
      <c r="G534" s="0" t="n">
        <f aca="false">+'Personnel Input Worksheet'!G535</f>
        <v>0</v>
      </c>
      <c r="H534" s="102" t="n">
        <f aca="false">+G534*30</f>
        <v>0</v>
      </c>
      <c r="I534" s="103" t="n">
        <f aca="false">+F534/12</f>
        <v>0</v>
      </c>
      <c r="J534" s="104" t="n">
        <v>36526</v>
      </c>
      <c r="K534" s="105" t="n">
        <f aca="false">IF(B534&lt;&gt;"FTE",DATE(99,12,31),+J534+(360-H534))</f>
        <v>36525</v>
      </c>
      <c r="L534" s="105" t="n">
        <f aca="false">IF(B534&lt;&gt;"FTE",J534+H534,DATE(2001,1,1))</f>
        <v>36526</v>
      </c>
      <c r="M534" s="103" t="n">
        <f aca="false">IF(AND($K534&lt;=M$20,$L534&gt;M$20),$I534,0)</f>
        <v>0</v>
      </c>
      <c r="N534" s="103" t="n">
        <f aca="false">IF(AND($K534&lt;=N$20,$L534&gt;N$20),$I534,0)</f>
        <v>0</v>
      </c>
      <c r="O534" s="103" t="n">
        <f aca="false">IF(AND($K534&lt;=O$20,$L534&gt;O$20),$I534,0)</f>
        <v>0</v>
      </c>
      <c r="P534" s="103" t="n">
        <f aca="false">IF(AND($K534&lt;=P$20,$L534&gt;P$20),$I534,0)</f>
        <v>0</v>
      </c>
      <c r="Q534" s="103" t="n">
        <f aca="false">IF(AND($K534&lt;=Q$20,$L534&gt;Q$20),$I534,0)</f>
        <v>0</v>
      </c>
      <c r="R534" s="103" t="n">
        <f aca="false">IF(AND($K534&lt;=R$20,$L534&gt;R$20),$I534,0)</f>
        <v>0</v>
      </c>
      <c r="S534" s="103" t="n">
        <f aca="false">IF(AND($K534&lt;=S$20,$L534&gt;S$20),$I534,0)</f>
        <v>0</v>
      </c>
      <c r="T534" s="103" t="n">
        <f aca="false">IF(AND($K534&lt;=T$20,$L534&gt;T$20),$I534,0)</f>
        <v>0</v>
      </c>
      <c r="U534" s="103" t="n">
        <f aca="false">IF(AND($K534&lt;=U$20,$L534&gt;U$20),$I534,0)</f>
        <v>0</v>
      </c>
      <c r="V534" s="103" t="n">
        <f aca="false">IF(AND($K534&lt;=V$20,$L534&gt;V$20),$I534,0)</f>
        <v>0</v>
      </c>
      <c r="W534" s="103" t="n">
        <f aca="false">IF(AND($K534&lt;=W$20,$L534&gt;W$20),$I534,0)</f>
        <v>0</v>
      </c>
      <c r="X534" s="103" t="n">
        <f aca="false">IF(AND($K534&lt;=X$20,$L534&gt;X$20),$I534,0)</f>
        <v>0</v>
      </c>
      <c r="Y534" s="106" t="n">
        <f aca="false">SUM(M534:X534)</f>
        <v>0</v>
      </c>
    </row>
    <row r="535" customFormat="false" ht="12.75" hidden="false" customHeight="false" outlineLevel="0" collapsed="false">
      <c r="A535" s="0" t="n">
        <f aca="false">+'Personnel Input Worksheet'!A536</f>
        <v>0</v>
      </c>
      <c r="B535" s="0" t="n">
        <f aca="false">+'Personnel Input Worksheet'!B536</f>
        <v>0</v>
      </c>
      <c r="C535" s="0" t="n">
        <f aca="false">+'Personnel Input Worksheet'!C536</f>
        <v>0</v>
      </c>
      <c r="D535" s="0" t="n">
        <f aca="false">+'Personnel Input Worksheet'!D536</f>
        <v>0</v>
      </c>
      <c r="E535" s="0" t="n">
        <f aca="false">+'Personnel Input Worksheet'!E536</f>
        <v>0</v>
      </c>
      <c r="F535" s="94" t="n">
        <f aca="false">+'Personnel Input Worksheet'!F536</f>
        <v>0</v>
      </c>
      <c r="G535" s="0" t="n">
        <f aca="false">+'Personnel Input Worksheet'!G536</f>
        <v>0</v>
      </c>
      <c r="H535" s="102" t="n">
        <f aca="false">+G535*30</f>
        <v>0</v>
      </c>
      <c r="I535" s="103" t="n">
        <f aca="false">+F535/12</f>
        <v>0</v>
      </c>
      <c r="J535" s="104" t="n">
        <v>36526</v>
      </c>
      <c r="K535" s="105" t="n">
        <f aca="false">IF(B535&lt;&gt;"FTE",DATE(99,12,31),+J535+(360-H535))</f>
        <v>36525</v>
      </c>
      <c r="L535" s="105" t="n">
        <f aca="false">IF(B535&lt;&gt;"FTE",J535+H535,DATE(2001,1,1))</f>
        <v>36526</v>
      </c>
      <c r="M535" s="103" t="n">
        <f aca="false">IF(AND($K535&lt;=M$20,$L535&gt;M$20),$I535,0)</f>
        <v>0</v>
      </c>
      <c r="N535" s="103" t="n">
        <f aca="false">IF(AND($K535&lt;=N$20,$L535&gt;N$20),$I535,0)</f>
        <v>0</v>
      </c>
      <c r="O535" s="103" t="n">
        <f aca="false">IF(AND($K535&lt;=O$20,$L535&gt;O$20),$I535,0)</f>
        <v>0</v>
      </c>
      <c r="P535" s="103" t="n">
        <f aca="false">IF(AND($K535&lt;=P$20,$L535&gt;P$20),$I535,0)</f>
        <v>0</v>
      </c>
      <c r="Q535" s="103" t="n">
        <f aca="false">IF(AND($K535&lt;=Q$20,$L535&gt;Q$20),$I535,0)</f>
        <v>0</v>
      </c>
      <c r="R535" s="103" t="n">
        <f aca="false">IF(AND($K535&lt;=R$20,$L535&gt;R$20),$I535,0)</f>
        <v>0</v>
      </c>
      <c r="S535" s="103" t="n">
        <f aca="false">IF(AND($K535&lt;=S$20,$L535&gt;S$20),$I535,0)</f>
        <v>0</v>
      </c>
      <c r="T535" s="103" t="n">
        <f aca="false">IF(AND($K535&lt;=T$20,$L535&gt;T$20),$I535,0)</f>
        <v>0</v>
      </c>
      <c r="U535" s="103" t="n">
        <f aca="false">IF(AND($K535&lt;=U$20,$L535&gt;U$20),$I535,0)</f>
        <v>0</v>
      </c>
      <c r="V535" s="103" t="n">
        <f aca="false">IF(AND($K535&lt;=V$20,$L535&gt;V$20),$I535,0)</f>
        <v>0</v>
      </c>
      <c r="W535" s="103" t="n">
        <f aca="false">IF(AND($K535&lt;=W$20,$L535&gt;W$20),$I535,0)</f>
        <v>0</v>
      </c>
      <c r="X535" s="103" t="n">
        <f aca="false">IF(AND($K535&lt;=X$20,$L535&gt;X$20),$I535,0)</f>
        <v>0</v>
      </c>
      <c r="Y535" s="106" t="n">
        <f aca="false">SUM(M535:X535)</f>
        <v>0</v>
      </c>
    </row>
    <row r="536" customFormat="false" ht="12.75" hidden="false" customHeight="false" outlineLevel="0" collapsed="false">
      <c r="A536" s="0" t="n">
        <f aca="false">+'Personnel Input Worksheet'!A537</f>
        <v>0</v>
      </c>
      <c r="B536" s="0" t="n">
        <f aca="false">+'Personnel Input Worksheet'!B537</f>
        <v>0</v>
      </c>
      <c r="C536" s="0" t="n">
        <f aca="false">+'Personnel Input Worksheet'!C537</f>
        <v>0</v>
      </c>
      <c r="D536" s="0" t="n">
        <f aca="false">+'Personnel Input Worksheet'!D537</f>
        <v>0</v>
      </c>
      <c r="E536" s="0" t="n">
        <f aca="false">+'Personnel Input Worksheet'!E537</f>
        <v>0</v>
      </c>
      <c r="F536" s="94" t="n">
        <f aca="false">+'Personnel Input Worksheet'!F537</f>
        <v>0</v>
      </c>
      <c r="G536" s="0" t="n">
        <f aca="false">+'Personnel Input Worksheet'!G537</f>
        <v>0</v>
      </c>
      <c r="H536" s="102" t="n">
        <f aca="false">+G536*30</f>
        <v>0</v>
      </c>
      <c r="I536" s="103" t="n">
        <f aca="false">+F536/12</f>
        <v>0</v>
      </c>
      <c r="J536" s="104" t="n">
        <v>36526</v>
      </c>
      <c r="K536" s="105" t="n">
        <f aca="false">IF(B536&lt;&gt;"FTE",DATE(99,12,31),+J536+(360-H536))</f>
        <v>36525</v>
      </c>
      <c r="L536" s="105" t="n">
        <f aca="false">IF(B536&lt;&gt;"FTE",J536+H536,DATE(2001,1,1))</f>
        <v>36526</v>
      </c>
      <c r="M536" s="103" t="n">
        <f aca="false">IF(AND($K536&lt;=M$20,$L536&gt;M$20),$I536,0)</f>
        <v>0</v>
      </c>
      <c r="N536" s="103" t="n">
        <f aca="false">IF(AND($K536&lt;=N$20,$L536&gt;N$20),$I536,0)</f>
        <v>0</v>
      </c>
      <c r="O536" s="103" t="n">
        <f aca="false">IF(AND($K536&lt;=O$20,$L536&gt;O$20),$I536,0)</f>
        <v>0</v>
      </c>
      <c r="P536" s="103" t="n">
        <f aca="false">IF(AND($K536&lt;=P$20,$L536&gt;P$20),$I536,0)</f>
        <v>0</v>
      </c>
      <c r="Q536" s="103" t="n">
        <f aca="false">IF(AND($K536&lt;=Q$20,$L536&gt;Q$20),$I536,0)</f>
        <v>0</v>
      </c>
      <c r="R536" s="103" t="n">
        <f aca="false">IF(AND($K536&lt;=R$20,$L536&gt;R$20),$I536,0)</f>
        <v>0</v>
      </c>
      <c r="S536" s="103" t="n">
        <f aca="false">IF(AND($K536&lt;=S$20,$L536&gt;S$20),$I536,0)</f>
        <v>0</v>
      </c>
      <c r="T536" s="103" t="n">
        <f aca="false">IF(AND($K536&lt;=T$20,$L536&gt;T$20),$I536,0)</f>
        <v>0</v>
      </c>
      <c r="U536" s="103" t="n">
        <f aca="false">IF(AND($K536&lt;=U$20,$L536&gt;U$20),$I536,0)</f>
        <v>0</v>
      </c>
      <c r="V536" s="103" t="n">
        <f aca="false">IF(AND($K536&lt;=V$20,$L536&gt;V$20),$I536,0)</f>
        <v>0</v>
      </c>
      <c r="W536" s="103" t="n">
        <f aca="false">IF(AND($K536&lt;=W$20,$L536&gt;W$20),$I536,0)</f>
        <v>0</v>
      </c>
      <c r="X536" s="103" t="n">
        <f aca="false">IF(AND($K536&lt;=X$20,$L536&gt;X$20),$I536,0)</f>
        <v>0</v>
      </c>
      <c r="Y536" s="106" t="n">
        <f aca="false">SUM(M536:X536)</f>
        <v>0</v>
      </c>
    </row>
    <row r="537" customFormat="false" ht="12.75" hidden="false" customHeight="false" outlineLevel="0" collapsed="false">
      <c r="A537" s="0" t="n">
        <f aca="false">+'Personnel Input Worksheet'!A538</f>
        <v>0</v>
      </c>
      <c r="B537" s="0" t="n">
        <f aca="false">+'Personnel Input Worksheet'!B538</f>
        <v>0</v>
      </c>
      <c r="C537" s="0" t="n">
        <f aca="false">+'Personnel Input Worksheet'!C538</f>
        <v>0</v>
      </c>
      <c r="D537" s="0" t="n">
        <f aca="false">+'Personnel Input Worksheet'!D538</f>
        <v>0</v>
      </c>
      <c r="E537" s="0" t="n">
        <f aca="false">+'Personnel Input Worksheet'!E538</f>
        <v>0</v>
      </c>
      <c r="F537" s="94" t="n">
        <f aca="false">+'Personnel Input Worksheet'!F538</f>
        <v>0</v>
      </c>
      <c r="G537" s="0" t="n">
        <f aca="false">+'Personnel Input Worksheet'!G538</f>
        <v>0</v>
      </c>
      <c r="H537" s="102" t="n">
        <f aca="false">+G537*30</f>
        <v>0</v>
      </c>
      <c r="I537" s="103" t="n">
        <f aca="false">+F537/12</f>
        <v>0</v>
      </c>
      <c r="J537" s="104" t="n">
        <v>36526</v>
      </c>
      <c r="K537" s="105" t="n">
        <f aca="false">IF(B537&lt;&gt;"FTE",DATE(99,12,31),+J537+(360-H537))</f>
        <v>36525</v>
      </c>
      <c r="L537" s="105" t="n">
        <f aca="false">IF(B537&lt;&gt;"FTE",J537+H537,DATE(2001,1,1))</f>
        <v>36526</v>
      </c>
      <c r="M537" s="103" t="n">
        <f aca="false">IF(AND($K537&lt;=M$20,$L537&gt;M$20),$I537,0)</f>
        <v>0</v>
      </c>
      <c r="N537" s="103" t="n">
        <f aca="false">IF(AND($K537&lt;=N$20,$L537&gt;N$20),$I537,0)</f>
        <v>0</v>
      </c>
      <c r="O537" s="103" t="n">
        <f aca="false">IF(AND($K537&lt;=O$20,$L537&gt;O$20),$I537,0)</f>
        <v>0</v>
      </c>
      <c r="P537" s="103" t="n">
        <f aca="false">IF(AND($K537&lt;=P$20,$L537&gt;P$20),$I537,0)</f>
        <v>0</v>
      </c>
      <c r="Q537" s="103" t="n">
        <f aca="false">IF(AND($K537&lt;=Q$20,$L537&gt;Q$20),$I537,0)</f>
        <v>0</v>
      </c>
      <c r="R537" s="103" t="n">
        <f aca="false">IF(AND($K537&lt;=R$20,$L537&gt;R$20),$I537,0)</f>
        <v>0</v>
      </c>
      <c r="S537" s="103" t="n">
        <f aca="false">IF(AND($K537&lt;=S$20,$L537&gt;S$20),$I537,0)</f>
        <v>0</v>
      </c>
      <c r="T537" s="103" t="n">
        <f aca="false">IF(AND($K537&lt;=T$20,$L537&gt;T$20),$I537,0)</f>
        <v>0</v>
      </c>
      <c r="U537" s="103" t="n">
        <f aca="false">IF(AND($K537&lt;=U$20,$L537&gt;U$20),$I537,0)</f>
        <v>0</v>
      </c>
      <c r="V537" s="103" t="n">
        <f aca="false">IF(AND($K537&lt;=V$20,$L537&gt;V$20),$I537,0)</f>
        <v>0</v>
      </c>
      <c r="W537" s="103" t="n">
        <f aca="false">IF(AND($K537&lt;=W$20,$L537&gt;W$20),$I537,0)</f>
        <v>0</v>
      </c>
      <c r="X537" s="103" t="n">
        <f aca="false">IF(AND($K537&lt;=X$20,$L537&gt;X$20),$I537,0)</f>
        <v>0</v>
      </c>
      <c r="Y537" s="106" t="n">
        <f aca="false">SUM(M537:X537)</f>
        <v>0</v>
      </c>
    </row>
    <row r="538" customFormat="false" ht="12.75" hidden="false" customHeight="false" outlineLevel="0" collapsed="false">
      <c r="A538" s="0" t="n">
        <f aca="false">+'Personnel Input Worksheet'!A539</f>
        <v>0</v>
      </c>
      <c r="B538" s="0" t="n">
        <f aca="false">+'Personnel Input Worksheet'!B539</f>
        <v>0</v>
      </c>
      <c r="C538" s="0" t="n">
        <f aca="false">+'Personnel Input Worksheet'!C539</f>
        <v>0</v>
      </c>
      <c r="D538" s="0" t="n">
        <f aca="false">+'Personnel Input Worksheet'!D539</f>
        <v>0</v>
      </c>
      <c r="E538" s="0" t="n">
        <f aca="false">+'Personnel Input Worksheet'!E539</f>
        <v>0</v>
      </c>
      <c r="F538" s="94" t="n">
        <f aca="false">+'Personnel Input Worksheet'!F539</f>
        <v>0</v>
      </c>
      <c r="G538" s="0" t="n">
        <f aca="false">+'Personnel Input Worksheet'!G539</f>
        <v>0</v>
      </c>
      <c r="H538" s="102" t="n">
        <f aca="false">+G538*30</f>
        <v>0</v>
      </c>
      <c r="I538" s="103" t="n">
        <f aca="false">+F538/12</f>
        <v>0</v>
      </c>
      <c r="J538" s="104" t="n">
        <v>36526</v>
      </c>
      <c r="K538" s="105" t="n">
        <f aca="false">IF(B538&lt;&gt;"FTE",DATE(99,12,31),+J538+(360-H538))</f>
        <v>36525</v>
      </c>
      <c r="L538" s="105" t="n">
        <f aca="false">IF(B538&lt;&gt;"FTE",J538+H538,DATE(2001,1,1))</f>
        <v>36526</v>
      </c>
      <c r="M538" s="103" t="n">
        <f aca="false">IF(AND($K538&lt;=M$20,$L538&gt;M$20),$I538,0)</f>
        <v>0</v>
      </c>
      <c r="N538" s="103" t="n">
        <f aca="false">IF(AND($K538&lt;=N$20,$L538&gt;N$20),$I538,0)</f>
        <v>0</v>
      </c>
      <c r="O538" s="103" t="n">
        <f aca="false">IF(AND($K538&lt;=O$20,$L538&gt;O$20),$I538,0)</f>
        <v>0</v>
      </c>
      <c r="P538" s="103" t="n">
        <f aca="false">IF(AND($K538&lt;=P$20,$L538&gt;P$20),$I538,0)</f>
        <v>0</v>
      </c>
      <c r="Q538" s="103" t="n">
        <f aca="false">IF(AND($K538&lt;=Q$20,$L538&gt;Q$20),$I538,0)</f>
        <v>0</v>
      </c>
      <c r="R538" s="103" t="n">
        <f aca="false">IF(AND($K538&lt;=R$20,$L538&gt;R$20),$I538,0)</f>
        <v>0</v>
      </c>
      <c r="S538" s="103" t="n">
        <f aca="false">IF(AND($K538&lt;=S$20,$L538&gt;S$20),$I538,0)</f>
        <v>0</v>
      </c>
      <c r="T538" s="103" t="n">
        <f aca="false">IF(AND($K538&lt;=T$20,$L538&gt;T$20),$I538,0)</f>
        <v>0</v>
      </c>
      <c r="U538" s="103" t="n">
        <f aca="false">IF(AND($K538&lt;=U$20,$L538&gt;U$20),$I538,0)</f>
        <v>0</v>
      </c>
      <c r="V538" s="103" t="n">
        <f aca="false">IF(AND($K538&lt;=V$20,$L538&gt;V$20),$I538,0)</f>
        <v>0</v>
      </c>
      <c r="W538" s="103" t="n">
        <f aca="false">IF(AND($K538&lt;=W$20,$L538&gt;W$20),$I538,0)</f>
        <v>0</v>
      </c>
      <c r="X538" s="103" t="n">
        <f aca="false">IF(AND($K538&lt;=X$20,$L538&gt;X$20),$I538,0)</f>
        <v>0</v>
      </c>
      <c r="Y538" s="106" t="n">
        <f aca="false">SUM(M538:X538)</f>
        <v>0</v>
      </c>
    </row>
    <row r="539" customFormat="false" ht="12.75" hidden="false" customHeight="false" outlineLevel="0" collapsed="false">
      <c r="A539" s="0" t="n">
        <f aca="false">+'Personnel Input Worksheet'!A540</f>
        <v>0</v>
      </c>
      <c r="B539" s="0" t="n">
        <f aca="false">+'Personnel Input Worksheet'!B540</f>
        <v>0</v>
      </c>
      <c r="C539" s="0" t="n">
        <f aca="false">+'Personnel Input Worksheet'!C540</f>
        <v>0</v>
      </c>
      <c r="D539" s="0" t="n">
        <f aca="false">+'Personnel Input Worksheet'!D540</f>
        <v>0</v>
      </c>
      <c r="E539" s="0" t="n">
        <f aca="false">+'Personnel Input Worksheet'!E540</f>
        <v>0</v>
      </c>
      <c r="F539" s="94" t="n">
        <f aca="false">+'Personnel Input Worksheet'!F540</f>
        <v>0</v>
      </c>
      <c r="G539" s="0" t="n">
        <f aca="false">+'Personnel Input Worksheet'!G540</f>
        <v>0</v>
      </c>
      <c r="H539" s="102" t="n">
        <f aca="false">+G539*30</f>
        <v>0</v>
      </c>
      <c r="I539" s="103" t="n">
        <f aca="false">+F539/12</f>
        <v>0</v>
      </c>
      <c r="J539" s="104" t="n">
        <v>36526</v>
      </c>
      <c r="K539" s="105" t="n">
        <f aca="false">IF(B539&lt;&gt;"FTE",DATE(99,12,31),+J539+(360-H539))</f>
        <v>36525</v>
      </c>
      <c r="L539" s="105" t="n">
        <f aca="false">IF(B539&lt;&gt;"FTE",J539+H539,DATE(2001,1,1))</f>
        <v>36526</v>
      </c>
      <c r="M539" s="103" t="n">
        <f aca="false">IF(AND($K539&lt;=M$20,$L539&gt;M$20),$I539,0)</f>
        <v>0</v>
      </c>
      <c r="N539" s="103" t="n">
        <f aca="false">IF(AND($K539&lt;=N$20,$L539&gt;N$20),$I539,0)</f>
        <v>0</v>
      </c>
      <c r="O539" s="103" t="n">
        <f aca="false">IF(AND($K539&lt;=O$20,$L539&gt;O$20),$I539,0)</f>
        <v>0</v>
      </c>
      <c r="P539" s="103" t="n">
        <f aca="false">IF(AND($K539&lt;=P$20,$L539&gt;P$20),$I539,0)</f>
        <v>0</v>
      </c>
      <c r="Q539" s="103" t="n">
        <f aca="false">IF(AND($K539&lt;=Q$20,$L539&gt;Q$20),$I539,0)</f>
        <v>0</v>
      </c>
      <c r="R539" s="103" t="n">
        <f aca="false">IF(AND($K539&lt;=R$20,$L539&gt;R$20),$I539,0)</f>
        <v>0</v>
      </c>
      <c r="S539" s="103" t="n">
        <f aca="false">IF(AND($K539&lt;=S$20,$L539&gt;S$20),$I539,0)</f>
        <v>0</v>
      </c>
      <c r="T539" s="103" t="n">
        <f aca="false">IF(AND($K539&lt;=T$20,$L539&gt;T$20),$I539,0)</f>
        <v>0</v>
      </c>
      <c r="U539" s="103" t="n">
        <f aca="false">IF(AND($K539&lt;=U$20,$L539&gt;U$20),$I539,0)</f>
        <v>0</v>
      </c>
      <c r="V539" s="103" t="n">
        <f aca="false">IF(AND($K539&lt;=V$20,$L539&gt;V$20),$I539,0)</f>
        <v>0</v>
      </c>
      <c r="W539" s="103" t="n">
        <f aca="false">IF(AND($K539&lt;=W$20,$L539&gt;W$20),$I539,0)</f>
        <v>0</v>
      </c>
      <c r="X539" s="103" t="n">
        <f aca="false">IF(AND($K539&lt;=X$20,$L539&gt;X$20),$I539,0)</f>
        <v>0</v>
      </c>
      <c r="Y539" s="106" t="n">
        <f aca="false">SUM(M539:X539)</f>
        <v>0</v>
      </c>
    </row>
    <row r="540" customFormat="false" ht="12.75" hidden="false" customHeight="false" outlineLevel="0" collapsed="false">
      <c r="A540" s="0" t="n">
        <f aca="false">+'Personnel Input Worksheet'!A541</f>
        <v>0</v>
      </c>
      <c r="B540" s="0" t="n">
        <f aca="false">+'Personnel Input Worksheet'!B541</f>
        <v>0</v>
      </c>
      <c r="C540" s="0" t="n">
        <f aca="false">+'Personnel Input Worksheet'!C541</f>
        <v>0</v>
      </c>
      <c r="D540" s="0" t="n">
        <f aca="false">+'Personnel Input Worksheet'!D541</f>
        <v>0</v>
      </c>
      <c r="E540" s="0" t="n">
        <f aca="false">+'Personnel Input Worksheet'!E541</f>
        <v>0</v>
      </c>
      <c r="F540" s="94" t="n">
        <f aca="false">+'Personnel Input Worksheet'!F541</f>
        <v>0</v>
      </c>
      <c r="G540" s="0" t="n">
        <f aca="false">+'Personnel Input Worksheet'!G541</f>
        <v>0</v>
      </c>
      <c r="H540" s="102" t="n">
        <f aca="false">+G540*30</f>
        <v>0</v>
      </c>
      <c r="I540" s="103" t="n">
        <f aca="false">+F540/12</f>
        <v>0</v>
      </c>
      <c r="J540" s="104" t="n">
        <v>36526</v>
      </c>
      <c r="K540" s="105" t="n">
        <f aca="false">IF(B540&lt;&gt;"FTE",DATE(99,12,31),+J540+(360-H540))</f>
        <v>36525</v>
      </c>
      <c r="L540" s="105" t="n">
        <f aca="false">IF(B540&lt;&gt;"FTE",J540+H540,DATE(2001,1,1))</f>
        <v>36526</v>
      </c>
      <c r="M540" s="103" t="n">
        <f aca="false">IF(AND($K540&lt;=M$20,$L540&gt;M$20),$I540,0)</f>
        <v>0</v>
      </c>
      <c r="N540" s="103" t="n">
        <f aca="false">IF(AND($K540&lt;=N$20,$L540&gt;N$20),$I540,0)</f>
        <v>0</v>
      </c>
      <c r="O540" s="103" t="n">
        <f aca="false">IF(AND($K540&lt;=O$20,$L540&gt;O$20),$I540,0)</f>
        <v>0</v>
      </c>
      <c r="P540" s="103" t="n">
        <f aca="false">IF(AND($K540&lt;=P$20,$L540&gt;P$20),$I540,0)</f>
        <v>0</v>
      </c>
      <c r="Q540" s="103" t="n">
        <f aca="false">IF(AND($K540&lt;=Q$20,$L540&gt;Q$20),$I540,0)</f>
        <v>0</v>
      </c>
      <c r="R540" s="103" t="n">
        <f aca="false">IF(AND($K540&lt;=R$20,$L540&gt;R$20),$I540,0)</f>
        <v>0</v>
      </c>
      <c r="S540" s="103" t="n">
        <f aca="false">IF(AND($K540&lt;=S$20,$L540&gt;S$20),$I540,0)</f>
        <v>0</v>
      </c>
      <c r="T540" s="103" t="n">
        <f aca="false">IF(AND($K540&lt;=T$20,$L540&gt;T$20),$I540,0)</f>
        <v>0</v>
      </c>
      <c r="U540" s="103" t="n">
        <f aca="false">IF(AND($K540&lt;=U$20,$L540&gt;U$20),$I540,0)</f>
        <v>0</v>
      </c>
      <c r="V540" s="103" t="n">
        <f aca="false">IF(AND($K540&lt;=V$20,$L540&gt;V$20),$I540,0)</f>
        <v>0</v>
      </c>
      <c r="W540" s="103" t="n">
        <f aca="false">IF(AND($K540&lt;=W$20,$L540&gt;W$20),$I540,0)</f>
        <v>0</v>
      </c>
      <c r="X540" s="103" t="n">
        <f aca="false">IF(AND($K540&lt;=X$20,$L540&gt;X$20),$I540,0)</f>
        <v>0</v>
      </c>
      <c r="Y540" s="106" t="n">
        <f aca="false">SUM(M540:X540)</f>
        <v>0</v>
      </c>
    </row>
    <row r="541" customFormat="false" ht="12.75" hidden="false" customHeight="false" outlineLevel="0" collapsed="false">
      <c r="A541" s="0" t="n">
        <f aca="false">+'Personnel Input Worksheet'!A542</f>
        <v>0</v>
      </c>
      <c r="B541" s="0" t="n">
        <f aca="false">+'Personnel Input Worksheet'!B542</f>
        <v>0</v>
      </c>
      <c r="C541" s="0" t="n">
        <f aca="false">+'Personnel Input Worksheet'!C542</f>
        <v>0</v>
      </c>
      <c r="D541" s="0" t="n">
        <f aca="false">+'Personnel Input Worksheet'!D542</f>
        <v>0</v>
      </c>
      <c r="E541" s="0" t="n">
        <f aca="false">+'Personnel Input Worksheet'!E542</f>
        <v>0</v>
      </c>
      <c r="F541" s="94" t="n">
        <f aca="false">+'Personnel Input Worksheet'!F542</f>
        <v>0</v>
      </c>
      <c r="G541" s="0" t="n">
        <f aca="false">+'Personnel Input Worksheet'!G542</f>
        <v>0</v>
      </c>
      <c r="H541" s="102" t="n">
        <f aca="false">+G541*30</f>
        <v>0</v>
      </c>
      <c r="I541" s="103" t="n">
        <f aca="false">+F541/12</f>
        <v>0</v>
      </c>
      <c r="J541" s="104" t="n">
        <v>36526</v>
      </c>
      <c r="K541" s="105" t="n">
        <f aca="false">IF(B541&lt;&gt;"FTE",DATE(99,12,31),+J541+(360-H541))</f>
        <v>36525</v>
      </c>
      <c r="L541" s="105" t="n">
        <f aca="false">IF(B541&lt;&gt;"FTE",J541+H541,DATE(2001,1,1))</f>
        <v>36526</v>
      </c>
      <c r="M541" s="103" t="n">
        <f aca="false">IF(AND($K541&lt;=M$20,$L541&gt;M$20),$I541,0)</f>
        <v>0</v>
      </c>
      <c r="N541" s="103" t="n">
        <f aca="false">IF(AND($K541&lt;=N$20,$L541&gt;N$20),$I541,0)</f>
        <v>0</v>
      </c>
      <c r="O541" s="103" t="n">
        <f aca="false">IF(AND($K541&lt;=O$20,$L541&gt;O$20),$I541,0)</f>
        <v>0</v>
      </c>
      <c r="P541" s="103" t="n">
        <f aca="false">IF(AND($K541&lt;=P$20,$L541&gt;P$20),$I541,0)</f>
        <v>0</v>
      </c>
      <c r="Q541" s="103" t="n">
        <f aca="false">IF(AND($K541&lt;=Q$20,$L541&gt;Q$20),$I541,0)</f>
        <v>0</v>
      </c>
      <c r="R541" s="103" t="n">
        <f aca="false">IF(AND($K541&lt;=R$20,$L541&gt;R$20),$I541,0)</f>
        <v>0</v>
      </c>
      <c r="S541" s="103" t="n">
        <f aca="false">IF(AND($K541&lt;=S$20,$L541&gt;S$20),$I541,0)</f>
        <v>0</v>
      </c>
      <c r="T541" s="103" t="n">
        <f aca="false">IF(AND($K541&lt;=T$20,$L541&gt;T$20),$I541,0)</f>
        <v>0</v>
      </c>
      <c r="U541" s="103" t="n">
        <f aca="false">IF(AND($K541&lt;=U$20,$L541&gt;U$20),$I541,0)</f>
        <v>0</v>
      </c>
      <c r="V541" s="103" t="n">
        <f aca="false">IF(AND($K541&lt;=V$20,$L541&gt;V$20),$I541,0)</f>
        <v>0</v>
      </c>
      <c r="W541" s="103" t="n">
        <f aca="false">IF(AND($K541&lt;=W$20,$L541&gt;W$20),$I541,0)</f>
        <v>0</v>
      </c>
      <c r="X541" s="103" t="n">
        <f aca="false">IF(AND($K541&lt;=X$20,$L541&gt;X$20),$I541,0)</f>
        <v>0</v>
      </c>
      <c r="Y541" s="106" t="n">
        <f aca="false">SUM(M541:X541)</f>
        <v>0</v>
      </c>
    </row>
    <row r="542" customFormat="false" ht="12.75" hidden="false" customHeight="false" outlineLevel="0" collapsed="false">
      <c r="A542" s="0" t="n">
        <f aca="false">+'Personnel Input Worksheet'!A543</f>
        <v>0</v>
      </c>
      <c r="B542" s="0" t="n">
        <f aca="false">+'Personnel Input Worksheet'!B543</f>
        <v>0</v>
      </c>
      <c r="C542" s="0" t="n">
        <f aca="false">+'Personnel Input Worksheet'!C543</f>
        <v>0</v>
      </c>
      <c r="D542" s="0" t="n">
        <f aca="false">+'Personnel Input Worksheet'!D543</f>
        <v>0</v>
      </c>
      <c r="E542" s="0" t="n">
        <f aca="false">+'Personnel Input Worksheet'!E543</f>
        <v>0</v>
      </c>
      <c r="F542" s="94" t="n">
        <f aca="false">+'Personnel Input Worksheet'!F543</f>
        <v>0</v>
      </c>
      <c r="G542" s="0" t="n">
        <f aca="false">+'Personnel Input Worksheet'!G543</f>
        <v>0</v>
      </c>
      <c r="H542" s="102" t="n">
        <f aca="false">+G542*30</f>
        <v>0</v>
      </c>
      <c r="I542" s="103" t="n">
        <f aca="false">+F542/12</f>
        <v>0</v>
      </c>
      <c r="J542" s="104" t="n">
        <v>36526</v>
      </c>
      <c r="K542" s="105" t="n">
        <f aca="false">IF(B542&lt;&gt;"FTE",DATE(99,12,31),+J542+(360-H542))</f>
        <v>36525</v>
      </c>
      <c r="L542" s="105" t="n">
        <f aca="false">IF(B542&lt;&gt;"FTE",J542+H542,DATE(2001,1,1))</f>
        <v>36526</v>
      </c>
      <c r="M542" s="103" t="n">
        <f aca="false">IF(AND($K542&lt;=M$20,$L542&gt;M$20),$I542,0)</f>
        <v>0</v>
      </c>
      <c r="N542" s="103" t="n">
        <f aca="false">IF(AND($K542&lt;=N$20,$L542&gt;N$20),$I542,0)</f>
        <v>0</v>
      </c>
      <c r="O542" s="103" t="n">
        <f aca="false">IF(AND($K542&lt;=O$20,$L542&gt;O$20),$I542,0)</f>
        <v>0</v>
      </c>
      <c r="P542" s="103" t="n">
        <f aca="false">IF(AND($K542&lt;=P$20,$L542&gt;P$20),$I542,0)</f>
        <v>0</v>
      </c>
      <c r="Q542" s="103" t="n">
        <f aca="false">IF(AND($K542&lt;=Q$20,$L542&gt;Q$20),$I542,0)</f>
        <v>0</v>
      </c>
      <c r="R542" s="103" t="n">
        <f aca="false">IF(AND($K542&lt;=R$20,$L542&gt;R$20),$I542,0)</f>
        <v>0</v>
      </c>
      <c r="S542" s="103" t="n">
        <f aca="false">IF(AND($K542&lt;=S$20,$L542&gt;S$20),$I542,0)</f>
        <v>0</v>
      </c>
      <c r="T542" s="103" t="n">
        <f aca="false">IF(AND($K542&lt;=T$20,$L542&gt;T$20),$I542,0)</f>
        <v>0</v>
      </c>
      <c r="U542" s="103" t="n">
        <f aca="false">IF(AND($K542&lt;=U$20,$L542&gt;U$20),$I542,0)</f>
        <v>0</v>
      </c>
      <c r="V542" s="103" t="n">
        <f aca="false">IF(AND($K542&lt;=V$20,$L542&gt;V$20),$I542,0)</f>
        <v>0</v>
      </c>
      <c r="W542" s="103" t="n">
        <f aca="false">IF(AND($K542&lt;=W$20,$L542&gt;W$20),$I542,0)</f>
        <v>0</v>
      </c>
      <c r="X542" s="103" t="n">
        <f aca="false">IF(AND($K542&lt;=X$20,$L542&gt;X$20),$I542,0)</f>
        <v>0</v>
      </c>
      <c r="Y542" s="106" t="n">
        <f aca="false">SUM(M542:X542)</f>
        <v>0</v>
      </c>
    </row>
    <row r="543" customFormat="false" ht="12.75" hidden="false" customHeight="false" outlineLevel="0" collapsed="false">
      <c r="A543" s="0" t="n">
        <f aca="false">+'Personnel Input Worksheet'!A544</f>
        <v>0</v>
      </c>
      <c r="B543" s="0" t="n">
        <f aca="false">+'Personnel Input Worksheet'!B544</f>
        <v>0</v>
      </c>
      <c r="C543" s="0" t="n">
        <f aca="false">+'Personnel Input Worksheet'!C544</f>
        <v>0</v>
      </c>
      <c r="D543" s="0" t="n">
        <f aca="false">+'Personnel Input Worksheet'!D544</f>
        <v>0</v>
      </c>
      <c r="E543" s="0" t="n">
        <f aca="false">+'Personnel Input Worksheet'!E544</f>
        <v>0</v>
      </c>
      <c r="F543" s="94" t="n">
        <f aca="false">+'Personnel Input Worksheet'!F544</f>
        <v>0</v>
      </c>
      <c r="G543" s="0" t="n">
        <f aca="false">+'Personnel Input Worksheet'!G544</f>
        <v>0</v>
      </c>
      <c r="H543" s="102" t="n">
        <f aca="false">+G543*30</f>
        <v>0</v>
      </c>
      <c r="I543" s="103" t="n">
        <f aca="false">+F543/12</f>
        <v>0</v>
      </c>
      <c r="J543" s="104" t="n">
        <v>36526</v>
      </c>
      <c r="K543" s="105" t="n">
        <f aca="false">IF(B543&lt;&gt;"FTE",DATE(99,12,31),+J543+(360-H543))</f>
        <v>36525</v>
      </c>
      <c r="L543" s="105" t="n">
        <f aca="false">IF(B543&lt;&gt;"FTE",J543+H543,DATE(2001,1,1))</f>
        <v>36526</v>
      </c>
      <c r="M543" s="103" t="n">
        <f aca="false">IF(AND($K543&lt;=M$20,$L543&gt;M$20),$I543,0)</f>
        <v>0</v>
      </c>
      <c r="N543" s="103" t="n">
        <f aca="false">IF(AND($K543&lt;=N$20,$L543&gt;N$20),$I543,0)</f>
        <v>0</v>
      </c>
      <c r="O543" s="103" t="n">
        <f aca="false">IF(AND($K543&lt;=O$20,$L543&gt;O$20),$I543,0)</f>
        <v>0</v>
      </c>
      <c r="P543" s="103" t="n">
        <f aca="false">IF(AND($K543&lt;=P$20,$L543&gt;P$20),$I543,0)</f>
        <v>0</v>
      </c>
      <c r="Q543" s="103" t="n">
        <f aca="false">IF(AND($K543&lt;=Q$20,$L543&gt;Q$20),$I543,0)</f>
        <v>0</v>
      </c>
      <c r="R543" s="103" t="n">
        <f aca="false">IF(AND($K543&lt;=R$20,$L543&gt;R$20),$I543,0)</f>
        <v>0</v>
      </c>
      <c r="S543" s="103" t="n">
        <f aca="false">IF(AND($K543&lt;=S$20,$L543&gt;S$20),$I543,0)</f>
        <v>0</v>
      </c>
      <c r="T543" s="103" t="n">
        <f aca="false">IF(AND($K543&lt;=T$20,$L543&gt;T$20),$I543,0)</f>
        <v>0</v>
      </c>
      <c r="U543" s="103" t="n">
        <f aca="false">IF(AND($K543&lt;=U$20,$L543&gt;U$20),$I543,0)</f>
        <v>0</v>
      </c>
      <c r="V543" s="103" t="n">
        <f aca="false">IF(AND($K543&lt;=V$20,$L543&gt;V$20),$I543,0)</f>
        <v>0</v>
      </c>
      <c r="W543" s="103" t="n">
        <f aca="false">IF(AND($K543&lt;=W$20,$L543&gt;W$20),$I543,0)</f>
        <v>0</v>
      </c>
      <c r="X543" s="103" t="n">
        <f aca="false">IF(AND($K543&lt;=X$20,$L543&gt;X$20),$I543,0)</f>
        <v>0</v>
      </c>
      <c r="Y543" s="106" t="n">
        <f aca="false">SUM(M543:X543)</f>
        <v>0</v>
      </c>
    </row>
    <row r="544" customFormat="false" ht="12.75" hidden="false" customHeight="false" outlineLevel="0" collapsed="false">
      <c r="A544" s="0" t="n">
        <f aca="false">+'Personnel Input Worksheet'!A545</f>
        <v>0</v>
      </c>
      <c r="B544" s="0" t="n">
        <f aca="false">+'Personnel Input Worksheet'!B545</f>
        <v>0</v>
      </c>
      <c r="C544" s="0" t="n">
        <f aca="false">+'Personnel Input Worksheet'!C545</f>
        <v>0</v>
      </c>
      <c r="D544" s="0" t="n">
        <f aca="false">+'Personnel Input Worksheet'!D545</f>
        <v>0</v>
      </c>
      <c r="E544" s="0" t="n">
        <f aca="false">+'Personnel Input Worksheet'!E545</f>
        <v>0</v>
      </c>
      <c r="F544" s="94" t="n">
        <f aca="false">+'Personnel Input Worksheet'!F545</f>
        <v>0</v>
      </c>
      <c r="G544" s="0" t="n">
        <f aca="false">+'Personnel Input Worksheet'!G545</f>
        <v>0</v>
      </c>
      <c r="H544" s="102" t="n">
        <f aca="false">+G544*30</f>
        <v>0</v>
      </c>
      <c r="I544" s="103" t="n">
        <f aca="false">+F544/12</f>
        <v>0</v>
      </c>
      <c r="J544" s="104" t="n">
        <v>36526</v>
      </c>
      <c r="K544" s="105" t="n">
        <f aca="false">IF(B544&lt;&gt;"FTE",DATE(99,12,31),+J544+(360-H544))</f>
        <v>36525</v>
      </c>
      <c r="L544" s="105" t="n">
        <f aca="false">IF(B544&lt;&gt;"FTE",J544+H544,DATE(2001,1,1))</f>
        <v>36526</v>
      </c>
      <c r="M544" s="103" t="n">
        <f aca="false">IF(AND($K544&lt;=M$20,$L544&gt;M$20),$I544,0)</f>
        <v>0</v>
      </c>
      <c r="N544" s="103" t="n">
        <f aca="false">IF(AND($K544&lt;=N$20,$L544&gt;N$20),$I544,0)</f>
        <v>0</v>
      </c>
      <c r="O544" s="103" t="n">
        <f aca="false">IF(AND($K544&lt;=O$20,$L544&gt;O$20),$I544,0)</f>
        <v>0</v>
      </c>
      <c r="P544" s="103" t="n">
        <f aca="false">IF(AND($K544&lt;=P$20,$L544&gt;P$20),$I544,0)</f>
        <v>0</v>
      </c>
      <c r="Q544" s="103" t="n">
        <f aca="false">IF(AND($K544&lt;=Q$20,$L544&gt;Q$20),$I544,0)</f>
        <v>0</v>
      </c>
      <c r="R544" s="103" t="n">
        <f aca="false">IF(AND($K544&lt;=R$20,$L544&gt;R$20),$I544,0)</f>
        <v>0</v>
      </c>
      <c r="S544" s="103" t="n">
        <f aca="false">IF(AND($K544&lt;=S$20,$L544&gt;S$20),$I544,0)</f>
        <v>0</v>
      </c>
      <c r="T544" s="103" t="n">
        <f aca="false">IF(AND($K544&lt;=T$20,$L544&gt;T$20),$I544,0)</f>
        <v>0</v>
      </c>
      <c r="U544" s="103" t="n">
        <f aca="false">IF(AND($K544&lt;=U$20,$L544&gt;U$20),$I544,0)</f>
        <v>0</v>
      </c>
      <c r="V544" s="103" t="n">
        <f aca="false">IF(AND($K544&lt;=V$20,$L544&gt;V$20),$I544,0)</f>
        <v>0</v>
      </c>
      <c r="W544" s="103" t="n">
        <f aca="false">IF(AND($K544&lt;=W$20,$L544&gt;W$20),$I544,0)</f>
        <v>0</v>
      </c>
      <c r="X544" s="103" t="n">
        <f aca="false">IF(AND($K544&lt;=X$20,$L544&gt;X$20),$I544,0)</f>
        <v>0</v>
      </c>
      <c r="Y544" s="106" t="n">
        <f aca="false">SUM(M544:X544)</f>
        <v>0</v>
      </c>
    </row>
    <row r="545" customFormat="false" ht="12.75" hidden="false" customHeight="false" outlineLevel="0" collapsed="false">
      <c r="A545" s="0" t="n">
        <f aca="false">+'Personnel Input Worksheet'!A546</f>
        <v>0</v>
      </c>
      <c r="B545" s="0" t="n">
        <f aca="false">+'Personnel Input Worksheet'!B546</f>
        <v>0</v>
      </c>
      <c r="C545" s="0" t="n">
        <f aca="false">+'Personnel Input Worksheet'!C546</f>
        <v>0</v>
      </c>
      <c r="D545" s="0" t="n">
        <f aca="false">+'Personnel Input Worksheet'!D546</f>
        <v>0</v>
      </c>
      <c r="E545" s="0" t="n">
        <f aca="false">+'Personnel Input Worksheet'!E546</f>
        <v>0</v>
      </c>
      <c r="F545" s="94" t="n">
        <f aca="false">+'Personnel Input Worksheet'!F546</f>
        <v>0</v>
      </c>
      <c r="G545" s="0" t="n">
        <f aca="false">+'Personnel Input Worksheet'!G546</f>
        <v>0</v>
      </c>
      <c r="H545" s="102" t="n">
        <f aca="false">+G545*30</f>
        <v>0</v>
      </c>
      <c r="I545" s="103" t="n">
        <f aca="false">+F545/12</f>
        <v>0</v>
      </c>
      <c r="J545" s="104" t="n">
        <v>36526</v>
      </c>
      <c r="K545" s="105" t="n">
        <f aca="false">IF(B545&lt;&gt;"FTE",DATE(99,12,31),+J545+(360-H545))</f>
        <v>36525</v>
      </c>
      <c r="L545" s="105" t="n">
        <f aca="false">IF(B545&lt;&gt;"FTE",J545+H545,DATE(2001,1,1))</f>
        <v>36526</v>
      </c>
      <c r="M545" s="103" t="n">
        <f aca="false">IF(AND($K545&lt;=M$20,$L545&gt;M$20),$I545,0)</f>
        <v>0</v>
      </c>
      <c r="N545" s="103" t="n">
        <f aca="false">IF(AND($K545&lt;=N$20,$L545&gt;N$20),$I545,0)</f>
        <v>0</v>
      </c>
      <c r="O545" s="103" t="n">
        <f aca="false">IF(AND($K545&lt;=O$20,$L545&gt;O$20),$I545,0)</f>
        <v>0</v>
      </c>
      <c r="P545" s="103" t="n">
        <f aca="false">IF(AND($K545&lt;=P$20,$L545&gt;P$20),$I545,0)</f>
        <v>0</v>
      </c>
      <c r="Q545" s="103" t="n">
        <f aca="false">IF(AND($K545&lt;=Q$20,$L545&gt;Q$20),$I545,0)</f>
        <v>0</v>
      </c>
      <c r="R545" s="103" t="n">
        <f aca="false">IF(AND($K545&lt;=R$20,$L545&gt;R$20),$I545,0)</f>
        <v>0</v>
      </c>
      <c r="S545" s="103" t="n">
        <f aca="false">IF(AND($K545&lt;=S$20,$L545&gt;S$20),$I545,0)</f>
        <v>0</v>
      </c>
      <c r="T545" s="103" t="n">
        <f aca="false">IF(AND($K545&lt;=T$20,$L545&gt;T$20),$I545,0)</f>
        <v>0</v>
      </c>
      <c r="U545" s="103" t="n">
        <f aca="false">IF(AND($K545&lt;=U$20,$L545&gt;U$20),$I545,0)</f>
        <v>0</v>
      </c>
      <c r="V545" s="103" t="n">
        <f aca="false">IF(AND($K545&lt;=V$20,$L545&gt;V$20),$I545,0)</f>
        <v>0</v>
      </c>
      <c r="W545" s="103" t="n">
        <f aca="false">IF(AND($K545&lt;=W$20,$L545&gt;W$20),$I545,0)</f>
        <v>0</v>
      </c>
      <c r="X545" s="103" t="n">
        <f aca="false">IF(AND($K545&lt;=X$20,$L545&gt;X$20),$I545,0)</f>
        <v>0</v>
      </c>
      <c r="Y545" s="106" t="n">
        <f aca="false">SUM(M545:X545)</f>
        <v>0</v>
      </c>
    </row>
    <row r="546" customFormat="false" ht="12.75" hidden="false" customHeight="false" outlineLevel="0" collapsed="false">
      <c r="A546" s="0" t="n">
        <f aca="false">+'Personnel Input Worksheet'!A547</f>
        <v>0</v>
      </c>
      <c r="B546" s="0" t="n">
        <f aca="false">+'Personnel Input Worksheet'!B547</f>
        <v>0</v>
      </c>
      <c r="C546" s="0" t="n">
        <f aca="false">+'Personnel Input Worksheet'!C547</f>
        <v>0</v>
      </c>
      <c r="D546" s="0" t="n">
        <f aca="false">+'Personnel Input Worksheet'!D547</f>
        <v>0</v>
      </c>
      <c r="E546" s="0" t="n">
        <f aca="false">+'Personnel Input Worksheet'!E547</f>
        <v>0</v>
      </c>
      <c r="F546" s="94" t="n">
        <f aca="false">+'Personnel Input Worksheet'!F547</f>
        <v>0</v>
      </c>
      <c r="G546" s="0" t="n">
        <f aca="false">+'Personnel Input Worksheet'!G547</f>
        <v>0</v>
      </c>
      <c r="H546" s="102" t="n">
        <f aca="false">+G546*30</f>
        <v>0</v>
      </c>
      <c r="I546" s="103" t="n">
        <f aca="false">+F546/12</f>
        <v>0</v>
      </c>
      <c r="J546" s="104" t="n">
        <v>36526</v>
      </c>
      <c r="K546" s="105" t="n">
        <f aca="false">IF(B546&lt;&gt;"FTE",DATE(99,12,31),+J546+(360-H546))</f>
        <v>36525</v>
      </c>
      <c r="L546" s="105" t="n">
        <f aca="false">IF(B546&lt;&gt;"FTE",J546+H546,DATE(2001,1,1))</f>
        <v>36526</v>
      </c>
      <c r="M546" s="103" t="n">
        <f aca="false">IF(AND($K546&lt;=M$20,$L546&gt;M$20),$I546,0)</f>
        <v>0</v>
      </c>
      <c r="N546" s="103" t="n">
        <f aca="false">IF(AND($K546&lt;=N$20,$L546&gt;N$20),$I546,0)</f>
        <v>0</v>
      </c>
      <c r="O546" s="103" t="n">
        <f aca="false">IF(AND($K546&lt;=O$20,$L546&gt;O$20),$I546,0)</f>
        <v>0</v>
      </c>
      <c r="P546" s="103" t="n">
        <f aca="false">IF(AND($K546&lt;=P$20,$L546&gt;P$20),$I546,0)</f>
        <v>0</v>
      </c>
      <c r="Q546" s="103" t="n">
        <f aca="false">IF(AND($K546&lt;=Q$20,$L546&gt;Q$20),$I546,0)</f>
        <v>0</v>
      </c>
      <c r="R546" s="103" t="n">
        <f aca="false">IF(AND($K546&lt;=R$20,$L546&gt;R$20),$I546,0)</f>
        <v>0</v>
      </c>
      <c r="S546" s="103" t="n">
        <f aca="false">IF(AND($K546&lt;=S$20,$L546&gt;S$20),$I546,0)</f>
        <v>0</v>
      </c>
      <c r="T546" s="103" t="n">
        <f aca="false">IF(AND($K546&lt;=T$20,$L546&gt;T$20),$I546,0)</f>
        <v>0</v>
      </c>
      <c r="U546" s="103" t="n">
        <f aca="false">IF(AND($K546&lt;=U$20,$L546&gt;U$20),$I546,0)</f>
        <v>0</v>
      </c>
      <c r="V546" s="103" t="n">
        <f aca="false">IF(AND($K546&lt;=V$20,$L546&gt;V$20),$I546,0)</f>
        <v>0</v>
      </c>
      <c r="W546" s="103" t="n">
        <f aca="false">IF(AND($K546&lt;=W$20,$L546&gt;W$20),$I546,0)</f>
        <v>0</v>
      </c>
      <c r="X546" s="103" t="n">
        <f aca="false">IF(AND($K546&lt;=X$20,$L546&gt;X$20),$I546,0)</f>
        <v>0</v>
      </c>
      <c r="Y546" s="106" t="n">
        <f aca="false">SUM(M546:X546)</f>
        <v>0</v>
      </c>
    </row>
    <row r="547" customFormat="false" ht="12.75" hidden="false" customHeight="false" outlineLevel="0" collapsed="false">
      <c r="A547" s="0" t="n">
        <f aca="false">+'Personnel Input Worksheet'!A548</f>
        <v>0</v>
      </c>
      <c r="B547" s="0" t="n">
        <f aca="false">+'Personnel Input Worksheet'!B548</f>
        <v>0</v>
      </c>
      <c r="C547" s="0" t="n">
        <f aca="false">+'Personnel Input Worksheet'!C548</f>
        <v>0</v>
      </c>
      <c r="D547" s="0" t="n">
        <f aca="false">+'Personnel Input Worksheet'!D548</f>
        <v>0</v>
      </c>
      <c r="E547" s="0" t="n">
        <f aca="false">+'Personnel Input Worksheet'!E548</f>
        <v>0</v>
      </c>
      <c r="F547" s="94" t="n">
        <f aca="false">+'Personnel Input Worksheet'!F548</f>
        <v>0</v>
      </c>
      <c r="G547" s="0" t="n">
        <f aca="false">+'Personnel Input Worksheet'!G548</f>
        <v>0</v>
      </c>
      <c r="H547" s="102" t="n">
        <f aca="false">+G547*30</f>
        <v>0</v>
      </c>
      <c r="I547" s="103" t="n">
        <f aca="false">+F547/12</f>
        <v>0</v>
      </c>
      <c r="J547" s="104" t="n">
        <v>36526</v>
      </c>
      <c r="K547" s="105" t="n">
        <f aca="false">IF(B547&lt;&gt;"FTE",DATE(99,12,31),+J547+(360-H547))</f>
        <v>36525</v>
      </c>
      <c r="L547" s="105" t="n">
        <f aca="false">IF(B547&lt;&gt;"FTE",J547+H547,DATE(2001,1,1))</f>
        <v>36526</v>
      </c>
      <c r="M547" s="103" t="n">
        <f aca="false">IF(AND($K547&lt;=M$20,$L547&gt;M$20),$I547,0)</f>
        <v>0</v>
      </c>
      <c r="N547" s="103" t="n">
        <f aca="false">IF(AND($K547&lt;=N$20,$L547&gt;N$20),$I547,0)</f>
        <v>0</v>
      </c>
      <c r="O547" s="103" t="n">
        <f aca="false">IF(AND($K547&lt;=O$20,$L547&gt;O$20),$I547,0)</f>
        <v>0</v>
      </c>
      <c r="P547" s="103" t="n">
        <f aca="false">IF(AND($K547&lt;=P$20,$L547&gt;P$20),$I547,0)</f>
        <v>0</v>
      </c>
      <c r="Q547" s="103" t="n">
        <f aca="false">IF(AND($K547&lt;=Q$20,$L547&gt;Q$20),$I547,0)</f>
        <v>0</v>
      </c>
      <c r="R547" s="103" t="n">
        <f aca="false">IF(AND($K547&lt;=R$20,$L547&gt;R$20),$I547,0)</f>
        <v>0</v>
      </c>
      <c r="S547" s="103" t="n">
        <f aca="false">IF(AND($K547&lt;=S$20,$L547&gt;S$20),$I547,0)</f>
        <v>0</v>
      </c>
      <c r="T547" s="103" t="n">
        <f aca="false">IF(AND($K547&lt;=T$20,$L547&gt;T$20),$I547,0)</f>
        <v>0</v>
      </c>
      <c r="U547" s="103" t="n">
        <f aca="false">IF(AND($K547&lt;=U$20,$L547&gt;U$20),$I547,0)</f>
        <v>0</v>
      </c>
      <c r="V547" s="103" t="n">
        <f aca="false">IF(AND($K547&lt;=V$20,$L547&gt;V$20),$I547,0)</f>
        <v>0</v>
      </c>
      <c r="W547" s="103" t="n">
        <f aca="false">IF(AND($K547&lt;=W$20,$L547&gt;W$20),$I547,0)</f>
        <v>0</v>
      </c>
      <c r="X547" s="103" t="n">
        <f aca="false">IF(AND($K547&lt;=X$20,$L547&gt;X$20),$I547,0)</f>
        <v>0</v>
      </c>
      <c r="Y547" s="106" t="n">
        <f aca="false">SUM(M547:X547)</f>
        <v>0</v>
      </c>
    </row>
    <row r="548" customFormat="false" ht="12.75" hidden="false" customHeight="false" outlineLevel="0" collapsed="false">
      <c r="A548" s="0" t="n">
        <f aca="false">+'Personnel Input Worksheet'!A549</f>
        <v>0</v>
      </c>
      <c r="B548" s="0" t="n">
        <f aca="false">+'Personnel Input Worksheet'!B549</f>
        <v>0</v>
      </c>
      <c r="C548" s="0" t="n">
        <f aca="false">+'Personnel Input Worksheet'!C549</f>
        <v>0</v>
      </c>
      <c r="D548" s="0" t="n">
        <f aca="false">+'Personnel Input Worksheet'!D549</f>
        <v>0</v>
      </c>
      <c r="E548" s="0" t="n">
        <f aca="false">+'Personnel Input Worksheet'!E549</f>
        <v>0</v>
      </c>
      <c r="F548" s="94" t="n">
        <f aca="false">+'Personnel Input Worksheet'!F549</f>
        <v>0</v>
      </c>
      <c r="G548" s="0" t="n">
        <f aca="false">+'Personnel Input Worksheet'!G549</f>
        <v>0</v>
      </c>
      <c r="H548" s="102" t="n">
        <f aca="false">+G548*30</f>
        <v>0</v>
      </c>
      <c r="I548" s="103" t="n">
        <f aca="false">+F548/12</f>
        <v>0</v>
      </c>
      <c r="J548" s="104" t="n">
        <v>36526</v>
      </c>
      <c r="K548" s="105" t="n">
        <f aca="false">IF(B548&lt;&gt;"FTE",DATE(99,12,31),+J548+(360-H548))</f>
        <v>36525</v>
      </c>
      <c r="L548" s="105" t="n">
        <f aca="false">IF(B548&lt;&gt;"FTE",J548+H548,DATE(2001,1,1))</f>
        <v>36526</v>
      </c>
      <c r="M548" s="103" t="n">
        <f aca="false">IF(AND($K548&lt;=M$20,$L548&gt;M$20),$I548,0)</f>
        <v>0</v>
      </c>
      <c r="N548" s="103" t="n">
        <f aca="false">IF(AND($K548&lt;=N$20,$L548&gt;N$20),$I548,0)</f>
        <v>0</v>
      </c>
      <c r="O548" s="103" t="n">
        <f aca="false">IF(AND($K548&lt;=O$20,$L548&gt;O$20),$I548,0)</f>
        <v>0</v>
      </c>
      <c r="P548" s="103" t="n">
        <f aca="false">IF(AND($K548&lt;=P$20,$L548&gt;P$20),$I548,0)</f>
        <v>0</v>
      </c>
      <c r="Q548" s="103" t="n">
        <f aca="false">IF(AND($K548&lt;=Q$20,$L548&gt;Q$20),$I548,0)</f>
        <v>0</v>
      </c>
      <c r="R548" s="103" t="n">
        <f aca="false">IF(AND($K548&lt;=R$20,$L548&gt;R$20),$I548,0)</f>
        <v>0</v>
      </c>
      <c r="S548" s="103" t="n">
        <f aca="false">IF(AND($K548&lt;=S$20,$L548&gt;S$20),$I548,0)</f>
        <v>0</v>
      </c>
      <c r="T548" s="103" t="n">
        <f aca="false">IF(AND($K548&lt;=T$20,$L548&gt;T$20),$I548,0)</f>
        <v>0</v>
      </c>
      <c r="U548" s="103" t="n">
        <f aca="false">IF(AND($K548&lt;=U$20,$L548&gt;U$20),$I548,0)</f>
        <v>0</v>
      </c>
      <c r="V548" s="103" t="n">
        <f aca="false">IF(AND($K548&lt;=V$20,$L548&gt;V$20),$I548,0)</f>
        <v>0</v>
      </c>
      <c r="W548" s="103" t="n">
        <f aca="false">IF(AND($K548&lt;=W$20,$L548&gt;W$20),$I548,0)</f>
        <v>0</v>
      </c>
      <c r="X548" s="103" t="n">
        <f aca="false">IF(AND($K548&lt;=X$20,$L548&gt;X$20),$I548,0)</f>
        <v>0</v>
      </c>
      <c r="Y548" s="106" t="n">
        <f aca="false">SUM(M548:X548)</f>
        <v>0</v>
      </c>
    </row>
    <row r="549" customFormat="false" ht="12.75" hidden="false" customHeight="false" outlineLevel="0" collapsed="false">
      <c r="A549" s="0" t="n">
        <f aca="false">+'Personnel Input Worksheet'!A550</f>
        <v>0</v>
      </c>
      <c r="B549" s="0" t="n">
        <f aca="false">+'Personnel Input Worksheet'!B550</f>
        <v>0</v>
      </c>
      <c r="C549" s="0" t="n">
        <f aca="false">+'Personnel Input Worksheet'!C550</f>
        <v>0</v>
      </c>
      <c r="D549" s="0" t="n">
        <f aca="false">+'Personnel Input Worksheet'!D550</f>
        <v>0</v>
      </c>
      <c r="E549" s="0" t="n">
        <f aca="false">+'Personnel Input Worksheet'!E550</f>
        <v>0</v>
      </c>
      <c r="F549" s="94" t="n">
        <f aca="false">+'Personnel Input Worksheet'!F550</f>
        <v>0</v>
      </c>
      <c r="G549" s="0" t="n">
        <f aca="false">+'Personnel Input Worksheet'!G550</f>
        <v>0</v>
      </c>
      <c r="H549" s="102" t="n">
        <f aca="false">+G549*30</f>
        <v>0</v>
      </c>
      <c r="I549" s="103" t="n">
        <f aca="false">+F549/12</f>
        <v>0</v>
      </c>
      <c r="J549" s="104" t="n">
        <v>36526</v>
      </c>
      <c r="K549" s="105" t="n">
        <f aca="false">IF(B549&lt;&gt;"FTE",DATE(99,12,31),+J549+(360-H549))</f>
        <v>36525</v>
      </c>
      <c r="L549" s="105" t="n">
        <f aca="false">IF(B549&lt;&gt;"FTE",J549+H549,DATE(2001,1,1))</f>
        <v>36526</v>
      </c>
      <c r="M549" s="103" t="n">
        <f aca="false">IF(AND($K549&lt;=M$20,$L549&gt;M$20),$I549,0)</f>
        <v>0</v>
      </c>
      <c r="N549" s="103" t="n">
        <f aca="false">IF(AND($K549&lt;=N$20,$L549&gt;N$20),$I549,0)</f>
        <v>0</v>
      </c>
      <c r="O549" s="103" t="n">
        <f aca="false">IF(AND($K549&lt;=O$20,$L549&gt;O$20),$I549,0)</f>
        <v>0</v>
      </c>
      <c r="P549" s="103" t="n">
        <f aca="false">IF(AND($K549&lt;=P$20,$L549&gt;P$20),$I549,0)</f>
        <v>0</v>
      </c>
      <c r="Q549" s="103" t="n">
        <f aca="false">IF(AND($K549&lt;=Q$20,$L549&gt;Q$20),$I549,0)</f>
        <v>0</v>
      </c>
      <c r="R549" s="103" t="n">
        <f aca="false">IF(AND($K549&lt;=R$20,$L549&gt;R$20),$I549,0)</f>
        <v>0</v>
      </c>
      <c r="S549" s="103" t="n">
        <f aca="false">IF(AND($K549&lt;=S$20,$L549&gt;S$20),$I549,0)</f>
        <v>0</v>
      </c>
      <c r="T549" s="103" t="n">
        <f aca="false">IF(AND($K549&lt;=T$20,$L549&gt;T$20),$I549,0)</f>
        <v>0</v>
      </c>
      <c r="U549" s="103" t="n">
        <f aca="false">IF(AND($K549&lt;=U$20,$L549&gt;U$20),$I549,0)</f>
        <v>0</v>
      </c>
      <c r="V549" s="103" t="n">
        <f aca="false">IF(AND($K549&lt;=V$20,$L549&gt;V$20),$I549,0)</f>
        <v>0</v>
      </c>
      <c r="W549" s="103" t="n">
        <f aca="false">IF(AND($K549&lt;=W$20,$L549&gt;W$20),$I549,0)</f>
        <v>0</v>
      </c>
      <c r="X549" s="103" t="n">
        <f aca="false">IF(AND($K549&lt;=X$20,$L549&gt;X$20),$I549,0)</f>
        <v>0</v>
      </c>
      <c r="Y549" s="106" t="n">
        <f aca="false">SUM(M549:X549)</f>
        <v>0</v>
      </c>
    </row>
    <row r="550" customFormat="false" ht="12.75" hidden="false" customHeight="false" outlineLevel="0" collapsed="false">
      <c r="A550" s="0" t="n">
        <f aca="false">+'Personnel Input Worksheet'!A551</f>
        <v>0</v>
      </c>
      <c r="B550" s="0" t="n">
        <f aca="false">+'Personnel Input Worksheet'!B551</f>
        <v>0</v>
      </c>
      <c r="C550" s="0" t="n">
        <f aca="false">+'Personnel Input Worksheet'!C551</f>
        <v>0</v>
      </c>
      <c r="D550" s="0" t="n">
        <f aca="false">+'Personnel Input Worksheet'!D551</f>
        <v>0</v>
      </c>
      <c r="E550" s="0" t="n">
        <f aca="false">+'Personnel Input Worksheet'!E551</f>
        <v>0</v>
      </c>
      <c r="F550" s="94" t="n">
        <f aca="false">+'Personnel Input Worksheet'!F551</f>
        <v>0</v>
      </c>
      <c r="G550" s="0" t="n">
        <f aca="false">+'Personnel Input Worksheet'!G551</f>
        <v>0</v>
      </c>
      <c r="H550" s="102" t="n">
        <f aca="false">+G550*30</f>
        <v>0</v>
      </c>
      <c r="I550" s="103" t="n">
        <f aca="false">+F550/12</f>
        <v>0</v>
      </c>
      <c r="J550" s="104" t="n">
        <v>36526</v>
      </c>
      <c r="K550" s="105" t="n">
        <f aca="false">IF(B550&lt;&gt;"FTE",DATE(99,12,31),+J550+(360-H550))</f>
        <v>36525</v>
      </c>
      <c r="L550" s="105" t="n">
        <f aca="false">IF(B550&lt;&gt;"FTE",J550+H550,DATE(2001,1,1))</f>
        <v>36526</v>
      </c>
      <c r="M550" s="103" t="n">
        <f aca="false">IF(AND($K550&lt;=M$20,$L550&gt;M$20),$I550,0)</f>
        <v>0</v>
      </c>
      <c r="N550" s="103" t="n">
        <f aca="false">IF(AND($K550&lt;=N$20,$L550&gt;N$20),$I550,0)</f>
        <v>0</v>
      </c>
      <c r="O550" s="103" t="n">
        <f aca="false">IF(AND($K550&lt;=O$20,$L550&gt;O$20),$I550,0)</f>
        <v>0</v>
      </c>
      <c r="P550" s="103" t="n">
        <f aca="false">IF(AND($K550&lt;=P$20,$L550&gt;P$20),$I550,0)</f>
        <v>0</v>
      </c>
      <c r="Q550" s="103" t="n">
        <f aca="false">IF(AND($K550&lt;=Q$20,$L550&gt;Q$20),$I550,0)</f>
        <v>0</v>
      </c>
      <c r="R550" s="103" t="n">
        <f aca="false">IF(AND($K550&lt;=R$20,$L550&gt;R$20),$I550,0)</f>
        <v>0</v>
      </c>
      <c r="S550" s="103" t="n">
        <f aca="false">IF(AND($K550&lt;=S$20,$L550&gt;S$20),$I550,0)</f>
        <v>0</v>
      </c>
      <c r="T550" s="103" t="n">
        <f aca="false">IF(AND($K550&lt;=T$20,$L550&gt;T$20),$I550,0)</f>
        <v>0</v>
      </c>
      <c r="U550" s="103" t="n">
        <f aca="false">IF(AND($K550&lt;=U$20,$L550&gt;U$20),$I550,0)</f>
        <v>0</v>
      </c>
      <c r="V550" s="103" t="n">
        <f aca="false">IF(AND($K550&lt;=V$20,$L550&gt;V$20),$I550,0)</f>
        <v>0</v>
      </c>
      <c r="W550" s="103" t="n">
        <f aca="false">IF(AND($K550&lt;=W$20,$L550&gt;W$20),$I550,0)</f>
        <v>0</v>
      </c>
      <c r="X550" s="103" t="n">
        <f aca="false">IF(AND($K550&lt;=X$20,$L550&gt;X$20),$I550,0)</f>
        <v>0</v>
      </c>
      <c r="Y550" s="106" t="n">
        <f aca="false">SUM(M550:X550)</f>
        <v>0</v>
      </c>
    </row>
    <row r="551" customFormat="false" ht="12.75" hidden="false" customHeight="false" outlineLevel="0" collapsed="false">
      <c r="A551" s="0" t="n">
        <f aca="false">+'Personnel Input Worksheet'!A552</f>
        <v>0</v>
      </c>
      <c r="B551" s="0" t="n">
        <f aca="false">+'Personnel Input Worksheet'!B552</f>
        <v>0</v>
      </c>
      <c r="C551" s="0" t="n">
        <f aca="false">+'Personnel Input Worksheet'!C552</f>
        <v>0</v>
      </c>
      <c r="D551" s="0" t="n">
        <f aca="false">+'Personnel Input Worksheet'!D552</f>
        <v>0</v>
      </c>
      <c r="E551" s="0" t="n">
        <f aca="false">+'Personnel Input Worksheet'!E552</f>
        <v>0</v>
      </c>
      <c r="F551" s="94" t="n">
        <f aca="false">+'Personnel Input Worksheet'!F552</f>
        <v>0</v>
      </c>
      <c r="G551" s="0" t="n">
        <f aca="false">+'Personnel Input Worksheet'!G552</f>
        <v>0</v>
      </c>
      <c r="H551" s="102" t="n">
        <f aca="false">+G551*30</f>
        <v>0</v>
      </c>
      <c r="I551" s="103" t="n">
        <f aca="false">+F551/12</f>
        <v>0</v>
      </c>
      <c r="J551" s="104" t="n">
        <v>36526</v>
      </c>
      <c r="K551" s="105" t="n">
        <f aca="false">IF(B551&lt;&gt;"FTE",DATE(99,12,31),+J551+(360-H551))</f>
        <v>36525</v>
      </c>
      <c r="L551" s="105" t="n">
        <f aca="false">IF(B551&lt;&gt;"FTE",J551+H551,DATE(2001,1,1))</f>
        <v>36526</v>
      </c>
      <c r="M551" s="103" t="n">
        <f aca="false">IF(AND($K551&lt;=M$20,$L551&gt;M$20),$I551,0)</f>
        <v>0</v>
      </c>
      <c r="N551" s="103" t="n">
        <f aca="false">IF(AND($K551&lt;=N$20,$L551&gt;N$20),$I551,0)</f>
        <v>0</v>
      </c>
      <c r="O551" s="103" t="n">
        <f aca="false">IF(AND($K551&lt;=O$20,$L551&gt;O$20),$I551,0)</f>
        <v>0</v>
      </c>
      <c r="P551" s="103" t="n">
        <f aca="false">IF(AND($K551&lt;=P$20,$L551&gt;P$20),$I551,0)</f>
        <v>0</v>
      </c>
      <c r="Q551" s="103" t="n">
        <f aca="false">IF(AND($K551&lt;=Q$20,$L551&gt;Q$20),$I551,0)</f>
        <v>0</v>
      </c>
      <c r="R551" s="103" t="n">
        <f aca="false">IF(AND($K551&lt;=R$20,$L551&gt;R$20),$I551,0)</f>
        <v>0</v>
      </c>
      <c r="S551" s="103" t="n">
        <f aca="false">IF(AND($K551&lt;=S$20,$L551&gt;S$20),$I551,0)</f>
        <v>0</v>
      </c>
      <c r="T551" s="103" t="n">
        <f aca="false">IF(AND($K551&lt;=T$20,$L551&gt;T$20),$I551,0)</f>
        <v>0</v>
      </c>
      <c r="U551" s="103" t="n">
        <f aca="false">IF(AND($K551&lt;=U$20,$L551&gt;U$20),$I551,0)</f>
        <v>0</v>
      </c>
      <c r="V551" s="103" t="n">
        <f aca="false">IF(AND($K551&lt;=V$20,$L551&gt;V$20),$I551,0)</f>
        <v>0</v>
      </c>
      <c r="W551" s="103" t="n">
        <f aca="false">IF(AND($K551&lt;=W$20,$L551&gt;W$20),$I551,0)</f>
        <v>0</v>
      </c>
      <c r="X551" s="103" t="n">
        <f aca="false">IF(AND($K551&lt;=X$20,$L551&gt;X$20),$I551,0)</f>
        <v>0</v>
      </c>
      <c r="Y551" s="106" t="n">
        <f aca="false">SUM(M551:X551)</f>
        <v>0</v>
      </c>
    </row>
    <row r="552" customFormat="false" ht="12.75" hidden="false" customHeight="false" outlineLevel="0" collapsed="false">
      <c r="A552" s="0" t="n">
        <f aca="false">+'Personnel Input Worksheet'!A553</f>
        <v>0</v>
      </c>
      <c r="B552" s="0" t="n">
        <f aca="false">+'Personnel Input Worksheet'!B553</f>
        <v>0</v>
      </c>
      <c r="C552" s="0" t="n">
        <f aca="false">+'Personnel Input Worksheet'!C553</f>
        <v>0</v>
      </c>
      <c r="D552" s="0" t="n">
        <f aca="false">+'Personnel Input Worksheet'!D553</f>
        <v>0</v>
      </c>
      <c r="E552" s="0" t="n">
        <f aca="false">+'Personnel Input Worksheet'!E553</f>
        <v>0</v>
      </c>
      <c r="F552" s="94" t="n">
        <f aca="false">+'Personnel Input Worksheet'!F553</f>
        <v>0</v>
      </c>
      <c r="G552" s="0" t="n">
        <f aca="false">+'Personnel Input Worksheet'!G553</f>
        <v>0</v>
      </c>
      <c r="H552" s="102" t="n">
        <f aca="false">+G552*30</f>
        <v>0</v>
      </c>
      <c r="I552" s="103" t="n">
        <f aca="false">+F552/12</f>
        <v>0</v>
      </c>
      <c r="J552" s="104" t="n">
        <v>36526</v>
      </c>
      <c r="K552" s="105" t="n">
        <f aca="false">IF(B552&lt;&gt;"FTE",DATE(99,12,31),+J552+(360-H552))</f>
        <v>36525</v>
      </c>
      <c r="L552" s="105" t="n">
        <f aca="false">IF(B552&lt;&gt;"FTE",J552+H552,DATE(2001,1,1))</f>
        <v>36526</v>
      </c>
      <c r="M552" s="103" t="n">
        <f aca="false">IF(AND($K552&lt;=M$20,$L552&gt;M$20),$I552,0)</f>
        <v>0</v>
      </c>
      <c r="N552" s="103" t="n">
        <f aca="false">IF(AND($K552&lt;=N$20,$L552&gt;N$20),$I552,0)</f>
        <v>0</v>
      </c>
      <c r="O552" s="103" t="n">
        <f aca="false">IF(AND($K552&lt;=O$20,$L552&gt;O$20),$I552,0)</f>
        <v>0</v>
      </c>
      <c r="P552" s="103" t="n">
        <f aca="false">IF(AND($K552&lt;=P$20,$L552&gt;P$20),$I552,0)</f>
        <v>0</v>
      </c>
      <c r="Q552" s="103" t="n">
        <f aca="false">IF(AND($K552&lt;=Q$20,$L552&gt;Q$20),$I552,0)</f>
        <v>0</v>
      </c>
      <c r="R552" s="103" t="n">
        <f aca="false">IF(AND($K552&lt;=R$20,$L552&gt;R$20),$I552,0)</f>
        <v>0</v>
      </c>
      <c r="S552" s="103" t="n">
        <f aca="false">IF(AND($K552&lt;=S$20,$L552&gt;S$20),$I552,0)</f>
        <v>0</v>
      </c>
      <c r="T552" s="103" t="n">
        <f aca="false">IF(AND($K552&lt;=T$20,$L552&gt;T$20),$I552,0)</f>
        <v>0</v>
      </c>
      <c r="U552" s="103" t="n">
        <f aca="false">IF(AND($K552&lt;=U$20,$L552&gt;U$20),$I552,0)</f>
        <v>0</v>
      </c>
      <c r="V552" s="103" t="n">
        <f aca="false">IF(AND($K552&lt;=V$20,$L552&gt;V$20),$I552,0)</f>
        <v>0</v>
      </c>
      <c r="W552" s="103" t="n">
        <f aca="false">IF(AND($K552&lt;=W$20,$L552&gt;W$20),$I552,0)</f>
        <v>0</v>
      </c>
      <c r="X552" s="103" t="n">
        <f aca="false">IF(AND($K552&lt;=X$20,$L552&gt;X$20),$I552,0)</f>
        <v>0</v>
      </c>
      <c r="Y552" s="106" t="n">
        <f aca="false">SUM(M552:X552)</f>
        <v>0</v>
      </c>
    </row>
    <row r="553" customFormat="false" ht="12.75" hidden="false" customHeight="false" outlineLevel="0" collapsed="false">
      <c r="A553" s="0" t="n">
        <f aca="false">+'Personnel Input Worksheet'!A554</f>
        <v>0</v>
      </c>
      <c r="B553" s="0" t="n">
        <f aca="false">+'Personnel Input Worksheet'!B554</f>
        <v>0</v>
      </c>
      <c r="C553" s="0" t="n">
        <f aca="false">+'Personnel Input Worksheet'!C554</f>
        <v>0</v>
      </c>
      <c r="D553" s="0" t="n">
        <f aca="false">+'Personnel Input Worksheet'!D554</f>
        <v>0</v>
      </c>
      <c r="E553" s="0" t="n">
        <f aca="false">+'Personnel Input Worksheet'!E554</f>
        <v>0</v>
      </c>
      <c r="F553" s="94" t="n">
        <f aca="false">+'Personnel Input Worksheet'!F554</f>
        <v>0</v>
      </c>
      <c r="G553" s="0" t="n">
        <f aca="false">+'Personnel Input Worksheet'!G554</f>
        <v>0</v>
      </c>
      <c r="H553" s="102" t="n">
        <f aca="false">+G553*30</f>
        <v>0</v>
      </c>
      <c r="I553" s="103" t="n">
        <f aca="false">+F553/12</f>
        <v>0</v>
      </c>
      <c r="J553" s="104" t="n">
        <v>36526</v>
      </c>
      <c r="K553" s="105" t="n">
        <f aca="false">IF(B553&lt;&gt;"FTE",DATE(99,12,31),+J553+(360-H553))</f>
        <v>36525</v>
      </c>
      <c r="L553" s="105" t="n">
        <f aca="false">IF(B553&lt;&gt;"FTE",J553+H553,DATE(2001,1,1))</f>
        <v>36526</v>
      </c>
      <c r="M553" s="103" t="n">
        <f aca="false">IF(AND($K553&lt;=M$20,$L553&gt;M$20),$I553,0)</f>
        <v>0</v>
      </c>
      <c r="N553" s="103" t="n">
        <f aca="false">IF(AND($K553&lt;=N$20,$L553&gt;N$20),$I553,0)</f>
        <v>0</v>
      </c>
      <c r="O553" s="103" t="n">
        <f aca="false">IF(AND($K553&lt;=O$20,$L553&gt;O$20),$I553,0)</f>
        <v>0</v>
      </c>
      <c r="P553" s="103" t="n">
        <f aca="false">IF(AND($K553&lt;=P$20,$L553&gt;P$20),$I553,0)</f>
        <v>0</v>
      </c>
      <c r="Q553" s="103" t="n">
        <f aca="false">IF(AND($K553&lt;=Q$20,$L553&gt;Q$20),$I553,0)</f>
        <v>0</v>
      </c>
      <c r="R553" s="103" t="n">
        <f aca="false">IF(AND($K553&lt;=R$20,$L553&gt;R$20),$I553,0)</f>
        <v>0</v>
      </c>
      <c r="S553" s="103" t="n">
        <f aca="false">IF(AND($K553&lt;=S$20,$L553&gt;S$20),$I553,0)</f>
        <v>0</v>
      </c>
      <c r="T553" s="103" t="n">
        <f aca="false">IF(AND($K553&lt;=T$20,$L553&gt;T$20),$I553,0)</f>
        <v>0</v>
      </c>
      <c r="U553" s="103" t="n">
        <f aca="false">IF(AND($K553&lt;=U$20,$L553&gt;U$20),$I553,0)</f>
        <v>0</v>
      </c>
      <c r="V553" s="103" t="n">
        <f aca="false">IF(AND($K553&lt;=V$20,$L553&gt;V$20),$I553,0)</f>
        <v>0</v>
      </c>
      <c r="W553" s="103" t="n">
        <f aca="false">IF(AND($K553&lt;=W$20,$L553&gt;W$20),$I553,0)</f>
        <v>0</v>
      </c>
      <c r="X553" s="103" t="n">
        <f aca="false">IF(AND($K553&lt;=X$20,$L553&gt;X$20),$I553,0)</f>
        <v>0</v>
      </c>
      <c r="Y553" s="106" t="n">
        <f aca="false">SUM(M553:X553)</f>
        <v>0</v>
      </c>
    </row>
    <row r="554" customFormat="false" ht="12.75" hidden="false" customHeight="false" outlineLevel="0" collapsed="false">
      <c r="A554" s="0" t="n">
        <f aca="false">+'Personnel Input Worksheet'!A555</f>
        <v>0</v>
      </c>
      <c r="B554" s="0" t="n">
        <f aca="false">+'Personnel Input Worksheet'!B555</f>
        <v>0</v>
      </c>
      <c r="C554" s="0" t="n">
        <f aca="false">+'Personnel Input Worksheet'!C555</f>
        <v>0</v>
      </c>
      <c r="D554" s="0" t="n">
        <f aca="false">+'Personnel Input Worksheet'!D555</f>
        <v>0</v>
      </c>
      <c r="E554" s="0" t="n">
        <f aca="false">+'Personnel Input Worksheet'!E555</f>
        <v>0</v>
      </c>
      <c r="F554" s="94" t="n">
        <f aca="false">+'Personnel Input Worksheet'!F555</f>
        <v>0</v>
      </c>
      <c r="G554" s="0" t="n">
        <f aca="false">+'Personnel Input Worksheet'!G555</f>
        <v>0</v>
      </c>
      <c r="H554" s="102" t="n">
        <f aca="false">+G554*30</f>
        <v>0</v>
      </c>
      <c r="I554" s="103" t="n">
        <f aca="false">+F554/12</f>
        <v>0</v>
      </c>
      <c r="J554" s="104" t="n">
        <v>36526</v>
      </c>
      <c r="K554" s="105" t="n">
        <f aca="false">IF(B554&lt;&gt;"FTE",DATE(99,12,31),+J554+(360-H554))</f>
        <v>36525</v>
      </c>
      <c r="L554" s="105" t="n">
        <f aca="false">IF(B554&lt;&gt;"FTE",J554+H554,DATE(2001,1,1))</f>
        <v>36526</v>
      </c>
      <c r="M554" s="103" t="n">
        <f aca="false">IF(AND($K554&lt;=M$20,$L554&gt;M$20),$I554,0)</f>
        <v>0</v>
      </c>
      <c r="N554" s="103" t="n">
        <f aca="false">IF(AND($K554&lt;=N$20,$L554&gt;N$20),$I554,0)</f>
        <v>0</v>
      </c>
      <c r="O554" s="103" t="n">
        <f aca="false">IF(AND($K554&lt;=O$20,$L554&gt;O$20),$I554,0)</f>
        <v>0</v>
      </c>
      <c r="P554" s="103" t="n">
        <f aca="false">IF(AND($K554&lt;=P$20,$L554&gt;P$20),$I554,0)</f>
        <v>0</v>
      </c>
      <c r="Q554" s="103" t="n">
        <f aca="false">IF(AND($K554&lt;=Q$20,$L554&gt;Q$20),$I554,0)</f>
        <v>0</v>
      </c>
      <c r="R554" s="103" t="n">
        <f aca="false">IF(AND($K554&lt;=R$20,$L554&gt;R$20),$I554,0)</f>
        <v>0</v>
      </c>
      <c r="S554" s="103" t="n">
        <f aca="false">IF(AND($K554&lt;=S$20,$L554&gt;S$20),$I554,0)</f>
        <v>0</v>
      </c>
      <c r="T554" s="103" t="n">
        <f aca="false">IF(AND($K554&lt;=T$20,$L554&gt;T$20),$I554,0)</f>
        <v>0</v>
      </c>
      <c r="U554" s="103" t="n">
        <f aca="false">IF(AND($K554&lt;=U$20,$L554&gt;U$20),$I554,0)</f>
        <v>0</v>
      </c>
      <c r="V554" s="103" t="n">
        <f aca="false">IF(AND($K554&lt;=V$20,$L554&gt;V$20),$I554,0)</f>
        <v>0</v>
      </c>
      <c r="W554" s="103" t="n">
        <f aca="false">IF(AND($K554&lt;=W$20,$L554&gt;W$20),$I554,0)</f>
        <v>0</v>
      </c>
      <c r="X554" s="103" t="n">
        <f aca="false">IF(AND($K554&lt;=X$20,$L554&gt;X$20),$I554,0)</f>
        <v>0</v>
      </c>
      <c r="Y554" s="106" t="n">
        <f aca="false">SUM(M554:X554)</f>
        <v>0</v>
      </c>
    </row>
    <row r="555" customFormat="false" ht="12.75" hidden="false" customHeight="false" outlineLevel="0" collapsed="false">
      <c r="A555" s="0" t="n">
        <f aca="false">+'Personnel Input Worksheet'!A556</f>
        <v>0</v>
      </c>
      <c r="B555" s="0" t="n">
        <f aca="false">+'Personnel Input Worksheet'!B556</f>
        <v>0</v>
      </c>
      <c r="C555" s="0" t="n">
        <f aca="false">+'Personnel Input Worksheet'!C556</f>
        <v>0</v>
      </c>
      <c r="D555" s="0" t="n">
        <f aca="false">+'Personnel Input Worksheet'!D556</f>
        <v>0</v>
      </c>
      <c r="E555" s="0" t="n">
        <f aca="false">+'Personnel Input Worksheet'!E556</f>
        <v>0</v>
      </c>
      <c r="F555" s="94" t="n">
        <f aca="false">+'Personnel Input Worksheet'!F556</f>
        <v>0</v>
      </c>
      <c r="G555" s="0" t="n">
        <f aca="false">+'Personnel Input Worksheet'!G556</f>
        <v>0</v>
      </c>
      <c r="H555" s="102" t="n">
        <f aca="false">+G555*30</f>
        <v>0</v>
      </c>
      <c r="I555" s="103" t="n">
        <f aca="false">+F555/12</f>
        <v>0</v>
      </c>
      <c r="J555" s="104" t="n">
        <v>36526</v>
      </c>
      <c r="K555" s="105" t="n">
        <f aca="false">IF(B555&lt;&gt;"FTE",DATE(99,12,31),+J555+(360-H555))</f>
        <v>36525</v>
      </c>
      <c r="L555" s="105" t="n">
        <f aca="false">IF(B555&lt;&gt;"FTE",J555+H555,DATE(2001,1,1))</f>
        <v>36526</v>
      </c>
      <c r="M555" s="103" t="n">
        <f aca="false">IF(AND($K555&lt;=M$20,$L555&gt;M$20),$I555,0)</f>
        <v>0</v>
      </c>
      <c r="N555" s="103" t="n">
        <f aca="false">IF(AND($K555&lt;=N$20,$L555&gt;N$20),$I555,0)</f>
        <v>0</v>
      </c>
      <c r="O555" s="103" t="n">
        <f aca="false">IF(AND($K555&lt;=O$20,$L555&gt;O$20),$I555,0)</f>
        <v>0</v>
      </c>
      <c r="P555" s="103" t="n">
        <f aca="false">IF(AND($K555&lt;=P$20,$L555&gt;P$20),$I555,0)</f>
        <v>0</v>
      </c>
      <c r="Q555" s="103" t="n">
        <f aca="false">IF(AND($K555&lt;=Q$20,$L555&gt;Q$20),$I555,0)</f>
        <v>0</v>
      </c>
      <c r="R555" s="103" t="n">
        <f aca="false">IF(AND($K555&lt;=R$20,$L555&gt;R$20),$I555,0)</f>
        <v>0</v>
      </c>
      <c r="S555" s="103" t="n">
        <f aca="false">IF(AND($K555&lt;=S$20,$L555&gt;S$20),$I555,0)</f>
        <v>0</v>
      </c>
      <c r="T555" s="103" t="n">
        <f aca="false">IF(AND($K555&lt;=T$20,$L555&gt;T$20),$I555,0)</f>
        <v>0</v>
      </c>
      <c r="U555" s="103" t="n">
        <f aca="false">IF(AND($K555&lt;=U$20,$L555&gt;U$20),$I555,0)</f>
        <v>0</v>
      </c>
      <c r="V555" s="103" t="n">
        <f aca="false">IF(AND($K555&lt;=V$20,$L555&gt;V$20),$I555,0)</f>
        <v>0</v>
      </c>
      <c r="W555" s="103" t="n">
        <f aca="false">IF(AND($K555&lt;=W$20,$L555&gt;W$20),$I555,0)</f>
        <v>0</v>
      </c>
      <c r="X555" s="103" t="n">
        <f aca="false">IF(AND($K555&lt;=X$20,$L555&gt;X$20),$I555,0)</f>
        <v>0</v>
      </c>
      <c r="Y555" s="106" t="n">
        <f aca="false">SUM(M555:X555)</f>
        <v>0</v>
      </c>
    </row>
    <row r="556" customFormat="false" ht="12.75" hidden="false" customHeight="false" outlineLevel="0" collapsed="false">
      <c r="A556" s="0" t="n">
        <f aca="false">+'Personnel Input Worksheet'!A557</f>
        <v>0</v>
      </c>
      <c r="B556" s="0" t="n">
        <f aca="false">+'Personnel Input Worksheet'!B557</f>
        <v>0</v>
      </c>
      <c r="C556" s="0" t="n">
        <f aca="false">+'Personnel Input Worksheet'!C557</f>
        <v>0</v>
      </c>
      <c r="D556" s="0" t="n">
        <f aca="false">+'Personnel Input Worksheet'!D557</f>
        <v>0</v>
      </c>
      <c r="E556" s="0" t="n">
        <f aca="false">+'Personnel Input Worksheet'!E557</f>
        <v>0</v>
      </c>
      <c r="F556" s="94" t="n">
        <f aca="false">+'Personnel Input Worksheet'!F557</f>
        <v>0</v>
      </c>
      <c r="G556" s="0" t="n">
        <f aca="false">+'Personnel Input Worksheet'!G557</f>
        <v>0</v>
      </c>
      <c r="H556" s="102" t="n">
        <f aca="false">+G556*30</f>
        <v>0</v>
      </c>
      <c r="I556" s="103" t="n">
        <f aca="false">+F556/12</f>
        <v>0</v>
      </c>
      <c r="J556" s="104" t="n">
        <v>36526</v>
      </c>
      <c r="K556" s="105" t="n">
        <f aca="false">IF(B556&lt;&gt;"FTE",DATE(99,12,31),+J556+(360-H556))</f>
        <v>36525</v>
      </c>
      <c r="L556" s="105" t="n">
        <f aca="false">IF(B556&lt;&gt;"FTE",J556+H556,DATE(2001,1,1))</f>
        <v>36526</v>
      </c>
      <c r="M556" s="103" t="n">
        <f aca="false">IF(AND($K556&lt;=M$20,$L556&gt;M$20),$I556,0)</f>
        <v>0</v>
      </c>
      <c r="N556" s="103" t="n">
        <f aca="false">IF(AND($K556&lt;=N$20,$L556&gt;N$20),$I556,0)</f>
        <v>0</v>
      </c>
      <c r="O556" s="103" t="n">
        <f aca="false">IF(AND($K556&lt;=O$20,$L556&gt;O$20),$I556,0)</f>
        <v>0</v>
      </c>
      <c r="P556" s="103" t="n">
        <f aca="false">IF(AND($K556&lt;=P$20,$L556&gt;P$20),$I556,0)</f>
        <v>0</v>
      </c>
      <c r="Q556" s="103" t="n">
        <f aca="false">IF(AND($K556&lt;=Q$20,$L556&gt;Q$20),$I556,0)</f>
        <v>0</v>
      </c>
      <c r="R556" s="103" t="n">
        <f aca="false">IF(AND($K556&lt;=R$20,$L556&gt;R$20),$I556,0)</f>
        <v>0</v>
      </c>
      <c r="S556" s="103" t="n">
        <f aca="false">IF(AND($K556&lt;=S$20,$L556&gt;S$20),$I556,0)</f>
        <v>0</v>
      </c>
      <c r="T556" s="103" t="n">
        <f aca="false">IF(AND($K556&lt;=T$20,$L556&gt;T$20),$I556,0)</f>
        <v>0</v>
      </c>
      <c r="U556" s="103" t="n">
        <f aca="false">IF(AND($K556&lt;=U$20,$L556&gt;U$20),$I556,0)</f>
        <v>0</v>
      </c>
      <c r="V556" s="103" t="n">
        <f aca="false">IF(AND($K556&lt;=V$20,$L556&gt;V$20),$I556,0)</f>
        <v>0</v>
      </c>
      <c r="W556" s="103" t="n">
        <f aca="false">IF(AND($K556&lt;=W$20,$L556&gt;W$20),$I556,0)</f>
        <v>0</v>
      </c>
      <c r="X556" s="103" t="n">
        <f aca="false">IF(AND($K556&lt;=X$20,$L556&gt;X$20),$I556,0)</f>
        <v>0</v>
      </c>
      <c r="Y556" s="106" t="n">
        <f aca="false">SUM(M556:X556)</f>
        <v>0</v>
      </c>
    </row>
    <row r="557" customFormat="false" ht="12.75" hidden="false" customHeight="false" outlineLevel="0" collapsed="false">
      <c r="A557" s="0" t="n">
        <f aca="false">+'Personnel Input Worksheet'!A558</f>
        <v>0</v>
      </c>
      <c r="B557" s="0" t="n">
        <f aca="false">+'Personnel Input Worksheet'!B558</f>
        <v>0</v>
      </c>
      <c r="C557" s="0" t="n">
        <f aca="false">+'Personnel Input Worksheet'!C558</f>
        <v>0</v>
      </c>
      <c r="D557" s="0" t="n">
        <f aca="false">+'Personnel Input Worksheet'!D558</f>
        <v>0</v>
      </c>
      <c r="E557" s="0" t="n">
        <f aca="false">+'Personnel Input Worksheet'!E558</f>
        <v>0</v>
      </c>
      <c r="F557" s="94" t="n">
        <f aca="false">+'Personnel Input Worksheet'!F558</f>
        <v>0</v>
      </c>
      <c r="G557" s="0" t="n">
        <f aca="false">+'Personnel Input Worksheet'!G558</f>
        <v>0</v>
      </c>
      <c r="H557" s="102" t="n">
        <f aca="false">+G557*30</f>
        <v>0</v>
      </c>
      <c r="I557" s="103" t="n">
        <f aca="false">+F557/12</f>
        <v>0</v>
      </c>
      <c r="J557" s="104" t="n">
        <v>36526</v>
      </c>
      <c r="K557" s="105" t="n">
        <f aca="false">IF(B557&lt;&gt;"FTE",DATE(99,12,31),+J557+(360-H557))</f>
        <v>36525</v>
      </c>
      <c r="L557" s="105" t="n">
        <f aca="false">IF(B557&lt;&gt;"FTE",J557+H557,DATE(2001,1,1))</f>
        <v>36526</v>
      </c>
      <c r="M557" s="103" t="n">
        <f aca="false">IF(AND($K557&lt;=M$20,$L557&gt;M$20),$I557,0)</f>
        <v>0</v>
      </c>
      <c r="N557" s="103" t="n">
        <f aca="false">IF(AND($K557&lt;=N$20,$L557&gt;N$20),$I557,0)</f>
        <v>0</v>
      </c>
      <c r="O557" s="103" t="n">
        <f aca="false">IF(AND($K557&lt;=O$20,$L557&gt;O$20),$I557,0)</f>
        <v>0</v>
      </c>
      <c r="P557" s="103" t="n">
        <f aca="false">IF(AND($K557&lt;=P$20,$L557&gt;P$20),$I557,0)</f>
        <v>0</v>
      </c>
      <c r="Q557" s="103" t="n">
        <f aca="false">IF(AND($K557&lt;=Q$20,$L557&gt;Q$20),$I557,0)</f>
        <v>0</v>
      </c>
      <c r="R557" s="103" t="n">
        <f aca="false">IF(AND($K557&lt;=R$20,$L557&gt;R$20),$I557,0)</f>
        <v>0</v>
      </c>
      <c r="S557" s="103" t="n">
        <f aca="false">IF(AND($K557&lt;=S$20,$L557&gt;S$20),$I557,0)</f>
        <v>0</v>
      </c>
      <c r="T557" s="103" t="n">
        <f aca="false">IF(AND($K557&lt;=T$20,$L557&gt;T$20),$I557,0)</f>
        <v>0</v>
      </c>
      <c r="U557" s="103" t="n">
        <f aca="false">IF(AND($K557&lt;=U$20,$L557&gt;U$20),$I557,0)</f>
        <v>0</v>
      </c>
      <c r="V557" s="103" t="n">
        <f aca="false">IF(AND($K557&lt;=V$20,$L557&gt;V$20),$I557,0)</f>
        <v>0</v>
      </c>
      <c r="W557" s="103" t="n">
        <f aca="false">IF(AND($K557&lt;=W$20,$L557&gt;W$20),$I557,0)</f>
        <v>0</v>
      </c>
      <c r="X557" s="103" t="n">
        <f aca="false">IF(AND($K557&lt;=X$20,$L557&gt;X$20),$I557,0)</f>
        <v>0</v>
      </c>
      <c r="Y557" s="106" t="n">
        <f aca="false">SUM(M557:X557)</f>
        <v>0</v>
      </c>
    </row>
    <row r="558" customFormat="false" ht="12.75" hidden="false" customHeight="false" outlineLevel="0" collapsed="false">
      <c r="A558" s="0" t="n">
        <f aca="false">+'Personnel Input Worksheet'!A559</f>
        <v>0</v>
      </c>
      <c r="B558" s="0" t="n">
        <f aca="false">+'Personnel Input Worksheet'!B559</f>
        <v>0</v>
      </c>
      <c r="C558" s="0" t="n">
        <f aca="false">+'Personnel Input Worksheet'!C559</f>
        <v>0</v>
      </c>
      <c r="D558" s="0" t="n">
        <f aca="false">+'Personnel Input Worksheet'!D559</f>
        <v>0</v>
      </c>
      <c r="E558" s="0" t="n">
        <f aca="false">+'Personnel Input Worksheet'!E559</f>
        <v>0</v>
      </c>
      <c r="F558" s="94" t="n">
        <f aca="false">+'Personnel Input Worksheet'!F559</f>
        <v>0</v>
      </c>
      <c r="G558" s="0" t="n">
        <f aca="false">+'Personnel Input Worksheet'!G559</f>
        <v>0</v>
      </c>
      <c r="H558" s="102" t="n">
        <f aca="false">+G558*30</f>
        <v>0</v>
      </c>
      <c r="I558" s="103" t="n">
        <f aca="false">+F558/12</f>
        <v>0</v>
      </c>
      <c r="J558" s="104" t="n">
        <v>36526</v>
      </c>
      <c r="K558" s="105" t="n">
        <f aca="false">IF(B558&lt;&gt;"FTE",DATE(99,12,31),+J558+(360-H558))</f>
        <v>36525</v>
      </c>
      <c r="L558" s="105" t="n">
        <f aca="false">IF(B558&lt;&gt;"FTE",J558+H558,DATE(2001,1,1))</f>
        <v>36526</v>
      </c>
      <c r="M558" s="103" t="n">
        <f aca="false">IF(AND($K558&lt;=M$20,$L558&gt;M$20),$I558,0)</f>
        <v>0</v>
      </c>
      <c r="N558" s="103" t="n">
        <f aca="false">IF(AND($K558&lt;=N$20,$L558&gt;N$20),$I558,0)</f>
        <v>0</v>
      </c>
      <c r="O558" s="103" t="n">
        <f aca="false">IF(AND($K558&lt;=O$20,$L558&gt;O$20),$I558,0)</f>
        <v>0</v>
      </c>
      <c r="P558" s="103" t="n">
        <f aca="false">IF(AND($K558&lt;=P$20,$L558&gt;P$20),$I558,0)</f>
        <v>0</v>
      </c>
      <c r="Q558" s="103" t="n">
        <f aca="false">IF(AND($K558&lt;=Q$20,$L558&gt;Q$20),$I558,0)</f>
        <v>0</v>
      </c>
      <c r="R558" s="103" t="n">
        <f aca="false">IF(AND($K558&lt;=R$20,$L558&gt;R$20),$I558,0)</f>
        <v>0</v>
      </c>
      <c r="S558" s="103" t="n">
        <f aca="false">IF(AND($K558&lt;=S$20,$L558&gt;S$20),$I558,0)</f>
        <v>0</v>
      </c>
      <c r="T558" s="103" t="n">
        <f aca="false">IF(AND($K558&lt;=T$20,$L558&gt;T$20),$I558,0)</f>
        <v>0</v>
      </c>
      <c r="U558" s="103" t="n">
        <f aca="false">IF(AND($K558&lt;=U$20,$L558&gt;U$20),$I558,0)</f>
        <v>0</v>
      </c>
      <c r="V558" s="103" t="n">
        <f aca="false">IF(AND($K558&lt;=V$20,$L558&gt;V$20),$I558,0)</f>
        <v>0</v>
      </c>
      <c r="W558" s="103" t="n">
        <f aca="false">IF(AND($K558&lt;=W$20,$L558&gt;W$20),$I558,0)</f>
        <v>0</v>
      </c>
      <c r="X558" s="103" t="n">
        <f aca="false">IF(AND($K558&lt;=X$20,$L558&gt;X$20),$I558,0)</f>
        <v>0</v>
      </c>
      <c r="Y558" s="106" t="n">
        <f aca="false">SUM(M558:X558)</f>
        <v>0</v>
      </c>
    </row>
    <row r="559" customFormat="false" ht="12.75" hidden="false" customHeight="false" outlineLevel="0" collapsed="false">
      <c r="A559" s="0" t="n">
        <f aca="false">+'Personnel Input Worksheet'!A560</f>
        <v>0</v>
      </c>
      <c r="B559" s="0" t="n">
        <f aca="false">+'Personnel Input Worksheet'!B560</f>
        <v>0</v>
      </c>
      <c r="C559" s="0" t="n">
        <f aca="false">+'Personnel Input Worksheet'!C560</f>
        <v>0</v>
      </c>
      <c r="D559" s="0" t="n">
        <f aca="false">+'Personnel Input Worksheet'!D560</f>
        <v>0</v>
      </c>
      <c r="E559" s="0" t="n">
        <f aca="false">+'Personnel Input Worksheet'!E560</f>
        <v>0</v>
      </c>
      <c r="F559" s="94" t="n">
        <f aca="false">+'Personnel Input Worksheet'!F560</f>
        <v>0</v>
      </c>
      <c r="G559" s="0" t="n">
        <f aca="false">+'Personnel Input Worksheet'!G560</f>
        <v>0</v>
      </c>
      <c r="H559" s="102" t="n">
        <f aca="false">+G559*30</f>
        <v>0</v>
      </c>
      <c r="I559" s="103" t="n">
        <f aca="false">+F559/12</f>
        <v>0</v>
      </c>
      <c r="J559" s="104" t="n">
        <v>36526</v>
      </c>
      <c r="K559" s="105" t="n">
        <f aca="false">IF(B559&lt;&gt;"FTE",DATE(99,12,31),+J559+(360-H559))</f>
        <v>36525</v>
      </c>
      <c r="L559" s="105" t="n">
        <f aca="false">IF(B559&lt;&gt;"FTE",J559+H559,DATE(2001,1,1))</f>
        <v>36526</v>
      </c>
      <c r="M559" s="103" t="n">
        <f aca="false">IF(AND($K559&lt;=M$20,$L559&gt;M$20),$I559,0)</f>
        <v>0</v>
      </c>
      <c r="N559" s="103" t="n">
        <f aca="false">IF(AND($K559&lt;=N$20,$L559&gt;N$20),$I559,0)</f>
        <v>0</v>
      </c>
      <c r="O559" s="103" t="n">
        <f aca="false">IF(AND($K559&lt;=O$20,$L559&gt;O$20),$I559,0)</f>
        <v>0</v>
      </c>
      <c r="P559" s="103" t="n">
        <f aca="false">IF(AND($K559&lt;=P$20,$L559&gt;P$20),$I559,0)</f>
        <v>0</v>
      </c>
      <c r="Q559" s="103" t="n">
        <f aca="false">IF(AND($K559&lt;=Q$20,$L559&gt;Q$20),$I559,0)</f>
        <v>0</v>
      </c>
      <c r="R559" s="103" t="n">
        <f aca="false">IF(AND($K559&lt;=R$20,$L559&gt;R$20),$I559,0)</f>
        <v>0</v>
      </c>
      <c r="S559" s="103" t="n">
        <f aca="false">IF(AND($K559&lt;=S$20,$L559&gt;S$20),$I559,0)</f>
        <v>0</v>
      </c>
      <c r="T559" s="103" t="n">
        <f aca="false">IF(AND($K559&lt;=T$20,$L559&gt;T$20),$I559,0)</f>
        <v>0</v>
      </c>
      <c r="U559" s="103" t="n">
        <f aca="false">IF(AND($K559&lt;=U$20,$L559&gt;U$20),$I559,0)</f>
        <v>0</v>
      </c>
      <c r="V559" s="103" t="n">
        <f aca="false">IF(AND($K559&lt;=V$20,$L559&gt;V$20),$I559,0)</f>
        <v>0</v>
      </c>
      <c r="W559" s="103" t="n">
        <f aca="false">IF(AND($K559&lt;=W$20,$L559&gt;W$20),$I559,0)</f>
        <v>0</v>
      </c>
      <c r="X559" s="103" t="n">
        <f aca="false">IF(AND($K559&lt;=X$20,$L559&gt;X$20),$I559,0)</f>
        <v>0</v>
      </c>
      <c r="Y559" s="106" t="n">
        <f aca="false">SUM(M559:X559)</f>
        <v>0</v>
      </c>
    </row>
    <row r="560" customFormat="false" ht="12.75" hidden="false" customHeight="false" outlineLevel="0" collapsed="false">
      <c r="A560" s="0" t="n">
        <f aca="false">+'Personnel Input Worksheet'!A561</f>
        <v>0</v>
      </c>
      <c r="B560" s="0" t="n">
        <f aca="false">+'Personnel Input Worksheet'!B561</f>
        <v>0</v>
      </c>
      <c r="C560" s="0" t="n">
        <f aca="false">+'Personnel Input Worksheet'!C561</f>
        <v>0</v>
      </c>
      <c r="D560" s="0" t="n">
        <f aca="false">+'Personnel Input Worksheet'!D561</f>
        <v>0</v>
      </c>
      <c r="E560" s="0" t="n">
        <f aca="false">+'Personnel Input Worksheet'!E561</f>
        <v>0</v>
      </c>
      <c r="F560" s="94" t="n">
        <f aca="false">+'Personnel Input Worksheet'!F561</f>
        <v>0</v>
      </c>
      <c r="G560" s="0" t="n">
        <f aca="false">+'Personnel Input Worksheet'!G561</f>
        <v>0</v>
      </c>
      <c r="H560" s="102" t="n">
        <f aca="false">+G560*30</f>
        <v>0</v>
      </c>
      <c r="I560" s="103" t="n">
        <f aca="false">+F560/12</f>
        <v>0</v>
      </c>
      <c r="J560" s="104" t="n">
        <v>36526</v>
      </c>
      <c r="K560" s="105" t="n">
        <f aca="false">IF(B560&lt;&gt;"FTE",DATE(99,12,31),+J560+(360-H560))</f>
        <v>36525</v>
      </c>
      <c r="L560" s="105" t="n">
        <f aca="false">IF(B560&lt;&gt;"FTE",J560+H560,DATE(2001,1,1))</f>
        <v>36526</v>
      </c>
      <c r="M560" s="103" t="n">
        <f aca="false">IF(AND($K560&lt;=M$20,$L560&gt;M$20),$I560,0)</f>
        <v>0</v>
      </c>
      <c r="N560" s="103" t="n">
        <f aca="false">IF(AND($K560&lt;=N$20,$L560&gt;N$20),$I560,0)</f>
        <v>0</v>
      </c>
      <c r="O560" s="103" t="n">
        <f aca="false">IF(AND($K560&lt;=O$20,$L560&gt;O$20),$I560,0)</f>
        <v>0</v>
      </c>
      <c r="P560" s="103" t="n">
        <f aca="false">IF(AND($K560&lt;=P$20,$L560&gt;P$20),$I560,0)</f>
        <v>0</v>
      </c>
      <c r="Q560" s="103" t="n">
        <f aca="false">IF(AND($K560&lt;=Q$20,$L560&gt;Q$20),$I560,0)</f>
        <v>0</v>
      </c>
      <c r="R560" s="103" t="n">
        <f aca="false">IF(AND($K560&lt;=R$20,$L560&gt;R$20),$I560,0)</f>
        <v>0</v>
      </c>
      <c r="S560" s="103" t="n">
        <f aca="false">IF(AND($K560&lt;=S$20,$L560&gt;S$20),$I560,0)</f>
        <v>0</v>
      </c>
      <c r="T560" s="103" t="n">
        <f aca="false">IF(AND($K560&lt;=T$20,$L560&gt;T$20),$I560,0)</f>
        <v>0</v>
      </c>
      <c r="U560" s="103" t="n">
        <f aca="false">IF(AND($K560&lt;=U$20,$L560&gt;U$20),$I560,0)</f>
        <v>0</v>
      </c>
      <c r="V560" s="103" t="n">
        <f aca="false">IF(AND($K560&lt;=V$20,$L560&gt;V$20),$I560,0)</f>
        <v>0</v>
      </c>
      <c r="W560" s="103" t="n">
        <f aca="false">IF(AND($K560&lt;=W$20,$L560&gt;W$20),$I560,0)</f>
        <v>0</v>
      </c>
      <c r="X560" s="103" t="n">
        <f aca="false">IF(AND($K560&lt;=X$20,$L560&gt;X$20),$I560,0)</f>
        <v>0</v>
      </c>
      <c r="Y560" s="106" t="n">
        <f aca="false">SUM(M560:X560)</f>
        <v>0</v>
      </c>
    </row>
    <row r="561" customFormat="false" ht="12.75" hidden="false" customHeight="false" outlineLevel="0" collapsed="false">
      <c r="A561" s="0" t="n">
        <f aca="false">+'Personnel Input Worksheet'!A562</f>
        <v>0</v>
      </c>
      <c r="B561" s="0" t="n">
        <f aca="false">+'Personnel Input Worksheet'!B562</f>
        <v>0</v>
      </c>
      <c r="C561" s="0" t="n">
        <f aca="false">+'Personnel Input Worksheet'!C562</f>
        <v>0</v>
      </c>
      <c r="D561" s="0" t="n">
        <f aca="false">+'Personnel Input Worksheet'!D562</f>
        <v>0</v>
      </c>
      <c r="E561" s="0" t="n">
        <f aca="false">+'Personnel Input Worksheet'!E562</f>
        <v>0</v>
      </c>
      <c r="F561" s="94" t="n">
        <f aca="false">+'Personnel Input Worksheet'!F562</f>
        <v>0</v>
      </c>
      <c r="G561" s="0" t="n">
        <f aca="false">+'Personnel Input Worksheet'!G562</f>
        <v>0</v>
      </c>
      <c r="H561" s="102" t="n">
        <f aca="false">+G561*30</f>
        <v>0</v>
      </c>
      <c r="I561" s="103" t="n">
        <f aca="false">+F561/12</f>
        <v>0</v>
      </c>
      <c r="J561" s="104" t="n">
        <v>36526</v>
      </c>
      <c r="K561" s="105" t="n">
        <f aca="false">IF(B561&lt;&gt;"FTE",DATE(99,12,31),+J561+(360-H561))</f>
        <v>36525</v>
      </c>
      <c r="L561" s="105" t="n">
        <f aca="false">IF(B561&lt;&gt;"FTE",J561+H561,DATE(2001,1,1))</f>
        <v>36526</v>
      </c>
      <c r="M561" s="103" t="n">
        <f aca="false">IF(AND($K561&lt;=M$20,$L561&gt;M$20),$I561,0)</f>
        <v>0</v>
      </c>
      <c r="N561" s="103" t="n">
        <f aca="false">IF(AND($K561&lt;=N$20,$L561&gt;N$20),$I561,0)</f>
        <v>0</v>
      </c>
      <c r="O561" s="103" t="n">
        <f aca="false">IF(AND($K561&lt;=O$20,$L561&gt;O$20),$I561,0)</f>
        <v>0</v>
      </c>
      <c r="P561" s="103" t="n">
        <f aca="false">IF(AND($K561&lt;=P$20,$L561&gt;P$20),$I561,0)</f>
        <v>0</v>
      </c>
      <c r="Q561" s="103" t="n">
        <f aca="false">IF(AND($K561&lt;=Q$20,$L561&gt;Q$20),$I561,0)</f>
        <v>0</v>
      </c>
      <c r="R561" s="103" t="n">
        <f aca="false">IF(AND($K561&lt;=R$20,$L561&gt;R$20),$I561,0)</f>
        <v>0</v>
      </c>
      <c r="S561" s="103" t="n">
        <f aca="false">IF(AND($K561&lt;=S$20,$L561&gt;S$20),$I561,0)</f>
        <v>0</v>
      </c>
      <c r="T561" s="103" t="n">
        <f aca="false">IF(AND($K561&lt;=T$20,$L561&gt;T$20),$I561,0)</f>
        <v>0</v>
      </c>
      <c r="U561" s="103" t="n">
        <f aca="false">IF(AND($K561&lt;=U$20,$L561&gt;U$20),$I561,0)</f>
        <v>0</v>
      </c>
      <c r="V561" s="103" t="n">
        <f aca="false">IF(AND($K561&lt;=V$20,$L561&gt;V$20),$I561,0)</f>
        <v>0</v>
      </c>
      <c r="W561" s="103" t="n">
        <f aca="false">IF(AND($K561&lt;=W$20,$L561&gt;W$20),$I561,0)</f>
        <v>0</v>
      </c>
      <c r="X561" s="103" t="n">
        <f aca="false">IF(AND($K561&lt;=X$20,$L561&gt;X$20),$I561,0)</f>
        <v>0</v>
      </c>
      <c r="Y561" s="106" t="n">
        <f aca="false">SUM(M561:X561)</f>
        <v>0</v>
      </c>
    </row>
    <row r="562" customFormat="false" ht="12.75" hidden="false" customHeight="false" outlineLevel="0" collapsed="false">
      <c r="A562" s="0" t="n">
        <f aca="false">+'Personnel Input Worksheet'!A563</f>
        <v>0</v>
      </c>
      <c r="B562" s="0" t="n">
        <f aca="false">+'Personnel Input Worksheet'!B563</f>
        <v>0</v>
      </c>
      <c r="C562" s="0" t="n">
        <f aca="false">+'Personnel Input Worksheet'!C563</f>
        <v>0</v>
      </c>
      <c r="D562" s="0" t="n">
        <f aca="false">+'Personnel Input Worksheet'!D563</f>
        <v>0</v>
      </c>
      <c r="E562" s="0" t="n">
        <f aca="false">+'Personnel Input Worksheet'!E563</f>
        <v>0</v>
      </c>
      <c r="F562" s="94" t="n">
        <f aca="false">+'Personnel Input Worksheet'!F563</f>
        <v>0</v>
      </c>
      <c r="G562" s="0" t="n">
        <f aca="false">+'Personnel Input Worksheet'!G563</f>
        <v>0</v>
      </c>
      <c r="H562" s="102" t="n">
        <f aca="false">+G562*30</f>
        <v>0</v>
      </c>
      <c r="I562" s="103" t="n">
        <f aca="false">+F562/12</f>
        <v>0</v>
      </c>
      <c r="J562" s="104" t="n">
        <v>36526</v>
      </c>
      <c r="K562" s="105" t="n">
        <f aca="false">IF(B562&lt;&gt;"FTE",DATE(99,12,31),+J562+(360-H562))</f>
        <v>36525</v>
      </c>
      <c r="L562" s="105" t="n">
        <f aca="false">IF(B562&lt;&gt;"FTE",J562+H562,DATE(2001,1,1))</f>
        <v>36526</v>
      </c>
      <c r="M562" s="103" t="n">
        <f aca="false">IF(AND($K562&lt;=M$20,$L562&gt;M$20),$I562,0)</f>
        <v>0</v>
      </c>
      <c r="N562" s="103" t="n">
        <f aca="false">IF(AND($K562&lt;=N$20,$L562&gt;N$20),$I562,0)</f>
        <v>0</v>
      </c>
      <c r="O562" s="103" t="n">
        <f aca="false">IF(AND($K562&lt;=O$20,$L562&gt;O$20),$I562,0)</f>
        <v>0</v>
      </c>
      <c r="P562" s="103" t="n">
        <f aca="false">IF(AND($K562&lt;=P$20,$L562&gt;P$20),$I562,0)</f>
        <v>0</v>
      </c>
      <c r="Q562" s="103" t="n">
        <f aca="false">IF(AND($K562&lt;=Q$20,$L562&gt;Q$20),$I562,0)</f>
        <v>0</v>
      </c>
      <c r="R562" s="103" t="n">
        <f aca="false">IF(AND($K562&lt;=R$20,$L562&gt;R$20),$I562,0)</f>
        <v>0</v>
      </c>
      <c r="S562" s="103" t="n">
        <f aca="false">IF(AND($K562&lt;=S$20,$L562&gt;S$20),$I562,0)</f>
        <v>0</v>
      </c>
      <c r="T562" s="103" t="n">
        <f aca="false">IF(AND($K562&lt;=T$20,$L562&gt;T$20),$I562,0)</f>
        <v>0</v>
      </c>
      <c r="U562" s="103" t="n">
        <f aca="false">IF(AND($K562&lt;=U$20,$L562&gt;U$20),$I562,0)</f>
        <v>0</v>
      </c>
      <c r="V562" s="103" t="n">
        <f aca="false">IF(AND($K562&lt;=V$20,$L562&gt;V$20),$I562,0)</f>
        <v>0</v>
      </c>
      <c r="W562" s="103" t="n">
        <f aca="false">IF(AND($K562&lt;=W$20,$L562&gt;W$20),$I562,0)</f>
        <v>0</v>
      </c>
      <c r="X562" s="103" t="n">
        <f aca="false">IF(AND($K562&lt;=X$20,$L562&gt;X$20),$I562,0)</f>
        <v>0</v>
      </c>
      <c r="Y562" s="106" t="n">
        <f aca="false">SUM(M562:X562)</f>
        <v>0</v>
      </c>
    </row>
    <row r="563" customFormat="false" ht="12.75" hidden="false" customHeight="false" outlineLevel="0" collapsed="false">
      <c r="A563" s="0" t="n">
        <f aca="false">+'Personnel Input Worksheet'!A564</f>
        <v>0</v>
      </c>
      <c r="B563" s="0" t="n">
        <f aca="false">+'Personnel Input Worksheet'!B564</f>
        <v>0</v>
      </c>
      <c r="C563" s="0" t="n">
        <f aca="false">+'Personnel Input Worksheet'!C564</f>
        <v>0</v>
      </c>
      <c r="D563" s="0" t="n">
        <f aca="false">+'Personnel Input Worksheet'!D564</f>
        <v>0</v>
      </c>
      <c r="E563" s="0" t="n">
        <f aca="false">+'Personnel Input Worksheet'!E564</f>
        <v>0</v>
      </c>
      <c r="F563" s="94" t="n">
        <f aca="false">+'Personnel Input Worksheet'!F564</f>
        <v>0</v>
      </c>
      <c r="G563" s="0" t="n">
        <f aca="false">+'Personnel Input Worksheet'!G564</f>
        <v>0</v>
      </c>
      <c r="H563" s="102" t="n">
        <f aca="false">+G563*30</f>
        <v>0</v>
      </c>
      <c r="I563" s="103" t="n">
        <f aca="false">+F563/12</f>
        <v>0</v>
      </c>
      <c r="J563" s="104" t="n">
        <v>36526</v>
      </c>
      <c r="K563" s="105" t="n">
        <f aca="false">IF(B563&lt;&gt;"FTE",DATE(99,12,31),+J563+(360-H563))</f>
        <v>36525</v>
      </c>
      <c r="L563" s="105" t="n">
        <f aca="false">IF(B563&lt;&gt;"FTE",J563+H563,DATE(2001,1,1))</f>
        <v>36526</v>
      </c>
      <c r="M563" s="103" t="n">
        <f aca="false">IF(AND($K563&lt;=M$20,$L563&gt;M$20),$I563,0)</f>
        <v>0</v>
      </c>
      <c r="N563" s="103" t="n">
        <f aca="false">IF(AND($K563&lt;=N$20,$L563&gt;N$20),$I563,0)</f>
        <v>0</v>
      </c>
      <c r="O563" s="103" t="n">
        <f aca="false">IF(AND($K563&lt;=O$20,$L563&gt;O$20),$I563,0)</f>
        <v>0</v>
      </c>
      <c r="P563" s="103" t="n">
        <f aca="false">IF(AND($K563&lt;=P$20,$L563&gt;P$20),$I563,0)</f>
        <v>0</v>
      </c>
      <c r="Q563" s="103" t="n">
        <f aca="false">IF(AND($K563&lt;=Q$20,$L563&gt;Q$20),$I563,0)</f>
        <v>0</v>
      </c>
      <c r="R563" s="103" t="n">
        <f aca="false">IF(AND($K563&lt;=R$20,$L563&gt;R$20),$I563,0)</f>
        <v>0</v>
      </c>
      <c r="S563" s="103" t="n">
        <f aca="false">IF(AND($K563&lt;=S$20,$L563&gt;S$20),$I563,0)</f>
        <v>0</v>
      </c>
      <c r="T563" s="103" t="n">
        <f aca="false">IF(AND($K563&lt;=T$20,$L563&gt;T$20),$I563,0)</f>
        <v>0</v>
      </c>
      <c r="U563" s="103" t="n">
        <f aca="false">IF(AND($K563&lt;=U$20,$L563&gt;U$20),$I563,0)</f>
        <v>0</v>
      </c>
      <c r="V563" s="103" t="n">
        <f aca="false">IF(AND($K563&lt;=V$20,$L563&gt;V$20),$I563,0)</f>
        <v>0</v>
      </c>
      <c r="W563" s="103" t="n">
        <f aca="false">IF(AND($K563&lt;=W$20,$L563&gt;W$20),$I563,0)</f>
        <v>0</v>
      </c>
      <c r="X563" s="103" t="n">
        <f aca="false">IF(AND($K563&lt;=X$20,$L563&gt;X$20),$I563,0)</f>
        <v>0</v>
      </c>
      <c r="Y563" s="106" t="n">
        <f aca="false">SUM(M563:X563)</f>
        <v>0</v>
      </c>
    </row>
    <row r="564" customFormat="false" ht="12.75" hidden="false" customHeight="false" outlineLevel="0" collapsed="false">
      <c r="A564" s="0" t="n">
        <f aca="false">+'Personnel Input Worksheet'!A565</f>
        <v>0</v>
      </c>
      <c r="B564" s="0" t="n">
        <f aca="false">+'Personnel Input Worksheet'!B565</f>
        <v>0</v>
      </c>
      <c r="C564" s="0" t="n">
        <f aca="false">+'Personnel Input Worksheet'!C565</f>
        <v>0</v>
      </c>
      <c r="D564" s="0" t="n">
        <f aca="false">+'Personnel Input Worksheet'!D565</f>
        <v>0</v>
      </c>
      <c r="E564" s="0" t="n">
        <f aca="false">+'Personnel Input Worksheet'!E565</f>
        <v>0</v>
      </c>
      <c r="F564" s="94" t="n">
        <f aca="false">+'Personnel Input Worksheet'!F565</f>
        <v>0</v>
      </c>
      <c r="G564" s="0" t="n">
        <f aca="false">+'Personnel Input Worksheet'!G565</f>
        <v>0</v>
      </c>
      <c r="H564" s="102" t="n">
        <f aca="false">+G564*30</f>
        <v>0</v>
      </c>
      <c r="I564" s="103" t="n">
        <f aca="false">+F564/12</f>
        <v>0</v>
      </c>
      <c r="J564" s="104" t="n">
        <v>36526</v>
      </c>
      <c r="K564" s="105" t="n">
        <f aca="false">IF(B564&lt;&gt;"FTE",DATE(99,12,31),+J564+(360-H564))</f>
        <v>36525</v>
      </c>
      <c r="L564" s="105" t="n">
        <f aca="false">IF(B564&lt;&gt;"FTE",J564+H564,DATE(2001,1,1))</f>
        <v>36526</v>
      </c>
      <c r="M564" s="103" t="n">
        <f aca="false">IF(AND($K564&lt;=M$20,$L564&gt;M$20),$I564,0)</f>
        <v>0</v>
      </c>
      <c r="N564" s="103" t="n">
        <f aca="false">IF(AND($K564&lt;=N$20,$L564&gt;N$20),$I564,0)</f>
        <v>0</v>
      </c>
      <c r="O564" s="103" t="n">
        <f aca="false">IF(AND($K564&lt;=O$20,$L564&gt;O$20),$I564,0)</f>
        <v>0</v>
      </c>
      <c r="P564" s="103" t="n">
        <f aca="false">IF(AND($K564&lt;=P$20,$L564&gt;P$20),$I564,0)</f>
        <v>0</v>
      </c>
      <c r="Q564" s="103" t="n">
        <f aca="false">IF(AND($K564&lt;=Q$20,$L564&gt;Q$20),$I564,0)</f>
        <v>0</v>
      </c>
      <c r="R564" s="103" t="n">
        <f aca="false">IF(AND($K564&lt;=R$20,$L564&gt;R$20),$I564,0)</f>
        <v>0</v>
      </c>
      <c r="S564" s="103" t="n">
        <f aca="false">IF(AND($K564&lt;=S$20,$L564&gt;S$20),$I564,0)</f>
        <v>0</v>
      </c>
      <c r="T564" s="103" t="n">
        <f aca="false">IF(AND($K564&lt;=T$20,$L564&gt;T$20),$I564,0)</f>
        <v>0</v>
      </c>
      <c r="U564" s="103" t="n">
        <f aca="false">IF(AND($K564&lt;=U$20,$L564&gt;U$20),$I564,0)</f>
        <v>0</v>
      </c>
      <c r="V564" s="103" t="n">
        <f aca="false">IF(AND($K564&lt;=V$20,$L564&gt;V$20),$I564,0)</f>
        <v>0</v>
      </c>
      <c r="W564" s="103" t="n">
        <f aca="false">IF(AND($K564&lt;=W$20,$L564&gt;W$20),$I564,0)</f>
        <v>0</v>
      </c>
      <c r="X564" s="103" t="n">
        <f aca="false">IF(AND($K564&lt;=X$20,$L564&gt;X$20),$I564,0)</f>
        <v>0</v>
      </c>
      <c r="Y564" s="106" t="n">
        <f aca="false">SUM(M564:X564)</f>
        <v>0</v>
      </c>
    </row>
    <row r="565" customFormat="false" ht="12.75" hidden="false" customHeight="false" outlineLevel="0" collapsed="false">
      <c r="A565" s="0" t="n">
        <f aca="false">+'Personnel Input Worksheet'!A566</f>
        <v>0</v>
      </c>
      <c r="B565" s="0" t="n">
        <f aca="false">+'Personnel Input Worksheet'!B566</f>
        <v>0</v>
      </c>
      <c r="C565" s="0" t="n">
        <f aca="false">+'Personnel Input Worksheet'!C566</f>
        <v>0</v>
      </c>
      <c r="D565" s="0" t="n">
        <f aca="false">+'Personnel Input Worksheet'!D566</f>
        <v>0</v>
      </c>
      <c r="E565" s="0" t="n">
        <f aca="false">+'Personnel Input Worksheet'!E566</f>
        <v>0</v>
      </c>
      <c r="F565" s="94" t="n">
        <f aca="false">+'Personnel Input Worksheet'!F566</f>
        <v>0</v>
      </c>
      <c r="G565" s="0" t="n">
        <f aca="false">+'Personnel Input Worksheet'!G566</f>
        <v>0</v>
      </c>
      <c r="H565" s="102" t="n">
        <f aca="false">+G565*30</f>
        <v>0</v>
      </c>
      <c r="I565" s="103" t="n">
        <f aca="false">+F565/12</f>
        <v>0</v>
      </c>
      <c r="J565" s="104" t="n">
        <v>36526</v>
      </c>
      <c r="K565" s="105" t="n">
        <f aca="false">IF(B565&lt;&gt;"FTE",DATE(99,12,31),+J565+(360-H565))</f>
        <v>36525</v>
      </c>
      <c r="L565" s="105" t="n">
        <f aca="false">IF(B565&lt;&gt;"FTE",J565+H565,DATE(2001,1,1))</f>
        <v>36526</v>
      </c>
      <c r="M565" s="103" t="n">
        <f aca="false">IF(AND($K565&lt;=M$20,$L565&gt;M$20),$I565,0)</f>
        <v>0</v>
      </c>
      <c r="N565" s="103" t="n">
        <f aca="false">IF(AND($K565&lt;=N$20,$L565&gt;N$20),$I565,0)</f>
        <v>0</v>
      </c>
      <c r="O565" s="103" t="n">
        <f aca="false">IF(AND($K565&lt;=O$20,$L565&gt;O$20),$I565,0)</f>
        <v>0</v>
      </c>
      <c r="P565" s="103" t="n">
        <f aca="false">IF(AND($K565&lt;=P$20,$L565&gt;P$20),$I565,0)</f>
        <v>0</v>
      </c>
      <c r="Q565" s="103" t="n">
        <f aca="false">IF(AND($K565&lt;=Q$20,$L565&gt;Q$20),$I565,0)</f>
        <v>0</v>
      </c>
      <c r="R565" s="103" t="n">
        <f aca="false">IF(AND($K565&lt;=R$20,$L565&gt;R$20),$I565,0)</f>
        <v>0</v>
      </c>
      <c r="S565" s="103" t="n">
        <f aca="false">IF(AND($K565&lt;=S$20,$L565&gt;S$20),$I565,0)</f>
        <v>0</v>
      </c>
      <c r="T565" s="103" t="n">
        <f aca="false">IF(AND($K565&lt;=T$20,$L565&gt;T$20),$I565,0)</f>
        <v>0</v>
      </c>
      <c r="U565" s="103" t="n">
        <f aca="false">IF(AND($K565&lt;=U$20,$L565&gt;U$20),$I565,0)</f>
        <v>0</v>
      </c>
      <c r="V565" s="103" t="n">
        <f aca="false">IF(AND($K565&lt;=V$20,$L565&gt;V$20),$I565,0)</f>
        <v>0</v>
      </c>
      <c r="W565" s="103" t="n">
        <f aca="false">IF(AND($K565&lt;=W$20,$L565&gt;W$20),$I565,0)</f>
        <v>0</v>
      </c>
      <c r="X565" s="103" t="n">
        <f aca="false">IF(AND($K565&lt;=X$20,$L565&gt;X$20),$I565,0)</f>
        <v>0</v>
      </c>
      <c r="Y565" s="106" t="n">
        <f aca="false">SUM(M565:X565)</f>
        <v>0</v>
      </c>
    </row>
    <row r="566" customFormat="false" ht="12.75" hidden="false" customHeight="false" outlineLevel="0" collapsed="false">
      <c r="A566" s="0" t="n">
        <f aca="false">+'Personnel Input Worksheet'!A567</f>
        <v>0</v>
      </c>
      <c r="B566" s="0" t="n">
        <f aca="false">+'Personnel Input Worksheet'!B567</f>
        <v>0</v>
      </c>
      <c r="C566" s="0" t="n">
        <f aca="false">+'Personnel Input Worksheet'!C567</f>
        <v>0</v>
      </c>
      <c r="D566" s="0" t="n">
        <f aca="false">+'Personnel Input Worksheet'!D567</f>
        <v>0</v>
      </c>
      <c r="E566" s="0" t="n">
        <f aca="false">+'Personnel Input Worksheet'!E567</f>
        <v>0</v>
      </c>
      <c r="F566" s="94" t="n">
        <f aca="false">+'Personnel Input Worksheet'!F567</f>
        <v>0</v>
      </c>
      <c r="G566" s="0" t="n">
        <f aca="false">+'Personnel Input Worksheet'!G567</f>
        <v>0</v>
      </c>
      <c r="H566" s="102" t="n">
        <f aca="false">+G566*30</f>
        <v>0</v>
      </c>
      <c r="I566" s="103" t="n">
        <f aca="false">+F566/12</f>
        <v>0</v>
      </c>
      <c r="J566" s="104" t="n">
        <v>36526</v>
      </c>
      <c r="K566" s="105" t="n">
        <f aca="false">IF(B566&lt;&gt;"FTE",DATE(99,12,31),+J566+(360-H566))</f>
        <v>36525</v>
      </c>
      <c r="L566" s="105" t="n">
        <f aca="false">IF(B566&lt;&gt;"FTE",J566+H566,DATE(2001,1,1))</f>
        <v>36526</v>
      </c>
      <c r="M566" s="103" t="n">
        <f aca="false">IF(AND($K566&lt;=M$20,$L566&gt;M$20),$I566,0)</f>
        <v>0</v>
      </c>
      <c r="N566" s="103" t="n">
        <f aca="false">IF(AND($K566&lt;=N$20,$L566&gt;N$20),$I566,0)</f>
        <v>0</v>
      </c>
      <c r="O566" s="103" t="n">
        <f aca="false">IF(AND($K566&lt;=O$20,$L566&gt;O$20),$I566,0)</f>
        <v>0</v>
      </c>
      <c r="P566" s="103" t="n">
        <f aca="false">IF(AND($K566&lt;=P$20,$L566&gt;P$20),$I566,0)</f>
        <v>0</v>
      </c>
      <c r="Q566" s="103" t="n">
        <f aca="false">IF(AND($K566&lt;=Q$20,$L566&gt;Q$20),$I566,0)</f>
        <v>0</v>
      </c>
      <c r="R566" s="103" t="n">
        <f aca="false">IF(AND($K566&lt;=R$20,$L566&gt;R$20),$I566,0)</f>
        <v>0</v>
      </c>
      <c r="S566" s="103" t="n">
        <f aca="false">IF(AND($K566&lt;=S$20,$L566&gt;S$20),$I566,0)</f>
        <v>0</v>
      </c>
      <c r="T566" s="103" t="n">
        <f aca="false">IF(AND($K566&lt;=T$20,$L566&gt;T$20),$I566,0)</f>
        <v>0</v>
      </c>
      <c r="U566" s="103" t="n">
        <f aca="false">IF(AND($K566&lt;=U$20,$L566&gt;U$20),$I566,0)</f>
        <v>0</v>
      </c>
      <c r="V566" s="103" t="n">
        <f aca="false">IF(AND($K566&lt;=V$20,$L566&gt;V$20),$I566,0)</f>
        <v>0</v>
      </c>
      <c r="W566" s="103" t="n">
        <f aca="false">IF(AND($K566&lt;=W$20,$L566&gt;W$20),$I566,0)</f>
        <v>0</v>
      </c>
      <c r="X566" s="103" t="n">
        <f aca="false">IF(AND($K566&lt;=X$20,$L566&gt;X$20),$I566,0)</f>
        <v>0</v>
      </c>
      <c r="Y566" s="106" t="n">
        <f aca="false">SUM(M566:X566)</f>
        <v>0</v>
      </c>
    </row>
    <row r="567" customFormat="false" ht="12.75" hidden="false" customHeight="false" outlineLevel="0" collapsed="false">
      <c r="A567" s="0" t="n">
        <f aca="false">+'Personnel Input Worksheet'!A568</f>
        <v>0</v>
      </c>
      <c r="B567" s="0" t="n">
        <f aca="false">+'Personnel Input Worksheet'!B568</f>
        <v>0</v>
      </c>
      <c r="C567" s="0" t="n">
        <f aca="false">+'Personnel Input Worksheet'!C568</f>
        <v>0</v>
      </c>
      <c r="D567" s="0" t="n">
        <f aca="false">+'Personnel Input Worksheet'!D568</f>
        <v>0</v>
      </c>
      <c r="E567" s="0" t="n">
        <f aca="false">+'Personnel Input Worksheet'!E568</f>
        <v>0</v>
      </c>
      <c r="F567" s="94" t="n">
        <f aca="false">+'Personnel Input Worksheet'!F568</f>
        <v>0</v>
      </c>
      <c r="G567" s="0" t="n">
        <f aca="false">+'Personnel Input Worksheet'!G568</f>
        <v>0</v>
      </c>
      <c r="H567" s="102" t="n">
        <f aca="false">+G567*30</f>
        <v>0</v>
      </c>
      <c r="I567" s="103" t="n">
        <f aca="false">+F567/12</f>
        <v>0</v>
      </c>
      <c r="J567" s="104" t="n">
        <v>36526</v>
      </c>
      <c r="K567" s="105" t="n">
        <f aca="false">IF(B567&lt;&gt;"FTE",DATE(99,12,31),+J567+(360-H567))</f>
        <v>36525</v>
      </c>
      <c r="L567" s="105" t="n">
        <f aca="false">IF(B567&lt;&gt;"FTE",J567+H567,DATE(2001,1,1))</f>
        <v>36526</v>
      </c>
      <c r="M567" s="103" t="n">
        <f aca="false">IF(AND($K567&lt;=M$20,$L567&gt;M$20),$I567,0)</f>
        <v>0</v>
      </c>
      <c r="N567" s="103" t="n">
        <f aca="false">IF(AND($K567&lt;=N$20,$L567&gt;N$20),$I567,0)</f>
        <v>0</v>
      </c>
      <c r="O567" s="103" t="n">
        <f aca="false">IF(AND($K567&lt;=O$20,$L567&gt;O$20),$I567,0)</f>
        <v>0</v>
      </c>
      <c r="P567" s="103" t="n">
        <f aca="false">IF(AND($K567&lt;=P$20,$L567&gt;P$20),$I567,0)</f>
        <v>0</v>
      </c>
      <c r="Q567" s="103" t="n">
        <f aca="false">IF(AND($K567&lt;=Q$20,$L567&gt;Q$20),$I567,0)</f>
        <v>0</v>
      </c>
      <c r="R567" s="103" t="n">
        <f aca="false">IF(AND($K567&lt;=R$20,$L567&gt;R$20),$I567,0)</f>
        <v>0</v>
      </c>
      <c r="S567" s="103" t="n">
        <f aca="false">IF(AND($K567&lt;=S$20,$L567&gt;S$20),$I567,0)</f>
        <v>0</v>
      </c>
      <c r="T567" s="103" t="n">
        <f aca="false">IF(AND($K567&lt;=T$20,$L567&gt;T$20),$I567,0)</f>
        <v>0</v>
      </c>
      <c r="U567" s="103" t="n">
        <f aca="false">IF(AND($K567&lt;=U$20,$L567&gt;U$20),$I567,0)</f>
        <v>0</v>
      </c>
      <c r="V567" s="103" t="n">
        <f aca="false">IF(AND($K567&lt;=V$20,$L567&gt;V$20),$I567,0)</f>
        <v>0</v>
      </c>
      <c r="W567" s="103" t="n">
        <f aca="false">IF(AND($K567&lt;=W$20,$L567&gt;W$20),$I567,0)</f>
        <v>0</v>
      </c>
      <c r="X567" s="103" t="n">
        <f aca="false">IF(AND($K567&lt;=X$20,$L567&gt;X$20),$I567,0)</f>
        <v>0</v>
      </c>
      <c r="Y567" s="106" t="n">
        <f aca="false">SUM(M567:X567)</f>
        <v>0</v>
      </c>
    </row>
    <row r="568" customFormat="false" ht="12.75" hidden="false" customHeight="false" outlineLevel="0" collapsed="false">
      <c r="A568" s="0" t="n">
        <f aca="false">+'Personnel Input Worksheet'!A569</f>
        <v>0</v>
      </c>
      <c r="B568" s="0" t="n">
        <f aca="false">+'Personnel Input Worksheet'!B569</f>
        <v>0</v>
      </c>
      <c r="C568" s="0" t="n">
        <f aca="false">+'Personnel Input Worksheet'!C569</f>
        <v>0</v>
      </c>
      <c r="D568" s="0" t="n">
        <f aca="false">+'Personnel Input Worksheet'!D569</f>
        <v>0</v>
      </c>
      <c r="E568" s="0" t="n">
        <f aca="false">+'Personnel Input Worksheet'!E569</f>
        <v>0</v>
      </c>
      <c r="F568" s="94" t="n">
        <f aca="false">+'Personnel Input Worksheet'!F569</f>
        <v>0</v>
      </c>
      <c r="G568" s="0" t="n">
        <f aca="false">+'Personnel Input Worksheet'!G569</f>
        <v>0</v>
      </c>
      <c r="H568" s="102" t="n">
        <f aca="false">+G568*30</f>
        <v>0</v>
      </c>
      <c r="I568" s="103" t="n">
        <f aca="false">+F568/12</f>
        <v>0</v>
      </c>
      <c r="J568" s="104" t="n">
        <v>36526</v>
      </c>
      <c r="K568" s="105" t="n">
        <f aca="false">IF(B568&lt;&gt;"FTE",DATE(99,12,31),+J568+(360-H568))</f>
        <v>36525</v>
      </c>
      <c r="L568" s="105" t="n">
        <f aca="false">IF(B568&lt;&gt;"FTE",J568+H568,DATE(2001,1,1))</f>
        <v>36526</v>
      </c>
      <c r="M568" s="103" t="n">
        <f aca="false">IF(AND($K568&lt;=M$20,$L568&gt;M$20),$I568,0)</f>
        <v>0</v>
      </c>
      <c r="N568" s="103" t="n">
        <f aca="false">IF(AND($K568&lt;=N$20,$L568&gt;N$20),$I568,0)</f>
        <v>0</v>
      </c>
      <c r="O568" s="103" t="n">
        <f aca="false">IF(AND($K568&lt;=O$20,$L568&gt;O$20),$I568,0)</f>
        <v>0</v>
      </c>
      <c r="P568" s="103" t="n">
        <f aca="false">IF(AND($K568&lt;=P$20,$L568&gt;P$20),$I568,0)</f>
        <v>0</v>
      </c>
      <c r="Q568" s="103" t="n">
        <f aca="false">IF(AND($K568&lt;=Q$20,$L568&gt;Q$20),$I568,0)</f>
        <v>0</v>
      </c>
      <c r="R568" s="103" t="n">
        <f aca="false">IF(AND($K568&lt;=R$20,$L568&gt;R$20),$I568,0)</f>
        <v>0</v>
      </c>
      <c r="S568" s="103" t="n">
        <f aca="false">IF(AND($K568&lt;=S$20,$L568&gt;S$20),$I568,0)</f>
        <v>0</v>
      </c>
      <c r="T568" s="103" t="n">
        <f aca="false">IF(AND($K568&lt;=T$20,$L568&gt;T$20),$I568,0)</f>
        <v>0</v>
      </c>
      <c r="U568" s="103" t="n">
        <f aca="false">IF(AND($K568&lt;=U$20,$L568&gt;U$20),$I568,0)</f>
        <v>0</v>
      </c>
      <c r="V568" s="103" t="n">
        <f aca="false">IF(AND($K568&lt;=V$20,$L568&gt;V$20),$I568,0)</f>
        <v>0</v>
      </c>
      <c r="W568" s="103" t="n">
        <f aca="false">IF(AND($K568&lt;=W$20,$L568&gt;W$20),$I568,0)</f>
        <v>0</v>
      </c>
      <c r="X568" s="103" t="n">
        <f aca="false">IF(AND($K568&lt;=X$20,$L568&gt;X$20),$I568,0)</f>
        <v>0</v>
      </c>
      <c r="Y568" s="106" t="n">
        <f aca="false">SUM(M568:X568)</f>
        <v>0</v>
      </c>
    </row>
    <row r="569" customFormat="false" ht="12.75" hidden="false" customHeight="false" outlineLevel="0" collapsed="false">
      <c r="A569" s="0" t="n">
        <f aca="false">+'Personnel Input Worksheet'!A570</f>
        <v>0</v>
      </c>
      <c r="B569" s="0" t="n">
        <f aca="false">+'Personnel Input Worksheet'!B570</f>
        <v>0</v>
      </c>
      <c r="C569" s="0" t="n">
        <f aca="false">+'Personnel Input Worksheet'!C570</f>
        <v>0</v>
      </c>
      <c r="D569" s="0" t="n">
        <f aca="false">+'Personnel Input Worksheet'!D570</f>
        <v>0</v>
      </c>
      <c r="E569" s="0" t="n">
        <f aca="false">+'Personnel Input Worksheet'!E570</f>
        <v>0</v>
      </c>
      <c r="F569" s="94" t="n">
        <f aca="false">+'Personnel Input Worksheet'!F570</f>
        <v>0</v>
      </c>
      <c r="G569" s="0" t="n">
        <f aca="false">+'Personnel Input Worksheet'!G570</f>
        <v>0</v>
      </c>
      <c r="H569" s="102" t="n">
        <f aca="false">+G569*30</f>
        <v>0</v>
      </c>
      <c r="I569" s="103" t="n">
        <f aca="false">+F569/12</f>
        <v>0</v>
      </c>
      <c r="J569" s="104" t="n">
        <v>36526</v>
      </c>
      <c r="K569" s="105" t="n">
        <f aca="false">IF(B569&lt;&gt;"FTE",DATE(99,12,31),+J569+(360-H569))</f>
        <v>36525</v>
      </c>
      <c r="L569" s="105" t="n">
        <f aca="false">IF(B569&lt;&gt;"FTE",J569+H569,DATE(2001,1,1))</f>
        <v>36526</v>
      </c>
      <c r="M569" s="103" t="n">
        <f aca="false">IF(AND($K569&lt;=M$20,$L569&gt;M$20),$I569,0)</f>
        <v>0</v>
      </c>
      <c r="N569" s="103" t="n">
        <f aca="false">IF(AND($K569&lt;=N$20,$L569&gt;N$20),$I569,0)</f>
        <v>0</v>
      </c>
      <c r="O569" s="103" t="n">
        <f aca="false">IF(AND($K569&lt;=O$20,$L569&gt;O$20),$I569,0)</f>
        <v>0</v>
      </c>
      <c r="P569" s="103" t="n">
        <f aca="false">IF(AND($K569&lt;=P$20,$L569&gt;P$20),$I569,0)</f>
        <v>0</v>
      </c>
      <c r="Q569" s="103" t="n">
        <f aca="false">IF(AND($K569&lt;=Q$20,$L569&gt;Q$20),$I569,0)</f>
        <v>0</v>
      </c>
      <c r="R569" s="103" t="n">
        <f aca="false">IF(AND($K569&lt;=R$20,$L569&gt;R$20),$I569,0)</f>
        <v>0</v>
      </c>
      <c r="S569" s="103" t="n">
        <f aca="false">IF(AND($K569&lt;=S$20,$L569&gt;S$20),$I569,0)</f>
        <v>0</v>
      </c>
      <c r="T569" s="103" t="n">
        <f aca="false">IF(AND($K569&lt;=T$20,$L569&gt;T$20),$I569,0)</f>
        <v>0</v>
      </c>
      <c r="U569" s="103" t="n">
        <f aca="false">IF(AND($K569&lt;=U$20,$L569&gt;U$20),$I569,0)</f>
        <v>0</v>
      </c>
      <c r="V569" s="103" t="n">
        <f aca="false">IF(AND($K569&lt;=V$20,$L569&gt;V$20),$I569,0)</f>
        <v>0</v>
      </c>
      <c r="W569" s="103" t="n">
        <f aca="false">IF(AND($K569&lt;=W$20,$L569&gt;W$20),$I569,0)</f>
        <v>0</v>
      </c>
      <c r="X569" s="103" t="n">
        <f aca="false">IF(AND($K569&lt;=X$20,$L569&gt;X$20),$I569,0)</f>
        <v>0</v>
      </c>
      <c r="Y569" s="106" t="n">
        <f aca="false">SUM(M569:X569)</f>
        <v>0</v>
      </c>
    </row>
    <row r="570" customFormat="false" ht="12.75" hidden="false" customHeight="false" outlineLevel="0" collapsed="false">
      <c r="A570" s="0" t="n">
        <f aca="false">+'Personnel Input Worksheet'!A571</f>
        <v>0</v>
      </c>
      <c r="B570" s="0" t="n">
        <f aca="false">+'Personnel Input Worksheet'!B571</f>
        <v>0</v>
      </c>
      <c r="C570" s="0" t="n">
        <f aca="false">+'Personnel Input Worksheet'!C571</f>
        <v>0</v>
      </c>
      <c r="D570" s="0" t="n">
        <f aca="false">+'Personnel Input Worksheet'!D571</f>
        <v>0</v>
      </c>
      <c r="E570" s="0" t="n">
        <f aca="false">+'Personnel Input Worksheet'!E571</f>
        <v>0</v>
      </c>
      <c r="F570" s="94" t="n">
        <f aca="false">+'Personnel Input Worksheet'!F571</f>
        <v>0</v>
      </c>
      <c r="G570" s="0" t="n">
        <f aca="false">+'Personnel Input Worksheet'!G571</f>
        <v>0</v>
      </c>
      <c r="H570" s="102" t="n">
        <f aca="false">+G570*30</f>
        <v>0</v>
      </c>
      <c r="I570" s="103" t="n">
        <f aca="false">+F570/12</f>
        <v>0</v>
      </c>
      <c r="J570" s="104" t="n">
        <v>36526</v>
      </c>
      <c r="K570" s="105" t="n">
        <f aca="false">IF(B570&lt;&gt;"FTE",DATE(99,12,31),+J570+(360-H570))</f>
        <v>36525</v>
      </c>
      <c r="L570" s="105" t="n">
        <f aca="false">IF(B570&lt;&gt;"FTE",J570+H570,DATE(2001,1,1))</f>
        <v>36526</v>
      </c>
      <c r="M570" s="103" t="n">
        <f aca="false">IF(AND($K570&lt;=M$20,$L570&gt;M$20),$I570,0)</f>
        <v>0</v>
      </c>
      <c r="N570" s="103" t="n">
        <f aca="false">IF(AND($K570&lt;=N$20,$L570&gt;N$20),$I570,0)</f>
        <v>0</v>
      </c>
      <c r="O570" s="103" t="n">
        <f aca="false">IF(AND($K570&lt;=O$20,$L570&gt;O$20),$I570,0)</f>
        <v>0</v>
      </c>
      <c r="P570" s="103" t="n">
        <f aca="false">IF(AND($K570&lt;=P$20,$L570&gt;P$20),$I570,0)</f>
        <v>0</v>
      </c>
      <c r="Q570" s="103" t="n">
        <f aca="false">IF(AND($K570&lt;=Q$20,$L570&gt;Q$20),$I570,0)</f>
        <v>0</v>
      </c>
      <c r="R570" s="103" t="n">
        <f aca="false">IF(AND($K570&lt;=R$20,$L570&gt;R$20),$I570,0)</f>
        <v>0</v>
      </c>
      <c r="S570" s="103" t="n">
        <f aca="false">IF(AND($K570&lt;=S$20,$L570&gt;S$20),$I570,0)</f>
        <v>0</v>
      </c>
      <c r="T570" s="103" t="n">
        <f aca="false">IF(AND($K570&lt;=T$20,$L570&gt;T$20),$I570,0)</f>
        <v>0</v>
      </c>
      <c r="U570" s="103" t="n">
        <f aca="false">IF(AND($K570&lt;=U$20,$L570&gt;U$20),$I570,0)</f>
        <v>0</v>
      </c>
      <c r="V570" s="103" t="n">
        <f aca="false">IF(AND($K570&lt;=V$20,$L570&gt;V$20),$I570,0)</f>
        <v>0</v>
      </c>
      <c r="W570" s="103" t="n">
        <f aca="false">IF(AND($K570&lt;=W$20,$L570&gt;W$20),$I570,0)</f>
        <v>0</v>
      </c>
      <c r="X570" s="103" t="n">
        <f aca="false">IF(AND($K570&lt;=X$20,$L570&gt;X$20),$I570,0)</f>
        <v>0</v>
      </c>
      <c r="Y570" s="106" t="n">
        <f aca="false">SUM(M570:X570)</f>
        <v>0</v>
      </c>
    </row>
    <row r="571" customFormat="false" ht="12.75" hidden="false" customHeight="false" outlineLevel="0" collapsed="false">
      <c r="A571" s="0" t="n">
        <f aca="false">+'Personnel Input Worksheet'!A572</f>
        <v>0</v>
      </c>
      <c r="B571" s="0" t="n">
        <f aca="false">+'Personnel Input Worksheet'!B572</f>
        <v>0</v>
      </c>
      <c r="C571" s="0" t="n">
        <f aca="false">+'Personnel Input Worksheet'!C572</f>
        <v>0</v>
      </c>
      <c r="D571" s="0" t="n">
        <f aca="false">+'Personnel Input Worksheet'!D572</f>
        <v>0</v>
      </c>
      <c r="E571" s="0" t="n">
        <f aca="false">+'Personnel Input Worksheet'!E572</f>
        <v>0</v>
      </c>
      <c r="F571" s="94" t="n">
        <f aca="false">+'Personnel Input Worksheet'!F572</f>
        <v>0</v>
      </c>
      <c r="G571" s="0" t="n">
        <f aca="false">+'Personnel Input Worksheet'!G572</f>
        <v>0</v>
      </c>
      <c r="H571" s="102" t="n">
        <f aca="false">+G571*30</f>
        <v>0</v>
      </c>
      <c r="I571" s="103" t="n">
        <f aca="false">+F571/12</f>
        <v>0</v>
      </c>
      <c r="J571" s="104" t="n">
        <v>36526</v>
      </c>
      <c r="K571" s="105" t="n">
        <f aca="false">IF(B571&lt;&gt;"FTE",DATE(99,12,31),+J571+(360-H571))</f>
        <v>36525</v>
      </c>
      <c r="L571" s="105" t="n">
        <f aca="false">IF(B571&lt;&gt;"FTE",J571+H571,DATE(2001,1,1))</f>
        <v>36526</v>
      </c>
      <c r="M571" s="103" t="n">
        <f aca="false">IF(AND($K571&lt;=M$20,$L571&gt;M$20),$I571,0)</f>
        <v>0</v>
      </c>
      <c r="N571" s="103" t="n">
        <f aca="false">IF(AND($K571&lt;=N$20,$L571&gt;N$20),$I571,0)</f>
        <v>0</v>
      </c>
      <c r="O571" s="103" t="n">
        <f aca="false">IF(AND($K571&lt;=O$20,$L571&gt;O$20),$I571,0)</f>
        <v>0</v>
      </c>
      <c r="P571" s="103" t="n">
        <f aca="false">IF(AND($K571&lt;=P$20,$L571&gt;P$20),$I571,0)</f>
        <v>0</v>
      </c>
      <c r="Q571" s="103" t="n">
        <f aca="false">IF(AND($K571&lt;=Q$20,$L571&gt;Q$20),$I571,0)</f>
        <v>0</v>
      </c>
      <c r="R571" s="103" t="n">
        <f aca="false">IF(AND($K571&lt;=R$20,$L571&gt;R$20),$I571,0)</f>
        <v>0</v>
      </c>
      <c r="S571" s="103" t="n">
        <f aca="false">IF(AND($K571&lt;=S$20,$L571&gt;S$20),$I571,0)</f>
        <v>0</v>
      </c>
      <c r="T571" s="103" t="n">
        <f aca="false">IF(AND($K571&lt;=T$20,$L571&gt;T$20),$I571,0)</f>
        <v>0</v>
      </c>
      <c r="U571" s="103" t="n">
        <f aca="false">IF(AND($K571&lt;=U$20,$L571&gt;U$20),$I571,0)</f>
        <v>0</v>
      </c>
      <c r="V571" s="103" t="n">
        <f aca="false">IF(AND($K571&lt;=V$20,$L571&gt;V$20),$I571,0)</f>
        <v>0</v>
      </c>
      <c r="W571" s="103" t="n">
        <f aca="false">IF(AND($K571&lt;=W$20,$L571&gt;W$20),$I571,0)</f>
        <v>0</v>
      </c>
      <c r="X571" s="103" t="n">
        <f aca="false">IF(AND($K571&lt;=X$20,$L571&gt;X$20),$I571,0)</f>
        <v>0</v>
      </c>
      <c r="Y571" s="106" t="n">
        <f aca="false">SUM(M571:X571)</f>
        <v>0</v>
      </c>
    </row>
    <row r="572" customFormat="false" ht="12.75" hidden="false" customHeight="false" outlineLevel="0" collapsed="false">
      <c r="A572" s="0" t="n">
        <f aca="false">+'Personnel Input Worksheet'!A573</f>
        <v>0</v>
      </c>
      <c r="B572" s="0" t="n">
        <f aca="false">+'Personnel Input Worksheet'!B573</f>
        <v>0</v>
      </c>
      <c r="C572" s="0" t="n">
        <f aca="false">+'Personnel Input Worksheet'!C573</f>
        <v>0</v>
      </c>
      <c r="D572" s="0" t="n">
        <f aca="false">+'Personnel Input Worksheet'!D573</f>
        <v>0</v>
      </c>
      <c r="E572" s="0" t="n">
        <f aca="false">+'Personnel Input Worksheet'!E573</f>
        <v>0</v>
      </c>
      <c r="F572" s="94" t="n">
        <f aca="false">+'Personnel Input Worksheet'!F573</f>
        <v>0</v>
      </c>
      <c r="G572" s="0" t="n">
        <f aca="false">+'Personnel Input Worksheet'!G573</f>
        <v>0</v>
      </c>
      <c r="H572" s="102" t="n">
        <f aca="false">+G572*30</f>
        <v>0</v>
      </c>
      <c r="I572" s="103" t="n">
        <f aca="false">+F572/12</f>
        <v>0</v>
      </c>
      <c r="J572" s="104" t="n">
        <v>36526</v>
      </c>
      <c r="K572" s="105" t="n">
        <f aca="false">IF(B572&lt;&gt;"FTE",DATE(99,12,31),+J572+(360-H572))</f>
        <v>36525</v>
      </c>
      <c r="L572" s="105" t="n">
        <f aca="false">IF(B572&lt;&gt;"FTE",J572+H572,DATE(2001,1,1))</f>
        <v>36526</v>
      </c>
      <c r="M572" s="103" t="n">
        <f aca="false">IF(AND($K572&lt;=M$20,$L572&gt;M$20),$I572,0)</f>
        <v>0</v>
      </c>
      <c r="N572" s="103" t="n">
        <f aca="false">IF(AND($K572&lt;=N$20,$L572&gt;N$20),$I572,0)</f>
        <v>0</v>
      </c>
      <c r="O572" s="103" t="n">
        <f aca="false">IF(AND($K572&lt;=O$20,$L572&gt;O$20),$I572,0)</f>
        <v>0</v>
      </c>
      <c r="P572" s="103" t="n">
        <f aca="false">IF(AND($K572&lt;=P$20,$L572&gt;P$20),$I572,0)</f>
        <v>0</v>
      </c>
      <c r="Q572" s="103" t="n">
        <f aca="false">IF(AND($K572&lt;=Q$20,$L572&gt;Q$20),$I572,0)</f>
        <v>0</v>
      </c>
      <c r="R572" s="103" t="n">
        <f aca="false">IF(AND($K572&lt;=R$20,$L572&gt;R$20),$I572,0)</f>
        <v>0</v>
      </c>
      <c r="S572" s="103" t="n">
        <f aca="false">IF(AND($K572&lt;=S$20,$L572&gt;S$20),$I572,0)</f>
        <v>0</v>
      </c>
      <c r="T572" s="103" t="n">
        <f aca="false">IF(AND($K572&lt;=T$20,$L572&gt;T$20),$I572,0)</f>
        <v>0</v>
      </c>
      <c r="U572" s="103" t="n">
        <f aca="false">IF(AND($K572&lt;=U$20,$L572&gt;U$20),$I572,0)</f>
        <v>0</v>
      </c>
      <c r="V572" s="103" t="n">
        <f aca="false">IF(AND($K572&lt;=V$20,$L572&gt;V$20),$I572,0)</f>
        <v>0</v>
      </c>
      <c r="W572" s="103" t="n">
        <f aca="false">IF(AND($K572&lt;=W$20,$L572&gt;W$20),$I572,0)</f>
        <v>0</v>
      </c>
      <c r="X572" s="103" t="n">
        <f aca="false">IF(AND($K572&lt;=X$20,$L572&gt;X$20),$I572,0)</f>
        <v>0</v>
      </c>
      <c r="Y572" s="106" t="n">
        <f aca="false">SUM(M572:X572)</f>
        <v>0</v>
      </c>
    </row>
    <row r="573" customFormat="false" ht="12.75" hidden="false" customHeight="false" outlineLevel="0" collapsed="false">
      <c r="A573" s="0" t="n">
        <f aca="false">+'Personnel Input Worksheet'!A574</f>
        <v>0</v>
      </c>
      <c r="B573" s="0" t="n">
        <f aca="false">+'Personnel Input Worksheet'!B574</f>
        <v>0</v>
      </c>
      <c r="C573" s="0" t="n">
        <f aca="false">+'Personnel Input Worksheet'!C574</f>
        <v>0</v>
      </c>
      <c r="D573" s="0" t="n">
        <f aca="false">+'Personnel Input Worksheet'!D574</f>
        <v>0</v>
      </c>
      <c r="E573" s="0" t="n">
        <f aca="false">+'Personnel Input Worksheet'!E574</f>
        <v>0</v>
      </c>
      <c r="F573" s="94" t="n">
        <f aca="false">+'Personnel Input Worksheet'!F574</f>
        <v>0</v>
      </c>
      <c r="G573" s="0" t="n">
        <f aca="false">+'Personnel Input Worksheet'!G574</f>
        <v>0</v>
      </c>
      <c r="H573" s="102" t="n">
        <f aca="false">+G573*30</f>
        <v>0</v>
      </c>
      <c r="I573" s="103" t="n">
        <f aca="false">+F573/12</f>
        <v>0</v>
      </c>
      <c r="J573" s="104" t="n">
        <v>36526</v>
      </c>
      <c r="K573" s="105" t="n">
        <f aca="false">IF(B573&lt;&gt;"FTE",DATE(99,12,31),+J573+(360-H573))</f>
        <v>36525</v>
      </c>
      <c r="L573" s="105" t="n">
        <f aca="false">IF(B573&lt;&gt;"FTE",J573+H573,DATE(2001,1,1))</f>
        <v>36526</v>
      </c>
      <c r="M573" s="103" t="n">
        <f aca="false">IF(AND($K573&lt;=M$20,$L573&gt;M$20),$I573,0)</f>
        <v>0</v>
      </c>
      <c r="N573" s="103" t="n">
        <f aca="false">IF(AND($K573&lt;=N$20,$L573&gt;N$20),$I573,0)</f>
        <v>0</v>
      </c>
      <c r="O573" s="103" t="n">
        <f aca="false">IF(AND($K573&lt;=O$20,$L573&gt;O$20),$I573,0)</f>
        <v>0</v>
      </c>
      <c r="P573" s="103" t="n">
        <f aca="false">IF(AND($K573&lt;=P$20,$L573&gt;P$20),$I573,0)</f>
        <v>0</v>
      </c>
      <c r="Q573" s="103" t="n">
        <f aca="false">IF(AND($K573&lt;=Q$20,$L573&gt;Q$20),$I573,0)</f>
        <v>0</v>
      </c>
      <c r="R573" s="103" t="n">
        <f aca="false">IF(AND($K573&lt;=R$20,$L573&gt;R$20),$I573,0)</f>
        <v>0</v>
      </c>
      <c r="S573" s="103" t="n">
        <f aca="false">IF(AND($K573&lt;=S$20,$L573&gt;S$20),$I573,0)</f>
        <v>0</v>
      </c>
      <c r="T573" s="103" t="n">
        <f aca="false">IF(AND($K573&lt;=T$20,$L573&gt;T$20),$I573,0)</f>
        <v>0</v>
      </c>
      <c r="U573" s="103" t="n">
        <f aca="false">IF(AND($K573&lt;=U$20,$L573&gt;U$20),$I573,0)</f>
        <v>0</v>
      </c>
      <c r="V573" s="103" t="n">
        <f aca="false">IF(AND($K573&lt;=V$20,$L573&gt;V$20),$I573,0)</f>
        <v>0</v>
      </c>
      <c r="W573" s="103" t="n">
        <f aca="false">IF(AND($K573&lt;=W$20,$L573&gt;W$20),$I573,0)</f>
        <v>0</v>
      </c>
      <c r="X573" s="103" t="n">
        <f aca="false">IF(AND($K573&lt;=X$20,$L573&gt;X$20),$I573,0)</f>
        <v>0</v>
      </c>
      <c r="Y573" s="106" t="n">
        <f aca="false">SUM(M573:X573)</f>
        <v>0</v>
      </c>
    </row>
    <row r="574" customFormat="false" ht="12.75" hidden="false" customHeight="false" outlineLevel="0" collapsed="false">
      <c r="A574" s="0" t="n">
        <f aca="false">+'Personnel Input Worksheet'!A575</f>
        <v>0</v>
      </c>
      <c r="B574" s="0" t="n">
        <f aca="false">+'Personnel Input Worksheet'!B575</f>
        <v>0</v>
      </c>
      <c r="C574" s="0" t="n">
        <f aca="false">+'Personnel Input Worksheet'!C575</f>
        <v>0</v>
      </c>
      <c r="D574" s="0" t="n">
        <f aca="false">+'Personnel Input Worksheet'!D575</f>
        <v>0</v>
      </c>
      <c r="E574" s="0" t="n">
        <f aca="false">+'Personnel Input Worksheet'!E575</f>
        <v>0</v>
      </c>
      <c r="F574" s="94" t="n">
        <f aca="false">+'Personnel Input Worksheet'!F575</f>
        <v>0</v>
      </c>
      <c r="G574" s="0" t="n">
        <f aca="false">+'Personnel Input Worksheet'!G575</f>
        <v>0</v>
      </c>
      <c r="H574" s="102" t="n">
        <f aca="false">+G574*30</f>
        <v>0</v>
      </c>
      <c r="I574" s="103" t="n">
        <f aca="false">+F574/12</f>
        <v>0</v>
      </c>
      <c r="J574" s="104" t="n">
        <v>36526</v>
      </c>
      <c r="K574" s="105" t="n">
        <f aca="false">IF(B574&lt;&gt;"FTE",DATE(99,12,31),+J574+(360-H574))</f>
        <v>36525</v>
      </c>
      <c r="L574" s="105" t="n">
        <f aca="false">IF(B574&lt;&gt;"FTE",J574+H574,DATE(2001,1,1))</f>
        <v>36526</v>
      </c>
      <c r="M574" s="103" t="n">
        <f aca="false">IF(AND($K574&lt;=M$20,$L574&gt;M$20),$I574,0)</f>
        <v>0</v>
      </c>
      <c r="N574" s="103" t="n">
        <f aca="false">IF(AND($K574&lt;=N$20,$L574&gt;N$20),$I574,0)</f>
        <v>0</v>
      </c>
      <c r="O574" s="103" t="n">
        <f aca="false">IF(AND($K574&lt;=O$20,$L574&gt;O$20),$I574,0)</f>
        <v>0</v>
      </c>
      <c r="P574" s="103" t="n">
        <f aca="false">IF(AND($K574&lt;=P$20,$L574&gt;P$20),$I574,0)</f>
        <v>0</v>
      </c>
      <c r="Q574" s="103" t="n">
        <f aca="false">IF(AND($K574&lt;=Q$20,$L574&gt;Q$20),$I574,0)</f>
        <v>0</v>
      </c>
      <c r="R574" s="103" t="n">
        <f aca="false">IF(AND($K574&lt;=R$20,$L574&gt;R$20),$I574,0)</f>
        <v>0</v>
      </c>
      <c r="S574" s="103" t="n">
        <f aca="false">IF(AND($K574&lt;=S$20,$L574&gt;S$20),$I574,0)</f>
        <v>0</v>
      </c>
      <c r="T574" s="103" t="n">
        <f aca="false">IF(AND($K574&lt;=T$20,$L574&gt;T$20),$I574,0)</f>
        <v>0</v>
      </c>
      <c r="U574" s="103" t="n">
        <f aca="false">IF(AND($K574&lt;=U$20,$L574&gt;U$20),$I574,0)</f>
        <v>0</v>
      </c>
      <c r="V574" s="103" t="n">
        <f aca="false">IF(AND($K574&lt;=V$20,$L574&gt;V$20),$I574,0)</f>
        <v>0</v>
      </c>
      <c r="W574" s="103" t="n">
        <f aca="false">IF(AND($K574&lt;=W$20,$L574&gt;W$20),$I574,0)</f>
        <v>0</v>
      </c>
      <c r="X574" s="103" t="n">
        <f aca="false">IF(AND($K574&lt;=X$20,$L574&gt;X$20),$I574,0)</f>
        <v>0</v>
      </c>
      <c r="Y574" s="106" t="n">
        <f aca="false">SUM(M574:X574)</f>
        <v>0</v>
      </c>
    </row>
    <row r="575" customFormat="false" ht="12.75" hidden="false" customHeight="false" outlineLevel="0" collapsed="false">
      <c r="A575" s="0" t="n">
        <f aca="false">+'Personnel Input Worksheet'!A576</f>
        <v>0</v>
      </c>
      <c r="B575" s="0" t="n">
        <f aca="false">+'Personnel Input Worksheet'!B576</f>
        <v>0</v>
      </c>
      <c r="C575" s="0" t="n">
        <f aca="false">+'Personnel Input Worksheet'!C576</f>
        <v>0</v>
      </c>
      <c r="D575" s="0" t="n">
        <f aca="false">+'Personnel Input Worksheet'!D576</f>
        <v>0</v>
      </c>
      <c r="E575" s="0" t="n">
        <f aca="false">+'Personnel Input Worksheet'!E576</f>
        <v>0</v>
      </c>
      <c r="F575" s="94" t="n">
        <f aca="false">+'Personnel Input Worksheet'!F576</f>
        <v>0</v>
      </c>
      <c r="G575" s="0" t="n">
        <f aca="false">+'Personnel Input Worksheet'!G576</f>
        <v>0</v>
      </c>
      <c r="H575" s="102" t="n">
        <f aca="false">+G575*30</f>
        <v>0</v>
      </c>
      <c r="I575" s="103" t="n">
        <f aca="false">+F575/12</f>
        <v>0</v>
      </c>
      <c r="J575" s="104" t="n">
        <v>36526</v>
      </c>
      <c r="K575" s="105" t="n">
        <f aca="false">IF(B575&lt;&gt;"FTE",DATE(99,12,31),+J575+(360-H575))</f>
        <v>36525</v>
      </c>
      <c r="L575" s="105" t="n">
        <f aca="false">IF(B575&lt;&gt;"FTE",J575+H575,DATE(2001,1,1))</f>
        <v>36526</v>
      </c>
      <c r="M575" s="103" t="n">
        <f aca="false">IF(AND($K575&lt;=M$20,$L575&gt;M$20),$I575,0)</f>
        <v>0</v>
      </c>
      <c r="N575" s="103" t="n">
        <f aca="false">IF(AND($K575&lt;=N$20,$L575&gt;N$20),$I575,0)</f>
        <v>0</v>
      </c>
      <c r="O575" s="103" t="n">
        <f aca="false">IF(AND($K575&lt;=O$20,$L575&gt;O$20),$I575,0)</f>
        <v>0</v>
      </c>
      <c r="P575" s="103" t="n">
        <f aca="false">IF(AND($K575&lt;=P$20,$L575&gt;P$20),$I575,0)</f>
        <v>0</v>
      </c>
      <c r="Q575" s="103" t="n">
        <f aca="false">IF(AND($K575&lt;=Q$20,$L575&gt;Q$20),$I575,0)</f>
        <v>0</v>
      </c>
      <c r="R575" s="103" t="n">
        <f aca="false">IF(AND($K575&lt;=R$20,$L575&gt;R$20),$I575,0)</f>
        <v>0</v>
      </c>
      <c r="S575" s="103" t="n">
        <f aca="false">IF(AND($K575&lt;=S$20,$L575&gt;S$20),$I575,0)</f>
        <v>0</v>
      </c>
      <c r="T575" s="103" t="n">
        <f aca="false">IF(AND($K575&lt;=T$20,$L575&gt;T$20),$I575,0)</f>
        <v>0</v>
      </c>
      <c r="U575" s="103" t="n">
        <f aca="false">IF(AND($K575&lt;=U$20,$L575&gt;U$20),$I575,0)</f>
        <v>0</v>
      </c>
      <c r="V575" s="103" t="n">
        <f aca="false">IF(AND($K575&lt;=V$20,$L575&gt;V$20),$I575,0)</f>
        <v>0</v>
      </c>
      <c r="W575" s="103" t="n">
        <f aca="false">IF(AND($K575&lt;=W$20,$L575&gt;W$20),$I575,0)</f>
        <v>0</v>
      </c>
      <c r="X575" s="103" t="n">
        <f aca="false">IF(AND($K575&lt;=X$20,$L575&gt;X$20),$I575,0)</f>
        <v>0</v>
      </c>
      <c r="Y575" s="106" t="n">
        <f aca="false">SUM(M575:X575)</f>
        <v>0</v>
      </c>
    </row>
    <row r="576" customFormat="false" ht="12.75" hidden="false" customHeight="false" outlineLevel="0" collapsed="false">
      <c r="A576" s="0" t="n">
        <f aca="false">+'Personnel Input Worksheet'!A577</f>
        <v>0</v>
      </c>
      <c r="B576" s="0" t="n">
        <f aca="false">+'Personnel Input Worksheet'!B577</f>
        <v>0</v>
      </c>
      <c r="C576" s="0" t="n">
        <f aca="false">+'Personnel Input Worksheet'!C577</f>
        <v>0</v>
      </c>
      <c r="D576" s="0" t="n">
        <f aca="false">+'Personnel Input Worksheet'!D577</f>
        <v>0</v>
      </c>
      <c r="E576" s="0" t="n">
        <f aca="false">+'Personnel Input Worksheet'!E577</f>
        <v>0</v>
      </c>
      <c r="F576" s="94" t="n">
        <f aca="false">+'Personnel Input Worksheet'!F577</f>
        <v>0</v>
      </c>
      <c r="G576" s="0" t="n">
        <f aca="false">+'Personnel Input Worksheet'!G577</f>
        <v>0</v>
      </c>
      <c r="H576" s="102" t="n">
        <f aca="false">+G576*30</f>
        <v>0</v>
      </c>
      <c r="I576" s="103" t="n">
        <f aca="false">+F576/12</f>
        <v>0</v>
      </c>
      <c r="J576" s="104" t="n">
        <v>36526</v>
      </c>
      <c r="K576" s="105" t="n">
        <f aca="false">IF(B576&lt;&gt;"FTE",DATE(99,12,31),+J576+(360-H576))</f>
        <v>36525</v>
      </c>
      <c r="L576" s="105" t="n">
        <f aca="false">IF(B576&lt;&gt;"FTE",J576+H576,DATE(2001,1,1))</f>
        <v>36526</v>
      </c>
      <c r="M576" s="103" t="n">
        <f aca="false">IF(AND($K576&lt;=M$20,$L576&gt;M$20),$I576,0)</f>
        <v>0</v>
      </c>
      <c r="N576" s="103" t="n">
        <f aca="false">IF(AND($K576&lt;=N$20,$L576&gt;N$20),$I576,0)</f>
        <v>0</v>
      </c>
      <c r="O576" s="103" t="n">
        <f aca="false">IF(AND($K576&lt;=O$20,$L576&gt;O$20),$I576,0)</f>
        <v>0</v>
      </c>
      <c r="P576" s="103" t="n">
        <f aca="false">IF(AND($K576&lt;=P$20,$L576&gt;P$20),$I576,0)</f>
        <v>0</v>
      </c>
      <c r="Q576" s="103" t="n">
        <f aca="false">IF(AND($K576&lt;=Q$20,$L576&gt;Q$20),$I576,0)</f>
        <v>0</v>
      </c>
      <c r="R576" s="103" t="n">
        <f aca="false">IF(AND($K576&lt;=R$20,$L576&gt;R$20),$I576,0)</f>
        <v>0</v>
      </c>
      <c r="S576" s="103" t="n">
        <f aca="false">IF(AND($K576&lt;=S$20,$L576&gt;S$20),$I576,0)</f>
        <v>0</v>
      </c>
      <c r="T576" s="103" t="n">
        <f aca="false">IF(AND($K576&lt;=T$20,$L576&gt;T$20),$I576,0)</f>
        <v>0</v>
      </c>
      <c r="U576" s="103" t="n">
        <f aca="false">IF(AND($K576&lt;=U$20,$L576&gt;U$20),$I576,0)</f>
        <v>0</v>
      </c>
      <c r="V576" s="103" t="n">
        <f aca="false">IF(AND($K576&lt;=V$20,$L576&gt;V$20),$I576,0)</f>
        <v>0</v>
      </c>
      <c r="W576" s="103" t="n">
        <f aca="false">IF(AND($K576&lt;=W$20,$L576&gt;W$20),$I576,0)</f>
        <v>0</v>
      </c>
      <c r="X576" s="103" t="n">
        <f aca="false">IF(AND($K576&lt;=X$20,$L576&gt;X$20),$I576,0)</f>
        <v>0</v>
      </c>
      <c r="Y576" s="106" t="n">
        <f aca="false">SUM(M576:X576)</f>
        <v>0</v>
      </c>
    </row>
    <row r="577" customFormat="false" ht="12.75" hidden="false" customHeight="false" outlineLevel="0" collapsed="false">
      <c r="A577" s="0" t="n">
        <f aca="false">+'Personnel Input Worksheet'!A578</f>
        <v>0</v>
      </c>
      <c r="B577" s="0" t="n">
        <f aca="false">+'Personnel Input Worksheet'!B578</f>
        <v>0</v>
      </c>
      <c r="C577" s="0" t="n">
        <f aca="false">+'Personnel Input Worksheet'!C578</f>
        <v>0</v>
      </c>
      <c r="D577" s="0" t="n">
        <f aca="false">+'Personnel Input Worksheet'!D578</f>
        <v>0</v>
      </c>
      <c r="E577" s="0" t="n">
        <f aca="false">+'Personnel Input Worksheet'!E578</f>
        <v>0</v>
      </c>
      <c r="F577" s="94" t="n">
        <f aca="false">+'Personnel Input Worksheet'!F578</f>
        <v>0</v>
      </c>
      <c r="G577" s="0" t="n">
        <f aca="false">+'Personnel Input Worksheet'!G578</f>
        <v>0</v>
      </c>
      <c r="H577" s="102" t="n">
        <f aca="false">+G577*30</f>
        <v>0</v>
      </c>
      <c r="I577" s="103" t="n">
        <f aca="false">+F577/12</f>
        <v>0</v>
      </c>
      <c r="J577" s="104" t="n">
        <v>36526</v>
      </c>
      <c r="K577" s="105" t="n">
        <f aca="false">IF(B577&lt;&gt;"FTE",DATE(99,12,31),+J577+(360-H577))</f>
        <v>36525</v>
      </c>
      <c r="L577" s="105" t="n">
        <f aca="false">IF(B577&lt;&gt;"FTE",J577+H577,DATE(2001,1,1))</f>
        <v>36526</v>
      </c>
      <c r="M577" s="103" t="n">
        <f aca="false">IF(AND($K577&lt;=M$20,$L577&gt;M$20),$I577,0)</f>
        <v>0</v>
      </c>
      <c r="N577" s="103" t="n">
        <f aca="false">IF(AND($K577&lt;=N$20,$L577&gt;N$20),$I577,0)</f>
        <v>0</v>
      </c>
      <c r="O577" s="103" t="n">
        <f aca="false">IF(AND($K577&lt;=O$20,$L577&gt;O$20),$I577,0)</f>
        <v>0</v>
      </c>
      <c r="P577" s="103" t="n">
        <f aca="false">IF(AND($K577&lt;=P$20,$L577&gt;P$20),$I577,0)</f>
        <v>0</v>
      </c>
      <c r="Q577" s="103" t="n">
        <f aca="false">IF(AND($K577&lt;=Q$20,$L577&gt;Q$20),$I577,0)</f>
        <v>0</v>
      </c>
      <c r="R577" s="103" t="n">
        <f aca="false">IF(AND($K577&lt;=R$20,$L577&gt;R$20),$I577,0)</f>
        <v>0</v>
      </c>
      <c r="S577" s="103" t="n">
        <f aca="false">IF(AND($K577&lt;=S$20,$L577&gt;S$20),$I577,0)</f>
        <v>0</v>
      </c>
      <c r="T577" s="103" t="n">
        <f aca="false">IF(AND($K577&lt;=T$20,$L577&gt;T$20),$I577,0)</f>
        <v>0</v>
      </c>
      <c r="U577" s="103" t="n">
        <f aca="false">IF(AND($K577&lt;=U$20,$L577&gt;U$20),$I577,0)</f>
        <v>0</v>
      </c>
      <c r="V577" s="103" t="n">
        <f aca="false">IF(AND($K577&lt;=V$20,$L577&gt;V$20),$I577,0)</f>
        <v>0</v>
      </c>
      <c r="W577" s="103" t="n">
        <f aca="false">IF(AND($K577&lt;=W$20,$L577&gt;W$20),$I577,0)</f>
        <v>0</v>
      </c>
      <c r="X577" s="103" t="n">
        <f aca="false">IF(AND($K577&lt;=X$20,$L577&gt;X$20),$I577,0)</f>
        <v>0</v>
      </c>
      <c r="Y577" s="106" t="n">
        <f aca="false">SUM(M577:X577)</f>
        <v>0</v>
      </c>
    </row>
    <row r="578" customFormat="false" ht="12.75" hidden="false" customHeight="false" outlineLevel="0" collapsed="false">
      <c r="A578" s="0" t="n">
        <f aca="false">+'Personnel Input Worksheet'!A579</f>
        <v>0</v>
      </c>
      <c r="B578" s="0" t="n">
        <f aca="false">+'Personnel Input Worksheet'!B579</f>
        <v>0</v>
      </c>
      <c r="C578" s="0" t="n">
        <f aca="false">+'Personnel Input Worksheet'!C579</f>
        <v>0</v>
      </c>
      <c r="D578" s="0" t="n">
        <f aca="false">+'Personnel Input Worksheet'!D579</f>
        <v>0</v>
      </c>
      <c r="E578" s="0" t="n">
        <f aca="false">+'Personnel Input Worksheet'!E579</f>
        <v>0</v>
      </c>
      <c r="F578" s="94" t="n">
        <f aca="false">+'Personnel Input Worksheet'!F579</f>
        <v>0</v>
      </c>
      <c r="G578" s="0" t="n">
        <f aca="false">+'Personnel Input Worksheet'!G579</f>
        <v>0</v>
      </c>
      <c r="H578" s="102" t="n">
        <f aca="false">+G578*30</f>
        <v>0</v>
      </c>
      <c r="I578" s="103" t="n">
        <f aca="false">+F578/12</f>
        <v>0</v>
      </c>
      <c r="J578" s="104" t="n">
        <v>36526</v>
      </c>
      <c r="K578" s="105" t="n">
        <f aca="false">IF(B578&lt;&gt;"FTE",DATE(99,12,31),+J578+(360-H578))</f>
        <v>36525</v>
      </c>
      <c r="L578" s="105" t="n">
        <f aca="false">IF(B578&lt;&gt;"FTE",J578+H578,DATE(2001,1,1))</f>
        <v>36526</v>
      </c>
      <c r="M578" s="103" t="n">
        <f aca="false">IF(AND($K578&lt;=M$20,$L578&gt;M$20),$I578,0)</f>
        <v>0</v>
      </c>
      <c r="N578" s="103" t="n">
        <f aca="false">IF(AND($K578&lt;=N$20,$L578&gt;N$20),$I578,0)</f>
        <v>0</v>
      </c>
      <c r="O578" s="103" t="n">
        <f aca="false">IF(AND($K578&lt;=O$20,$L578&gt;O$20),$I578,0)</f>
        <v>0</v>
      </c>
      <c r="P578" s="103" t="n">
        <f aca="false">IF(AND($K578&lt;=P$20,$L578&gt;P$20),$I578,0)</f>
        <v>0</v>
      </c>
      <c r="Q578" s="103" t="n">
        <f aca="false">IF(AND($K578&lt;=Q$20,$L578&gt;Q$20),$I578,0)</f>
        <v>0</v>
      </c>
      <c r="R578" s="103" t="n">
        <f aca="false">IF(AND($K578&lt;=R$20,$L578&gt;R$20),$I578,0)</f>
        <v>0</v>
      </c>
      <c r="S578" s="103" t="n">
        <f aca="false">IF(AND($K578&lt;=S$20,$L578&gt;S$20),$I578,0)</f>
        <v>0</v>
      </c>
      <c r="T578" s="103" t="n">
        <f aca="false">IF(AND($K578&lt;=T$20,$L578&gt;T$20),$I578,0)</f>
        <v>0</v>
      </c>
      <c r="U578" s="103" t="n">
        <f aca="false">IF(AND($K578&lt;=U$20,$L578&gt;U$20),$I578,0)</f>
        <v>0</v>
      </c>
      <c r="V578" s="103" t="n">
        <f aca="false">IF(AND($K578&lt;=V$20,$L578&gt;V$20),$I578,0)</f>
        <v>0</v>
      </c>
      <c r="W578" s="103" t="n">
        <f aca="false">IF(AND($K578&lt;=W$20,$L578&gt;W$20),$I578,0)</f>
        <v>0</v>
      </c>
      <c r="X578" s="103" t="n">
        <f aca="false">IF(AND($K578&lt;=X$20,$L578&gt;X$20),$I578,0)</f>
        <v>0</v>
      </c>
      <c r="Y578" s="106" t="n">
        <f aca="false">SUM(M578:X578)</f>
        <v>0</v>
      </c>
    </row>
    <row r="579" customFormat="false" ht="12.75" hidden="false" customHeight="false" outlineLevel="0" collapsed="false">
      <c r="A579" s="0" t="n">
        <f aca="false">+'Personnel Input Worksheet'!A580</f>
        <v>0</v>
      </c>
      <c r="B579" s="0" t="n">
        <f aca="false">+'Personnel Input Worksheet'!B580</f>
        <v>0</v>
      </c>
      <c r="C579" s="0" t="n">
        <f aca="false">+'Personnel Input Worksheet'!C580</f>
        <v>0</v>
      </c>
      <c r="D579" s="0" t="n">
        <f aca="false">+'Personnel Input Worksheet'!D580</f>
        <v>0</v>
      </c>
      <c r="E579" s="0" t="n">
        <f aca="false">+'Personnel Input Worksheet'!E580</f>
        <v>0</v>
      </c>
      <c r="F579" s="94" t="n">
        <f aca="false">+'Personnel Input Worksheet'!F580</f>
        <v>0</v>
      </c>
      <c r="G579" s="0" t="n">
        <f aca="false">+'Personnel Input Worksheet'!G580</f>
        <v>0</v>
      </c>
      <c r="H579" s="102" t="n">
        <f aca="false">+G579*30</f>
        <v>0</v>
      </c>
      <c r="I579" s="103" t="n">
        <f aca="false">+F579/12</f>
        <v>0</v>
      </c>
      <c r="J579" s="104" t="n">
        <v>36526</v>
      </c>
      <c r="K579" s="105" t="n">
        <f aca="false">IF(B579&lt;&gt;"FTE",DATE(99,12,31),+J579+(360-H579))</f>
        <v>36525</v>
      </c>
      <c r="L579" s="105" t="n">
        <f aca="false">IF(B579&lt;&gt;"FTE",J579+H579,DATE(2001,1,1))</f>
        <v>36526</v>
      </c>
      <c r="M579" s="103" t="n">
        <f aca="false">IF(AND($K579&lt;=M$20,$L579&gt;M$20),$I579,0)</f>
        <v>0</v>
      </c>
      <c r="N579" s="103" t="n">
        <f aca="false">IF(AND($K579&lt;=N$20,$L579&gt;N$20),$I579,0)</f>
        <v>0</v>
      </c>
      <c r="O579" s="103" t="n">
        <f aca="false">IF(AND($K579&lt;=O$20,$L579&gt;O$20),$I579,0)</f>
        <v>0</v>
      </c>
      <c r="P579" s="103" t="n">
        <f aca="false">IF(AND($K579&lt;=P$20,$L579&gt;P$20),$I579,0)</f>
        <v>0</v>
      </c>
      <c r="Q579" s="103" t="n">
        <f aca="false">IF(AND($K579&lt;=Q$20,$L579&gt;Q$20),$I579,0)</f>
        <v>0</v>
      </c>
      <c r="R579" s="103" t="n">
        <f aca="false">IF(AND($K579&lt;=R$20,$L579&gt;R$20),$I579,0)</f>
        <v>0</v>
      </c>
      <c r="S579" s="103" t="n">
        <f aca="false">IF(AND($K579&lt;=S$20,$L579&gt;S$20),$I579,0)</f>
        <v>0</v>
      </c>
      <c r="T579" s="103" t="n">
        <f aca="false">IF(AND($K579&lt;=T$20,$L579&gt;T$20),$I579,0)</f>
        <v>0</v>
      </c>
      <c r="U579" s="103" t="n">
        <f aca="false">IF(AND($K579&lt;=U$20,$L579&gt;U$20),$I579,0)</f>
        <v>0</v>
      </c>
      <c r="V579" s="103" t="n">
        <f aca="false">IF(AND($K579&lt;=V$20,$L579&gt;V$20),$I579,0)</f>
        <v>0</v>
      </c>
      <c r="W579" s="103" t="n">
        <f aca="false">IF(AND($K579&lt;=W$20,$L579&gt;W$20),$I579,0)</f>
        <v>0</v>
      </c>
      <c r="X579" s="103" t="n">
        <f aca="false">IF(AND($K579&lt;=X$20,$L579&gt;X$20),$I579,0)</f>
        <v>0</v>
      </c>
      <c r="Y579" s="106" t="n">
        <f aca="false">SUM(M579:X579)</f>
        <v>0</v>
      </c>
    </row>
    <row r="580" customFormat="false" ht="12.75" hidden="false" customHeight="false" outlineLevel="0" collapsed="false">
      <c r="A580" s="0" t="n">
        <f aca="false">+'Personnel Input Worksheet'!A581</f>
        <v>0</v>
      </c>
      <c r="B580" s="0" t="n">
        <f aca="false">+'Personnel Input Worksheet'!B581</f>
        <v>0</v>
      </c>
      <c r="C580" s="0" t="n">
        <f aca="false">+'Personnel Input Worksheet'!C581</f>
        <v>0</v>
      </c>
      <c r="D580" s="0" t="n">
        <f aca="false">+'Personnel Input Worksheet'!D581</f>
        <v>0</v>
      </c>
      <c r="E580" s="0" t="n">
        <f aca="false">+'Personnel Input Worksheet'!E581</f>
        <v>0</v>
      </c>
      <c r="F580" s="94" t="n">
        <f aca="false">+'Personnel Input Worksheet'!F581</f>
        <v>0</v>
      </c>
      <c r="G580" s="0" t="n">
        <f aca="false">+'Personnel Input Worksheet'!G581</f>
        <v>0</v>
      </c>
      <c r="H580" s="102" t="n">
        <f aca="false">+G580*30</f>
        <v>0</v>
      </c>
      <c r="I580" s="103" t="n">
        <f aca="false">+F580/12</f>
        <v>0</v>
      </c>
      <c r="J580" s="104" t="n">
        <v>36526</v>
      </c>
      <c r="K580" s="105" t="n">
        <f aca="false">IF(B580&lt;&gt;"FTE",DATE(99,12,31),+J580+(360-H580))</f>
        <v>36525</v>
      </c>
      <c r="L580" s="105" t="n">
        <f aca="false">IF(B580&lt;&gt;"FTE",J580+H580,DATE(2001,1,1))</f>
        <v>36526</v>
      </c>
      <c r="M580" s="103" t="n">
        <f aca="false">IF(AND($K580&lt;=M$20,$L580&gt;M$20),$I580,0)</f>
        <v>0</v>
      </c>
      <c r="N580" s="103" t="n">
        <f aca="false">IF(AND($K580&lt;=N$20,$L580&gt;N$20),$I580,0)</f>
        <v>0</v>
      </c>
      <c r="O580" s="103" t="n">
        <f aca="false">IF(AND($K580&lt;=O$20,$L580&gt;O$20),$I580,0)</f>
        <v>0</v>
      </c>
      <c r="P580" s="103" t="n">
        <f aca="false">IF(AND($K580&lt;=P$20,$L580&gt;P$20),$I580,0)</f>
        <v>0</v>
      </c>
      <c r="Q580" s="103" t="n">
        <f aca="false">IF(AND($K580&lt;=Q$20,$L580&gt;Q$20),$I580,0)</f>
        <v>0</v>
      </c>
      <c r="R580" s="103" t="n">
        <f aca="false">IF(AND($K580&lt;=R$20,$L580&gt;R$20),$I580,0)</f>
        <v>0</v>
      </c>
      <c r="S580" s="103" t="n">
        <f aca="false">IF(AND($K580&lt;=S$20,$L580&gt;S$20),$I580,0)</f>
        <v>0</v>
      </c>
      <c r="T580" s="103" t="n">
        <f aca="false">IF(AND($K580&lt;=T$20,$L580&gt;T$20),$I580,0)</f>
        <v>0</v>
      </c>
      <c r="U580" s="103" t="n">
        <f aca="false">IF(AND($K580&lt;=U$20,$L580&gt;U$20),$I580,0)</f>
        <v>0</v>
      </c>
      <c r="V580" s="103" t="n">
        <f aca="false">IF(AND($K580&lt;=V$20,$L580&gt;V$20),$I580,0)</f>
        <v>0</v>
      </c>
      <c r="W580" s="103" t="n">
        <f aca="false">IF(AND($K580&lt;=W$20,$L580&gt;W$20),$I580,0)</f>
        <v>0</v>
      </c>
      <c r="X580" s="103" t="n">
        <f aca="false">IF(AND($K580&lt;=X$20,$L580&gt;X$20),$I580,0)</f>
        <v>0</v>
      </c>
      <c r="Y580" s="106" t="n">
        <f aca="false">SUM(M580:X580)</f>
        <v>0</v>
      </c>
    </row>
    <row r="581" customFormat="false" ht="12.75" hidden="false" customHeight="false" outlineLevel="0" collapsed="false">
      <c r="A581" s="0" t="n">
        <f aca="false">+'Personnel Input Worksheet'!A582</f>
        <v>0</v>
      </c>
      <c r="B581" s="0" t="n">
        <f aca="false">+'Personnel Input Worksheet'!B582</f>
        <v>0</v>
      </c>
      <c r="C581" s="0" t="n">
        <f aca="false">+'Personnel Input Worksheet'!C582</f>
        <v>0</v>
      </c>
      <c r="D581" s="0" t="n">
        <f aca="false">+'Personnel Input Worksheet'!D582</f>
        <v>0</v>
      </c>
      <c r="E581" s="0" t="n">
        <f aca="false">+'Personnel Input Worksheet'!E582</f>
        <v>0</v>
      </c>
      <c r="F581" s="94" t="n">
        <f aca="false">+'Personnel Input Worksheet'!F582</f>
        <v>0</v>
      </c>
      <c r="G581" s="0" t="n">
        <f aca="false">+'Personnel Input Worksheet'!G582</f>
        <v>0</v>
      </c>
      <c r="H581" s="102" t="n">
        <f aca="false">+G581*30</f>
        <v>0</v>
      </c>
      <c r="I581" s="103" t="n">
        <f aca="false">+F581/12</f>
        <v>0</v>
      </c>
      <c r="J581" s="104" t="n">
        <v>36526</v>
      </c>
      <c r="K581" s="105" t="n">
        <f aca="false">IF(B581&lt;&gt;"FTE",DATE(99,12,31),+J581+(360-H581))</f>
        <v>36525</v>
      </c>
      <c r="L581" s="105" t="n">
        <f aca="false">IF(B581&lt;&gt;"FTE",J581+H581,DATE(2001,1,1))</f>
        <v>36526</v>
      </c>
      <c r="M581" s="103" t="n">
        <f aca="false">IF(AND($K581&lt;=M$20,$L581&gt;M$20),$I581,0)</f>
        <v>0</v>
      </c>
      <c r="N581" s="103" t="n">
        <f aca="false">IF(AND($K581&lt;=N$20,$L581&gt;N$20),$I581,0)</f>
        <v>0</v>
      </c>
      <c r="O581" s="103" t="n">
        <f aca="false">IF(AND($K581&lt;=O$20,$L581&gt;O$20),$I581,0)</f>
        <v>0</v>
      </c>
      <c r="P581" s="103" t="n">
        <f aca="false">IF(AND($K581&lt;=P$20,$L581&gt;P$20),$I581,0)</f>
        <v>0</v>
      </c>
      <c r="Q581" s="103" t="n">
        <f aca="false">IF(AND($K581&lt;=Q$20,$L581&gt;Q$20),$I581,0)</f>
        <v>0</v>
      </c>
      <c r="R581" s="103" t="n">
        <f aca="false">IF(AND($K581&lt;=R$20,$L581&gt;R$20),$I581,0)</f>
        <v>0</v>
      </c>
      <c r="S581" s="103" t="n">
        <f aca="false">IF(AND($K581&lt;=S$20,$L581&gt;S$20),$I581,0)</f>
        <v>0</v>
      </c>
      <c r="T581" s="103" t="n">
        <f aca="false">IF(AND($K581&lt;=T$20,$L581&gt;T$20),$I581,0)</f>
        <v>0</v>
      </c>
      <c r="U581" s="103" t="n">
        <f aca="false">IF(AND($K581&lt;=U$20,$L581&gt;U$20),$I581,0)</f>
        <v>0</v>
      </c>
      <c r="V581" s="103" t="n">
        <f aca="false">IF(AND($K581&lt;=V$20,$L581&gt;V$20),$I581,0)</f>
        <v>0</v>
      </c>
      <c r="W581" s="103" t="n">
        <f aca="false">IF(AND($K581&lt;=W$20,$L581&gt;W$20),$I581,0)</f>
        <v>0</v>
      </c>
      <c r="X581" s="103" t="n">
        <f aca="false">IF(AND($K581&lt;=X$20,$L581&gt;X$20),$I581,0)</f>
        <v>0</v>
      </c>
      <c r="Y581" s="106" t="n">
        <f aca="false">SUM(M581:X581)</f>
        <v>0</v>
      </c>
    </row>
    <row r="582" customFormat="false" ht="12.75" hidden="false" customHeight="false" outlineLevel="0" collapsed="false">
      <c r="A582" s="0" t="n">
        <f aca="false">+'Personnel Input Worksheet'!A583</f>
        <v>0</v>
      </c>
      <c r="B582" s="0" t="n">
        <f aca="false">+'Personnel Input Worksheet'!B583</f>
        <v>0</v>
      </c>
      <c r="C582" s="0" t="n">
        <f aca="false">+'Personnel Input Worksheet'!C583</f>
        <v>0</v>
      </c>
      <c r="D582" s="0" t="n">
        <f aca="false">+'Personnel Input Worksheet'!D583</f>
        <v>0</v>
      </c>
      <c r="E582" s="0" t="n">
        <f aca="false">+'Personnel Input Worksheet'!E583</f>
        <v>0</v>
      </c>
      <c r="F582" s="94" t="n">
        <f aca="false">+'Personnel Input Worksheet'!F583</f>
        <v>0</v>
      </c>
      <c r="G582" s="0" t="n">
        <f aca="false">+'Personnel Input Worksheet'!G583</f>
        <v>0</v>
      </c>
      <c r="H582" s="102" t="n">
        <f aca="false">+G582*30</f>
        <v>0</v>
      </c>
      <c r="I582" s="103" t="n">
        <f aca="false">+F582/12</f>
        <v>0</v>
      </c>
      <c r="J582" s="104" t="n">
        <v>36526</v>
      </c>
      <c r="K582" s="105" t="n">
        <f aca="false">IF(B582&lt;&gt;"FTE",DATE(99,12,31),+J582+(360-H582))</f>
        <v>36525</v>
      </c>
      <c r="L582" s="105" t="n">
        <f aca="false">IF(B582&lt;&gt;"FTE",J582+H582,DATE(2001,1,1))</f>
        <v>36526</v>
      </c>
      <c r="M582" s="103" t="n">
        <f aca="false">IF(AND($K582&lt;=M$20,$L582&gt;M$20),$I582,0)</f>
        <v>0</v>
      </c>
      <c r="N582" s="103" t="n">
        <f aca="false">IF(AND($K582&lt;=N$20,$L582&gt;N$20),$I582,0)</f>
        <v>0</v>
      </c>
      <c r="O582" s="103" t="n">
        <f aca="false">IF(AND($K582&lt;=O$20,$L582&gt;O$20),$I582,0)</f>
        <v>0</v>
      </c>
      <c r="P582" s="103" t="n">
        <f aca="false">IF(AND($K582&lt;=P$20,$L582&gt;P$20),$I582,0)</f>
        <v>0</v>
      </c>
      <c r="Q582" s="103" t="n">
        <f aca="false">IF(AND($K582&lt;=Q$20,$L582&gt;Q$20),$I582,0)</f>
        <v>0</v>
      </c>
      <c r="R582" s="103" t="n">
        <f aca="false">IF(AND($K582&lt;=R$20,$L582&gt;R$20),$I582,0)</f>
        <v>0</v>
      </c>
      <c r="S582" s="103" t="n">
        <f aca="false">IF(AND($K582&lt;=S$20,$L582&gt;S$20),$I582,0)</f>
        <v>0</v>
      </c>
      <c r="T582" s="103" t="n">
        <f aca="false">IF(AND($K582&lt;=T$20,$L582&gt;T$20),$I582,0)</f>
        <v>0</v>
      </c>
      <c r="U582" s="103" t="n">
        <f aca="false">IF(AND($K582&lt;=U$20,$L582&gt;U$20),$I582,0)</f>
        <v>0</v>
      </c>
      <c r="V582" s="103" t="n">
        <f aca="false">IF(AND($K582&lt;=V$20,$L582&gt;V$20),$I582,0)</f>
        <v>0</v>
      </c>
      <c r="W582" s="103" t="n">
        <f aca="false">IF(AND($K582&lt;=W$20,$L582&gt;W$20),$I582,0)</f>
        <v>0</v>
      </c>
      <c r="X582" s="103" t="n">
        <f aca="false">IF(AND($K582&lt;=X$20,$L582&gt;X$20),$I582,0)</f>
        <v>0</v>
      </c>
      <c r="Y582" s="106" t="n">
        <f aca="false">SUM(M582:X582)</f>
        <v>0</v>
      </c>
    </row>
    <row r="583" customFormat="false" ht="12.75" hidden="false" customHeight="false" outlineLevel="0" collapsed="false">
      <c r="A583" s="0" t="n">
        <f aca="false">+'Personnel Input Worksheet'!A584</f>
        <v>0</v>
      </c>
      <c r="B583" s="0" t="n">
        <f aca="false">+'Personnel Input Worksheet'!B584</f>
        <v>0</v>
      </c>
      <c r="C583" s="0" t="n">
        <f aca="false">+'Personnel Input Worksheet'!C584</f>
        <v>0</v>
      </c>
      <c r="D583" s="0" t="n">
        <f aca="false">+'Personnel Input Worksheet'!D584</f>
        <v>0</v>
      </c>
      <c r="E583" s="0" t="n">
        <f aca="false">+'Personnel Input Worksheet'!E584</f>
        <v>0</v>
      </c>
      <c r="F583" s="94" t="n">
        <f aca="false">+'Personnel Input Worksheet'!F584</f>
        <v>0</v>
      </c>
      <c r="G583" s="0" t="n">
        <f aca="false">+'Personnel Input Worksheet'!G584</f>
        <v>0</v>
      </c>
      <c r="H583" s="102" t="n">
        <f aca="false">+G583*30</f>
        <v>0</v>
      </c>
      <c r="I583" s="103" t="n">
        <f aca="false">+F583/12</f>
        <v>0</v>
      </c>
      <c r="J583" s="104" t="n">
        <v>36526</v>
      </c>
      <c r="K583" s="105" t="n">
        <f aca="false">IF(B583&lt;&gt;"FTE",DATE(99,12,31),+J583+(360-H583))</f>
        <v>36525</v>
      </c>
      <c r="L583" s="105" t="n">
        <f aca="false">IF(B583&lt;&gt;"FTE",J583+H583,DATE(2001,1,1))</f>
        <v>36526</v>
      </c>
      <c r="M583" s="103" t="n">
        <f aca="false">IF(AND($K583&lt;=M$20,$L583&gt;M$20),$I583,0)</f>
        <v>0</v>
      </c>
      <c r="N583" s="103" t="n">
        <f aca="false">IF(AND($K583&lt;=N$20,$L583&gt;N$20),$I583,0)</f>
        <v>0</v>
      </c>
      <c r="O583" s="103" t="n">
        <f aca="false">IF(AND($K583&lt;=O$20,$L583&gt;O$20),$I583,0)</f>
        <v>0</v>
      </c>
      <c r="P583" s="103" t="n">
        <f aca="false">IF(AND($K583&lt;=P$20,$L583&gt;P$20),$I583,0)</f>
        <v>0</v>
      </c>
      <c r="Q583" s="103" t="n">
        <f aca="false">IF(AND($K583&lt;=Q$20,$L583&gt;Q$20),$I583,0)</f>
        <v>0</v>
      </c>
      <c r="R583" s="103" t="n">
        <f aca="false">IF(AND($K583&lt;=R$20,$L583&gt;R$20),$I583,0)</f>
        <v>0</v>
      </c>
      <c r="S583" s="103" t="n">
        <f aca="false">IF(AND($K583&lt;=S$20,$L583&gt;S$20),$I583,0)</f>
        <v>0</v>
      </c>
      <c r="T583" s="103" t="n">
        <f aca="false">IF(AND($K583&lt;=T$20,$L583&gt;T$20),$I583,0)</f>
        <v>0</v>
      </c>
      <c r="U583" s="103" t="n">
        <f aca="false">IF(AND($K583&lt;=U$20,$L583&gt;U$20),$I583,0)</f>
        <v>0</v>
      </c>
      <c r="V583" s="103" t="n">
        <f aca="false">IF(AND($K583&lt;=V$20,$L583&gt;V$20),$I583,0)</f>
        <v>0</v>
      </c>
      <c r="W583" s="103" t="n">
        <f aca="false">IF(AND($K583&lt;=W$20,$L583&gt;W$20),$I583,0)</f>
        <v>0</v>
      </c>
      <c r="X583" s="103" t="n">
        <f aca="false">IF(AND($K583&lt;=X$20,$L583&gt;X$20),$I583,0)</f>
        <v>0</v>
      </c>
      <c r="Y583" s="106" t="n">
        <f aca="false">SUM(M583:X583)</f>
        <v>0</v>
      </c>
    </row>
    <row r="584" customFormat="false" ht="12.75" hidden="false" customHeight="false" outlineLevel="0" collapsed="false">
      <c r="A584" s="0" t="n">
        <f aca="false">+'Personnel Input Worksheet'!A585</f>
        <v>0</v>
      </c>
      <c r="B584" s="0" t="n">
        <f aca="false">+'Personnel Input Worksheet'!B585</f>
        <v>0</v>
      </c>
      <c r="C584" s="0" t="n">
        <f aca="false">+'Personnel Input Worksheet'!C585</f>
        <v>0</v>
      </c>
      <c r="D584" s="0" t="n">
        <f aca="false">+'Personnel Input Worksheet'!D585</f>
        <v>0</v>
      </c>
      <c r="E584" s="0" t="n">
        <f aca="false">+'Personnel Input Worksheet'!E585</f>
        <v>0</v>
      </c>
      <c r="F584" s="94" t="n">
        <f aca="false">+'Personnel Input Worksheet'!F585</f>
        <v>0</v>
      </c>
      <c r="G584" s="0" t="n">
        <f aca="false">+'Personnel Input Worksheet'!G585</f>
        <v>0</v>
      </c>
      <c r="H584" s="102" t="n">
        <f aca="false">+G584*30</f>
        <v>0</v>
      </c>
      <c r="I584" s="103" t="n">
        <f aca="false">+F584/12</f>
        <v>0</v>
      </c>
      <c r="J584" s="104" t="n">
        <v>36526</v>
      </c>
      <c r="K584" s="105" t="n">
        <f aca="false">IF(B584&lt;&gt;"FTE",DATE(99,12,31),+J584+(360-H584))</f>
        <v>36525</v>
      </c>
      <c r="L584" s="105" t="n">
        <f aca="false">IF(B584&lt;&gt;"FTE",J584+H584,DATE(2001,1,1))</f>
        <v>36526</v>
      </c>
      <c r="M584" s="103" t="n">
        <f aca="false">IF(AND($K584&lt;=M$20,$L584&gt;M$20),$I584,0)</f>
        <v>0</v>
      </c>
      <c r="N584" s="103" t="n">
        <f aca="false">IF(AND($K584&lt;=N$20,$L584&gt;N$20),$I584,0)</f>
        <v>0</v>
      </c>
      <c r="O584" s="103" t="n">
        <f aca="false">IF(AND($K584&lt;=O$20,$L584&gt;O$20),$I584,0)</f>
        <v>0</v>
      </c>
      <c r="P584" s="103" t="n">
        <f aca="false">IF(AND($K584&lt;=P$20,$L584&gt;P$20),$I584,0)</f>
        <v>0</v>
      </c>
      <c r="Q584" s="103" t="n">
        <f aca="false">IF(AND($K584&lt;=Q$20,$L584&gt;Q$20),$I584,0)</f>
        <v>0</v>
      </c>
      <c r="R584" s="103" t="n">
        <f aca="false">IF(AND($K584&lt;=R$20,$L584&gt;R$20),$I584,0)</f>
        <v>0</v>
      </c>
      <c r="S584" s="103" t="n">
        <f aca="false">IF(AND($K584&lt;=S$20,$L584&gt;S$20),$I584,0)</f>
        <v>0</v>
      </c>
      <c r="T584" s="103" t="n">
        <f aca="false">IF(AND($K584&lt;=T$20,$L584&gt;T$20),$I584,0)</f>
        <v>0</v>
      </c>
      <c r="U584" s="103" t="n">
        <f aca="false">IF(AND($K584&lt;=U$20,$L584&gt;U$20),$I584,0)</f>
        <v>0</v>
      </c>
      <c r="V584" s="103" t="n">
        <f aca="false">IF(AND($K584&lt;=V$20,$L584&gt;V$20),$I584,0)</f>
        <v>0</v>
      </c>
      <c r="W584" s="103" t="n">
        <f aca="false">IF(AND($K584&lt;=W$20,$L584&gt;W$20),$I584,0)</f>
        <v>0</v>
      </c>
      <c r="X584" s="103" t="n">
        <f aca="false">IF(AND($K584&lt;=X$20,$L584&gt;X$20),$I584,0)</f>
        <v>0</v>
      </c>
      <c r="Y584" s="106" t="n">
        <f aca="false">SUM(M584:X584)</f>
        <v>0</v>
      </c>
    </row>
    <row r="585" customFormat="false" ht="12.75" hidden="false" customHeight="false" outlineLevel="0" collapsed="false">
      <c r="A585" s="0" t="n">
        <f aca="false">+'Personnel Input Worksheet'!A586</f>
        <v>0</v>
      </c>
      <c r="B585" s="0" t="n">
        <f aca="false">+'Personnel Input Worksheet'!B586</f>
        <v>0</v>
      </c>
      <c r="C585" s="0" t="n">
        <f aca="false">+'Personnel Input Worksheet'!C586</f>
        <v>0</v>
      </c>
      <c r="D585" s="0" t="n">
        <f aca="false">+'Personnel Input Worksheet'!D586</f>
        <v>0</v>
      </c>
      <c r="E585" s="0" t="n">
        <f aca="false">+'Personnel Input Worksheet'!E586</f>
        <v>0</v>
      </c>
      <c r="F585" s="94" t="n">
        <f aca="false">+'Personnel Input Worksheet'!F586</f>
        <v>0</v>
      </c>
      <c r="G585" s="0" t="n">
        <f aca="false">+'Personnel Input Worksheet'!G586</f>
        <v>0</v>
      </c>
      <c r="H585" s="102" t="n">
        <f aca="false">+G585*30</f>
        <v>0</v>
      </c>
      <c r="I585" s="103" t="n">
        <f aca="false">+F585/12</f>
        <v>0</v>
      </c>
      <c r="J585" s="104" t="n">
        <v>36526</v>
      </c>
      <c r="K585" s="105" t="n">
        <f aca="false">IF(B585&lt;&gt;"FTE",DATE(99,12,31),+J585+(360-H585))</f>
        <v>36525</v>
      </c>
      <c r="L585" s="105" t="n">
        <f aca="false">IF(B585&lt;&gt;"FTE",J585+H585,DATE(2001,1,1))</f>
        <v>36526</v>
      </c>
      <c r="M585" s="103" t="n">
        <f aca="false">IF(AND($K585&lt;=M$20,$L585&gt;M$20),$I585,0)</f>
        <v>0</v>
      </c>
      <c r="N585" s="103" t="n">
        <f aca="false">IF(AND($K585&lt;=N$20,$L585&gt;N$20),$I585,0)</f>
        <v>0</v>
      </c>
      <c r="O585" s="103" t="n">
        <f aca="false">IF(AND($K585&lt;=O$20,$L585&gt;O$20),$I585,0)</f>
        <v>0</v>
      </c>
      <c r="P585" s="103" t="n">
        <f aca="false">IF(AND($K585&lt;=P$20,$L585&gt;P$20),$I585,0)</f>
        <v>0</v>
      </c>
      <c r="Q585" s="103" t="n">
        <f aca="false">IF(AND($K585&lt;=Q$20,$L585&gt;Q$20),$I585,0)</f>
        <v>0</v>
      </c>
      <c r="R585" s="103" t="n">
        <f aca="false">IF(AND($K585&lt;=R$20,$L585&gt;R$20),$I585,0)</f>
        <v>0</v>
      </c>
      <c r="S585" s="103" t="n">
        <f aca="false">IF(AND($K585&lt;=S$20,$L585&gt;S$20),$I585,0)</f>
        <v>0</v>
      </c>
      <c r="T585" s="103" t="n">
        <f aca="false">IF(AND($K585&lt;=T$20,$L585&gt;T$20),$I585,0)</f>
        <v>0</v>
      </c>
      <c r="U585" s="103" t="n">
        <f aca="false">IF(AND($K585&lt;=U$20,$L585&gt;U$20),$I585,0)</f>
        <v>0</v>
      </c>
      <c r="V585" s="103" t="n">
        <f aca="false">IF(AND($K585&lt;=V$20,$L585&gt;V$20),$I585,0)</f>
        <v>0</v>
      </c>
      <c r="W585" s="103" t="n">
        <f aca="false">IF(AND($K585&lt;=W$20,$L585&gt;W$20),$I585,0)</f>
        <v>0</v>
      </c>
      <c r="X585" s="103" t="n">
        <f aca="false">IF(AND($K585&lt;=X$20,$L585&gt;X$20),$I585,0)</f>
        <v>0</v>
      </c>
      <c r="Y585" s="106" t="n">
        <f aca="false">SUM(M585:X585)</f>
        <v>0</v>
      </c>
    </row>
    <row r="586" customFormat="false" ht="12.75" hidden="false" customHeight="false" outlineLevel="0" collapsed="false">
      <c r="A586" s="0" t="n">
        <f aca="false">+'Personnel Input Worksheet'!A587</f>
        <v>0</v>
      </c>
      <c r="B586" s="0" t="n">
        <f aca="false">+'Personnel Input Worksheet'!B587</f>
        <v>0</v>
      </c>
      <c r="C586" s="0" t="n">
        <f aca="false">+'Personnel Input Worksheet'!C587</f>
        <v>0</v>
      </c>
      <c r="D586" s="0" t="n">
        <f aca="false">+'Personnel Input Worksheet'!D587</f>
        <v>0</v>
      </c>
      <c r="E586" s="0" t="n">
        <f aca="false">+'Personnel Input Worksheet'!E587</f>
        <v>0</v>
      </c>
      <c r="F586" s="94" t="n">
        <f aca="false">+'Personnel Input Worksheet'!F587</f>
        <v>0</v>
      </c>
      <c r="G586" s="0" t="n">
        <f aca="false">+'Personnel Input Worksheet'!G587</f>
        <v>0</v>
      </c>
      <c r="H586" s="102" t="n">
        <f aca="false">+G586*30</f>
        <v>0</v>
      </c>
      <c r="I586" s="103" t="n">
        <f aca="false">+F586/12</f>
        <v>0</v>
      </c>
      <c r="J586" s="104" t="n">
        <v>36526</v>
      </c>
      <c r="K586" s="105" t="n">
        <f aca="false">IF(B586&lt;&gt;"FTE",DATE(99,12,31),+J586+(360-H586))</f>
        <v>36525</v>
      </c>
      <c r="L586" s="105" t="n">
        <f aca="false">IF(B586&lt;&gt;"FTE",J586+H586,DATE(2001,1,1))</f>
        <v>36526</v>
      </c>
      <c r="M586" s="103" t="n">
        <f aca="false">IF(AND($K586&lt;=M$20,$L586&gt;M$20),$I586,0)</f>
        <v>0</v>
      </c>
      <c r="N586" s="103" t="n">
        <f aca="false">IF(AND($K586&lt;=N$20,$L586&gt;N$20),$I586,0)</f>
        <v>0</v>
      </c>
      <c r="O586" s="103" t="n">
        <f aca="false">IF(AND($K586&lt;=O$20,$L586&gt;O$20),$I586,0)</f>
        <v>0</v>
      </c>
      <c r="P586" s="103" t="n">
        <f aca="false">IF(AND($K586&lt;=P$20,$L586&gt;P$20),$I586,0)</f>
        <v>0</v>
      </c>
      <c r="Q586" s="103" t="n">
        <f aca="false">IF(AND($K586&lt;=Q$20,$L586&gt;Q$20),$I586,0)</f>
        <v>0</v>
      </c>
      <c r="R586" s="103" t="n">
        <f aca="false">IF(AND($K586&lt;=R$20,$L586&gt;R$20),$I586,0)</f>
        <v>0</v>
      </c>
      <c r="S586" s="103" t="n">
        <f aca="false">IF(AND($K586&lt;=S$20,$L586&gt;S$20),$I586,0)</f>
        <v>0</v>
      </c>
      <c r="T586" s="103" t="n">
        <f aca="false">IF(AND($K586&lt;=T$20,$L586&gt;T$20),$I586,0)</f>
        <v>0</v>
      </c>
      <c r="U586" s="103" t="n">
        <f aca="false">IF(AND($K586&lt;=U$20,$L586&gt;U$20),$I586,0)</f>
        <v>0</v>
      </c>
      <c r="V586" s="103" t="n">
        <f aca="false">IF(AND($K586&lt;=V$20,$L586&gt;V$20),$I586,0)</f>
        <v>0</v>
      </c>
      <c r="W586" s="103" t="n">
        <f aca="false">IF(AND($K586&lt;=W$20,$L586&gt;W$20),$I586,0)</f>
        <v>0</v>
      </c>
      <c r="X586" s="103" t="n">
        <f aca="false">IF(AND($K586&lt;=X$20,$L586&gt;X$20),$I586,0)</f>
        <v>0</v>
      </c>
      <c r="Y586" s="106" t="n">
        <f aca="false">SUM(M586:X586)</f>
        <v>0</v>
      </c>
    </row>
    <row r="587" customFormat="false" ht="12.75" hidden="false" customHeight="false" outlineLevel="0" collapsed="false">
      <c r="A587" s="0" t="n">
        <f aca="false">+'Personnel Input Worksheet'!A588</f>
        <v>0</v>
      </c>
      <c r="B587" s="0" t="n">
        <f aca="false">+'Personnel Input Worksheet'!B588</f>
        <v>0</v>
      </c>
      <c r="C587" s="0" t="n">
        <f aca="false">+'Personnel Input Worksheet'!C588</f>
        <v>0</v>
      </c>
      <c r="D587" s="0" t="n">
        <f aca="false">+'Personnel Input Worksheet'!D588</f>
        <v>0</v>
      </c>
      <c r="E587" s="0" t="n">
        <f aca="false">+'Personnel Input Worksheet'!E588</f>
        <v>0</v>
      </c>
      <c r="F587" s="94" t="n">
        <f aca="false">+'Personnel Input Worksheet'!F588</f>
        <v>0</v>
      </c>
      <c r="G587" s="0" t="n">
        <f aca="false">+'Personnel Input Worksheet'!G588</f>
        <v>0</v>
      </c>
      <c r="H587" s="102" t="n">
        <f aca="false">+G587*30</f>
        <v>0</v>
      </c>
      <c r="I587" s="103" t="n">
        <f aca="false">+F587/12</f>
        <v>0</v>
      </c>
      <c r="J587" s="104" t="n">
        <v>36526</v>
      </c>
      <c r="K587" s="105" t="n">
        <f aca="false">IF(B587&lt;&gt;"FTE",DATE(99,12,31),+J587+(360-H587))</f>
        <v>36525</v>
      </c>
      <c r="L587" s="105" t="n">
        <f aca="false">IF(B587&lt;&gt;"FTE",J587+H587,DATE(2001,1,1))</f>
        <v>36526</v>
      </c>
      <c r="M587" s="103" t="n">
        <f aca="false">IF(AND($K587&lt;=M$20,$L587&gt;M$20),$I587,0)</f>
        <v>0</v>
      </c>
      <c r="N587" s="103" t="n">
        <f aca="false">IF(AND($K587&lt;=N$20,$L587&gt;N$20),$I587,0)</f>
        <v>0</v>
      </c>
      <c r="O587" s="103" t="n">
        <f aca="false">IF(AND($K587&lt;=O$20,$L587&gt;O$20),$I587,0)</f>
        <v>0</v>
      </c>
      <c r="P587" s="103" t="n">
        <f aca="false">IF(AND($K587&lt;=P$20,$L587&gt;P$20),$I587,0)</f>
        <v>0</v>
      </c>
      <c r="Q587" s="103" t="n">
        <f aca="false">IF(AND($K587&lt;=Q$20,$L587&gt;Q$20),$I587,0)</f>
        <v>0</v>
      </c>
      <c r="R587" s="103" t="n">
        <f aca="false">IF(AND($K587&lt;=R$20,$L587&gt;R$20),$I587,0)</f>
        <v>0</v>
      </c>
      <c r="S587" s="103" t="n">
        <f aca="false">IF(AND($K587&lt;=S$20,$L587&gt;S$20),$I587,0)</f>
        <v>0</v>
      </c>
      <c r="T587" s="103" t="n">
        <f aca="false">IF(AND($K587&lt;=T$20,$L587&gt;T$20),$I587,0)</f>
        <v>0</v>
      </c>
      <c r="U587" s="103" t="n">
        <f aca="false">IF(AND($K587&lt;=U$20,$L587&gt;U$20),$I587,0)</f>
        <v>0</v>
      </c>
      <c r="V587" s="103" t="n">
        <f aca="false">IF(AND($K587&lt;=V$20,$L587&gt;V$20),$I587,0)</f>
        <v>0</v>
      </c>
      <c r="W587" s="103" t="n">
        <f aca="false">IF(AND($K587&lt;=W$20,$L587&gt;W$20),$I587,0)</f>
        <v>0</v>
      </c>
      <c r="X587" s="103" t="n">
        <f aca="false">IF(AND($K587&lt;=X$20,$L587&gt;X$20),$I587,0)</f>
        <v>0</v>
      </c>
      <c r="Y587" s="106" t="n">
        <f aca="false">SUM(M587:X587)</f>
        <v>0</v>
      </c>
    </row>
    <row r="588" customFormat="false" ht="12.75" hidden="false" customHeight="false" outlineLevel="0" collapsed="false">
      <c r="A588" s="0" t="n">
        <f aca="false">+'Personnel Input Worksheet'!A589</f>
        <v>0</v>
      </c>
      <c r="B588" s="0" t="n">
        <f aca="false">+'Personnel Input Worksheet'!B589</f>
        <v>0</v>
      </c>
      <c r="C588" s="0" t="n">
        <f aca="false">+'Personnel Input Worksheet'!C589</f>
        <v>0</v>
      </c>
      <c r="D588" s="0" t="n">
        <f aca="false">+'Personnel Input Worksheet'!D589</f>
        <v>0</v>
      </c>
      <c r="E588" s="0" t="n">
        <f aca="false">+'Personnel Input Worksheet'!E589</f>
        <v>0</v>
      </c>
      <c r="F588" s="94" t="n">
        <f aca="false">+'Personnel Input Worksheet'!F589</f>
        <v>0</v>
      </c>
      <c r="G588" s="0" t="n">
        <f aca="false">+'Personnel Input Worksheet'!G589</f>
        <v>0</v>
      </c>
      <c r="H588" s="102" t="n">
        <f aca="false">+G588*30</f>
        <v>0</v>
      </c>
      <c r="I588" s="103" t="n">
        <f aca="false">+F588/12</f>
        <v>0</v>
      </c>
      <c r="J588" s="104" t="n">
        <v>36526</v>
      </c>
      <c r="K588" s="105" t="n">
        <f aca="false">IF(B588&lt;&gt;"FTE",DATE(99,12,31),+J588+(360-H588))</f>
        <v>36525</v>
      </c>
      <c r="L588" s="105" t="n">
        <f aca="false">IF(B588&lt;&gt;"FTE",J588+H588,DATE(2001,1,1))</f>
        <v>36526</v>
      </c>
      <c r="M588" s="103" t="n">
        <f aca="false">IF(AND($K588&lt;=M$20,$L588&gt;M$20),$I588,0)</f>
        <v>0</v>
      </c>
      <c r="N588" s="103" t="n">
        <f aca="false">IF(AND($K588&lt;=N$20,$L588&gt;N$20),$I588,0)</f>
        <v>0</v>
      </c>
      <c r="O588" s="103" t="n">
        <f aca="false">IF(AND($K588&lt;=O$20,$L588&gt;O$20),$I588,0)</f>
        <v>0</v>
      </c>
      <c r="P588" s="103" t="n">
        <f aca="false">IF(AND($K588&lt;=P$20,$L588&gt;P$20),$I588,0)</f>
        <v>0</v>
      </c>
      <c r="Q588" s="103" t="n">
        <f aca="false">IF(AND($K588&lt;=Q$20,$L588&gt;Q$20),$I588,0)</f>
        <v>0</v>
      </c>
      <c r="R588" s="103" t="n">
        <f aca="false">IF(AND($K588&lt;=R$20,$L588&gt;R$20),$I588,0)</f>
        <v>0</v>
      </c>
      <c r="S588" s="103" t="n">
        <f aca="false">IF(AND($K588&lt;=S$20,$L588&gt;S$20),$I588,0)</f>
        <v>0</v>
      </c>
      <c r="T588" s="103" t="n">
        <f aca="false">IF(AND($K588&lt;=T$20,$L588&gt;T$20),$I588,0)</f>
        <v>0</v>
      </c>
      <c r="U588" s="103" t="n">
        <f aca="false">IF(AND($K588&lt;=U$20,$L588&gt;U$20),$I588,0)</f>
        <v>0</v>
      </c>
      <c r="V588" s="103" t="n">
        <f aca="false">IF(AND($K588&lt;=V$20,$L588&gt;V$20),$I588,0)</f>
        <v>0</v>
      </c>
      <c r="W588" s="103" t="n">
        <f aca="false">IF(AND($K588&lt;=W$20,$L588&gt;W$20),$I588,0)</f>
        <v>0</v>
      </c>
      <c r="X588" s="103" t="n">
        <f aca="false">IF(AND($K588&lt;=X$20,$L588&gt;X$20),$I588,0)</f>
        <v>0</v>
      </c>
      <c r="Y588" s="106" t="n">
        <f aca="false">SUM(M588:X588)</f>
        <v>0</v>
      </c>
    </row>
    <row r="589" customFormat="false" ht="12.75" hidden="false" customHeight="false" outlineLevel="0" collapsed="false">
      <c r="A589" s="0" t="n">
        <f aca="false">+'Personnel Input Worksheet'!A590</f>
        <v>0</v>
      </c>
      <c r="B589" s="0" t="n">
        <f aca="false">+'Personnel Input Worksheet'!B590</f>
        <v>0</v>
      </c>
      <c r="C589" s="0" t="n">
        <f aca="false">+'Personnel Input Worksheet'!C590</f>
        <v>0</v>
      </c>
      <c r="D589" s="0" t="n">
        <f aca="false">+'Personnel Input Worksheet'!D590</f>
        <v>0</v>
      </c>
      <c r="E589" s="0" t="n">
        <f aca="false">+'Personnel Input Worksheet'!E590</f>
        <v>0</v>
      </c>
      <c r="F589" s="94" t="n">
        <f aca="false">+'Personnel Input Worksheet'!F590</f>
        <v>0</v>
      </c>
      <c r="G589" s="0" t="n">
        <f aca="false">+'Personnel Input Worksheet'!G590</f>
        <v>0</v>
      </c>
      <c r="H589" s="102" t="n">
        <f aca="false">+G589*30</f>
        <v>0</v>
      </c>
      <c r="I589" s="103" t="n">
        <f aca="false">+F589/12</f>
        <v>0</v>
      </c>
      <c r="J589" s="104" t="n">
        <v>36526</v>
      </c>
      <c r="K589" s="105" t="n">
        <f aca="false">IF(B589&lt;&gt;"FTE",DATE(99,12,31),+J589+(360-H589))</f>
        <v>36525</v>
      </c>
      <c r="L589" s="105" t="n">
        <f aca="false">IF(B589&lt;&gt;"FTE",J589+H589,DATE(2001,1,1))</f>
        <v>36526</v>
      </c>
      <c r="M589" s="103" t="n">
        <f aca="false">IF(AND($K589&lt;=M$20,$L589&gt;M$20),$I589,0)</f>
        <v>0</v>
      </c>
      <c r="N589" s="103" t="n">
        <f aca="false">IF(AND($K589&lt;=N$20,$L589&gt;N$20),$I589,0)</f>
        <v>0</v>
      </c>
      <c r="O589" s="103" t="n">
        <f aca="false">IF(AND($K589&lt;=O$20,$L589&gt;O$20),$I589,0)</f>
        <v>0</v>
      </c>
      <c r="P589" s="103" t="n">
        <f aca="false">IF(AND($K589&lt;=P$20,$L589&gt;P$20),$I589,0)</f>
        <v>0</v>
      </c>
      <c r="Q589" s="103" t="n">
        <f aca="false">IF(AND($K589&lt;=Q$20,$L589&gt;Q$20),$I589,0)</f>
        <v>0</v>
      </c>
      <c r="R589" s="103" t="n">
        <f aca="false">IF(AND($K589&lt;=R$20,$L589&gt;R$20),$I589,0)</f>
        <v>0</v>
      </c>
      <c r="S589" s="103" t="n">
        <f aca="false">IF(AND($K589&lt;=S$20,$L589&gt;S$20),$I589,0)</f>
        <v>0</v>
      </c>
      <c r="T589" s="103" t="n">
        <f aca="false">IF(AND($K589&lt;=T$20,$L589&gt;T$20),$I589,0)</f>
        <v>0</v>
      </c>
      <c r="U589" s="103" t="n">
        <f aca="false">IF(AND($K589&lt;=U$20,$L589&gt;U$20),$I589,0)</f>
        <v>0</v>
      </c>
      <c r="V589" s="103" t="n">
        <f aca="false">IF(AND($K589&lt;=V$20,$L589&gt;V$20),$I589,0)</f>
        <v>0</v>
      </c>
      <c r="W589" s="103" t="n">
        <f aca="false">IF(AND($K589&lt;=W$20,$L589&gt;W$20),$I589,0)</f>
        <v>0</v>
      </c>
      <c r="X589" s="103" t="n">
        <f aca="false">IF(AND($K589&lt;=X$20,$L589&gt;X$20),$I589,0)</f>
        <v>0</v>
      </c>
      <c r="Y589" s="106" t="n">
        <f aca="false">SUM(M589:X589)</f>
        <v>0</v>
      </c>
    </row>
    <row r="590" customFormat="false" ht="12.75" hidden="false" customHeight="false" outlineLevel="0" collapsed="false">
      <c r="A590" s="0" t="n">
        <f aca="false">+'Personnel Input Worksheet'!A591</f>
        <v>0</v>
      </c>
      <c r="B590" s="0" t="n">
        <f aca="false">+'Personnel Input Worksheet'!B591</f>
        <v>0</v>
      </c>
      <c r="C590" s="0" t="n">
        <f aca="false">+'Personnel Input Worksheet'!C591</f>
        <v>0</v>
      </c>
      <c r="D590" s="0" t="n">
        <f aca="false">+'Personnel Input Worksheet'!D591</f>
        <v>0</v>
      </c>
      <c r="E590" s="0" t="n">
        <f aca="false">+'Personnel Input Worksheet'!E591</f>
        <v>0</v>
      </c>
      <c r="F590" s="94" t="n">
        <f aca="false">+'Personnel Input Worksheet'!F591</f>
        <v>0</v>
      </c>
      <c r="G590" s="0" t="n">
        <f aca="false">+'Personnel Input Worksheet'!G591</f>
        <v>0</v>
      </c>
      <c r="H590" s="102" t="n">
        <f aca="false">+G590*30</f>
        <v>0</v>
      </c>
      <c r="I590" s="103" t="n">
        <f aca="false">+F590/12</f>
        <v>0</v>
      </c>
      <c r="J590" s="104" t="n">
        <v>36526</v>
      </c>
      <c r="K590" s="105" t="n">
        <f aca="false">IF(B590&lt;&gt;"FTE",DATE(99,12,31),+J590+(360-H590))</f>
        <v>36525</v>
      </c>
      <c r="L590" s="105" t="n">
        <f aca="false">IF(B590&lt;&gt;"FTE",J590+H590,DATE(2001,1,1))</f>
        <v>36526</v>
      </c>
      <c r="M590" s="103" t="n">
        <f aca="false">IF(AND($K590&lt;=M$20,$L590&gt;M$20),$I590,0)</f>
        <v>0</v>
      </c>
      <c r="N590" s="103" t="n">
        <f aca="false">IF(AND($K590&lt;=N$20,$L590&gt;N$20),$I590,0)</f>
        <v>0</v>
      </c>
      <c r="O590" s="103" t="n">
        <f aca="false">IF(AND($K590&lt;=O$20,$L590&gt;O$20),$I590,0)</f>
        <v>0</v>
      </c>
      <c r="P590" s="103" t="n">
        <f aca="false">IF(AND($K590&lt;=P$20,$L590&gt;P$20),$I590,0)</f>
        <v>0</v>
      </c>
      <c r="Q590" s="103" t="n">
        <f aca="false">IF(AND($K590&lt;=Q$20,$L590&gt;Q$20),$I590,0)</f>
        <v>0</v>
      </c>
      <c r="R590" s="103" t="n">
        <f aca="false">IF(AND($K590&lt;=R$20,$L590&gt;R$20),$I590,0)</f>
        <v>0</v>
      </c>
      <c r="S590" s="103" t="n">
        <f aca="false">IF(AND($K590&lt;=S$20,$L590&gt;S$20),$I590,0)</f>
        <v>0</v>
      </c>
      <c r="T590" s="103" t="n">
        <f aca="false">IF(AND($K590&lt;=T$20,$L590&gt;T$20),$I590,0)</f>
        <v>0</v>
      </c>
      <c r="U590" s="103" t="n">
        <f aca="false">IF(AND($K590&lt;=U$20,$L590&gt;U$20),$I590,0)</f>
        <v>0</v>
      </c>
      <c r="V590" s="103" t="n">
        <f aca="false">IF(AND($K590&lt;=V$20,$L590&gt;V$20),$I590,0)</f>
        <v>0</v>
      </c>
      <c r="W590" s="103" t="n">
        <f aca="false">IF(AND($K590&lt;=W$20,$L590&gt;W$20),$I590,0)</f>
        <v>0</v>
      </c>
      <c r="X590" s="103" t="n">
        <f aca="false">IF(AND($K590&lt;=X$20,$L590&gt;X$20),$I590,0)</f>
        <v>0</v>
      </c>
      <c r="Y590" s="106" t="n">
        <f aca="false">SUM(M590:X590)</f>
        <v>0</v>
      </c>
    </row>
    <row r="591" customFormat="false" ht="12.75" hidden="false" customHeight="false" outlineLevel="0" collapsed="false">
      <c r="A591" s="0" t="n">
        <f aca="false">+'Personnel Input Worksheet'!A592</f>
        <v>0</v>
      </c>
      <c r="B591" s="0" t="n">
        <f aca="false">+'Personnel Input Worksheet'!B592</f>
        <v>0</v>
      </c>
      <c r="C591" s="0" t="n">
        <f aca="false">+'Personnel Input Worksheet'!C592</f>
        <v>0</v>
      </c>
      <c r="D591" s="0" t="n">
        <f aca="false">+'Personnel Input Worksheet'!D592</f>
        <v>0</v>
      </c>
      <c r="E591" s="0" t="n">
        <f aca="false">+'Personnel Input Worksheet'!E592</f>
        <v>0</v>
      </c>
      <c r="F591" s="94" t="n">
        <f aca="false">+'Personnel Input Worksheet'!F592</f>
        <v>0</v>
      </c>
      <c r="G591" s="0" t="n">
        <f aca="false">+'Personnel Input Worksheet'!G592</f>
        <v>0</v>
      </c>
      <c r="H591" s="102" t="n">
        <f aca="false">+G591*30</f>
        <v>0</v>
      </c>
      <c r="I591" s="103" t="n">
        <f aca="false">+F591/12</f>
        <v>0</v>
      </c>
      <c r="J591" s="104" t="n">
        <v>36526</v>
      </c>
      <c r="K591" s="105" t="n">
        <f aca="false">IF(B591&lt;&gt;"FTE",DATE(99,12,31),+J591+(360-H591))</f>
        <v>36525</v>
      </c>
      <c r="L591" s="105" t="n">
        <f aca="false">IF(B591&lt;&gt;"FTE",J591+H591,DATE(2001,1,1))</f>
        <v>36526</v>
      </c>
      <c r="M591" s="103" t="n">
        <f aca="false">IF(AND($K591&lt;=M$20,$L591&gt;M$20),$I591,0)</f>
        <v>0</v>
      </c>
      <c r="N591" s="103" t="n">
        <f aca="false">IF(AND($K591&lt;=N$20,$L591&gt;N$20),$I591,0)</f>
        <v>0</v>
      </c>
      <c r="O591" s="103" t="n">
        <f aca="false">IF(AND($K591&lt;=O$20,$L591&gt;O$20),$I591,0)</f>
        <v>0</v>
      </c>
      <c r="P591" s="103" t="n">
        <f aca="false">IF(AND($K591&lt;=P$20,$L591&gt;P$20),$I591,0)</f>
        <v>0</v>
      </c>
      <c r="Q591" s="103" t="n">
        <f aca="false">IF(AND($K591&lt;=Q$20,$L591&gt;Q$20),$I591,0)</f>
        <v>0</v>
      </c>
      <c r="R591" s="103" t="n">
        <f aca="false">IF(AND($K591&lt;=R$20,$L591&gt;R$20),$I591,0)</f>
        <v>0</v>
      </c>
      <c r="S591" s="103" t="n">
        <f aca="false">IF(AND($K591&lt;=S$20,$L591&gt;S$20),$I591,0)</f>
        <v>0</v>
      </c>
      <c r="T591" s="103" t="n">
        <f aca="false">IF(AND($K591&lt;=T$20,$L591&gt;T$20),$I591,0)</f>
        <v>0</v>
      </c>
      <c r="U591" s="103" t="n">
        <f aca="false">IF(AND($K591&lt;=U$20,$L591&gt;U$20),$I591,0)</f>
        <v>0</v>
      </c>
      <c r="V591" s="103" t="n">
        <f aca="false">IF(AND($K591&lt;=V$20,$L591&gt;V$20),$I591,0)</f>
        <v>0</v>
      </c>
      <c r="W591" s="103" t="n">
        <f aca="false">IF(AND($K591&lt;=W$20,$L591&gt;W$20),$I591,0)</f>
        <v>0</v>
      </c>
      <c r="X591" s="103" t="n">
        <f aca="false">IF(AND($K591&lt;=X$20,$L591&gt;X$20),$I591,0)</f>
        <v>0</v>
      </c>
      <c r="Y591" s="106" t="n">
        <f aca="false">SUM(M591:X591)</f>
        <v>0</v>
      </c>
    </row>
    <row r="592" customFormat="false" ht="12.75" hidden="false" customHeight="false" outlineLevel="0" collapsed="false">
      <c r="A592" s="0" t="n">
        <f aca="false">+'Personnel Input Worksheet'!A593</f>
        <v>0</v>
      </c>
      <c r="B592" s="0" t="n">
        <f aca="false">+'Personnel Input Worksheet'!B593</f>
        <v>0</v>
      </c>
      <c r="C592" s="0" t="n">
        <f aca="false">+'Personnel Input Worksheet'!C593</f>
        <v>0</v>
      </c>
      <c r="D592" s="0" t="n">
        <f aca="false">+'Personnel Input Worksheet'!D593</f>
        <v>0</v>
      </c>
      <c r="E592" s="0" t="n">
        <f aca="false">+'Personnel Input Worksheet'!E593</f>
        <v>0</v>
      </c>
      <c r="F592" s="94" t="n">
        <f aca="false">+'Personnel Input Worksheet'!F593</f>
        <v>0</v>
      </c>
      <c r="G592" s="0" t="n">
        <f aca="false">+'Personnel Input Worksheet'!G593</f>
        <v>0</v>
      </c>
      <c r="H592" s="102" t="n">
        <f aca="false">+G592*30</f>
        <v>0</v>
      </c>
      <c r="I592" s="103" t="n">
        <f aca="false">+F592/12</f>
        <v>0</v>
      </c>
      <c r="J592" s="104" t="n">
        <v>36526</v>
      </c>
      <c r="K592" s="105" t="n">
        <f aca="false">IF(B592&lt;&gt;"FTE",DATE(99,12,31),+J592+(360-H592))</f>
        <v>36525</v>
      </c>
      <c r="L592" s="105" t="n">
        <f aca="false">IF(B592&lt;&gt;"FTE",J592+H592,DATE(2001,1,1))</f>
        <v>36526</v>
      </c>
      <c r="M592" s="103" t="n">
        <f aca="false">IF(AND($K592&lt;=M$20,$L592&gt;M$20),$I592,0)</f>
        <v>0</v>
      </c>
      <c r="N592" s="103" t="n">
        <f aca="false">IF(AND($K592&lt;=N$20,$L592&gt;N$20),$I592,0)</f>
        <v>0</v>
      </c>
      <c r="O592" s="103" t="n">
        <f aca="false">IF(AND($K592&lt;=O$20,$L592&gt;O$20),$I592,0)</f>
        <v>0</v>
      </c>
      <c r="P592" s="103" t="n">
        <f aca="false">IF(AND($K592&lt;=P$20,$L592&gt;P$20),$I592,0)</f>
        <v>0</v>
      </c>
      <c r="Q592" s="103" t="n">
        <f aca="false">IF(AND($K592&lt;=Q$20,$L592&gt;Q$20),$I592,0)</f>
        <v>0</v>
      </c>
      <c r="R592" s="103" t="n">
        <f aca="false">IF(AND($K592&lt;=R$20,$L592&gt;R$20),$I592,0)</f>
        <v>0</v>
      </c>
      <c r="S592" s="103" t="n">
        <f aca="false">IF(AND($K592&lt;=S$20,$L592&gt;S$20),$I592,0)</f>
        <v>0</v>
      </c>
      <c r="T592" s="103" t="n">
        <f aca="false">IF(AND($K592&lt;=T$20,$L592&gt;T$20),$I592,0)</f>
        <v>0</v>
      </c>
      <c r="U592" s="103" t="n">
        <f aca="false">IF(AND($K592&lt;=U$20,$L592&gt;U$20),$I592,0)</f>
        <v>0</v>
      </c>
      <c r="V592" s="103" t="n">
        <f aca="false">IF(AND($K592&lt;=V$20,$L592&gt;V$20),$I592,0)</f>
        <v>0</v>
      </c>
      <c r="W592" s="103" t="n">
        <f aca="false">IF(AND($K592&lt;=W$20,$L592&gt;W$20),$I592,0)</f>
        <v>0</v>
      </c>
      <c r="X592" s="103" t="n">
        <f aca="false">IF(AND($K592&lt;=X$20,$L592&gt;X$20),$I592,0)</f>
        <v>0</v>
      </c>
      <c r="Y592" s="106" t="n">
        <f aca="false">SUM(M592:X592)</f>
        <v>0</v>
      </c>
    </row>
    <row r="593" customFormat="false" ht="12.75" hidden="false" customHeight="false" outlineLevel="0" collapsed="false">
      <c r="A593" s="0" t="n">
        <f aca="false">+'Personnel Input Worksheet'!A594</f>
        <v>0</v>
      </c>
      <c r="B593" s="0" t="n">
        <f aca="false">+'Personnel Input Worksheet'!B594</f>
        <v>0</v>
      </c>
      <c r="C593" s="0" t="n">
        <f aca="false">+'Personnel Input Worksheet'!C594</f>
        <v>0</v>
      </c>
      <c r="D593" s="0" t="n">
        <f aca="false">+'Personnel Input Worksheet'!D594</f>
        <v>0</v>
      </c>
      <c r="E593" s="0" t="n">
        <f aca="false">+'Personnel Input Worksheet'!E594</f>
        <v>0</v>
      </c>
      <c r="F593" s="94" t="n">
        <f aca="false">+'Personnel Input Worksheet'!F594</f>
        <v>0</v>
      </c>
      <c r="G593" s="0" t="n">
        <f aca="false">+'Personnel Input Worksheet'!G594</f>
        <v>0</v>
      </c>
      <c r="H593" s="102" t="n">
        <f aca="false">+G593*30</f>
        <v>0</v>
      </c>
      <c r="I593" s="103" t="n">
        <f aca="false">+F593/12</f>
        <v>0</v>
      </c>
      <c r="J593" s="104" t="n">
        <v>36526</v>
      </c>
      <c r="K593" s="105" t="n">
        <f aca="false">IF(B593&lt;&gt;"FTE",DATE(99,12,31),+J593+(360-H593))</f>
        <v>36525</v>
      </c>
      <c r="L593" s="105" t="n">
        <f aca="false">IF(B593&lt;&gt;"FTE",J593+H593,DATE(2001,1,1))</f>
        <v>36526</v>
      </c>
      <c r="M593" s="103" t="n">
        <f aca="false">IF(AND($K593&lt;=M$20,$L593&gt;M$20),$I593,0)</f>
        <v>0</v>
      </c>
      <c r="N593" s="103" t="n">
        <f aca="false">IF(AND($K593&lt;=N$20,$L593&gt;N$20),$I593,0)</f>
        <v>0</v>
      </c>
      <c r="O593" s="103" t="n">
        <f aca="false">IF(AND($K593&lt;=O$20,$L593&gt;O$20),$I593,0)</f>
        <v>0</v>
      </c>
      <c r="P593" s="103" t="n">
        <f aca="false">IF(AND($K593&lt;=P$20,$L593&gt;P$20),$I593,0)</f>
        <v>0</v>
      </c>
      <c r="Q593" s="103" t="n">
        <f aca="false">IF(AND($K593&lt;=Q$20,$L593&gt;Q$20),$I593,0)</f>
        <v>0</v>
      </c>
      <c r="R593" s="103" t="n">
        <f aca="false">IF(AND($K593&lt;=R$20,$L593&gt;R$20),$I593,0)</f>
        <v>0</v>
      </c>
      <c r="S593" s="103" t="n">
        <f aca="false">IF(AND($K593&lt;=S$20,$L593&gt;S$20),$I593,0)</f>
        <v>0</v>
      </c>
      <c r="T593" s="103" t="n">
        <f aca="false">IF(AND($K593&lt;=T$20,$L593&gt;T$20),$I593,0)</f>
        <v>0</v>
      </c>
      <c r="U593" s="103" t="n">
        <f aca="false">IF(AND($K593&lt;=U$20,$L593&gt;U$20),$I593,0)</f>
        <v>0</v>
      </c>
      <c r="V593" s="103" t="n">
        <f aca="false">IF(AND($K593&lt;=V$20,$L593&gt;V$20),$I593,0)</f>
        <v>0</v>
      </c>
      <c r="W593" s="103" t="n">
        <f aca="false">IF(AND($K593&lt;=W$20,$L593&gt;W$20),$I593,0)</f>
        <v>0</v>
      </c>
      <c r="X593" s="103" t="n">
        <f aca="false">IF(AND($K593&lt;=X$20,$L593&gt;X$20),$I593,0)</f>
        <v>0</v>
      </c>
      <c r="Y593" s="106" t="n">
        <f aca="false">SUM(M593:X593)</f>
        <v>0</v>
      </c>
    </row>
    <row r="594" customFormat="false" ht="12.75" hidden="false" customHeight="false" outlineLevel="0" collapsed="false">
      <c r="A594" s="0" t="n">
        <f aca="false">+'Personnel Input Worksheet'!A595</f>
        <v>0</v>
      </c>
      <c r="B594" s="0" t="n">
        <f aca="false">+'Personnel Input Worksheet'!B595</f>
        <v>0</v>
      </c>
      <c r="C594" s="0" t="n">
        <f aca="false">+'Personnel Input Worksheet'!C595</f>
        <v>0</v>
      </c>
      <c r="D594" s="0" t="n">
        <f aca="false">+'Personnel Input Worksheet'!D595</f>
        <v>0</v>
      </c>
      <c r="E594" s="0" t="n">
        <f aca="false">+'Personnel Input Worksheet'!E595</f>
        <v>0</v>
      </c>
      <c r="F594" s="94" t="n">
        <f aca="false">+'Personnel Input Worksheet'!F595</f>
        <v>0</v>
      </c>
      <c r="G594" s="0" t="n">
        <f aca="false">+'Personnel Input Worksheet'!G595</f>
        <v>0</v>
      </c>
      <c r="H594" s="102" t="n">
        <f aca="false">+G594*30</f>
        <v>0</v>
      </c>
      <c r="I594" s="103" t="n">
        <f aca="false">+F594/12</f>
        <v>0</v>
      </c>
      <c r="J594" s="104" t="n">
        <v>36526</v>
      </c>
      <c r="K594" s="105" t="n">
        <f aca="false">IF(B594&lt;&gt;"FTE",DATE(99,12,31),+J594+(360-H594))</f>
        <v>36525</v>
      </c>
      <c r="L594" s="105" t="n">
        <f aca="false">IF(B594&lt;&gt;"FTE",J594+H594,DATE(2001,1,1))</f>
        <v>36526</v>
      </c>
      <c r="M594" s="103" t="n">
        <f aca="false">IF(AND($K594&lt;=M$20,$L594&gt;M$20),$I594,0)</f>
        <v>0</v>
      </c>
      <c r="N594" s="103" t="n">
        <f aca="false">IF(AND($K594&lt;=N$20,$L594&gt;N$20),$I594,0)</f>
        <v>0</v>
      </c>
      <c r="O594" s="103" t="n">
        <f aca="false">IF(AND($K594&lt;=O$20,$L594&gt;O$20),$I594,0)</f>
        <v>0</v>
      </c>
      <c r="P594" s="103" t="n">
        <f aca="false">IF(AND($K594&lt;=P$20,$L594&gt;P$20),$I594,0)</f>
        <v>0</v>
      </c>
      <c r="Q594" s="103" t="n">
        <f aca="false">IF(AND($K594&lt;=Q$20,$L594&gt;Q$20),$I594,0)</f>
        <v>0</v>
      </c>
      <c r="R594" s="103" t="n">
        <f aca="false">IF(AND($K594&lt;=R$20,$L594&gt;R$20),$I594,0)</f>
        <v>0</v>
      </c>
      <c r="S594" s="103" t="n">
        <f aca="false">IF(AND($K594&lt;=S$20,$L594&gt;S$20),$I594,0)</f>
        <v>0</v>
      </c>
      <c r="T594" s="103" t="n">
        <f aca="false">IF(AND($K594&lt;=T$20,$L594&gt;T$20),$I594,0)</f>
        <v>0</v>
      </c>
      <c r="U594" s="103" t="n">
        <f aca="false">IF(AND($K594&lt;=U$20,$L594&gt;U$20),$I594,0)</f>
        <v>0</v>
      </c>
      <c r="V594" s="103" t="n">
        <f aca="false">IF(AND($K594&lt;=V$20,$L594&gt;V$20),$I594,0)</f>
        <v>0</v>
      </c>
      <c r="W594" s="103" t="n">
        <f aca="false">IF(AND($K594&lt;=W$20,$L594&gt;W$20),$I594,0)</f>
        <v>0</v>
      </c>
      <c r="X594" s="103" t="n">
        <f aca="false">IF(AND($K594&lt;=X$20,$L594&gt;X$20),$I594,0)</f>
        <v>0</v>
      </c>
      <c r="Y594" s="106" t="n">
        <f aca="false">SUM(M594:X594)</f>
        <v>0</v>
      </c>
    </row>
    <row r="595" customFormat="false" ht="12.75" hidden="false" customHeight="false" outlineLevel="0" collapsed="false">
      <c r="A595" s="0" t="n">
        <f aca="false">+'Personnel Input Worksheet'!A596</f>
        <v>0</v>
      </c>
      <c r="B595" s="0" t="n">
        <f aca="false">+'Personnel Input Worksheet'!B596</f>
        <v>0</v>
      </c>
      <c r="C595" s="0" t="n">
        <f aca="false">+'Personnel Input Worksheet'!C596</f>
        <v>0</v>
      </c>
      <c r="D595" s="0" t="n">
        <f aca="false">+'Personnel Input Worksheet'!D596</f>
        <v>0</v>
      </c>
      <c r="E595" s="0" t="n">
        <f aca="false">+'Personnel Input Worksheet'!E596</f>
        <v>0</v>
      </c>
      <c r="F595" s="94" t="n">
        <f aca="false">+'Personnel Input Worksheet'!F596</f>
        <v>0</v>
      </c>
      <c r="G595" s="0" t="n">
        <f aca="false">+'Personnel Input Worksheet'!G596</f>
        <v>0</v>
      </c>
      <c r="H595" s="102" t="n">
        <f aca="false">+G595*30</f>
        <v>0</v>
      </c>
      <c r="I595" s="103" t="n">
        <f aca="false">+F595/12</f>
        <v>0</v>
      </c>
      <c r="J595" s="104" t="n">
        <v>36526</v>
      </c>
      <c r="K595" s="105" t="n">
        <f aca="false">IF(B595&lt;&gt;"FTE",DATE(99,12,31),+J595+(360-H595))</f>
        <v>36525</v>
      </c>
      <c r="L595" s="105" t="n">
        <f aca="false">IF(B595&lt;&gt;"FTE",J595+H595,DATE(2001,1,1))</f>
        <v>36526</v>
      </c>
      <c r="M595" s="103" t="n">
        <f aca="false">IF(AND($K595&lt;=M$20,$L595&gt;M$20),$I595,0)</f>
        <v>0</v>
      </c>
      <c r="N595" s="103" t="n">
        <f aca="false">IF(AND($K595&lt;=N$20,$L595&gt;N$20),$I595,0)</f>
        <v>0</v>
      </c>
      <c r="O595" s="103" t="n">
        <f aca="false">IF(AND($K595&lt;=O$20,$L595&gt;O$20),$I595,0)</f>
        <v>0</v>
      </c>
      <c r="P595" s="103" t="n">
        <f aca="false">IF(AND($K595&lt;=P$20,$L595&gt;P$20),$I595,0)</f>
        <v>0</v>
      </c>
      <c r="Q595" s="103" t="n">
        <f aca="false">IF(AND($K595&lt;=Q$20,$L595&gt;Q$20),$I595,0)</f>
        <v>0</v>
      </c>
      <c r="R595" s="103" t="n">
        <f aca="false">IF(AND($K595&lt;=R$20,$L595&gt;R$20),$I595,0)</f>
        <v>0</v>
      </c>
      <c r="S595" s="103" t="n">
        <f aca="false">IF(AND($K595&lt;=S$20,$L595&gt;S$20),$I595,0)</f>
        <v>0</v>
      </c>
      <c r="T595" s="103" t="n">
        <f aca="false">IF(AND($K595&lt;=T$20,$L595&gt;T$20),$I595,0)</f>
        <v>0</v>
      </c>
      <c r="U595" s="103" t="n">
        <f aca="false">IF(AND($K595&lt;=U$20,$L595&gt;U$20),$I595,0)</f>
        <v>0</v>
      </c>
      <c r="V595" s="103" t="n">
        <f aca="false">IF(AND($K595&lt;=V$20,$L595&gt;V$20),$I595,0)</f>
        <v>0</v>
      </c>
      <c r="W595" s="103" t="n">
        <f aca="false">IF(AND($K595&lt;=W$20,$L595&gt;W$20),$I595,0)</f>
        <v>0</v>
      </c>
      <c r="X595" s="103" t="n">
        <f aca="false">IF(AND($K595&lt;=X$20,$L595&gt;X$20),$I595,0)</f>
        <v>0</v>
      </c>
      <c r="Y595" s="106" t="n">
        <f aca="false">SUM(M595:X595)</f>
        <v>0</v>
      </c>
    </row>
    <row r="596" customFormat="false" ht="12.75" hidden="false" customHeight="false" outlineLevel="0" collapsed="false">
      <c r="A596" s="0" t="n">
        <f aca="false">+'Personnel Input Worksheet'!A597</f>
        <v>0</v>
      </c>
      <c r="B596" s="0" t="n">
        <f aca="false">+'Personnel Input Worksheet'!B597</f>
        <v>0</v>
      </c>
      <c r="C596" s="0" t="n">
        <f aca="false">+'Personnel Input Worksheet'!C597</f>
        <v>0</v>
      </c>
      <c r="D596" s="0" t="n">
        <f aca="false">+'Personnel Input Worksheet'!D597</f>
        <v>0</v>
      </c>
      <c r="E596" s="0" t="n">
        <f aca="false">+'Personnel Input Worksheet'!E597</f>
        <v>0</v>
      </c>
      <c r="F596" s="94" t="n">
        <f aca="false">+'Personnel Input Worksheet'!F597</f>
        <v>0</v>
      </c>
      <c r="G596" s="0" t="n">
        <f aca="false">+'Personnel Input Worksheet'!G597</f>
        <v>0</v>
      </c>
      <c r="H596" s="102" t="n">
        <f aca="false">+G596*30</f>
        <v>0</v>
      </c>
      <c r="I596" s="103" t="n">
        <f aca="false">+F596/12</f>
        <v>0</v>
      </c>
      <c r="J596" s="104" t="n">
        <v>36526</v>
      </c>
      <c r="K596" s="105" t="n">
        <f aca="false">IF(B596&lt;&gt;"FTE",DATE(99,12,31),+J596+(360-H596))</f>
        <v>36525</v>
      </c>
      <c r="L596" s="105" t="n">
        <f aca="false">IF(B596&lt;&gt;"FTE",J596+H596,DATE(2001,1,1))</f>
        <v>36526</v>
      </c>
      <c r="M596" s="103" t="n">
        <f aca="false">IF(AND($K596&lt;=M$20,$L596&gt;M$20),$I596,0)</f>
        <v>0</v>
      </c>
      <c r="N596" s="103" t="n">
        <f aca="false">IF(AND($K596&lt;=N$20,$L596&gt;N$20),$I596,0)</f>
        <v>0</v>
      </c>
      <c r="O596" s="103" t="n">
        <f aca="false">IF(AND($K596&lt;=O$20,$L596&gt;O$20),$I596,0)</f>
        <v>0</v>
      </c>
      <c r="P596" s="103" t="n">
        <f aca="false">IF(AND($K596&lt;=P$20,$L596&gt;P$20),$I596,0)</f>
        <v>0</v>
      </c>
      <c r="Q596" s="103" t="n">
        <f aca="false">IF(AND($K596&lt;=Q$20,$L596&gt;Q$20),$I596,0)</f>
        <v>0</v>
      </c>
      <c r="R596" s="103" t="n">
        <f aca="false">IF(AND($K596&lt;=R$20,$L596&gt;R$20),$I596,0)</f>
        <v>0</v>
      </c>
      <c r="S596" s="103" t="n">
        <f aca="false">IF(AND($K596&lt;=S$20,$L596&gt;S$20),$I596,0)</f>
        <v>0</v>
      </c>
      <c r="T596" s="103" t="n">
        <f aca="false">IF(AND($K596&lt;=T$20,$L596&gt;T$20),$I596,0)</f>
        <v>0</v>
      </c>
      <c r="U596" s="103" t="n">
        <f aca="false">IF(AND($K596&lt;=U$20,$L596&gt;U$20),$I596,0)</f>
        <v>0</v>
      </c>
      <c r="V596" s="103" t="n">
        <f aca="false">IF(AND($K596&lt;=V$20,$L596&gt;V$20),$I596,0)</f>
        <v>0</v>
      </c>
      <c r="W596" s="103" t="n">
        <f aca="false">IF(AND($K596&lt;=W$20,$L596&gt;W$20),$I596,0)</f>
        <v>0</v>
      </c>
      <c r="X596" s="103" t="n">
        <f aca="false">IF(AND($K596&lt;=X$20,$L596&gt;X$20),$I596,0)</f>
        <v>0</v>
      </c>
      <c r="Y596" s="106" t="n">
        <f aca="false">SUM(M596:X596)</f>
        <v>0</v>
      </c>
    </row>
    <row r="597" customFormat="false" ht="12.75" hidden="false" customHeight="false" outlineLevel="0" collapsed="false">
      <c r="A597" s="0" t="n">
        <f aca="false">+'Personnel Input Worksheet'!A598</f>
        <v>0</v>
      </c>
      <c r="B597" s="0" t="n">
        <f aca="false">+'Personnel Input Worksheet'!B598</f>
        <v>0</v>
      </c>
      <c r="C597" s="0" t="n">
        <f aca="false">+'Personnel Input Worksheet'!C598</f>
        <v>0</v>
      </c>
      <c r="D597" s="0" t="n">
        <f aca="false">+'Personnel Input Worksheet'!D598</f>
        <v>0</v>
      </c>
      <c r="E597" s="0" t="n">
        <f aca="false">+'Personnel Input Worksheet'!E598</f>
        <v>0</v>
      </c>
      <c r="F597" s="94" t="n">
        <f aca="false">+'Personnel Input Worksheet'!F598</f>
        <v>0</v>
      </c>
      <c r="G597" s="0" t="n">
        <f aca="false">+'Personnel Input Worksheet'!G598</f>
        <v>0</v>
      </c>
      <c r="H597" s="102" t="n">
        <f aca="false">+G597*30</f>
        <v>0</v>
      </c>
      <c r="I597" s="103" t="n">
        <f aca="false">+F597/12</f>
        <v>0</v>
      </c>
      <c r="J597" s="104" t="n">
        <v>36526</v>
      </c>
      <c r="K597" s="105" t="n">
        <f aca="false">IF(B597&lt;&gt;"FTE",DATE(99,12,31),+J597+(360-H597))</f>
        <v>36525</v>
      </c>
      <c r="L597" s="105" t="n">
        <f aca="false">IF(B597&lt;&gt;"FTE",J597+H597,DATE(2001,1,1))</f>
        <v>36526</v>
      </c>
      <c r="M597" s="103" t="n">
        <f aca="false">IF(AND($K597&lt;=M$20,$L597&gt;M$20),$I597,0)</f>
        <v>0</v>
      </c>
      <c r="N597" s="103" t="n">
        <f aca="false">IF(AND($K597&lt;=N$20,$L597&gt;N$20),$I597,0)</f>
        <v>0</v>
      </c>
      <c r="O597" s="103" t="n">
        <f aca="false">IF(AND($K597&lt;=O$20,$L597&gt;O$20),$I597,0)</f>
        <v>0</v>
      </c>
      <c r="P597" s="103" t="n">
        <f aca="false">IF(AND($K597&lt;=P$20,$L597&gt;P$20),$I597,0)</f>
        <v>0</v>
      </c>
      <c r="Q597" s="103" t="n">
        <f aca="false">IF(AND($K597&lt;=Q$20,$L597&gt;Q$20),$I597,0)</f>
        <v>0</v>
      </c>
      <c r="R597" s="103" t="n">
        <f aca="false">IF(AND($K597&lt;=R$20,$L597&gt;R$20),$I597,0)</f>
        <v>0</v>
      </c>
      <c r="S597" s="103" t="n">
        <f aca="false">IF(AND($K597&lt;=S$20,$L597&gt;S$20),$I597,0)</f>
        <v>0</v>
      </c>
      <c r="T597" s="103" t="n">
        <f aca="false">IF(AND($K597&lt;=T$20,$L597&gt;T$20),$I597,0)</f>
        <v>0</v>
      </c>
      <c r="U597" s="103" t="n">
        <f aca="false">IF(AND($K597&lt;=U$20,$L597&gt;U$20),$I597,0)</f>
        <v>0</v>
      </c>
      <c r="V597" s="103" t="n">
        <f aca="false">IF(AND($K597&lt;=V$20,$L597&gt;V$20),$I597,0)</f>
        <v>0</v>
      </c>
      <c r="W597" s="103" t="n">
        <f aca="false">IF(AND($K597&lt;=W$20,$L597&gt;W$20),$I597,0)</f>
        <v>0</v>
      </c>
      <c r="X597" s="103" t="n">
        <f aca="false">IF(AND($K597&lt;=X$20,$L597&gt;X$20),$I597,0)</f>
        <v>0</v>
      </c>
      <c r="Y597" s="106" t="n">
        <f aca="false">SUM(M597:X597)</f>
        <v>0</v>
      </c>
    </row>
    <row r="598" customFormat="false" ht="12.75" hidden="false" customHeight="false" outlineLevel="0" collapsed="false">
      <c r="A598" s="0" t="n">
        <f aca="false">+'Personnel Input Worksheet'!A599</f>
        <v>0</v>
      </c>
      <c r="B598" s="0" t="n">
        <f aca="false">+'Personnel Input Worksheet'!B599</f>
        <v>0</v>
      </c>
      <c r="C598" s="0" t="n">
        <f aca="false">+'Personnel Input Worksheet'!C599</f>
        <v>0</v>
      </c>
      <c r="D598" s="0" t="n">
        <f aca="false">+'Personnel Input Worksheet'!D599</f>
        <v>0</v>
      </c>
      <c r="E598" s="0" t="n">
        <f aca="false">+'Personnel Input Worksheet'!E599</f>
        <v>0</v>
      </c>
      <c r="F598" s="94" t="n">
        <f aca="false">+'Personnel Input Worksheet'!F599</f>
        <v>0</v>
      </c>
      <c r="G598" s="0" t="n">
        <f aca="false">+'Personnel Input Worksheet'!G599</f>
        <v>0</v>
      </c>
      <c r="H598" s="102" t="n">
        <f aca="false">+G598*30</f>
        <v>0</v>
      </c>
      <c r="I598" s="103" t="n">
        <f aca="false">+F598/12</f>
        <v>0</v>
      </c>
      <c r="J598" s="104" t="n">
        <v>36526</v>
      </c>
      <c r="K598" s="105" t="n">
        <f aca="false">IF(B598&lt;&gt;"FTE",DATE(99,12,31),+J598+(360-H598))</f>
        <v>36525</v>
      </c>
      <c r="L598" s="105" t="n">
        <f aca="false">IF(B598&lt;&gt;"FTE",J598+H598,DATE(2001,1,1))</f>
        <v>36526</v>
      </c>
      <c r="M598" s="103" t="n">
        <f aca="false">IF(AND($K598&lt;=M$20,$L598&gt;M$20),$I598,0)</f>
        <v>0</v>
      </c>
      <c r="N598" s="103" t="n">
        <f aca="false">IF(AND($K598&lt;=N$20,$L598&gt;N$20),$I598,0)</f>
        <v>0</v>
      </c>
      <c r="O598" s="103" t="n">
        <f aca="false">IF(AND($K598&lt;=O$20,$L598&gt;O$20),$I598,0)</f>
        <v>0</v>
      </c>
      <c r="P598" s="103" t="n">
        <f aca="false">IF(AND($K598&lt;=P$20,$L598&gt;P$20),$I598,0)</f>
        <v>0</v>
      </c>
      <c r="Q598" s="103" t="n">
        <f aca="false">IF(AND($K598&lt;=Q$20,$L598&gt;Q$20),$I598,0)</f>
        <v>0</v>
      </c>
      <c r="R598" s="103" t="n">
        <f aca="false">IF(AND($K598&lt;=R$20,$L598&gt;R$20),$I598,0)</f>
        <v>0</v>
      </c>
      <c r="S598" s="103" t="n">
        <f aca="false">IF(AND($K598&lt;=S$20,$L598&gt;S$20),$I598,0)</f>
        <v>0</v>
      </c>
      <c r="T598" s="103" t="n">
        <f aca="false">IF(AND($K598&lt;=T$20,$L598&gt;T$20),$I598,0)</f>
        <v>0</v>
      </c>
      <c r="U598" s="103" t="n">
        <f aca="false">IF(AND($K598&lt;=U$20,$L598&gt;U$20),$I598,0)</f>
        <v>0</v>
      </c>
      <c r="V598" s="103" t="n">
        <f aca="false">IF(AND($K598&lt;=V$20,$L598&gt;V$20),$I598,0)</f>
        <v>0</v>
      </c>
      <c r="W598" s="103" t="n">
        <f aca="false">IF(AND($K598&lt;=W$20,$L598&gt;W$20),$I598,0)</f>
        <v>0</v>
      </c>
      <c r="X598" s="103" t="n">
        <f aca="false">IF(AND($K598&lt;=X$20,$L598&gt;X$20),$I598,0)</f>
        <v>0</v>
      </c>
      <c r="Y598" s="106" t="n">
        <f aca="false">SUM(M598:X598)</f>
        <v>0</v>
      </c>
    </row>
    <row r="599" customFormat="false" ht="12.75" hidden="false" customHeight="false" outlineLevel="0" collapsed="false">
      <c r="A599" s="0" t="n">
        <f aca="false">+'Personnel Input Worksheet'!A600</f>
        <v>0</v>
      </c>
      <c r="B599" s="0" t="n">
        <f aca="false">+'Personnel Input Worksheet'!B600</f>
        <v>0</v>
      </c>
      <c r="C599" s="0" t="n">
        <f aca="false">+'Personnel Input Worksheet'!C600</f>
        <v>0</v>
      </c>
      <c r="D599" s="0" t="n">
        <f aca="false">+'Personnel Input Worksheet'!D600</f>
        <v>0</v>
      </c>
      <c r="E599" s="0" t="n">
        <f aca="false">+'Personnel Input Worksheet'!E600</f>
        <v>0</v>
      </c>
      <c r="F599" s="94" t="n">
        <f aca="false">+'Personnel Input Worksheet'!F600</f>
        <v>0</v>
      </c>
      <c r="G599" s="0" t="n">
        <f aca="false">+'Personnel Input Worksheet'!G600</f>
        <v>0</v>
      </c>
      <c r="H599" s="102" t="n">
        <f aca="false">+G599*30</f>
        <v>0</v>
      </c>
      <c r="I599" s="103" t="n">
        <f aca="false">+F599/12</f>
        <v>0</v>
      </c>
      <c r="J599" s="104" t="n">
        <v>36526</v>
      </c>
      <c r="K599" s="105" t="n">
        <f aca="false">IF(B599&lt;&gt;"FTE",DATE(99,12,31),+J599+(360-H599))</f>
        <v>36525</v>
      </c>
      <c r="L599" s="105" t="n">
        <f aca="false">IF(B599&lt;&gt;"FTE",J599+H599,DATE(2001,1,1))</f>
        <v>36526</v>
      </c>
      <c r="M599" s="103" t="n">
        <f aca="false">IF(AND($K599&lt;=M$20,$L599&gt;M$20),$I599,0)</f>
        <v>0</v>
      </c>
      <c r="N599" s="103" t="n">
        <f aca="false">IF(AND($K599&lt;=N$20,$L599&gt;N$20),$I599,0)</f>
        <v>0</v>
      </c>
      <c r="O599" s="103" t="n">
        <f aca="false">IF(AND($K599&lt;=O$20,$L599&gt;O$20),$I599,0)</f>
        <v>0</v>
      </c>
      <c r="P599" s="103" t="n">
        <f aca="false">IF(AND($K599&lt;=P$20,$L599&gt;P$20),$I599,0)</f>
        <v>0</v>
      </c>
      <c r="Q599" s="103" t="n">
        <f aca="false">IF(AND($K599&lt;=Q$20,$L599&gt;Q$20),$I599,0)</f>
        <v>0</v>
      </c>
      <c r="R599" s="103" t="n">
        <f aca="false">IF(AND($K599&lt;=R$20,$L599&gt;R$20),$I599,0)</f>
        <v>0</v>
      </c>
      <c r="S599" s="103" t="n">
        <f aca="false">IF(AND($K599&lt;=S$20,$L599&gt;S$20),$I599,0)</f>
        <v>0</v>
      </c>
      <c r="T599" s="103" t="n">
        <f aca="false">IF(AND($K599&lt;=T$20,$L599&gt;T$20),$I599,0)</f>
        <v>0</v>
      </c>
      <c r="U599" s="103" t="n">
        <f aca="false">IF(AND($K599&lt;=U$20,$L599&gt;U$20),$I599,0)</f>
        <v>0</v>
      </c>
      <c r="V599" s="103" t="n">
        <f aca="false">IF(AND($K599&lt;=V$20,$L599&gt;V$20),$I599,0)</f>
        <v>0</v>
      </c>
      <c r="W599" s="103" t="n">
        <f aca="false">IF(AND($K599&lt;=W$20,$L599&gt;W$20),$I599,0)</f>
        <v>0</v>
      </c>
      <c r="X599" s="103" t="n">
        <f aca="false">IF(AND($K599&lt;=X$20,$L599&gt;X$20),$I599,0)</f>
        <v>0</v>
      </c>
      <c r="Y599" s="106" t="n">
        <f aca="false">SUM(M599:X599)</f>
        <v>0</v>
      </c>
    </row>
    <row r="600" customFormat="false" ht="12.75" hidden="false" customHeight="false" outlineLevel="0" collapsed="false">
      <c r="A600" s="0" t="n">
        <f aca="false">+'Personnel Input Worksheet'!A601</f>
        <v>0</v>
      </c>
      <c r="B600" s="0" t="n">
        <f aca="false">+'Personnel Input Worksheet'!B601</f>
        <v>0</v>
      </c>
      <c r="C600" s="0" t="n">
        <f aca="false">+'Personnel Input Worksheet'!C601</f>
        <v>0</v>
      </c>
      <c r="D600" s="0" t="n">
        <f aca="false">+'Personnel Input Worksheet'!D601</f>
        <v>0</v>
      </c>
      <c r="E600" s="0" t="n">
        <f aca="false">+'Personnel Input Worksheet'!E601</f>
        <v>0</v>
      </c>
      <c r="F600" s="94" t="n">
        <f aca="false">+'Personnel Input Worksheet'!F601</f>
        <v>0</v>
      </c>
      <c r="G600" s="0" t="n">
        <f aca="false">+'Personnel Input Worksheet'!G601</f>
        <v>0</v>
      </c>
      <c r="H600" s="102" t="n">
        <f aca="false">+G600*30</f>
        <v>0</v>
      </c>
      <c r="I600" s="103" t="n">
        <f aca="false">+F600/12</f>
        <v>0</v>
      </c>
      <c r="J600" s="104" t="n">
        <v>36526</v>
      </c>
      <c r="K600" s="105" t="n">
        <f aca="false">IF(B600&lt;&gt;"FTE",DATE(99,12,31),+J600+(360-H600))</f>
        <v>36525</v>
      </c>
      <c r="L600" s="105" t="n">
        <f aca="false">IF(B600&lt;&gt;"FTE",J600+H600,DATE(2001,1,1))</f>
        <v>36526</v>
      </c>
      <c r="M600" s="103" t="n">
        <f aca="false">IF(AND($K600&lt;=M$20,$L600&gt;M$20),$I600,0)</f>
        <v>0</v>
      </c>
      <c r="N600" s="103" t="n">
        <f aca="false">IF(AND($K600&lt;=N$20,$L600&gt;N$20),$I600,0)</f>
        <v>0</v>
      </c>
      <c r="O600" s="103" t="n">
        <f aca="false">IF(AND($K600&lt;=O$20,$L600&gt;O$20),$I600,0)</f>
        <v>0</v>
      </c>
      <c r="P600" s="103" t="n">
        <f aca="false">IF(AND($K600&lt;=P$20,$L600&gt;P$20),$I600,0)</f>
        <v>0</v>
      </c>
      <c r="Q600" s="103" t="n">
        <f aca="false">IF(AND($K600&lt;=Q$20,$L600&gt;Q$20),$I600,0)</f>
        <v>0</v>
      </c>
      <c r="R600" s="103" t="n">
        <f aca="false">IF(AND($K600&lt;=R$20,$L600&gt;R$20),$I600,0)</f>
        <v>0</v>
      </c>
      <c r="S600" s="103" t="n">
        <f aca="false">IF(AND($K600&lt;=S$20,$L600&gt;S$20),$I600,0)</f>
        <v>0</v>
      </c>
      <c r="T600" s="103" t="n">
        <f aca="false">IF(AND($K600&lt;=T$20,$L600&gt;T$20),$I600,0)</f>
        <v>0</v>
      </c>
      <c r="U600" s="103" t="n">
        <f aca="false">IF(AND($K600&lt;=U$20,$L600&gt;U$20),$I600,0)</f>
        <v>0</v>
      </c>
      <c r="V600" s="103" t="n">
        <f aca="false">IF(AND($K600&lt;=V$20,$L600&gt;V$20),$I600,0)</f>
        <v>0</v>
      </c>
      <c r="W600" s="103" t="n">
        <f aca="false">IF(AND($K600&lt;=W$20,$L600&gt;W$20),$I600,0)</f>
        <v>0</v>
      </c>
      <c r="X600" s="103" t="n">
        <f aca="false">IF(AND($K600&lt;=X$20,$L600&gt;X$20),$I600,0)</f>
        <v>0</v>
      </c>
      <c r="Y600" s="106" t="n">
        <f aca="false">SUM(M600:X600)</f>
        <v>0</v>
      </c>
    </row>
    <row r="601" customFormat="false" ht="12.75" hidden="false" customHeight="false" outlineLevel="0" collapsed="false">
      <c r="A601" s="0" t="n">
        <f aca="false">+'Personnel Input Worksheet'!A602</f>
        <v>0</v>
      </c>
      <c r="B601" s="0" t="n">
        <f aca="false">+'Personnel Input Worksheet'!B602</f>
        <v>0</v>
      </c>
      <c r="C601" s="0" t="n">
        <f aca="false">+'Personnel Input Worksheet'!C602</f>
        <v>0</v>
      </c>
      <c r="D601" s="0" t="n">
        <f aca="false">+'Personnel Input Worksheet'!D602</f>
        <v>0</v>
      </c>
      <c r="E601" s="0" t="n">
        <f aca="false">+'Personnel Input Worksheet'!E602</f>
        <v>0</v>
      </c>
      <c r="F601" s="94" t="n">
        <f aca="false">+'Personnel Input Worksheet'!F602</f>
        <v>0</v>
      </c>
      <c r="G601" s="0" t="n">
        <f aca="false">+'Personnel Input Worksheet'!G602</f>
        <v>0</v>
      </c>
      <c r="H601" s="102" t="n">
        <f aca="false">+G601*30</f>
        <v>0</v>
      </c>
      <c r="I601" s="103" t="n">
        <f aca="false">+F601/12</f>
        <v>0</v>
      </c>
      <c r="J601" s="104" t="n">
        <v>36526</v>
      </c>
      <c r="K601" s="105" t="n">
        <f aca="false">IF(B601&lt;&gt;"FTE",DATE(99,12,31),+J601+(360-H601))</f>
        <v>36525</v>
      </c>
      <c r="L601" s="105" t="n">
        <f aca="false">IF(B601&lt;&gt;"FTE",J601+H601,DATE(2001,1,1))</f>
        <v>36526</v>
      </c>
      <c r="M601" s="103" t="n">
        <f aca="false">IF(AND($K601&lt;=M$20,$L601&gt;M$20),$I601,0)</f>
        <v>0</v>
      </c>
      <c r="N601" s="103" t="n">
        <f aca="false">IF(AND($K601&lt;=N$20,$L601&gt;N$20),$I601,0)</f>
        <v>0</v>
      </c>
      <c r="O601" s="103" t="n">
        <f aca="false">IF(AND($K601&lt;=O$20,$L601&gt;O$20),$I601,0)</f>
        <v>0</v>
      </c>
      <c r="P601" s="103" t="n">
        <f aca="false">IF(AND($K601&lt;=P$20,$L601&gt;P$20),$I601,0)</f>
        <v>0</v>
      </c>
      <c r="Q601" s="103" t="n">
        <f aca="false">IF(AND($K601&lt;=Q$20,$L601&gt;Q$20),$I601,0)</f>
        <v>0</v>
      </c>
      <c r="R601" s="103" t="n">
        <f aca="false">IF(AND($K601&lt;=R$20,$L601&gt;R$20),$I601,0)</f>
        <v>0</v>
      </c>
      <c r="S601" s="103" t="n">
        <f aca="false">IF(AND($K601&lt;=S$20,$L601&gt;S$20),$I601,0)</f>
        <v>0</v>
      </c>
      <c r="T601" s="103" t="n">
        <f aca="false">IF(AND($K601&lt;=T$20,$L601&gt;T$20),$I601,0)</f>
        <v>0</v>
      </c>
      <c r="U601" s="103" t="n">
        <f aca="false">IF(AND($K601&lt;=U$20,$L601&gt;U$20),$I601,0)</f>
        <v>0</v>
      </c>
      <c r="V601" s="103" t="n">
        <f aca="false">IF(AND($K601&lt;=V$20,$L601&gt;V$20),$I601,0)</f>
        <v>0</v>
      </c>
      <c r="W601" s="103" t="n">
        <f aca="false">IF(AND($K601&lt;=W$20,$L601&gt;W$20),$I601,0)</f>
        <v>0</v>
      </c>
      <c r="X601" s="103" t="n">
        <f aca="false">IF(AND($K601&lt;=X$20,$L601&gt;X$20),$I601,0)</f>
        <v>0</v>
      </c>
      <c r="Y601" s="106" t="n">
        <f aca="false">SUM(M601:X601)</f>
        <v>0</v>
      </c>
    </row>
    <row r="602" customFormat="false" ht="12.75" hidden="false" customHeight="false" outlineLevel="0" collapsed="false">
      <c r="A602" s="0" t="n">
        <f aca="false">+'Personnel Input Worksheet'!A603</f>
        <v>0</v>
      </c>
      <c r="B602" s="0" t="n">
        <f aca="false">+'Personnel Input Worksheet'!B603</f>
        <v>0</v>
      </c>
      <c r="C602" s="0" t="n">
        <f aca="false">+'Personnel Input Worksheet'!C603</f>
        <v>0</v>
      </c>
      <c r="D602" s="0" t="n">
        <f aca="false">+'Personnel Input Worksheet'!D603</f>
        <v>0</v>
      </c>
      <c r="E602" s="0" t="n">
        <f aca="false">+'Personnel Input Worksheet'!E603</f>
        <v>0</v>
      </c>
      <c r="F602" s="94" t="n">
        <f aca="false">+'Personnel Input Worksheet'!F603</f>
        <v>0</v>
      </c>
      <c r="G602" s="0" t="n">
        <f aca="false">+'Personnel Input Worksheet'!G603</f>
        <v>0</v>
      </c>
      <c r="H602" s="102" t="n">
        <f aca="false">+G602*30</f>
        <v>0</v>
      </c>
      <c r="I602" s="103" t="n">
        <f aca="false">+F602/12</f>
        <v>0</v>
      </c>
      <c r="J602" s="104" t="n">
        <v>36526</v>
      </c>
      <c r="K602" s="105" t="n">
        <f aca="false">IF(B602&lt;&gt;"FTE",DATE(99,12,31),+J602+(360-H602))</f>
        <v>36525</v>
      </c>
      <c r="L602" s="105" t="n">
        <f aca="false">IF(B602&lt;&gt;"FTE",J602+H602,DATE(2001,1,1))</f>
        <v>36526</v>
      </c>
      <c r="M602" s="103" t="n">
        <f aca="false">IF(AND($K602&lt;=M$20,$L602&gt;M$20),$I602,0)</f>
        <v>0</v>
      </c>
      <c r="N602" s="103" t="n">
        <f aca="false">IF(AND($K602&lt;=N$20,$L602&gt;N$20),$I602,0)</f>
        <v>0</v>
      </c>
      <c r="O602" s="103" t="n">
        <f aca="false">IF(AND($K602&lt;=O$20,$L602&gt;O$20),$I602,0)</f>
        <v>0</v>
      </c>
      <c r="P602" s="103" t="n">
        <f aca="false">IF(AND($K602&lt;=P$20,$L602&gt;P$20),$I602,0)</f>
        <v>0</v>
      </c>
      <c r="Q602" s="103" t="n">
        <f aca="false">IF(AND($K602&lt;=Q$20,$L602&gt;Q$20),$I602,0)</f>
        <v>0</v>
      </c>
      <c r="R602" s="103" t="n">
        <f aca="false">IF(AND($K602&lt;=R$20,$L602&gt;R$20),$I602,0)</f>
        <v>0</v>
      </c>
      <c r="S602" s="103" t="n">
        <f aca="false">IF(AND($K602&lt;=S$20,$L602&gt;S$20),$I602,0)</f>
        <v>0</v>
      </c>
      <c r="T602" s="103" t="n">
        <f aca="false">IF(AND($K602&lt;=T$20,$L602&gt;T$20),$I602,0)</f>
        <v>0</v>
      </c>
      <c r="U602" s="103" t="n">
        <f aca="false">IF(AND($K602&lt;=U$20,$L602&gt;U$20),$I602,0)</f>
        <v>0</v>
      </c>
      <c r="V602" s="103" t="n">
        <f aca="false">IF(AND($K602&lt;=V$20,$L602&gt;V$20),$I602,0)</f>
        <v>0</v>
      </c>
      <c r="W602" s="103" t="n">
        <f aca="false">IF(AND($K602&lt;=W$20,$L602&gt;W$20),$I602,0)</f>
        <v>0</v>
      </c>
      <c r="X602" s="103" t="n">
        <f aca="false">IF(AND($K602&lt;=X$20,$L602&gt;X$20),$I602,0)</f>
        <v>0</v>
      </c>
      <c r="Y602" s="106" t="n">
        <f aca="false">SUM(M602:X602)</f>
        <v>0</v>
      </c>
    </row>
    <row r="603" customFormat="false" ht="12.75" hidden="false" customHeight="false" outlineLevel="0" collapsed="false">
      <c r="A603" s="0" t="n">
        <f aca="false">+'Personnel Input Worksheet'!A604</f>
        <v>0</v>
      </c>
      <c r="B603" s="0" t="n">
        <f aca="false">+'Personnel Input Worksheet'!B604</f>
        <v>0</v>
      </c>
      <c r="C603" s="0" t="n">
        <f aca="false">+'Personnel Input Worksheet'!C604</f>
        <v>0</v>
      </c>
      <c r="D603" s="0" t="n">
        <f aca="false">+'Personnel Input Worksheet'!D604</f>
        <v>0</v>
      </c>
      <c r="E603" s="0" t="n">
        <f aca="false">+'Personnel Input Worksheet'!E604</f>
        <v>0</v>
      </c>
      <c r="F603" s="94" t="n">
        <f aca="false">+'Personnel Input Worksheet'!F604</f>
        <v>0</v>
      </c>
      <c r="G603" s="0" t="n">
        <f aca="false">+'Personnel Input Worksheet'!G604</f>
        <v>0</v>
      </c>
      <c r="H603" s="102" t="n">
        <f aca="false">+G603*30</f>
        <v>0</v>
      </c>
      <c r="I603" s="103" t="n">
        <f aca="false">+F603/12</f>
        <v>0</v>
      </c>
      <c r="J603" s="104" t="n">
        <v>36526</v>
      </c>
      <c r="K603" s="105" t="n">
        <f aca="false">IF(B603&lt;&gt;"FTE",DATE(99,12,31),+J603+(360-H603))</f>
        <v>36525</v>
      </c>
      <c r="L603" s="105" t="n">
        <f aca="false">IF(B603&lt;&gt;"FTE",J603+H603,DATE(2001,1,1))</f>
        <v>36526</v>
      </c>
      <c r="M603" s="103" t="n">
        <f aca="false">IF(AND($K603&lt;=M$20,$L603&gt;M$20),$I603,0)</f>
        <v>0</v>
      </c>
      <c r="N603" s="103" t="n">
        <f aca="false">IF(AND($K603&lt;=N$20,$L603&gt;N$20),$I603,0)</f>
        <v>0</v>
      </c>
      <c r="O603" s="103" t="n">
        <f aca="false">IF(AND($K603&lt;=O$20,$L603&gt;O$20),$I603,0)</f>
        <v>0</v>
      </c>
      <c r="P603" s="103" t="n">
        <f aca="false">IF(AND($K603&lt;=P$20,$L603&gt;P$20),$I603,0)</f>
        <v>0</v>
      </c>
      <c r="Q603" s="103" t="n">
        <f aca="false">IF(AND($K603&lt;=Q$20,$L603&gt;Q$20),$I603,0)</f>
        <v>0</v>
      </c>
      <c r="R603" s="103" t="n">
        <f aca="false">IF(AND($K603&lt;=R$20,$L603&gt;R$20),$I603,0)</f>
        <v>0</v>
      </c>
      <c r="S603" s="103" t="n">
        <f aca="false">IF(AND($K603&lt;=S$20,$L603&gt;S$20),$I603,0)</f>
        <v>0</v>
      </c>
      <c r="T603" s="103" t="n">
        <f aca="false">IF(AND($K603&lt;=T$20,$L603&gt;T$20),$I603,0)</f>
        <v>0</v>
      </c>
      <c r="U603" s="103" t="n">
        <f aca="false">IF(AND($K603&lt;=U$20,$L603&gt;U$20),$I603,0)</f>
        <v>0</v>
      </c>
      <c r="V603" s="103" t="n">
        <f aca="false">IF(AND($K603&lt;=V$20,$L603&gt;V$20),$I603,0)</f>
        <v>0</v>
      </c>
      <c r="W603" s="103" t="n">
        <f aca="false">IF(AND($K603&lt;=W$20,$L603&gt;W$20),$I603,0)</f>
        <v>0</v>
      </c>
      <c r="X603" s="103" t="n">
        <f aca="false">IF(AND($K603&lt;=X$20,$L603&gt;X$20),$I603,0)</f>
        <v>0</v>
      </c>
      <c r="Y603" s="106" t="n">
        <f aca="false">SUM(M603:X603)</f>
        <v>0</v>
      </c>
    </row>
    <row r="604" customFormat="false" ht="12.75" hidden="false" customHeight="false" outlineLevel="0" collapsed="false">
      <c r="A604" s="0" t="n">
        <f aca="false">+'Personnel Input Worksheet'!A605</f>
        <v>0</v>
      </c>
      <c r="B604" s="0" t="n">
        <f aca="false">+'Personnel Input Worksheet'!B605</f>
        <v>0</v>
      </c>
      <c r="C604" s="0" t="n">
        <f aca="false">+'Personnel Input Worksheet'!C605</f>
        <v>0</v>
      </c>
      <c r="D604" s="0" t="n">
        <f aca="false">+'Personnel Input Worksheet'!D605</f>
        <v>0</v>
      </c>
      <c r="E604" s="0" t="n">
        <f aca="false">+'Personnel Input Worksheet'!E605</f>
        <v>0</v>
      </c>
      <c r="F604" s="94" t="n">
        <f aca="false">+'Personnel Input Worksheet'!F605</f>
        <v>0</v>
      </c>
      <c r="G604" s="0" t="n">
        <f aca="false">+'Personnel Input Worksheet'!G605</f>
        <v>0</v>
      </c>
      <c r="H604" s="102" t="n">
        <f aca="false">+G604*30</f>
        <v>0</v>
      </c>
      <c r="I604" s="103" t="n">
        <f aca="false">+F604/12</f>
        <v>0</v>
      </c>
      <c r="J604" s="104" t="n">
        <v>36526</v>
      </c>
      <c r="K604" s="105" t="n">
        <f aca="false">IF(B604&lt;&gt;"FTE",DATE(99,12,31),+J604+(360-H604))</f>
        <v>36525</v>
      </c>
      <c r="L604" s="105" t="n">
        <f aca="false">IF(B604&lt;&gt;"FTE",J604+H604,DATE(2001,1,1))</f>
        <v>36526</v>
      </c>
      <c r="M604" s="103" t="n">
        <f aca="false">IF(AND($K604&lt;=M$20,$L604&gt;M$20),$I604,0)</f>
        <v>0</v>
      </c>
      <c r="N604" s="103" t="n">
        <f aca="false">IF(AND($K604&lt;=N$20,$L604&gt;N$20),$I604,0)</f>
        <v>0</v>
      </c>
      <c r="O604" s="103" t="n">
        <f aca="false">IF(AND($K604&lt;=O$20,$L604&gt;O$20),$I604,0)</f>
        <v>0</v>
      </c>
      <c r="P604" s="103" t="n">
        <f aca="false">IF(AND($K604&lt;=P$20,$L604&gt;P$20),$I604,0)</f>
        <v>0</v>
      </c>
      <c r="Q604" s="103" t="n">
        <f aca="false">IF(AND($K604&lt;=Q$20,$L604&gt;Q$20),$I604,0)</f>
        <v>0</v>
      </c>
      <c r="R604" s="103" t="n">
        <f aca="false">IF(AND($K604&lt;=R$20,$L604&gt;R$20),$I604,0)</f>
        <v>0</v>
      </c>
      <c r="S604" s="103" t="n">
        <f aca="false">IF(AND($K604&lt;=S$20,$L604&gt;S$20),$I604,0)</f>
        <v>0</v>
      </c>
      <c r="T604" s="103" t="n">
        <f aca="false">IF(AND($K604&lt;=T$20,$L604&gt;T$20),$I604,0)</f>
        <v>0</v>
      </c>
      <c r="U604" s="103" t="n">
        <f aca="false">IF(AND($K604&lt;=U$20,$L604&gt;U$20),$I604,0)</f>
        <v>0</v>
      </c>
      <c r="V604" s="103" t="n">
        <f aca="false">IF(AND($K604&lt;=V$20,$L604&gt;V$20),$I604,0)</f>
        <v>0</v>
      </c>
      <c r="W604" s="103" t="n">
        <f aca="false">IF(AND($K604&lt;=W$20,$L604&gt;W$20),$I604,0)</f>
        <v>0</v>
      </c>
      <c r="X604" s="103" t="n">
        <f aca="false">IF(AND($K604&lt;=X$20,$L604&gt;X$20),$I604,0)</f>
        <v>0</v>
      </c>
      <c r="Y604" s="106" t="n">
        <f aca="false">SUM(M604:X604)</f>
        <v>0</v>
      </c>
    </row>
    <row r="605" customFormat="false" ht="12.75" hidden="false" customHeight="false" outlineLevel="0" collapsed="false">
      <c r="A605" s="0" t="n">
        <f aca="false">+'Personnel Input Worksheet'!A606</f>
        <v>0</v>
      </c>
      <c r="B605" s="0" t="n">
        <f aca="false">+'Personnel Input Worksheet'!B606</f>
        <v>0</v>
      </c>
      <c r="C605" s="0" t="n">
        <f aca="false">+'Personnel Input Worksheet'!C606</f>
        <v>0</v>
      </c>
      <c r="D605" s="0" t="n">
        <f aca="false">+'Personnel Input Worksheet'!D606</f>
        <v>0</v>
      </c>
      <c r="E605" s="0" t="n">
        <f aca="false">+'Personnel Input Worksheet'!E606</f>
        <v>0</v>
      </c>
      <c r="F605" s="94" t="n">
        <f aca="false">+'Personnel Input Worksheet'!F606</f>
        <v>0</v>
      </c>
      <c r="G605" s="0" t="n">
        <f aca="false">+'Personnel Input Worksheet'!G606</f>
        <v>0</v>
      </c>
      <c r="H605" s="102" t="n">
        <f aca="false">+G605*30</f>
        <v>0</v>
      </c>
      <c r="I605" s="103" t="n">
        <f aca="false">+F605/12</f>
        <v>0</v>
      </c>
      <c r="J605" s="104" t="n">
        <v>36526</v>
      </c>
      <c r="K605" s="105" t="n">
        <f aca="false">IF(B605&lt;&gt;"FTE",DATE(99,12,31),+J605+(360-H605))</f>
        <v>36525</v>
      </c>
      <c r="L605" s="105" t="n">
        <f aca="false">IF(B605&lt;&gt;"FTE",J605+H605,DATE(2001,1,1))</f>
        <v>36526</v>
      </c>
      <c r="M605" s="103" t="n">
        <f aca="false">IF(AND($K605&lt;=M$20,$L605&gt;M$20),$I605,0)</f>
        <v>0</v>
      </c>
      <c r="N605" s="103" t="n">
        <f aca="false">IF(AND($K605&lt;=N$20,$L605&gt;N$20),$I605,0)</f>
        <v>0</v>
      </c>
      <c r="O605" s="103" t="n">
        <f aca="false">IF(AND($K605&lt;=O$20,$L605&gt;O$20),$I605,0)</f>
        <v>0</v>
      </c>
      <c r="P605" s="103" t="n">
        <f aca="false">IF(AND($K605&lt;=P$20,$L605&gt;P$20),$I605,0)</f>
        <v>0</v>
      </c>
      <c r="Q605" s="103" t="n">
        <f aca="false">IF(AND($K605&lt;=Q$20,$L605&gt;Q$20),$I605,0)</f>
        <v>0</v>
      </c>
      <c r="R605" s="103" t="n">
        <f aca="false">IF(AND($K605&lt;=R$20,$L605&gt;R$20),$I605,0)</f>
        <v>0</v>
      </c>
      <c r="S605" s="103" t="n">
        <f aca="false">IF(AND($K605&lt;=S$20,$L605&gt;S$20),$I605,0)</f>
        <v>0</v>
      </c>
      <c r="T605" s="103" t="n">
        <f aca="false">IF(AND($K605&lt;=T$20,$L605&gt;T$20),$I605,0)</f>
        <v>0</v>
      </c>
      <c r="U605" s="103" t="n">
        <f aca="false">IF(AND($K605&lt;=U$20,$L605&gt;U$20),$I605,0)</f>
        <v>0</v>
      </c>
      <c r="V605" s="103" t="n">
        <f aca="false">IF(AND($K605&lt;=V$20,$L605&gt;V$20),$I605,0)</f>
        <v>0</v>
      </c>
      <c r="W605" s="103" t="n">
        <f aca="false">IF(AND($K605&lt;=W$20,$L605&gt;W$20),$I605,0)</f>
        <v>0</v>
      </c>
      <c r="X605" s="103" t="n">
        <f aca="false">IF(AND($K605&lt;=X$20,$L605&gt;X$20),$I605,0)</f>
        <v>0</v>
      </c>
      <c r="Y605" s="106" t="n">
        <f aca="false">SUM(M605:X605)</f>
        <v>0</v>
      </c>
    </row>
    <row r="606" customFormat="false" ht="12.75" hidden="false" customHeight="false" outlineLevel="0" collapsed="false">
      <c r="A606" s="0" t="n">
        <f aca="false">+'Personnel Input Worksheet'!A607</f>
        <v>0</v>
      </c>
      <c r="B606" s="0" t="n">
        <f aca="false">+'Personnel Input Worksheet'!B607</f>
        <v>0</v>
      </c>
      <c r="C606" s="0" t="n">
        <f aca="false">+'Personnel Input Worksheet'!C607</f>
        <v>0</v>
      </c>
      <c r="D606" s="0" t="n">
        <f aca="false">+'Personnel Input Worksheet'!D607</f>
        <v>0</v>
      </c>
      <c r="E606" s="0" t="n">
        <f aca="false">+'Personnel Input Worksheet'!E607</f>
        <v>0</v>
      </c>
      <c r="F606" s="94" t="n">
        <f aca="false">+'Personnel Input Worksheet'!F607</f>
        <v>0</v>
      </c>
      <c r="G606" s="0" t="n">
        <f aca="false">+'Personnel Input Worksheet'!G607</f>
        <v>0</v>
      </c>
      <c r="H606" s="102" t="n">
        <f aca="false">+G606*30</f>
        <v>0</v>
      </c>
      <c r="I606" s="103" t="n">
        <f aca="false">+F606/12</f>
        <v>0</v>
      </c>
      <c r="J606" s="104" t="n">
        <v>36526</v>
      </c>
      <c r="K606" s="105" t="n">
        <f aca="false">IF(B606&lt;&gt;"FTE",DATE(99,12,31),+J606+(360-H606))</f>
        <v>36525</v>
      </c>
      <c r="L606" s="105" t="n">
        <f aca="false">IF(B606&lt;&gt;"FTE",J606+H606,DATE(2001,1,1))</f>
        <v>36526</v>
      </c>
      <c r="M606" s="103" t="n">
        <f aca="false">IF(AND($K606&lt;=M$20,$L606&gt;M$20),$I606,0)</f>
        <v>0</v>
      </c>
      <c r="N606" s="103" t="n">
        <f aca="false">IF(AND($K606&lt;=N$20,$L606&gt;N$20),$I606,0)</f>
        <v>0</v>
      </c>
      <c r="O606" s="103" t="n">
        <f aca="false">IF(AND($K606&lt;=O$20,$L606&gt;O$20),$I606,0)</f>
        <v>0</v>
      </c>
      <c r="P606" s="103" t="n">
        <f aca="false">IF(AND($K606&lt;=P$20,$L606&gt;P$20),$I606,0)</f>
        <v>0</v>
      </c>
      <c r="Q606" s="103" t="n">
        <f aca="false">IF(AND($K606&lt;=Q$20,$L606&gt;Q$20),$I606,0)</f>
        <v>0</v>
      </c>
      <c r="R606" s="103" t="n">
        <f aca="false">IF(AND($K606&lt;=R$20,$L606&gt;R$20),$I606,0)</f>
        <v>0</v>
      </c>
      <c r="S606" s="103" t="n">
        <f aca="false">IF(AND($K606&lt;=S$20,$L606&gt;S$20),$I606,0)</f>
        <v>0</v>
      </c>
      <c r="T606" s="103" t="n">
        <f aca="false">IF(AND($K606&lt;=T$20,$L606&gt;T$20),$I606,0)</f>
        <v>0</v>
      </c>
      <c r="U606" s="103" t="n">
        <f aca="false">IF(AND($K606&lt;=U$20,$L606&gt;U$20),$I606,0)</f>
        <v>0</v>
      </c>
      <c r="V606" s="103" t="n">
        <f aca="false">IF(AND($K606&lt;=V$20,$L606&gt;V$20),$I606,0)</f>
        <v>0</v>
      </c>
      <c r="W606" s="103" t="n">
        <f aca="false">IF(AND($K606&lt;=W$20,$L606&gt;W$20),$I606,0)</f>
        <v>0</v>
      </c>
      <c r="X606" s="103" t="n">
        <f aca="false">IF(AND($K606&lt;=X$20,$L606&gt;X$20),$I606,0)</f>
        <v>0</v>
      </c>
      <c r="Y606" s="106" t="n">
        <f aca="false">SUM(M606:X606)</f>
        <v>0</v>
      </c>
    </row>
    <row r="607" customFormat="false" ht="12.75" hidden="false" customHeight="false" outlineLevel="0" collapsed="false">
      <c r="A607" s="0" t="n">
        <f aca="false">+'Personnel Input Worksheet'!A608</f>
        <v>0</v>
      </c>
      <c r="B607" s="0" t="n">
        <f aca="false">+'Personnel Input Worksheet'!B608</f>
        <v>0</v>
      </c>
      <c r="C607" s="0" t="n">
        <f aca="false">+'Personnel Input Worksheet'!C608</f>
        <v>0</v>
      </c>
      <c r="D607" s="0" t="n">
        <f aca="false">+'Personnel Input Worksheet'!D608</f>
        <v>0</v>
      </c>
      <c r="E607" s="0" t="n">
        <f aca="false">+'Personnel Input Worksheet'!E608</f>
        <v>0</v>
      </c>
      <c r="F607" s="94" t="n">
        <f aca="false">+'Personnel Input Worksheet'!F608</f>
        <v>0</v>
      </c>
      <c r="G607" s="0" t="n">
        <f aca="false">+'Personnel Input Worksheet'!G608</f>
        <v>0</v>
      </c>
      <c r="H607" s="102" t="n">
        <f aca="false">+G607*30</f>
        <v>0</v>
      </c>
      <c r="I607" s="103" t="n">
        <f aca="false">+F607/12</f>
        <v>0</v>
      </c>
      <c r="J607" s="104" t="n">
        <v>36526</v>
      </c>
      <c r="K607" s="105" t="n">
        <f aca="false">IF(B607&lt;&gt;"FTE",DATE(99,12,31),+J607+(360-H607))</f>
        <v>36525</v>
      </c>
      <c r="L607" s="105" t="n">
        <f aca="false">IF(B607&lt;&gt;"FTE",J607+H607,DATE(2001,1,1))</f>
        <v>36526</v>
      </c>
      <c r="M607" s="103" t="n">
        <f aca="false">IF(AND($K607&lt;=M$20,$L607&gt;M$20),$I607,0)</f>
        <v>0</v>
      </c>
      <c r="N607" s="103" t="n">
        <f aca="false">IF(AND($K607&lt;=N$20,$L607&gt;N$20),$I607,0)</f>
        <v>0</v>
      </c>
      <c r="O607" s="103" t="n">
        <f aca="false">IF(AND($K607&lt;=O$20,$L607&gt;O$20),$I607,0)</f>
        <v>0</v>
      </c>
      <c r="P607" s="103" t="n">
        <f aca="false">IF(AND($K607&lt;=P$20,$L607&gt;P$20),$I607,0)</f>
        <v>0</v>
      </c>
      <c r="Q607" s="103" t="n">
        <f aca="false">IF(AND($K607&lt;=Q$20,$L607&gt;Q$20),$I607,0)</f>
        <v>0</v>
      </c>
      <c r="R607" s="103" t="n">
        <f aca="false">IF(AND($K607&lt;=R$20,$L607&gt;R$20),$I607,0)</f>
        <v>0</v>
      </c>
      <c r="S607" s="103" t="n">
        <f aca="false">IF(AND($K607&lt;=S$20,$L607&gt;S$20),$I607,0)</f>
        <v>0</v>
      </c>
      <c r="T607" s="103" t="n">
        <f aca="false">IF(AND($K607&lt;=T$20,$L607&gt;T$20),$I607,0)</f>
        <v>0</v>
      </c>
      <c r="U607" s="103" t="n">
        <f aca="false">IF(AND($K607&lt;=U$20,$L607&gt;U$20),$I607,0)</f>
        <v>0</v>
      </c>
      <c r="V607" s="103" t="n">
        <f aca="false">IF(AND($K607&lt;=V$20,$L607&gt;V$20),$I607,0)</f>
        <v>0</v>
      </c>
      <c r="W607" s="103" t="n">
        <f aca="false">IF(AND($K607&lt;=W$20,$L607&gt;W$20),$I607,0)</f>
        <v>0</v>
      </c>
      <c r="X607" s="103" t="n">
        <f aca="false">IF(AND($K607&lt;=X$20,$L607&gt;X$20),$I607,0)</f>
        <v>0</v>
      </c>
      <c r="Y607" s="106" t="n">
        <f aca="false">SUM(M607:X607)</f>
        <v>0</v>
      </c>
    </row>
    <row r="608" customFormat="false" ht="12.75" hidden="false" customHeight="false" outlineLevel="0" collapsed="false">
      <c r="A608" s="0" t="n">
        <f aca="false">+'Personnel Input Worksheet'!A609</f>
        <v>0</v>
      </c>
      <c r="B608" s="0" t="n">
        <f aca="false">+'Personnel Input Worksheet'!B609</f>
        <v>0</v>
      </c>
      <c r="C608" s="0" t="n">
        <f aca="false">+'Personnel Input Worksheet'!C609</f>
        <v>0</v>
      </c>
      <c r="D608" s="0" t="n">
        <f aca="false">+'Personnel Input Worksheet'!D609</f>
        <v>0</v>
      </c>
      <c r="E608" s="0" t="n">
        <f aca="false">+'Personnel Input Worksheet'!E609</f>
        <v>0</v>
      </c>
      <c r="F608" s="94" t="n">
        <f aca="false">+'Personnel Input Worksheet'!F609</f>
        <v>0</v>
      </c>
      <c r="G608" s="0" t="n">
        <f aca="false">+'Personnel Input Worksheet'!G609</f>
        <v>0</v>
      </c>
      <c r="H608" s="102" t="n">
        <f aca="false">+G608*30</f>
        <v>0</v>
      </c>
      <c r="I608" s="103" t="n">
        <f aca="false">+F608/12</f>
        <v>0</v>
      </c>
      <c r="J608" s="104" t="n">
        <v>36526</v>
      </c>
      <c r="K608" s="105" t="n">
        <f aca="false">IF(B608&lt;&gt;"FTE",DATE(99,12,31),+J608+(360-H608))</f>
        <v>36525</v>
      </c>
      <c r="L608" s="105" t="n">
        <f aca="false">IF(B608&lt;&gt;"FTE",J608+H608,DATE(2001,1,1))</f>
        <v>36526</v>
      </c>
      <c r="M608" s="103" t="n">
        <f aca="false">IF(AND($K608&lt;=M$20,$L608&gt;M$20),$I608,0)</f>
        <v>0</v>
      </c>
      <c r="N608" s="103" t="n">
        <f aca="false">IF(AND($K608&lt;=N$20,$L608&gt;N$20),$I608,0)</f>
        <v>0</v>
      </c>
      <c r="O608" s="103" t="n">
        <f aca="false">IF(AND($K608&lt;=O$20,$L608&gt;O$20),$I608,0)</f>
        <v>0</v>
      </c>
      <c r="P608" s="103" t="n">
        <f aca="false">IF(AND($K608&lt;=P$20,$L608&gt;P$20),$I608,0)</f>
        <v>0</v>
      </c>
      <c r="Q608" s="103" t="n">
        <f aca="false">IF(AND($K608&lt;=Q$20,$L608&gt;Q$20),$I608,0)</f>
        <v>0</v>
      </c>
      <c r="R608" s="103" t="n">
        <f aca="false">IF(AND($K608&lt;=R$20,$L608&gt;R$20),$I608,0)</f>
        <v>0</v>
      </c>
      <c r="S608" s="103" t="n">
        <f aca="false">IF(AND($K608&lt;=S$20,$L608&gt;S$20),$I608,0)</f>
        <v>0</v>
      </c>
      <c r="T608" s="103" t="n">
        <f aca="false">IF(AND($K608&lt;=T$20,$L608&gt;T$20),$I608,0)</f>
        <v>0</v>
      </c>
      <c r="U608" s="103" t="n">
        <f aca="false">IF(AND($K608&lt;=U$20,$L608&gt;U$20),$I608,0)</f>
        <v>0</v>
      </c>
      <c r="V608" s="103" t="n">
        <f aca="false">IF(AND($K608&lt;=V$20,$L608&gt;V$20),$I608,0)</f>
        <v>0</v>
      </c>
      <c r="W608" s="103" t="n">
        <f aca="false">IF(AND($K608&lt;=W$20,$L608&gt;W$20),$I608,0)</f>
        <v>0</v>
      </c>
      <c r="X608" s="103" t="n">
        <f aca="false">IF(AND($K608&lt;=X$20,$L608&gt;X$20),$I608,0)</f>
        <v>0</v>
      </c>
      <c r="Y608" s="106" t="n">
        <f aca="false">SUM(M608:X608)</f>
        <v>0</v>
      </c>
    </row>
    <row r="609" customFormat="false" ht="12.75" hidden="false" customHeight="false" outlineLevel="0" collapsed="false">
      <c r="A609" s="0" t="n">
        <f aca="false">+'Personnel Input Worksheet'!A610</f>
        <v>0</v>
      </c>
      <c r="B609" s="0" t="n">
        <f aca="false">+'Personnel Input Worksheet'!B610</f>
        <v>0</v>
      </c>
      <c r="C609" s="0" t="n">
        <f aca="false">+'Personnel Input Worksheet'!C610</f>
        <v>0</v>
      </c>
      <c r="D609" s="0" t="n">
        <f aca="false">+'Personnel Input Worksheet'!D610</f>
        <v>0</v>
      </c>
      <c r="E609" s="0" t="n">
        <f aca="false">+'Personnel Input Worksheet'!E610</f>
        <v>0</v>
      </c>
      <c r="F609" s="94" t="n">
        <f aca="false">+'Personnel Input Worksheet'!F610</f>
        <v>0</v>
      </c>
      <c r="G609" s="0" t="n">
        <f aca="false">+'Personnel Input Worksheet'!G610</f>
        <v>0</v>
      </c>
      <c r="H609" s="102" t="n">
        <f aca="false">+G609*30</f>
        <v>0</v>
      </c>
      <c r="I609" s="103" t="n">
        <f aca="false">+F609/12</f>
        <v>0</v>
      </c>
      <c r="J609" s="104" t="n">
        <v>36526</v>
      </c>
      <c r="K609" s="105" t="n">
        <f aca="false">IF(B609&lt;&gt;"FTE",DATE(99,12,31),+J609+(360-H609))</f>
        <v>36525</v>
      </c>
      <c r="L609" s="105" t="n">
        <f aca="false">IF(B609&lt;&gt;"FTE",J609+H609,DATE(2001,1,1))</f>
        <v>36526</v>
      </c>
      <c r="M609" s="103" t="n">
        <f aca="false">IF(AND($K609&lt;=M$20,$L609&gt;M$20),$I609,0)</f>
        <v>0</v>
      </c>
      <c r="N609" s="103" t="n">
        <f aca="false">IF(AND($K609&lt;=N$20,$L609&gt;N$20),$I609,0)</f>
        <v>0</v>
      </c>
      <c r="O609" s="103" t="n">
        <f aca="false">IF(AND($K609&lt;=O$20,$L609&gt;O$20),$I609,0)</f>
        <v>0</v>
      </c>
      <c r="P609" s="103" t="n">
        <f aca="false">IF(AND($K609&lt;=P$20,$L609&gt;P$20),$I609,0)</f>
        <v>0</v>
      </c>
      <c r="Q609" s="103" t="n">
        <f aca="false">IF(AND($K609&lt;=Q$20,$L609&gt;Q$20),$I609,0)</f>
        <v>0</v>
      </c>
      <c r="R609" s="103" t="n">
        <f aca="false">IF(AND($K609&lt;=R$20,$L609&gt;R$20),$I609,0)</f>
        <v>0</v>
      </c>
      <c r="S609" s="103" t="n">
        <f aca="false">IF(AND($K609&lt;=S$20,$L609&gt;S$20),$I609,0)</f>
        <v>0</v>
      </c>
      <c r="T609" s="103" t="n">
        <f aca="false">IF(AND($K609&lt;=T$20,$L609&gt;T$20),$I609,0)</f>
        <v>0</v>
      </c>
      <c r="U609" s="103" t="n">
        <f aca="false">IF(AND($K609&lt;=U$20,$L609&gt;U$20),$I609,0)</f>
        <v>0</v>
      </c>
      <c r="V609" s="103" t="n">
        <f aca="false">IF(AND($K609&lt;=V$20,$L609&gt;V$20),$I609,0)</f>
        <v>0</v>
      </c>
      <c r="W609" s="103" t="n">
        <f aca="false">IF(AND($K609&lt;=W$20,$L609&gt;W$20),$I609,0)</f>
        <v>0</v>
      </c>
      <c r="X609" s="103" t="n">
        <f aca="false">IF(AND($K609&lt;=X$20,$L609&gt;X$20),$I609,0)</f>
        <v>0</v>
      </c>
      <c r="Y609" s="106" t="n">
        <f aca="false">SUM(M609:X609)</f>
        <v>0</v>
      </c>
    </row>
    <row r="610" customFormat="false" ht="12.75" hidden="false" customHeight="false" outlineLevel="0" collapsed="false">
      <c r="A610" s="0" t="n">
        <f aca="false">+'Personnel Input Worksheet'!A611</f>
        <v>0</v>
      </c>
      <c r="B610" s="0" t="n">
        <f aca="false">+'Personnel Input Worksheet'!B611</f>
        <v>0</v>
      </c>
      <c r="C610" s="0" t="n">
        <f aca="false">+'Personnel Input Worksheet'!C611</f>
        <v>0</v>
      </c>
      <c r="D610" s="0" t="n">
        <f aca="false">+'Personnel Input Worksheet'!D611</f>
        <v>0</v>
      </c>
      <c r="E610" s="0" t="n">
        <f aca="false">+'Personnel Input Worksheet'!E611</f>
        <v>0</v>
      </c>
      <c r="F610" s="94" t="n">
        <f aca="false">+'Personnel Input Worksheet'!F611</f>
        <v>0</v>
      </c>
      <c r="G610" s="0" t="n">
        <f aca="false">+'Personnel Input Worksheet'!G611</f>
        <v>0</v>
      </c>
      <c r="H610" s="102" t="n">
        <f aca="false">+G610*30</f>
        <v>0</v>
      </c>
      <c r="I610" s="103" t="n">
        <f aca="false">+F610/12</f>
        <v>0</v>
      </c>
      <c r="J610" s="104" t="n">
        <v>36526</v>
      </c>
      <c r="K610" s="105" t="n">
        <f aca="false">IF(B610&lt;&gt;"FTE",DATE(99,12,31),+J610+(360-H610))</f>
        <v>36525</v>
      </c>
      <c r="L610" s="105" t="n">
        <f aca="false">IF(B610&lt;&gt;"FTE",J610+H610,DATE(2001,1,1))</f>
        <v>36526</v>
      </c>
      <c r="M610" s="103" t="n">
        <f aca="false">IF(AND($K610&lt;=M$20,$L610&gt;M$20),$I610,0)</f>
        <v>0</v>
      </c>
      <c r="N610" s="103" t="n">
        <f aca="false">IF(AND($K610&lt;=N$20,$L610&gt;N$20),$I610,0)</f>
        <v>0</v>
      </c>
      <c r="O610" s="103" t="n">
        <f aca="false">IF(AND($K610&lt;=O$20,$L610&gt;O$20),$I610,0)</f>
        <v>0</v>
      </c>
      <c r="P610" s="103" t="n">
        <f aca="false">IF(AND($K610&lt;=P$20,$L610&gt;P$20),$I610,0)</f>
        <v>0</v>
      </c>
      <c r="Q610" s="103" t="n">
        <f aca="false">IF(AND($K610&lt;=Q$20,$L610&gt;Q$20),$I610,0)</f>
        <v>0</v>
      </c>
      <c r="R610" s="103" t="n">
        <f aca="false">IF(AND($K610&lt;=R$20,$L610&gt;R$20),$I610,0)</f>
        <v>0</v>
      </c>
      <c r="S610" s="103" t="n">
        <f aca="false">IF(AND($K610&lt;=S$20,$L610&gt;S$20),$I610,0)</f>
        <v>0</v>
      </c>
      <c r="T610" s="103" t="n">
        <f aca="false">IF(AND($K610&lt;=T$20,$L610&gt;T$20),$I610,0)</f>
        <v>0</v>
      </c>
      <c r="U610" s="103" t="n">
        <f aca="false">IF(AND($K610&lt;=U$20,$L610&gt;U$20),$I610,0)</f>
        <v>0</v>
      </c>
      <c r="V610" s="103" t="n">
        <f aca="false">IF(AND($K610&lt;=V$20,$L610&gt;V$20),$I610,0)</f>
        <v>0</v>
      </c>
      <c r="W610" s="103" t="n">
        <f aca="false">IF(AND($K610&lt;=W$20,$L610&gt;W$20),$I610,0)</f>
        <v>0</v>
      </c>
      <c r="X610" s="103" t="n">
        <f aca="false">IF(AND($K610&lt;=X$20,$L610&gt;X$20),$I610,0)</f>
        <v>0</v>
      </c>
      <c r="Y610" s="106" t="n">
        <f aca="false">SUM(M610:X610)</f>
        <v>0</v>
      </c>
    </row>
    <row r="611" customFormat="false" ht="12.75" hidden="false" customHeight="false" outlineLevel="0" collapsed="false">
      <c r="A611" s="0" t="n">
        <f aca="false">+'Personnel Input Worksheet'!A612</f>
        <v>0</v>
      </c>
      <c r="B611" s="0" t="n">
        <f aca="false">+'Personnel Input Worksheet'!B612</f>
        <v>0</v>
      </c>
      <c r="C611" s="0" t="n">
        <f aca="false">+'Personnel Input Worksheet'!C612</f>
        <v>0</v>
      </c>
      <c r="D611" s="0" t="n">
        <f aca="false">+'Personnel Input Worksheet'!D612</f>
        <v>0</v>
      </c>
      <c r="E611" s="0" t="n">
        <f aca="false">+'Personnel Input Worksheet'!E612</f>
        <v>0</v>
      </c>
      <c r="F611" s="94" t="n">
        <f aca="false">+'Personnel Input Worksheet'!F612</f>
        <v>0</v>
      </c>
      <c r="G611" s="0" t="n">
        <f aca="false">+'Personnel Input Worksheet'!G612</f>
        <v>0</v>
      </c>
      <c r="H611" s="102" t="n">
        <f aca="false">+G611*30</f>
        <v>0</v>
      </c>
      <c r="I611" s="103" t="n">
        <f aca="false">+F611/12</f>
        <v>0</v>
      </c>
      <c r="J611" s="104" t="n">
        <v>36526</v>
      </c>
      <c r="K611" s="105" t="n">
        <f aca="false">IF(B611&lt;&gt;"FTE",DATE(99,12,31),+J611+(360-H611))</f>
        <v>36525</v>
      </c>
      <c r="L611" s="105" t="n">
        <f aca="false">IF(B611&lt;&gt;"FTE",J611+H611,DATE(2001,1,1))</f>
        <v>36526</v>
      </c>
      <c r="M611" s="103" t="n">
        <f aca="false">IF(AND($K611&lt;=M$20,$L611&gt;M$20),$I611,0)</f>
        <v>0</v>
      </c>
      <c r="N611" s="103" t="n">
        <f aca="false">IF(AND($K611&lt;=N$20,$L611&gt;N$20),$I611,0)</f>
        <v>0</v>
      </c>
      <c r="O611" s="103" t="n">
        <f aca="false">IF(AND($K611&lt;=O$20,$L611&gt;O$20),$I611,0)</f>
        <v>0</v>
      </c>
      <c r="P611" s="103" t="n">
        <f aca="false">IF(AND($K611&lt;=P$20,$L611&gt;P$20),$I611,0)</f>
        <v>0</v>
      </c>
      <c r="Q611" s="103" t="n">
        <f aca="false">IF(AND($K611&lt;=Q$20,$L611&gt;Q$20),$I611,0)</f>
        <v>0</v>
      </c>
      <c r="R611" s="103" t="n">
        <f aca="false">IF(AND($K611&lt;=R$20,$L611&gt;R$20),$I611,0)</f>
        <v>0</v>
      </c>
      <c r="S611" s="103" t="n">
        <f aca="false">IF(AND($K611&lt;=S$20,$L611&gt;S$20),$I611,0)</f>
        <v>0</v>
      </c>
      <c r="T611" s="103" t="n">
        <f aca="false">IF(AND($K611&lt;=T$20,$L611&gt;T$20),$I611,0)</f>
        <v>0</v>
      </c>
      <c r="U611" s="103" t="n">
        <f aca="false">IF(AND($K611&lt;=U$20,$L611&gt;U$20),$I611,0)</f>
        <v>0</v>
      </c>
      <c r="V611" s="103" t="n">
        <f aca="false">IF(AND($K611&lt;=V$20,$L611&gt;V$20),$I611,0)</f>
        <v>0</v>
      </c>
      <c r="W611" s="103" t="n">
        <f aca="false">IF(AND($K611&lt;=W$20,$L611&gt;W$20),$I611,0)</f>
        <v>0</v>
      </c>
      <c r="X611" s="103" t="n">
        <f aca="false">IF(AND($K611&lt;=X$20,$L611&gt;X$20),$I611,0)</f>
        <v>0</v>
      </c>
      <c r="Y611" s="106" t="n">
        <f aca="false">SUM(M611:X611)</f>
        <v>0</v>
      </c>
    </row>
    <row r="612" customFormat="false" ht="12.75" hidden="false" customHeight="false" outlineLevel="0" collapsed="false">
      <c r="A612" s="0" t="n">
        <f aca="false">+'Personnel Input Worksheet'!A613</f>
        <v>0</v>
      </c>
      <c r="B612" s="0" t="n">
        <f aca="false">+'Personnel Input Worksheet'!B613</f>
        <v>0</v>
      </c>
      <c r="C612" s="0" t="n">
        <f aca="false">+'Personnel Input Worksheet'!C613</f>
        <v>0</v>
      </c>
      <c r="D612" s="0" t="n">
        <f aca="false">+'Personnel Input Worksheet'!D613</f>
        <v>0</v>
      </c>
      <c r="E612" s="0" t="n">
        <f aca="false">+'Personnel Input Worksheet'!E613</f>
        <v>0</v>
      </c>
      <c r="F612" s="94" t="n">
        <f aca="false">+'Personnel Input Worksheet'!F613</f>
        <v>0</v>
      </c>
      <c r="G612" s="0" t="n">
        <f aca="false">+'Personnel Input Worksheet'!G613</f>
        <v>0</v>
      </c>
      <c r="H612" s="102" t="n">
        <f aca="false">+G612*30</f>
        <v>0</v>
      </c>
      <c r="I612" s="103" t="n">
        <f aca="false">+F612/12</f>
        <v>0</v>
      </c>
      <c r="J612" s="104" t="n">
        <v>36526</v>
      </c>
      <c r="K612" s="105" t="n">
        <f aca="false">IF(B612&lt;&gt;"FTE",DATE(99,12,31),+J612+(360-H612))</f>
        <v>36525</v>
      </c>
      <c r="L612" s="105" t="n">
        <f aca="false">IF(B612&lt;&gt;"FTE",J612+H612,DATE(2001,1,1))</f>
        <v>36526</v>
      </c>
      <c r="M612" s="103" t="n">
        <f aca="false">IF(AND($K612&lt;=M$20,$L612&gt;M$20),$I612,0)</f>
        <v>0</v>
      </c>
      <c r="N612" s="103" t="n">
        <f aca="false">IF(AND($K612&lt;=N$20,$L612&gt;N$20),$I612,0)</f>
        <v>0</v>
      </c>
      <c r="O612" s="103" t="n">
        <f aca="false">IF(AND($K612&lt;=O$20,$L612&gt;O$20),$I612,0)</f>
        <v>0</v>
      </c>
      <c r="P612" s="103" t="n">
        <f aca="false">IF(AND($K612&lt;=P$20,$L612&gt;P$20),$I612,0)</f>
        <v>0</v>
      </c>
      <c r="Q612" s="103" t="n">
        <f aca="false">IF(AND($K612&lt;=Q$20,$L612&gt;Q$20),$I612,0)</f>
        <v>0</v>
      </c>
      <c r="R612" s="103" t="n">
        <f aca="false">IF(AND($K612&lt;=R$20,$L612&gt;R$20),$I612,0)</f>
        <v>0</v>
      </c>
      <c r="S612" s="103" t="n">
        <f aca="false">IF(AND($K612&lt;=S$20,$L612&gt;S$20),$I612,0)</f>
        <v>0</v>
      </c>
      <c r="T612" s="103" t="n">
        <f aca="false">IF(AND($K612&lt;=T$20,$L612&gt;T$20),$I612,0)</f>
        <v>0</v>
      </c>
      <c r="U612" s="103" t="n">
        <f aca="false">IF(AND($K612&lt;=U$20,$L612&gt;U$20),$I612,0)</f>
        <v>0</v>
      </c>
      <c r="V612" s="103" t="n">
        <f aca="false">IF(AND($K612&lt;=V$20,$L612&gt;V$20),$I612,0)</f>
        <v>0</v>
      </c>
      <c r="W612" s="103" t="n">
        <f aca="false">IF(AND($K612&lt;=W$20,$L612&gt;W$20),$I612,0)</f>
        <v>0</v>
      </c>
      <c r="X612" s="103" t="n">
        <f aca="false">IF(AND($K612&lt;=X$20,$L612&gt;X$20),$I612,0)</f>
        <v>0</v>
      </c>
      <c r="Y612" s="106" t="n">
        <f aca="false">SUM(M612:X612)</f>
        <v>0</v>
      </c>
    </row>
    <row r="613" customFormat="false" ht="12.75" hidden="false" customHeight="false" outlineLevel="0" collapsed="false">
      <c r="A613" s="0" t="n">
        <f aca="false">+'Personnel Input Worksheet'!A614</f>
        <v>0</v>
      </c>
      <c r="B613" s="0" t="n">
        <f aca="false">+'Personnel Input Worksheet'!B614</f>
        <v>0</v>
      </c>
      <c r="C613" s="0" t="n">
        <f aca="false">+'Personnel Input Worksheet'!C614</f>
        <v>0</v>
      </c>
      <c r="D613" s="0" t="n">
        <f aca="false">+'Personnel Input Worksheet'!D614</f>
        <v>0</v>
      </c>
      <c r="E613" s="0" t="n">
        <f aca="false">+'Personnel Input Worksheet'!E614</f>
        <v>0</v>
      </c>
      <c r="F613" s="94" t="n">
        <f aca="false">+'Personnel Input Worksheet'!F614</f>
        <v>0</v>
      </c>
      <c r="G613" s="0" t="n">
        <f aca="false">+'Personnel Input Worksheet'!G614</f>
        <v>0</v>
      </c>
      <c r="H613" s="102" t="n">
        <f aca="false">+G613*30</f>
        <v>0</v>
      </c>
      <c r="I613" s="103" t="n">
        <f aca="false">+F613/12</f>
        <v>0</v>
      </c>
      <c r="J613" s="104" t="n">
        <v>36526</v>
      </c>
      <c r="K613" s="105" t="n">
        <f aca="false">IF(B613&lt;&gt;"FTE",DATE(99,12,31),+J613+(360-H613))</f>
        <v>36525</v>
      </c>
      <c r="L613" s="105" t="n">
        <f aca="false">IF(B613&lt;&gt;"FTE",J613+H613,DATE(2001,1,1))</f>
        <v>36526</v>
      </c>
      <c r="M613" s="103" t="n">
        <f aca="false">IF(AND($K613&lt;=M$20,$L613&gt;M$20),$I613,0)</f>
        <v>0</v>
      </c>
      <c r="N613" s="103" t="n">
        <f aca="false">IF(AND($K613&lt;=N$20,$L613&gt;N$20),$I613,0)</f>
        <v>0</v>
      </c>
      <c r="O613" s="103" t="n">
        <f aca="false">IF(AND($K613&lt;=O$20,$L613&gt;O$20),$I613,0)</f>
        <v>0</v>
      </c>
      <c r="P613" s="103" t="n">
        <f aca="false">IF(AND($K613&lt;=P$20,$L613&gt;P$20),$I613,0)</f>
        <v>0</v>
      </c>
      <c r="Q613" s="103" t="n">
        <f aca="false">IF(AND($K613&lt;=Q$20,$L613&gt;Q$20),$I613,0)</f>
        <v>0</v>
      </c>
      <c r="R613" s="103" t="n">
        <f aca="false">IF(AND($K613&lt;=R$20,$L613&gt;R$20),$I613,0)</f>
        <v>0</v>
      </c>
      <c r="S613" s="103" t="n">
        <f aca="false">IF(AND($K613&lt;=S$20,$L613&gt;S$20),$I613,0)</f>
        <v>0</v>
      </c>
      <c r="T613" s="103" t="n">
        <f aca="false">IF(AND($K613&lt;=T$20,$L613&gt;T$20),$I613,0)</f>
        <v>0</v>
      </c>
      <c r="U613" s="103" t="n">
        <f aca="false">IF(AND($K613&lt;=U$20,$L613&gt;U$20),$I613,0)</f>
        <v>0</v>
      </c>
      <c r="V613" s="103" t="n">
        <f aca="false">IF(AND($K613&lt;=V$20,$L613&gt;V$20),$I613,0)</f>
        <v>0</v>
      </c>
      <c r="W613" s="103" t="n">
        <f aca="false">IF(AND($K613&lt;=W$20,$L613&gt;W$20),$I613,0)</f>
        <v>0</v>
      </c>
      <c r="X613" s="103" t="n">
        <f aca="false">IF(AND($K613&lt;=X$20,$L613&gt;X$20),$I613,0)</f>
        <v>0</v>
      </c>
      <c r="Y613" s="106" t="n">
        <f aca="false">SUM(M613:X613)</f>
        <v>0</v>
      </c>
    </row>
    <row r="614" customFormat="false" ht="12.75" hidden="false" customHeight="false" outlineLevel="0" collapsed="false">
      <c r="A614" s="0" t="n">
        <f aca="false">+'Personnel Input Worksheet'!A615</f>
        <v>0</v>
      </c>
      <c r="B614" s="0" t="n">
        <f aca="false">+'Personnel Input Worksheet'!B615</f>
        <v>0</v>
      </c>
      <c r="C614" s="0" t="n">
        <f aca="false">+'Personnel Input Worksheet'!C615</f>
        <v>0</v>
      </c>
      <c r="D614" s="0" t="n">
        <f aca="false">+'Personnel Input Worksheet'!D615</f>
        <v>0</v>
      </c>
      <c r="E614" s="0" t="n">
        <f aca="false">+'Personnel Input Worksheet'!E615</f>
        <v>0</v>
      </c>
      <c r="F614" s="94" t="n">
        <f aca="false">+'Personnel Input Worksheet'!F615</f>
        <v>0</v>
      </c>
      <c r="G614" s="0" t="n">
        <f aca="false">+'Personnel Input Worksheet'!G615</f>
        <v>0</v>
      </c>
      <c r="H614" s="102" t="n">
        <f aca="false">+G614*30</f>
        <v>0</v>
      </c>
      <c r="I614" s="103" t="n">
        <f aca="false">+F614/12</f>
        <v>0</v>
      </c>
      <c r="J614" s="104" t="n">
        <v>36526</v>
      </c>
      <c r="K614" s="105" t="n">
        <f aca="false">IF(B614&lt;&gt;"FTE",DATE(99,12,31),+J614+(360-H614))</f>
        <v>36525</v>
      </c>
      <c r="L614" s="105" t="n">
        <f aca="false">IF(B614&lt;&gt;"FTE",J614+H614,DATE(2001,1,1))</f>
        <v>36526</v>
      </c>
      <c r="M614" s="103" t="n">
        <f aca="false">IF(AND($K614&lt;=M$20,$L614&gt;M$20),$I614,0)</f>
        <v>0</v>
      </c>
      <c r="N614" s="103" t="n">
        <f aca="false">IF(AND($K614&lt;=N$20,$L614&gt;N$20),$I614,0)</f>
        <v>0</v>
      </c>
      <c r="O614" s="103" t="n">
        <f aca="false">IF(AND($K614&lt;=O$20,$L614&gt;O$20),$I614,0)</f>
        <v>0</v>
      </c>
      <c r="P614" s="103" t="n">
        <f aca="false">IF(AND($K614&lt;=P$20,$L614&gt;P$20),$I614,0)</f>
        <v>0</v>
      </c>
      <c r="Q614" s="103" t="n">
        <f aca="false">IF(AND($K614&lt;=Q$20,$L614&gt;Q$20),$I614,0)</f>
        <v>0</v>
      </c>
      <c r="R614" s="103" t="n">
        <f aca="false">IF(AND($K614&lt;=R$20,$L614&gt;R$20),$I614,0)</f>
        <v>0</v>
      </c>
      <c r="S614" s="103" t="n">
        <f aca="false">IF(AND($K614&lt;=S$20,$L614&gt;S$20),$I614,0)</f>
        <v>0</v>
      </c>
      <c r="T614" s="103" t="n">
        <f aca="false">IF(AND($K614&lt;=T$20,$L614&gt;T$20),$I614,0)</f>
        <v>0</v>
      </c>
      <c r="U614" s="103" t="n">
        <f aca="false">IF(AND($K614&lt;=U$20,$L614&gt;U$20),$I614,0)</f>
        <v>0</v>
      </c>
      <c r="V614" s="103" t="n">
        <f aca="false">IF(AND($K614&lt;=V$20,$L614&gt;V$20),$I614,0)</f>
        <v>0</v>
      </c>
      <c r="W614" s="103" t="n">
        <f aca="false">IF(AND($K614&lt;=W$20,$L614&gt;W$20),$I614,0)</f>
        <v>0</v>
      </c>
      <c r="X614" s="103" t="n">
        <f aca="false">IF(AND($K614&lt;=X$20,$L614&gt;X$20),$I614,0)</f>
        <v>0</v>
      </c>
      <c r="Y614" s="106" t="n">
        <f aca="false">SUM(M614:X614)</f>
        <v>0</v>
      </c>
    </row>
    <row r="615" customFormat="false" ht="12.75" hidden="false" customHeight="false" outlineLevel="0" collapsed="false">
      <c r="A615" s="0" t="n">
        <f aca="false">+'Personnel Input Worksheet'!A616</f>
        <v>0</v>
      </c>
      <c r="B615" s="0" t="n">
        <f aca="false">+'Personnel Input Worksheet'!B616</f>
        <v>0</v>
      </c>
      <c r="C615" s="0" t="n">
        <f aca="false">+'Personnel Input Worksheet'!C616</f>
        <v>0</v>
      </c>
      <c r="D615" s="0" t="n">
        <f aca="false">+'Personnel Input Worksheet'!D616</f>
        <v>0</v>
      </c>
      <c r="E615" s="0" t="n">
        <f aca="false">+'Personnel Input Worksheet'!E616</f>
        <v>0</v>
      </c>
      <c r="F615" s="94" t="n">
        <f aca="false">+'Personnel Input Worksheet'!F616</f>
        <v>0</v>
      </c>
      <c r="G615" s="0" t="n">
        <f aca="false">+'Personnel Input Worksheet'!G616</f>
        <v>0</v>
      </c>
      <c r="H615" s="102" t="n">
        <f aca="false">+G615*30</f>
        <v>0</v>
      </c>
      <c r="I615" s="103" t="n">
        <f aca="false">+F615/12</f>
        <v>0</v>
      </c>
      <c r="J615" s="104" t="n">
        <v>36526</v>
      </c>
      <c r="K615" s="105" t="n">
        <f aca="false">IF(B615&lt;&gt;"FTE",DATE(99,12,31),+J615+(360-H615))</f>
        <v>36525</v>
      </c>
      <c r="L615" s="105" t="n">
        <f aca="false">IF(B615&lt;&gt;"FTE",J615+H615,DATE(2001,1,1))</f>
        <v>36526</v>
      </c>
      <c r="M615" s="103" t="n">
        <f aca="false">IF(AND($K615&lt;=M$20,$L615&gt;M$20),$I615,0)</f>
        <v>0</v>
      </c>
      <c r="N615" s="103" t="n">
        <f aca="false">IF(AND($K615&lt;=N$20,$L615&gt;N$20),$I615,0)</f>
        <v>0</v>
      </c>
      <c r="O615" s="103" t="n">
        <f aca="false">IF(AND($K615&lt;=O$20,$L615&gt;O$20),$I615,0)</f>
        <v>0</v>
      </c>
      <c r="P615" s="103" t="n">
        <f aca="false">IF(AND($K615&lt;=P$20,$L615&gt;P$20),$I615,0)</f>
        <v>0</v>
      </c>
      <c r="Q615" s="103" t="n">
        <f aca="false">IF(AND($K615&lt;=Q$20,$L615&gt;Q$20),$I615,0)</f>
        <v>0</v>
      </c>
      <c r="R615" s="103" t="n">
        <f aca="false">IF(AND($K615&lt;=R$20,$L615&gt;R$20),$I615,0)</f>
        <v>0</v>
      </c>
      <c r="S615" s="103" t="n">
        <f aca="false">IF(AND($K615&lt;=S$20,$L615&gt;S$20),$I615,0)</f>
        <v>0</v>
      </c>
      <c r="T615" s="103" t="n">
        <f aca="false">IF(AND($K615&lt;=T$20,$L615&gt;T$20),$I615,0)</f>
        <v>0</v>
      </c>
      <c r="U615" s="103" t="n">
        <f aca="false">IF(AND($K615&lt;=U$20,$L615&gt;U$20),$I615,0)</f>
        <v>0</v>
      </c>
      <c r="V615" s="103" t="n">
        <f aca="false">IF(AND($K615&lt;=V$20,$L615&gt;V$20),$I615,0)</f>
        <v>0</v>
      </c>
      <c r="W615" s="103" t="n">
        <f aca="false">IF(AND($K615&lt;=W$20,$L615&gt;W$20),$I615,0)</f>
        <v>0</v>
      </c>
      <c r="X615" s="103" t="n">
        <f aca="false">IF(AND($K615&lt;=X$20,$L615&gt;X$20),$I615,0)</f>
        <v>0</v>
      </c>
      <c r="Y615" s="106" t="n">
        <f aca="false">SUM(M615:X615)</f>
        <v>0</v>
      </c>
    </row>
    <row r="616" customFormat="false" ht="12.75" hidden="false" customHeight="false" outlineLevel="0" collapsed="false">
      <c r="A616" s="0" t="n">
        <f aca="false">+'Personnel Input Worksheet'!A617</f>
        <v>0</v>
      </c>
      <c r="B616" s="0" t="n">
        <f aca="false">+'Personnel Input Worksheet'!B617</f>
        <v>0</v>
      </c>
      <c r="C616" s="0" t="n">
        <f aca="false">+'Personnel Input Worksheet'!C617</f>
        <v>0</v>
      </c>
      <c r="D616" s="0" t="n">
        <f aca="false">+'Personnel Input Worksheet'!D617</f>
        <v>0</v>
      </c>
      <c r="E616" s="0" t="n">
        <f aca="false">+'Personnel Input Worksheet'!E617</f>
        <v>0</v>
      </c>
      <c r="F616" s="94" t="n">
        <f aca="false">+'Personnel Input Worksheet'!F617</f>
        <v>0</v>
      </c>
      <c r="G616" s="0" t="n">
        <f aca="false">+'Personnel Input Worksheet'!G617</f>
        <v>0</v>
      </c>
      <c r="H616" s="102" t="n">
        <f aca="false">+G616*30</f>
        <v>0</v>
      </c>
      <c r="I616" s="103" t="n">
        <f aca="false">+F616/12</f>
        <v>0</v>
      </c>
      <c r="J616" s="104" t="n">
        <v>36526</v>
      </c>
      <c r="K616" s="105" t="n">
        <f aca="false">IF(B616&lt;&gt;"FTE",DATE(99,12,31),+J616+(360-H616))</f>
        <v>36525</v>
      </c>
      <c r="L616" s="105" t="n">
        <f aca="false">IF(B616&lt;&gt;"FTE",J616+H616,DATE(2001,1,1))</f>
        <v>36526</v>
      </c>
      <c r="M616" s="103" t="n">
        <f aca="false">IF(AND($K616&lt;=M$20,$L616&gt;M$20),$I616,0)</f>
        <v>0</v>
      </c>
      <c r="N616" s="103" t="n">
        <f aca="false">IF(AND($K616&lt;=N$20,$L616&gt;N$20),$I616,0)</f>
        <v>0</v>
      </c>
      <c r="O616" s="103" t="n">
        <f aca="false">IF(AND($K616&lt;=O$20,$L616&gt;O$20),$I616,0)</f>
        <v>0</v>
      </c>
      <c r="P616" s="103" t="n">
        <f aca="false">IF(AND($K616&lt;=P$20,$L616&gt;P$20),$I616,0)</f>
        <v>0</v>
      </c>
      <c r="Q616" s="103" t="n">
        <f aca="false">IF(AND($K616&lt;=Q$20,$L616&gt;Q$20),$I616,0)</f>
        <v>0</v>
      </c>
      <c r="R616" s="103" t="n">
        <f aca="false">IF(AND($K616&lt;=R$20,$L616&gt;R$20),$I616,0)</f>
        <v>0</v>
      </c>
      <c r="S616" s="103" t="n">
        <f aca="false">IF(AND($K616&lt;=S$20,$L616&gt;S$20),$I616,0)</f>
        <v>0</v>
      </c>
      <c r="T616" s="103" t="n">
        <f aca="false">IF(AND($K616&lt;=T$20,$L616&gt;T$20),$I616,0)</f>
        <v>0</v>
      </c>
      <c r="U616" s="103" t="n">
        <f aca="false">IF(AND($K616&lt;=U$20,$L616&gt;U$20),$I616,0)</f>
        <v>0</v>
      </c>
      <c r="V616" s="103" t="n">
        <f aca="false">IF(AND($K616&lt;=V$20,$L616&gt;V$20),$I616,0)</f>
        <v>0</v>
      </c>
      <c r="W616" s="103" t="n">
        <f aca="false">IF(AND($K616&lt;=W$20,$L616&gt;W$20),$I616,0)</f>
        <v>0</v>
      </c>
      <c r="X616" s="103" t="n">
        <f aca="false">IF(AND($K616&lt;=X$20,$L616&gt;X$20),$I616,0)</f>
        <v>0</v>
      </c>
      <c r="Y616" s="106" t="n">
        <f aca="false">SUM(M616:X616)</f>
        <v>0</v>
      </c>
    </row>
    <row r="617" customFormat="false" ht="12.75" hidden="false" customHeight="false" outlineLevel="0" collapsed="false">
      <c r="A617" s="0" t="n">
        <f aca="false">+'Personnel Input Worksheet'!A618</f>
        <v>0</v>
      </c>
      <c r="B617" s="0" t="n">
        <f aca="false">+'Personnel Input Worksheet'!B618</f>
        <v>0</v>
      </c>
      <c r="C617" s="0" t="n">
        <f aca="false">+'Personnel Input Worksheet'!C618</f>
        <v>0</v>
      </c>
      <c r="D617" s="0" t="n">
        <f aca="false">+'Personnel Input Worksheet'!D618</f>
        <v>0</v>
      </c>
      <c r="E617" s="0" t="n">
        <f aca="false">+'Personnel Input Worksheet'!E618</f>
        <v>0</v>
      </c>
      <c r="F617" s="94" t="n">
        <f aca="false">+'Personnel Input Worksheet'!F618</f>
        <v>0</v>
      </c>
      <c r="G617" s="0" t="n">
        <f aca="false">+'Personnel Input Worksheet'!G618</f>
        <v>0</v>
      </c>
      <c r="H617" s="102" t="n">
        <f aca="false">+G617*30</f>
        <v>0</v>
      </c>
      <c r="I617" s="103" t="n">
        <f aca="false">+F617/12</f>
        <v>0</v>
      </c>
      <c r="J617" s="104" t="n">
        <v>36526</v>
      </c>
      <c r="K617" s="105" t="n">
        <f aca="false">IF(B617&lt;&gt;"FTE",DATE(99,12,31),+J617+(360-H617))</f>
        <v>36525</v>
      </c>
      <c r="L617" s="105" t="n">
        <f aca="false">IF(B617&lt;&gt;"FTE",J617+H617,DATE(2001,1,1))</f>
        <v>36526</v>
      </c>
      <c r="M617" s="103" t="n">
        <f aca="false">IF(AND($K617&lt;=M$20,$L617&gt;M$20),$I617,0)</f>
        <v>0</v>
      </c>
      <c r="N617" s="103" t="n">
        <f aca="false">IF(AND($K617&lt;=N$20,$L617&gt;N$20),$I617,0)</f>
        <v>0</v>
      </c>
      <c r="O617" s="103" t="n">
        <f aca="false">IF(AND($K617&lt;=O$20,$L617&gt;O$20),$I617,0)</f>
        <v>0</v>
      </c>
      <c r="P617" s="103" t="n">
        <f aca="false">IF(AND($K617&lt;=P$20,$L617&gt;P$20),$I617,0)</f>
        <v>0</v>
      </c>
      <c r="Q617" s="103" t="n">
        <f aca="false">IF(AND($K617&lt;=Q$20,$L617&gt;Q$20),$I617,0)</f>
        <v>0</v>
      </c>
      <c r="R617" s="103" t="n">
        <f aca="false">IF(AND($K617&lt;=R$20,$L617&gt;R$20),$I617,0)</f>
        <v>0</v>
      </c>
      <c r="S617" s="103" t="n">
        <f aca="false">IF(AND($K617&lt;=S$20,$L617&gt;S$20),$I617,0)</f>
        <v>0</v>
      </c>
      <c r="T617" s="103" t="n">
        <f aca="false">IF(AND($K617&lt;=T$20,$L617&gt;T$20),$I617,0)</f>
        <v>0</v>
      </c>
      <c r="U617" s="103" t="n">
        <f aca="false">IF(AND($K617&lt;=U$20,$L617&gt;U$20),$I617,0)</f>
        <v>0</v>
      </c>
      <c r="V617" s="103" t="n">
        <f aca="false">IF(AND($K617&lt;=V$20,$L617&gt;V$20),$I617,0)</f>
        <v>0</v>
      </c>
      <c r="W617" s="103" t="n">
        <f aca="false">IF(AND($K617&lt;=W$20,$L617&gt;W$20),$I617,0)</f>
        <v>0</v>
      </c>
      <c r="X617" s="103" t="n">
        <f aca="false">IF(AND($K617&lt;=X$20,$L617&gt;X$20),$I617,0)</f>
        <v>0</v>
      </c>
      <c r="Y617" s="106" t="n">
        <f aca="false">SUM(M617:X617)</f>
        <v>0</v>
      </c>
    </row>
    <row r="618" customFormat="false" ht="12.75" hidden="false" customHeight="false" outlineLevel="0" collapsed="false">
      <c r="A618" s="0" t="n">
        <f aca="false">+'Personnel Input Worksheet'!A619</f>
        <v>0</v>
      </c>
      <c r="B618" s="0" t="n">
        <f aca="false">+'Personnel Input Worksheet'!B619</f>
        <v>0</v>
      </c>
      <c r="C618" s="0" t="n">
        <f aca="false">+'Personnel Input Worksheet'!C619</f>
        <v>0</v>
      </c>
      <c r="D618" s="0" t="n">
        <f aca="false">+'Personnel Input Worksheet'!D619</f>
        <v>0</v>
      </c>
      <c r="E618" s="0" t="n">
        <f aca="false">+'Personnel Input Worksheet'!E619</f>
        <v>0</v>
      </c>
      <c r="F618" s="94" t="n">
        <f aca="false">+'Personnel Input Worksheet'!F619</f>
        <v>0</v>
      </c>
      <c r="G618" s="0" t="n">
        <f aca="false">+'Personnel Input Worksheet'!G619</f>
        <v>0</v>
      </c>
      <c r="H618" s="102" t="n">
        <f aca="false">+G618*30</f>
        <v>0</v>
      </c>
      <c r="I618" s="103" t="n">
        <f aca="false">+F618/12</f>
        <v>0</v>
      </c>
      <c r="J618" s="104" t="n">
        <v>36526</v>
      </c>
      <c r="K618" s="105" t="n">
        <f aca="false">IF(B618&lt;&gt;"FTE",DATE(99,12,31),+J618+(360-H618))</f>
        <v>36525</v>
      </c>
      <c r="L618" s="105" t="n">
        <f aca="false">IF(B618&lt;&gt;"FTE",J618+H618,DATE(2001,1,1))</f>
        <v>36526</v>
      </c>
      <c r="M618" s="103" t="n">
        <f aca="false">IF(AND($K618&lt;=M$20,$L618&gt;M$20),$I618,0)</f>
        <v>0</v>
      </c>
      <c r="N618" s="103" t="n">
        <f aca="false">IF(AND($K618&lt;=N$20,$L618&gt;N$20),$I618,0)</f>
        <v>0</v>
      </c>
      <c r="O618" s="103" t="n">
        <f aca="false">IF(AND($K618&lt;=O$20,$L618&gt;O$20),$I618,0)</f>
        <v>0</v>
      </c>
      <c r="P618" s="103" t="n">
        <f aca="false">IF(AND($K618&lt;=P$20,$L618&gt;P$20),$I618,0)</f>
        <v>0</v>
      </c>
      <c r="Q618" s="103" t="n">
        <f aca="false">IF(AND($K618&lt;=Q$20,$L618&gt;Q$20),$I618,0)</f>
        <v>0</v>
      </c>
      <c r="R618" s="103" t="n">
        <f aca="false">IF(AND($K618&lt;=R$20,$L618&gt;R$20),$I618,0)</f>
        <v>0</v>
      </c>
      <c r="S618" s="103" t="n">
        <f aca="false">IF(AND($K618&lt;=S$20,$L618&gt;S$20),$I618,0)</f>
        <v>0</v>
      </c>
      <c r="T618" s="103" t="n">
        <f aca="false">IF(AND($K618&lt;=T$20,$L618&gt;T$20),$I618,0)</f>
        <v>0</v>
      </c>
      <c r="U618" s="103" t="n">
        <f aca="false">IF(AND($K618&lt;=U$20,$L618&gt;U$20),$I618,0)</f>
        <v>0</v>
      </c>
      <c r="V618" s="103" t="n">
        <f aca="false">IF(AND($K618&lt;=V$20,$L618&gt;V$20),$I618,0)</f>
        <v>0</v>
      </c>
      <c r="W618" s="103" t="n">
        <f aca="false">IF(AND($K618&lt;=W$20,$L618&gt;W$20),$I618,0)</f>
        <v>0</v>
      </c>
      <c r="X618" s="103" t="n">
        <f aca="false">IF(AND($K618&lt;=X$20,$L618&gt;X$20),$I618,0)</f>
        <v>0</v>
      </c>
      <c r="Y618" s="106" t="n">
        <f aca="false">SUM(M618:X618)</f>
        <v>0</v>
      </c>
    </row>
    <row r="619" customFormat="false" ht="12.75" hidden="false" customHeight="false" outlineLevel="0" collapsed="false">
      <c r="A619" s="0" t="n">
        <f aca="false">+'Personnel Input Worksheet'!A620</f>
        <v>0</v>
      </c>
      <c r="B619" s="0" t="n">
        <f aca="false">+'Personnel Input Worksheet'!B620</f>
        <v>0</v>
      </c>
      <c r="C619" s="0" t="n">
        <f aca="false">+'Personnel Input Worksheet'!C620</f>
        <v>0</v>
      </c>
      <c r="D619" s="0" t="n">
        <f aca="false">+'Personnel Input Worksheet'!D620</f>
        <v>0</v>
      </c>
      <c r="E619" s="0" t="n">
        <f aca="false">+'Personnel Input Worksheet'!E620</f>
        <v>0</v>
      </c>
      <c r="F619" s="94" t="n">
        <f aca="false">+'Personnel Input Worksheet'!F620</f>
        <v>0</v>
      </c>
      <c r="G619" s="0" t="n">
        <f aca="false">+'Personnel Input Worksheet'!G620</f>
        <v>0</v>
      </c>
      <c r="H619" s="102" t="n">
        <f aca="false">+G619*30</f>
        <v>0</v>
      </c>
      <c r="I619" s="103" t="n">
        <f aca="false">+F619/12</f>
        <v>0</v>
      </c>
      <c r="J619" s="104" t="n">
        <v>36526</v>
      </c>
      <c r="K619" s="105" t="n">
        <f aca="false">IF(B619&lt;&gt;"FTE",DATE(99,12,31),+J619+(360-H619))</f>
        <v>36525</v>
      </c>
      <c r="L619" s="105" t="n">
        <f aca="false">IF(B619&lt;&gt;"FTE",J619+H619,DATE(2001,1,1))</f>
        <v>36526</v>
      </c>
      <c r="M619" s="103" t="n">
        <f aca="false">IF(AND($K619&lt;=M$20,$L619&gt;M$20),$I619,0)</f>
        <v>0</v>
      </c>
      <c r="N619" s="103" t="n">
        <f aca="false">IF(AND($K619&lt;=N$20,$L619&gt;N$20),$I619,0)</f>
        <v>0</v>
      </c>
      <c r="O619" s="103" t="n">
        <f aca="false">IF(AND($K619&lt;=O$20,$L619&gt;O$20),$I619,0)</f>
        <v>0</v>
      </c>
      <c r="P619" s="103" t="n">
        <f aca="false">IF(AND($K619&lt;=P$20,$L619&gt;P$20),$I619,0)</f>
        <v>0</v>
      </c>
      <c r="Q619" s="103" t="n">
        <f aca="false">IF(AND($K619&lt;=Q$20,$L619&gt;Q$20),$I619,0)</f>
        <v>0</v>
      </c>
      <c r="R619" s="103" t="n">
        <f aca="false">IF(AND($K619&lt;=R$20,$L619&gt;R$20),$I619,0)</f>
        <v>0</v>
      </c>
      <c r="S619" s="103" t="n">
        <f aca="false">IF(AND($K619&lt;=S$20,$L619&gt;S$20),$I619,0)</f>
        <v>0</v>
      </c>
      <c r="T619" s="103" t="n">
        <f aca="false">IF(AND($K619&lt;=T$20,$L619&gt;T$20),$I619,0)</f>
        <v>0</v>
      </c>
      <c r="U619" s="103" t="n">
        <f aca="false">IF(AND($K619&lt;=U$20,$L619&gt;U$20),$I619,0)</f>
        <v>0</v>
      </c>
      <c r="V619" s="103" t="n">
        <f aca="false">IF(AND($K619&lt;=V$20,$L619&gt;V$20),$I619,0)</f>
        <v>0</v>
      </c>
      <c r="W619" s="103" t="n">
        <f aca="false">IF(AND($K619&lt;=W$20,$L619&gt;W$20),$I619,0)</f>
        <v>0</v>
      </c>
      <c r="X619" s="103" t="n">
        <f aca="false">IF(AND($K619&lt;=X$20,$L619&gt;X$20),$I619,0)</f>
        <v>0</v>
      </c>
      <c r="Y619" s="106" t="n">
        <f aca="false">SUM(M619:X619)</f>
        <v>0</v>
      </c>
    </row>
    <row r="620" customFormat="false" ht="12.75" hidden="false" customHeight="false" outlineLevel="0" collapsed="false">
      <c r="A620" s="0" t="n">
        <f aca="false">+'Personnel Input Worksheet'!A621</f>
        <v>0</v>
      </c>
      <c r="B620" s="0" t="n">
        <f aca="false">+'Personnel Input Worksheet'!B621</f>
        <v>0</v>
      </c>
      <c r="C620" s="0" t="n">
        <f aca="false">+'Personnel Input Worksheet'!C621</f>
        <v>0</v>
      </c>
      <c r="D620" s="0" t="n">
        <f aca="false">+'Personnel Input Worksheet'!D621</f>
        <v>0</v>
      </c>
      <c r="E620" s="0" t="n">
        <f aca="false">+'Personnel Input Worksheet'!E621</f>
        <v>0</v>
      </c>
      <c r="F620" s="94" t="n">
        <f aca="false">+'Personnel Input Worksheet'!F621</f>
        <v>0</v>
      </c>
      <c r="G620" s="0" t="n">
        <f aca="false">+'Personnel Input Worksheet'!G621</f>
        <v>0</v>
      </c>
      <c r="H620" s="102" t="n">
        <f aca="false">+G620*30</f>
        <v>0</v>
      </c>
      <c r="I620" s="103" t="n">
        <f aca="false">+F620/12</f>
        <v>0</v>
      </c>
      <c r="J620" s="104" t="n">
        <v>36526</v>
      </c>
      <c r="K620" s="105" t="n">
        <f aca="false">IF(B620&lt;&gt;"FTE",DATE(99,12,31),+J620+(360-H620))</f>
        <v>36525</v>
      </c>
      <c r="L620" s="105" t="n">
        <f aca="false">IF(B620&lt;&gt;"FTE",J620+H620,DATE(2001,1,1))</f>
        <v>36526</v>
      </c>
      <c r="M620" s="103" t="n">
        <f aca="false">IF(AND($K620&lt;=M$20,$L620&gt;M$20),$I620,0)</f>
        <v>0</v>
      </c>
      <c r="N620" s="103" t="n">
        <f aca="false">IF(AND($K620&lt;=N$20,$L620&gt;N$20),$I620,0)</f>
        <v>0</v>
      </c>
      <c r="O620" s="103" t="n">
        <f aca="false">IF(AND($K620&lt;=O$20,$L620&gt;O$20),$I620,0)</f>
        <v>0</v>
      </c>
      <c r="P620" s="103" t="n">
        <f aca="false">IF(AND($K620&lt;=P$20,$L620&gt;P$20),$I620,0)</f>
        <v>0</v>
      </c>
      <c r="Q620" s="103" t="n">
        <f aca="false">IF(AND($K620&lt;=Q$20,$L620&gt;Q$20),$I620,0)</f>
        <v>0</v>
      </c>
      <c r="R620" s="103" t="n">
        <f aca="false">IF(AND($K620&lt;=R$20,$L620&gt;R$20),$I620,0)</f>
        <v>0</v>
      </c>
      <c r="S620" s="103" t="n">
        <f aca="false">IF(AND($K620&lt;=S$20,$L620&gt;S$20),$I620,0)</f>
        <v>0</v>
      </c>
      <c r="T620" s="103" t="n">
        <f aca="false">IF(AND($K620&lt;=T$20,$L620&gt;T$20),$I620,0)</f>
        <v>0</v>
      </c>
      <c r="U620" s="103" t="n">
        <f aca="false">IF(AND($K620&lt;=U$20,$L620&gt;U$20),$I620,0)</f>
        <v>0</v>
      </c>
      <c r="V620" s="103" t="n">
        <f aca="false">IF(AND($K620&lt;=V$20,$L620&gt;V$20),$I620,0)</f>
        <v>0</v>
      </c>
      <c r="W620" s="103" t="n">
        <f aca="false">IF(AND($K620&lt;=W$20,$L620&gt;W$20),$I620,0)</f>
        <v>0</v>
      </c>
      <c r="X620" s="103" t="n">
        <f aca="false">IF(AND($K620&lt;=X$20,$L620&gt;X$20),$I620,0)</f>
        <v>0</v>
      </c>
      <c r="Y620" s="106" t="n">
        <f aca="false">SUM(M620:X620)</f>
        <v>0</v>
      </c>
    </row>
    <row r="621" customFormat="false" ht="12.75" hidden="false" customHeight="false" outlineLevel="0" collapsed="false">
      <c r="A621" s="0" t="n">
        <f aca="false">+'Personnel Input Worksheet'!A622</f>
        <v>0</v>
      </c>
      <c r="B621" s="0" t="n">
        <f aca="false">+'Personnel Input Worksheet'!B622</f>
        <v>0</v>
      </c>
      <c r="C621" s="0" t="n">
        <f aca="false">+'Personnel Input Worksheet'!C622</f>
        <v>0</v>
      </c>
      <c r="D621" s="0" t="n">
        <f aca="false">+'Personnel Input Worksheet'!D622</f>
        <v>0</v>
      </c>
      <c r="E621" s="0" t="n">
        <f aca="false">+'Personnel Input Worksheet'!E622</f>
        <v>0</v>
      </c>
      <c r="F621" s="94" t="n">
        <f aca="false">+'Personnel Input Worksheet'!F622</f>
        <v>0</v>
      </c>
      <c r="G621" s="0" t="n">
        <f aca="false">+'Personnel Input Worksheet'!G622</f>
        <v>0</v>
      </c>
      <c r="H621" s="102" t="n">
        <f aca="false">+G621*30</f>
        <v>0</v>
      </c>
      <c r="I621" s="103" t="n">
        <f aca="false">+F621/12</f>
        <v>0</v>
      </c>
      <c r="J621" s="104" t="n">
        <v>36526</v>
      </c>
      <c r="K621" s="105" t="n">
        <f aca="false">IF(B621&lt;&gt;"FTE",DATE(99,12,31),+J621+(360-H621))</f>
        <v>36525</v>
      </c>
      <c r="L621" s="105" t="n">
        <f aca="false">IF(B621&lt;&gt;"FTE",J621+H621,DATE(2001,1,1))</f>
        <v>36526</v>
      </c>
      <c r="M621" s="103" t="n">
        <f aca="false">IF(AND($K621&lt;=M$20,$L621&gt;M$20),$I621,0)</f>
        <v>0</v>
      </c>
      <c r="N621" s="103" t="n">
        <f aca="false">IF(AND($K621&lt;=N$20,$L621&gt;N$20),$I621,0)</f>
        <v>0</v>
      </c>
      <c r="O621" s="103" t="n">
        <f aca="false">IF(AND($K621&lt;=O$20,$L621&gt;O$20),$I621,0)</f>
        <v>0</v>
      </c>
      <c r="P621" s="103" t="n">
        <f aca="false">IF(AND($K621&lt;=P$20,$L621&gt;P$20),$I621,0)</f>
        <v>0</v>
      </c>
      <c r="Q621" s="103" t="n">
        <f aca="false">IF(AND($K621&lt;=Q$20,$L621&gt;Q$20),$I621,0)</f>
        <v>0</v>
      </c>
      <c r="R621" s="103" t="n">
        <f aca="false">IF(AND($K621&lt;=R$20,$L621&gt;R$20),$I621,0)</f>
        <v>0</v>
      </c>
      <c r="S621" s="103" t="n">
        <f aca="false">IF(AND($K621&lt;=S$20,$L621&gt;S$20),$I621,0)</f>
        <v>0</v>
      </c>
      <c r="T621" s="103" t="n">
        <f aca="false">IF(AND($K621&lt;=T$20,$L621&gt;T$20),$I621,0)</f>
        <v>0</v>
      </c>
      <c r="U621" s="103" t="n">
        <f aca="false">IF(AND($K621&lt;=U$20,$L621&gt;U$20),$I621,0)</f>
        <v>0</v>
      </c>
      <c r="V621" s="103" t="n">
        <f aca="false">IF(AND($K621&lt;=V$20,$L621&gt;V$20),$I621,0)</f>
        <v>0</v>
      </c>
      <c r="W621" s="103" t="n">
        <f aca="false">IF(AND($K621&lt;=W$20,$L621&gt;W$20),$I621,0)</f>
        <v>0</v>
      </c>
      <c r="X621" s="103" t="n">
        <f aca="false">IF(AND($K621&lt;=X$20,$L621&gt;X$20),$I621,0)</f>
        <v>0</v>
      </c>
      <c r="Y621" s="106" t="n">
        <f aca="false">SUM(M621:X621)</f>
        <v>0</v>
      </c>
    </row>
    <row r="622" customFormat="false" ht="12.75" hidden="false" customHeight="false" outlineLevel="0" collapsed="false">
      <c r="A622" s="0" t="n">
        <f aca="false">+'Personnel Input Worksheet'!A623</f>
        <v>0</v>
      </c>
      <c r="B622" s="0" t="n">
        <f aca="false">+'Personnel Input Worksheet'!B623</f>
        <v>0</v>
      </c>
      <c r="C622" s="0" t="n">
        <f aca="false">+'Personnel Input Worksheet'!C623</f>
        <v>0</v>
      </c>
      <c r="D622" s="0" t="n">
        <f aca="false">+'Personnel Input Worksheet'!D623</f>
        <v>0</v>
      </c>
      <c r="E622" s="0" t="n">
        <f aca="false">+'Personnel Input Worksheet'!E623</f>
        <v>0</v>
      </c>
      <c r="F622" s="94" t="n">
        <f aca="false">+'Personnel Input Worksheet'!F623</f>
        <v>0</v>
      </c>
      <c r="G622" s="0" t="n">
        <f aca="false">+'Personnel Input Worksheet'!G623</f>
        <v>0</v>
      </c>
      <c r="H622" s="102" t="n">
        <f aca="false">+G622*30</f>
        <v>0</v>
      </c>
      <c r="I622" s="103" t="n">
        <f aca="false">+F622/12</f>
        <v>0</v>
      </c>
      <c r="J622" s="104" t="n">
        <v>36526</v>
      </c>
      <c r="K622" s="105" t="n">
        <f aca="false">IF(B622&lt;&gt;"FTE",DATE(99,12,31),+J622+(360-H622))</f>
        <v>36525</v>
      </c>
      <c r="L622" s="105" t="n">
        <f aca="false">IF(B622&lt;&gt;"FTE",J622+H622,DATE(2001,1,1))</f>
        <v>36526</v>
      </c>
      <c r="M622" s="103" t="n">
        <f aca="false">IF(AND($K622&lt;=M$20,$L622&gt;M$20),$I622,0)</f>
        <v>0</v>
      </c>
      <c r="N622" s="103" t="n">
        <f aca="false">IF(AND($K622&lt;=N$20,$L622&gt;N$20),$I622,0)</f>
        <v>0</v>
      </c>
      <c r="O622" s="103" t="n">
        <f aca="false">IF(AND($K622&lt;=O$20,$L622&gt;O$20),$I622,0)</f>
        <v>0</v>
      </c>
      <c r="P622" s="103" t="n">
        <f aca="false">IF(AND($K622&lt;=P$20,$L622&gt;P$20),$I622,0)</f>
        <v>0</v>
      </c>
      <c r="Q622" s="103" t="n">
        <f aca="false">IF(AND($K622&lt;=Q$20,$L622&gt;Q$20),$I622,0)</f>
        <v>0</v>
      </c>
      <c r="R622" s="103" t="n">
        <f aca="false">IF(AND($K622&lt;=R$20,$L622&gt;R$20),$I622,0)</f>
        <v>0</v>
      </c>
      <c r="S622" s="103" t="n">
        <f aca="false">IF(AND($K622&lt;=S$20,$L622&gt;S$20),$I622,0)</f>
        <v>0</v>
      </c>
      <c r="T622" s="103" t="n">
        <f aca="false">IF(AND($K622&lt;=T$20,$L622&gt;T$20),$I622,0)</f>
        <v>0</v>
      </c>
      <c r="U622" s="103" t="n">
        <f aca="false">IF(AND($K622&lt;=U$20,$L622&gt;U$20),$I622,0)</f>
        <v>0</v>
      </c>
      <c r="V622" s="103" t="n">
        <f aca="false">IF(AND($K622&lt;=V$20,$L622&gt;V$20),$I622,0)</f>
        <v>0</v>
      </c>
      <c r="W622" s="103" t="n">
        <f aca="false">IF(AND($K622&lt;=W$20,$L622&gt;W$20),$I622,0)</f>
        <v>0</v>
      </c>
      <c r="X622" s="103" t="n">
        <f aca="false">IF(AND($K622&lt;=X$20,$L622&gt;X$20),$I622,0)</f>
        <v>0</v>
      </c>
      <c r="Y622" s="106" t="n">
        <f aca="false">SUM(M622:X622)</f>
        <v>0</v>
      </c>
    </row>
    <row r="623" customFormat="false" ht="12.75" hidden="false" customHeight="false" outlineLevel="0" collapsed="false">
      <c r="A623" s="0" t="n">
        <f aca="false">+'Personnel Input Worksheet'!A624</f>
        <v>0</v>
      </c>
      <c r="B623" s="0" t="n">
        <f aca="false">+'Personnel Input Worksheet'!B624</f>
        <v>0</v>
      </c>
      <c r="C623" s="0" t="n">
        <f aca="false">+'Personnel Input Worksheet'!C624</f>
        <v>0</v>
      </c>
      <c r="D623" s="0" t="n">
        <f aca="false">+'Personnel Input Worksheet'!D624</f>
        <v>0</v>
      </c>
      <c r="E623" s="0" t="n">
        <f aca="false">+'Personnel Input Worksheet'!E624</f>
        <v>0</v>
      </c>
      <c r="F623" s="94" t="n">
        <f aca="false">+'Personnel Input Worksheet'!F624</f>
        <v>0</v>
      </c>
      <c r="G623" s="0" t="n">
        <f aca="false">+'Personnel Input Worksheet'!G624</f>
        <v>0</v>
      </c>
      <c r="H623" s="102" t="n">
        <f aca="false">+G623*30</f>
        <v>0</v>
      </c>
      <c r="I623" s="103" t="n">
        <f aca="false">+F623/12</f>
        <v>0</v>
      </c>
      <c r="J623" s="104" t="n">
        <v>36526</v>
      </c>
      <c r="K623" s="105" t="n">
        <f aca="false">IF(B623&lt;&gt;"FTE",DATE(99,12,31),+J623+(360-H623))</f>
        <v>36525</v>
      </c>
      <c r="L623" s="105" t="n">
        <f aca="false">IF(B623&lt;&gt;"FTE",J623+H623,DATE(2001,1,1))</f>
        <v>36526</v>
      </c>
      <c r="M623" s="103" t="n">
        <f aca="false">IF(AND($K623&lt;=M$20,$L623&gt;M$20),$I623,0)</f>
        <v>0</v>
      </c>
      <c r="N623" s="103" t="n">
        <f aca="false">IF(AND($K623&lt;=N$20,$L623&gt;N$20),$I623,0)</f>
        <v>0</v>
      </c>
      <c r="O623" s="103" t="n">
        <f aca="false">IF(AND($K623&lt;=O$20,$L623&gt;O$20),$I623,0)</f>
        <v>0</v>
      </c>
      <c r="P623" s="103" t="n">
        <f aca="false">IF(AND($K623&lt;=P$20,$L623&gt;P$20),$I623,0)</f>
        <v>0</v>
      </c>
      <c r="Q623" s="103" t="n">
        <f aca="false">IF(AND($K623&lt;=Q$20,$L623&gt;Q$20),$I623,0)</f>
        <v>0</v>
      </c>
      <c r="R623" s="103" t="n">
        <f aca="false">IF(AND($K623&lt;=R$20,$L623&gt;R$20),$I623,0)</f>
        <v>0</v>
      </c>
      <c r="S623" s="103" t="n">
        <f aca="false">IF(AND($K623&lt;=S$20,$L623&gt;S$20),$I623,0)</f>
        <v>0</v>
      </c>
      <c r="T623" s="103" t="n">
        <f aca="false">IF(AND($K623&lt;=T$20,$L623&gt;T$20),$I623,0)</f>
        <v>0</v>
      </c>
      <c r="U623" s="103" t="n">
        <f aca="false">IF(AND($K623&lt;=U$20,$L623&gt;U$20),$I623,0)</f>
        <v>0</v>
      </c>
      <c r="V623" s="103" t="n">
        <f aca="false">IF(AND($K623&lt;=V$20,$L623&gt;V$20),$I623,0)</f>
        <v>0</v>
      </c>
      <c r="W623" s="103" t="n">
        <f aca="false">IF(AND($K623&lt;=W$20,$L623&gt;W$20),$I623,0)</f>
        <v>0</v>
      </c>
      <c r="X623" s="103" t="n">
        <f aca="false">IF(AND($K623&lt;=X$20,$L623&gt;X$20),$I623,0)</f>
        <v>0</v>
      </c>
      <c r="Y623" s="106" t="n">
        <f aca="false">SUM(M623:X623)</f>
        <v>0</v>
      </c>
    </row>
    <row r="624" customFormat="false" ht="12.75" hidden="false" customHeight="false" outlineLevel="0" collapsed="false">
      <c r="A624" s="0" t="n">
        <f aca="false">+'Personnel Input Worksheet'!A625</f>
        <v>0</v>
      </c>
      <c r="B624" s="0" t="n">
        <f aca="false">+'Personnel Input Worksheet'!B625</f>
        <v>0</v>
      </c>
      <c r="C624" s="0" t="n">
        <f aca="false">+'Personnel Input Worksheet'!C625</f>
        <v>0</v>
      </c>
      <c r="D624" s="0" t="n">
        <f aca="false">+'Personnel Input Worksheet'!D625</f>
        <v>0</v>
      </c>
      <c r="E624" s="0" t="n">
        <f aca="false">+'Personnel Input Worksheet'!E625</f>
        <v>0</v>
      </c>
      <c r="F624" s="94" t="n">
        <f aca="false">+'Personnel Input Worksheet'!F625</f>
        <v>0</v>
      </c>
      <c r="G624" s="0" t="n">
        <f aca="false">+'Personnel Input Worksheet'!G625</f>
        <v>0</v>
      </c>
      <c r="H624" s="102" t="n">
        <f aca="false">+G624*30</f>
        <v>0</v>
      </c>
      <c r="I624" s="103" t="n">
        <f aca="false">+F624/12</f>
        <v>0</v>
      </c>
      <c r="J624" s="104" t="n">
        <v>36526</v>
      </c>
      <c r="K624" s="105" t="n">
        <f aca="false">IF(B624&lt;&gt;"FTE",DATE(99,12,31),+J624+(360-H624))</f>
        <v>36525</v>
      </c>
      <c r="L624" s="105" t="n">
        <f aca="false">IF(B624&lt;&gt;"FTE",J624+H624,DATE(2001,1,1))</f>
        <v>36526</v>
      </c>
      <c r="M624" s="103" t="n">
        <f aca="false">IF(AND($K624&lt;=M$20,$L624&gt;M$20),$I624,0)</f>
        <v>0</v>
      </c>
      <c r="N624" s="103" t="n">
        <f aca="false">IF(AND($K624&lt;=N$20,$L624&gt;N$20),$I624,0)</f>
        <v>0</v>
      </c>
      <c r="O624" s="103" t="n">
        <f aca="false">IF(AND($K624&lt;=O$20,$L624&gt;O$20),$I624,0)</f>
        <v>0</v>
      </c>
      <c r="P624" s="103" t="n">
        <f aca="false">IF(AND($K624&lt;=P$20,$L624&gt;P$20),$I624,0)</f>
        <v>0</v>
      </c>
      <c r="Q624" s="103" t="n">
        <f aca="false">IF(AND($K624&lt;=Q$20,$L624&gt;Q$20),$I624,0)</f>
        <v>0</v>
      </c>
      <c r="R624" s="103" t="n">
        <f aca="false">IF(AND($K624&lt;=R$20,$L624&gt;R$20),$I624,0)</f>
        <v>0</v>
      </c>
      <c r="S624" s="103" t="n">
        <f aca="false">IF(AND($K624&lt;=S$20,$L624&gt;S$20),$I624,0)</f>
        <v>0</v>
      </c>
      <c r="T624" s="103" t="n">
        <f aca="false">IF(AND($K624&lt;=T$20,$L624&gt;T$20),$I624,0)</f>
        <v>0</v>
      </c>
      <c r="U624" s="103" t="n">
        <f aca="false">IF(AND($K624&lt;=U$20,$L624&gt;U$20),$I624,0)</f>
        <v>0</v>
      </c>
      <c r="V624" s="103" t="n">
        <f aca="false">IF(AND($K624&lt;=V$20,$L624&gt;V$20),$I624,0)</f>
        <v>0</v>
      </c>
      <c r="W624" s="103" t="n">
        <f aca="false">IF(AND($K624&lt;=W$20,$L624&gt;W$20),$I624,0)</f>
        <v>0</v>
      </c>
      <c r="X624" s="103" t="n">
        <f aca="false">IF(AND($K624&lt;=X$20,$L624&gt;X$20),$I624,0)</f>
        <v>0</v>
      </c>
      <c r="Y624" s="106" t="n">
        <f aca="false">SUM(M624:X624)</f>
        <v>0</v>
      </c>
    </row>
    <row r="625" customFormat="false" ht="12.75" hidden="false" customHeight="false" outlineLevel="0" collapsed="false">
      <c r="A625" s="0" t="n">
        <f aca="false">+'Personnel Input Worksheet'!A626</f>
        <v>0</v>
      </c>
      <c r="B625" s="0" t="n">
        <f aca="false">+'Personnel Input Worksheet'!B626</f>
        <v>0</v>
      </c>
      <c r="C625" s="0" t="n">
        <f aca="false">+'Personnel Input Worksheet'!C626</f>
        <v>0</v>
      </c>
      <c r="D625" s="0" t="n">
        <f aca="false">+'Personnel Input Worksheet'!D626</f>
        <v>0</v>
      </c>
      <c r="E625" s="0" t="n">
        <f aca="false">+'Personnel Input Worksheet'!E626</f>
        <v>0</v>
      </c>
      <c r="F625" s="94" t="n">
        <f aca="false">+'Personnel Input Worksheet'!F626</f>
        <v>0</v>
      </c>
      <c r="G625" s="0" t="n">
        <f aca="false">+'Personnel Input Worksheet'!G626</f>
        <v>0</v>
      </c>
      <c r="H625" s="102" t="n">
        <f aca="false">+G625*30</f>
        <v>0</v>
      </c>
      <c r="I625" s="103" t="n">
        <f aca="false">+F625/12</f>
        <v>0</v>
      </c>
      <c r="J625" s="104" t="n">
        <v>36526</v>
      </c>
      <c r="K625" s="105" t="n">
        <f aca="false">IF(B625&lt;&gt;"FTE",DATE(99,12,31),+J625+(360-H625))</f>
        <v>36525</v>
      </c>
      <c r="L625" s="105" t="n">
        <f aca="false">IF(B625&lt;&gt;"FTE",J625+H625,DATE(2001,1,1))</f>
        <v>36526</v>
      </c>
      <c r="M625" s="103" t="n">
        <f aca="false">IF(AND($K625&lt;=M$20,$L625&gt;M$20),$I625,0)</f>
        <v>0</v>
      </c>
      <c r="N625" s="103" t="n">
        <f aca="false">IF(AND($K625&lt;=N$20,$L625&gt;N$20),$I625,0)</f>
        <v>0</v>
      </c>
      <c r="O625" s="103" t="n">
        <f aca="false">IF(AND($K625&lt;=O$20,$L625&gt;O$20),$I625,0)</f>
        <v>0</v>
      </c>
      <c r="P625" s="103" t="n">
        <f aca="false">IF(AND($K625&lt;=P$20,$L625&gt;P$20),$I625,0)</f>
        <v>0</v>
      </c>
      <c r="Q625" s="103" t="n">
        <f aca="false">IF(AND($K625&lt;=Q$20,$L625&gt;Q$20),$I625,0)</f>
        <v>0</v>
      </c>
      <c r="R625" s="103" t="n">
        <f aca="false">IF(AND($K625&lt;=R$20,$L625&gt;R$20),$I625,0)</f>
        <v>0</v>
      </c>
      <c r="S625" s="103" t="n">
        <f aca="false">IF(AND($K625&lt;=S$20,$L625&gt;S$20),$I625,0)</f>
        <v>0</v>
      </c>
      <c r="T625" s="103" t="n">
        <f aca="false">IF(AND($K625&lt;=T$20,$L625&gt;T$20),$I625,0)</f>
        <v>0</v>
      </c>
      <c r="U625" s="103" t="n">
        <f aca="false">IF(AND($K625&lt;=U$20,$L625&gt;U$20),$I625,0)</f>
        <v>0</v>
      </c>
      <c r="V625" s="103" t="n">
        <f aca="false">IF(AND($K625&lt;=V$20,$L625&gt;V$20),$I625,0)</f>
        <v>0</v>
      </c>
      <c r="W625" s="103" t="n">
        <f aca="false">IF(AND($K625&lt;=W$20,$L625&gt;W$20),$I625,0)</f>
        <v>0</v>
      </c>
      <c r="X625" s="103" t="n">
        <f aca="false">IF(AND($K625&lt;=X$20,$L625&gt;X$20),$I625,0)</f>
        <v>0</v>
      </c>
      <c r="Y625" s="106" t="n">
        <f aca="false">SUM(M625:X625)</f>
        <v>0</v>
      </c>
    </row>
    <row r="626" customFormat="false" ht="12.75" hidden="false" customHeight="false" outlineLevel="0" collapsed="false">
      <c r="A626" s="0" t="n">
        <f aca="false">+'Personnel Input Worksheet'!A627</f>
        <v>0</v>
      </c>
      <c r="B626" s="0" t="n">
        <f aca="false">+'Personnel Input Worksheet'!B627</f>
        <v>0</v>
      </c>
      <c r="C626" s="0" t="n">
        <f aca="false">+'Personnel Input Worksheet'!C627</f>
        <v>0</v>
      </c>
      <c r="D626" s="0" t="n">
        <f aca="false">+'Personnel Input Worksheet'!D627</f>
        <v>0</v>
      </c>
      <c r="E626" s="0" t="n">
        <f aca="false">+'Personnel Input Worksheet'!E627</f>
        <v>0</v>
      </c>
      <c r="F626" s="94" t="n">
        <f aca="false">+'Personnel Input Worksheet'!F627</f>
        <v>0</v>
      </c>
      <c r="G626" s="0" t="n">
        <f aca="false">+'Personnel Input Worksheet'!G627</f>
        <v>0</v>
      </c>
      <c r="H626" s="102" t="n">
        <f aca="false">+G626*30</f>
        <v>0</v>
      </c>
      <c r="I626" s="103" t="n">
        <f aca="false">+F626/12</f>
        <v>0</v>
      </c>
      <c r="J626" s="104" t="n">
        <v>36526</v>
      </c>
      <c r="K626" s="105" t="n">
        <f aca="false">IF(B626&lt;&gt;"FTE",DATE(99,12,31),+J626+(360-H626))</f>
        <v>36525</v>
      </c>
      <c r="L626" s="105" t="n">
        <f aca="false">IF(B626&lt;&gt;"FTE",J626+H626,DATE(2001,1,1))</f>
        <v>36526</v>
      </c>
      <c r="M626" s="103" t="n">
        <f aca="false">IF(AND($K626&lt;=M$20,$L626&gt;M$20),$I626,0)</f>
        <v>0</v>
      </c>
      <c r="N626" s="103" t="n">
        <f aca="false">IF(AND($K626&lt;=N$20,$L626&gt;N$20),$I626,0)</f>
        <v>0</v>
      </c>
      <c r="O626" s="103" t="n">
        <f aca="false">IF(AND($K626&lt;=O$20,$L626&gt;O$20),$I626,0)</f>
        <v>0</v>
      </c>
      <c r="P626" s="103" t="n">
        <f aca="false">IF(AND($K626&lt;=P$20,$L626&gt;P$20),$I626,0)</f>
        <v>0</v>
      </c>
      <c r="Q626" s="103" t="n">
        <f aca="false">IF(AND($K626&lt;=Q$20,$L626&gt;Q$20),$I626,0)</f>
        <v>0</v>
      </c>
      <c r="R626" s="103" t="n">
        <f aca="false">IF(AND($K626&lt;=R$20,$L626&gt;R$20),$I626,0)</f>
        <v>0</v>
      </c>
      <c r="S626" s="103" t="n">
        <f aca="false">IF(AND($K626&lt;=S$20,$L626&gt;S$20),$I626,0)</f>
        <v>0</v>
      </c>
      <c r="T626" s="103" t="n">
        <f aca="false">IF(AND($K626&lt;=T$20,$L626&gt;T$20),$I626,0)</f>
        <v>0</v>
      </c>
      <c r="U626" s="103" t="n">
        <f aca="false">IF(AND($K626&lt;=U$20,$L626&gt;U$20),$I626,0)</f>
        <v>0</v>
      </c>
      <c r="V626" s="103" t="n">
        <f aca="false">IF(AND($K626&lt;=V$20,$L626&gt;V$20),$I626,0)</f>
        <v>0</v>
      </c>
      <c r="W626" s="103" t="n">
        <f aca="false">IF(AND($K626&lt;=W$20,$L626&gt;W$20),$I626,0)</f>
        <v>0</v>
      </c>
      <c r="X626" s="103" t="n">
        <f aca="false">IF(AND($K626&lt;=X$20,$L626&gt;X$20),$I626,0)</f>
        <v>0</v>
      </c>
      <c r="Y626" s="106" t="n">
        <f aca="false">SUM(M626:X626)</f>
        <v>0</v>
      </c>
    </row>
    <row r="627" customFormat="false" ht="12.75" hidden="false" customHeight="false" outlineLevel="0" collapsed="false">
      <c r="A627" s="0" t="n">
        <f aca="false">+'Personnel Input Worksheet'!A628</f>
        <v>0</v>
      </c>
      <c r="B627" s="0" t="n">
        <f aca="false">+'Personnel Input Worksheet'!B628</f>
        <v>0</v>
      </c>
      <c r="C627" s="0" t="n">
        <f aca="false">+'Personnel Input Worksheet'!C628</f>
        <v>0</v>
      </c>
      <c r="D627" s="0" t="n">
        <f aca="false">+'Personnel Input Worksheet'!D628</f>
        <v>0</v>
      </c>
      <c r="E627" s="0" t="n">
        <f aca="false">+'Personnel Input Worksheet'!E628</f>
        <v>0</v>
      </c>
      <c r="F627" s="94" t="n">
        <f aca="false">+'Personnel Input Worksheet'!F628</f>
        <v>0</v>
      </c>
      <c r="G627" s="0" t="n">
        <f aca="false">+'Personnel Input Worksheet'!G628</f>
        <v>0</v>
      </c>
      <c r="H627" s="102" t="n">
        <f aca="false">+G627*30</f>
        <v>0</v>
      </c>
      <c r="I627" s="103" t="n">
        <f aca="false">+F627/12</f>
        <v>0</v>
      </c>
      <c r="J627" s="104" t="n">
        <v>36526</v>
      </c>
      <c r="K627" s="105" t="n">
        <f aca="false">IF(B627&lt;&gt;"FTE",DATE(99,12,31),+J627+(360-H627))</f>
        <v>36525</v>
      </c>
      <c r="L627" s="105" t="n">
        <f aca="false">IF(B627&lt;&gt;"FTE",J627+H627,DATE(2001,1,1))</f>
        <v>36526</v>
      </c>
      <c r="M627" s="103" t="n">
        <f aca="false">IF(AND($K627&lt;=M$20,$L627&gt;M$20),$I627,0)</f>
        <v>0</v>
      </c>
      <c r="N627" s="103" t="n">
        <f aca="false">IF(AND($K627&lt;=N$20,$L627&gt;N$20),$I627,0)</f>
        <v>0</v>
      </c>
      <c r="O627" s="103" t="n">
        <f aca="false">IF(AND($K627&lt;=O$20,$L627&gt;O$20),$I627,0)</f>
        <v>0</v>
      </c>
      <c r="P627" s="103" t="n">
        <f aca="false">IF(AND($K627&lt;=P$20,$L627&gt;P$20),$I627,0)</f>
        <v>0</v>
      </c>
      <c r="Q627" s="103" t="n">
        <f aca="false">IF(AND($K627&lt;=Q$20,$L627&gt;Q$20),$I627,0)</f>
        <v>0</v>
      </c>
      <c r="R627" s="103" t="n">
        <f aca="false">IF(AND($K627&lt;=R$20,$L627&gt;R$20),$I627,0)</f>
        <v>0</v>
      </c>
      <c r="S627" s="103" t="n">
        <f aca="false">IF(AND($K627&lt;=S$20,$L627&gt;S$20),$I627,0)</f>
        <v>0</v>
      </c>
      <c r="T627" s="103" t="n">
        <f aca="false">IF(AND($K627&lt;=T$20,$L627&gt;T$20),$I627,0)</f>
        <v>0</v>
      </c>
      <c r="U627" s="103" t="n">
        <f aca="false">IF(AND($K627&lt;=U$20,$L627&gt;U$20),$I627,0)</f>
        <v>0</v>
      </c>
      <c r="V627" s="103" t="n">
        <f aca="false">IF(AND($K627&lt;=V$20,$L627&gt;V$20),$I627,0)</f>
        <v>0</v>
      </c>
      <c r="W627" s="103" t="n">
        <f aca="false">IF(AND($K627&lt;=W$20,$L627&gt;W$20),$I627,0)</f>
        <v>0</v>
      </c>
      <c r="X627" s="103" t="n">
        <f aca="false">IF(AND($K627&lt;=X$20,$L627&gt;X$20),$I627,0)</f>
        <v>0</v>
      </c>
      <c r="Y627" s="106" t="n">
        <f aca="false">SUM(M627:X627)</f>
        <v>0</v>
      </c>
    </row>
    <row r="628" customFormat="false" ht="12.75" hidden="false" customHeight="false" outlineLevel="0" collapsed="false">
      <c r="A628" s="0" t="n">
        <f aca="false">+'Personnel Input Worksheet'!A629</f>
        <v>0</v>
      </c>
      <c r="B628" s="0" t="n">
        <f aca="false">+'Personnel Input Worksheet'!B629</f>
        <v>0</v>
      </c>
      <c r="C628" s="0" t="n">
        <f aca="false">+'Personnel Input Worksheet'!C629</f>
        <v>0</v>
      </c>
      <c r="D628" s="0" t="n">
        <f aca="false">+'Personnel Input Worksheet'!D629</f>
        <v>0</v>
      </c>
      <c r="E628" s="0" t="n">
        <f aca="false">+'Personnel Input Worksheet'!E629</f>
        <v>0</v>
      </c>
      <c r="F628" s="94" t="n">
        <f aca="false">+'Personnel Input Worksheet'!F629</f>
        <v>0</v>
      </c>
      <c r="G628" s="0" t="n">
        <f aca="false">+'Personnel Input Worksheet'!G629</f>
        <v>0</v>
      </c>
      <c r="H628" s="102" t="n">
        <f aca="false">+G628*30</f>
        <v>0</v>
      </c>
      <c r="I628" s="103" t="n">
        <f aca="false">+F628/12</f>
        <v>0</v>
      </c>
      <c r="J628" s="104" t="n">
        <v>36526</v>
      </c>
      <c r="K628" s="105" t="n">
        <f aca="false">IF(B628&lt;&gt;"FTE",DATE(99,12,31),+J628+(360-H628))</f>
        <v>36525</v>
      </c>
      <c r="L628" s="105" t="n">
        <f aca="false">IF(B628&lt;&gt;"FTE",J628+H628,DATE(2001,1,1))</f>
        <v>36526</v>
      </c>
      <c r="M628" s="103" t="n">
        <f aca="false">IF(AND($K628&lt;=M$20,$L628&gt;M$20),$I628,0)</f>
        <v>0</v>
      </c>
      <c r="N628" s="103" t="n">
        <f aca="false">IF(AND($K628&lt;=N$20,$L628&gt;N$20),$I628,0)</f>
        <v>0</v>
      </c>
      <c r="O628" s="103" t="n">
        <f aca="false">IF(AND($K628&lt;=O$20,$L628&gt;O$20),$I628,0)</f>
        <v>0</v>
      </c>
      <c r="P628" s="103" t="n">
        <f aca="false">IF(AND($K628&lt;=P$20,$L628&gt;P$20),$I628,0)</f>
        <v>0</v>
      </c>
      <c r="Q628" s="103" t="n">
        <f aca="false">IF(AND($K628&lt;=Q$20,$L628&gt;Q$20),$I628,0)</f>
        <v>0</v>
      </c>
      <c r="R628" s="103" t="n">
        <f aca="false">IF(AND($K628&lt;=R$20,$L628&gt;R$20),$I628,0)</f>
        <v>0</v>
      </c>
      <c r="S628" s="103" t="n">
        <f aca="false">IF(AND($K628&lt;=S$20,$L628&gt;S$20),$I628,0)</f>
        <v>0</v>
      </c>
      <c r="T628" s="103" t="n">
        <f aca="false">IF(AND($K628&lt;=T$20,$L628&gt;T$20),$I628,0)</f>
        <v>0</v>
      </c>
      <c r="U628" s="103" t="n">
        <f aca="false">IF(AND($K628&lt;=U$20,$L628&gt;U$20),$I628,0)</f>
        <v>0</v>
      </c>
      <c r="V628" s="103" t="n">
        <f aca="false">IF(AND($K628&lt;=V$20,$L628&gt;V$20),$I628,0)</f>
        <v>0</v>
      </c>
      <c r="W628" s="103" t="n">
        <f aca="false">IF(AND($K628&lt;=W$20,$L628&gt;W$20),$I628,0)</f>
        <v>0</v>
      </c>
      <c r="X628" s="103" t="n">
        <f aca="false">IF(AND($K628&lt;=X$20,$L628&gt;X$20),$I628,0)</f>
        <v>0</v>
      </c>
      <c r="Y628" s="106" t="n">
        <f aca="false">SUM(M628:X628)</f>
        <v>0</v>
      </c>
    </row>
    <row r="629" customFormat="false" ht="12.75" hidden="false" customHeight="false" outlineLevel="0" collapsed="false">
      <c r="A629" s="0" t="n">
        <f aca="false">+'Personnel Input Worksheet'!A630</f>
        <v>0</v>
      </c>
      <c r="B629" s="0" t="n">
        <f aca="false">+'Personnel Input Worksheet'!B630</f>
        <v>0</v>
      </c>
      <c r="C629" s="0" t="n">
        <f aca="false">+'Personnel Input Worksheet'!C630</f>
        <v>0</v>
      </c>
      <c r="D629" s="0" t="n">
        <f aca="false">+'Personnel Input Worksheet'!D630</f>
        <v>0</v>
      </c>
      <c r="E629" s="0" t="n">
        <f aca="false">+'Personnel Input Worksheet'!E630</f>
        <v>0</v>
      </c>
      <c r="F629" s="94" t="n">
        <f aca="false">+'Personnel Input Worksheet'!F630</f>
        <v>0</v>
      </c>
      <c r="G629" s="0" t="n">
        <f aca="false">+'Personnel Input Worksheet'!G630</f>
        <v>0</v>
      </c>
      <c r="H629" s="102" t="n">
        <f aca="false">+G629*30</f>
        <v>0</v>
      </c>
      <c r="I629" s="103" t="n">
        <f aca="false">+F629/12</f>
        <v>0</v>
      </c>
      <c r="J629" s="104" t="n">
        <v>36526</v>
      </c>
      <c r="K629" s="105" t="n">
        <f aca="false">IF(B629&lt;&gt;"FTE",DATE(99,12,31),+J629+(360-H629))</f>
        <v>36525</v>
      </c>
      <c r="L629" s="105" t="n">
        <f aca="false">IF(B629&lt;&gt;"FTE",J629+H629,DATE(2001,1,1))</f>
        <v>36526</v>
      </c>
      <c r="M629" s="103" t="n">
        <f aca="false">IF(AND($K629&lt;=M$20,$L629&gt;M$20),$I629,0)</f>
        <v>0</v>
      </c>
      <c r="N629" s="103" t="n">
        <f aca="false">IF(AND($K629&lt;=N$20,$L629&gt;N$20),$I629,0)</f>
        <v>0</v>
      </c>
      <c r="O629" s="103" t="n">
        <f aca="false">IF(AND($K629&lt;=O$20,$L629&gt;O$20),$I629,0)</f>
        <v>0</v>
      </c>
      <c r="P629" s="103" t="n">
        <f aca="false">IF(AND($K629&lt;=P$20,$L629&gt;P$20),$I629,0)</f>
        <v>0</v>
      </c>
      <c r="Q629" s="103" t="n">
        <f aca="false">IF(AND($K629&lt;=Q$20,$L629&gt;Q$20),$I629,0)</f>
        <v>0</v>
      </c>
      <c r="R629" s="103" t="n">
        <f aca="false">IF(AND($K629&lt;=R$20,$L629&gt;R$20),$I629,0)</f>
        <v>0</v>
      </c>
      <c r="S629" s="103" t="n">
        <f aca="false">IF(AND($K629&lt;=S$20,$L629&gt;S$20),$I629,0)</f>
        <v>0</v>
      </c>
      <c r="T629" s="103" t="n">
        <f aca="false">IF(AND($K629&lt;=T$20,$L629&gt;T$20),$I629,0)</f>
        <v>0</v>
      </c>
      <c r="U629" s="103" t="n">
        <f aca="false">IF(AND($K629&lt;=U$20,$L629&gt;U$20),$I629,0)</f>
        <v>0</v>
      </c>
      <c r="V629" s="103" t="n">
        <f aca="false">IF(AND($K629&lt;=V$20,$L629&gt;V$20),$I629,0)</f>
        <v>0</v>
      </c>
      <c r="W629" s="103" t="n">
        <f aca="false">IF(AND($K629&lt;=W$20,$L629&gt;W$20),$I629,0)</f>
        <v>0</v>
      </c>
      <c r="X629" s="103" t="n">
        <f aca="false">IF(AND($K629&lt;=X$20,$L629&gt;X$20),$I629,0)</f>
        <v>0</v>
      </c>
      <c r="Y629" s="106" t="n">
        <f aca="false">SUM(M629:X629)</f>
        <v>0</v>
      </c>
    </row>
    <row r="630" customFormat="false" ht="12.75" hidden="false" customHeight="false" outlineLevel="0" collapsed="false">
      <c r="A630" s="0" t="n">
        <f aca="false">+'Personnel Input Worksheet'!A631</f>
        <v>0</v>
      </c>
      <c r="B630" s="0" t="n">
        <f aca="false">+'Personnel Input Worksheet'!B631</f>
        <v>0</v>
      </c>
      <c r="C630" s="0" t="n">
        <f aca="false">+'Personnel Input Worksheet'!C631</f>
        <v>0</v>
      </c>
      <c r="D630" s="0" t="n">
        <f aca="false">+'Personnel Input Worksheet'!D631</f>
        <v>0</v>
      </c>
      <c r="E630" s="0" t="n">
        <f aca="false">+'Personnel Input Worksheet'!E631</f>
        <v>0</v>
      </c>
      <c r="F630" s="94" t="n">
        <f aca="false">+'Personnel Input Worksheet'!F631</f>
        <v>0</v>
      </c>
      <c r="G630" s="0" t="n">
        <f aca="false">+'Personnel Input Worksheet'!G631</f>
        <v>0</v>
      </c>
      <c r="H630" s="102" t="n">
        <f aca="false">+G630*30</f>
        <v>0</v>
      </c>
      <c r="I630" s="103" t="n">
        <f aca="false">+F630/12</f>
        <v>0</v>
      </c>
      <c r="J630" s="104" t="n">
        <v>36526</v>
      </c>
      <c r="K630" s="105" t="n">
        <f aca="false">IF(B630&lt;&gt;"FTE",DATE(99,12,31),+J630+(360-H630))</f>
        <v>36525</v>
      </c>
      <c r="L630" s="105" t="n">
        <f aca="false">IF(B630&lt;&gt;"FTE",J630+H630,DATE(2001,1,1))</f>
        <v>36526</v>
      </c>
      <c r="M630" s="103" t="n">
        <f aca="false">IF(AND($K630&lt;=M$20,$L630&gt;M$20),$I630,0)</f>
        <v>0</v>
      </c>
      <c r="N630" s="103" t="n">
        <f aca="false">IF(AND($K630&lt;=N$20,$L630&gt;N$20),$I630,0)</f>
        <v>0</v>
      </c>
      <c r="O630" s="103" t="n">
        <f aca="false">IF(AND($K630&lt;=O$20,$L630&gt;O$20),$I630,0)</f>
        <v>0</v>
      </c>
      <c r="P630" s="103" t="n">
        <f aca="false">IF(AND($K630&lt;=P$20,$L630&gt;P$20),$I630,0)</f>
        <v>0</v>
      </c>
      <c r="Q630" s="103" t="n">
        <f aca="false">IF(AND($K630&lt;=Q$20,$L630&gt;Q$20),$I630,0)</f>
        <v>0</v>
      </c>
      <c r="R630" s="103" t="n">
        <f aca="false">IF(AND($K630&lt;=R$20,$L630&gt;R$20),$I630,0)</f>
        <v>0</v>
      </c>
      <c r="S630" s="103" t="n">
        <f aca="false">IF(AND($K630&lt;=S$20,$L630&gt;S$20),$I630,0)</f>
        <v>0</v>
      </c>
      <c r="T630" s="103" t="n">
        <f aca="false">IF(AND($K630&lt;=T$20,$L630&gt;T$20),$I630,0)</f>
        <v>0</v>
      </c>
      <c r="U630" s="103" t="n">
        <f aca="false">IF(AND($K630&lt;=U$20,$L630&gt;U$20),$I630,0)</f>
        <v>0</v>
      </c>
      <c r="V630" s="103" t="n">
        <f aca="false">IF(AND($K630&lt;=V$20,$L630&gt;V$20),$I630,0)</f>
        <v>0</v>
      </c>
      <c r="W630" s="103" t="n">
        <f aca="false">IF(AND($K630&lt;=W$20,$L630&gt;W$20),$I630,0)</f>
        <v>0</v>
      </c>
      <c r="X630" s="103" t="n">
        <f aca="false">IF(AND($K630&lt;=X$20,$L630&gt;X$20),$I630,0)</f>
        <v>0</v>
      </c>
      <c r="Y630" s="106" t="n">
        <f aca="false">SUM(M630:X630)</f>
        <v>0</v>
      </c>
    </row>
    <row r="631" customFormat="false" ht="12.75" hidden="false" customHeight="false" outlineLevel="0" collapsed="false">
      <c r="A631" s="0" t="n">
        <f aca="false">+'Personnel Input Worksheet'!A632</f>
        <v>0</v>
      </c>
      <c r="B631" s="0" t="n">
        <f aca="false">+'Personnel Input Worksheet'!B632</f>
        <v>0</v>
      </c>
      <c r="C631" s="0" t="n">
        <f aca="false">+'Personnel Input Worksheet'!C632</f>
        <v>0</v>
      </c>
      <c r="D631" s="0" t="n">
        <f aca="false">+'Personnel Input Worksheet'!D632</f>
        <v>0</v>
      </c>
      <c r="E631" s="0" t="n">
        <f aca="false">+'Personnel Input Worksheet'!E632</f>
        <v>0</v>
      </c>
      <c r="F631" s="94" t="n">
        <f aca="false">+'Personnel Input Worksheet'!F632</f>
        <v>0</v>
      </c>
      <c r="G631" s="0" t="n">
        <f aca="false">+'Personnel Input Worksheet'!G632</f>
        <v>0</v>
      </c>
      <c r="H631" s="102" t="n">
        <f aca="false">+G631*30</f>
        <v>0</v>
      </c>
      <c r="I631" s="103" t="n">
        <f aca="false">+F631/12</f>
        <v>0</v>
      </c>
      <c r="J631" s="104" t="n">
        <v>36526</v>
      </c>
      <c r="K631" s="105" t="n">
        <f aca="false">IF(B631&lt;&gt;"FTE",DATE(99,12,31),+J631+(360-H631))</f>
        <v>36525</v>
      </c>
      <c r="L631" s="105" t="n">
        <f aca="false">IF(B631&lt;&gt;"FTE",J631+H631,DATE(2001,1,1))</f>
        <v>36526</v>
      </c>
      <c r="M631" s="103" t="n">
        <f aca="false">IF(AND($K631&lt;=M$20,$L631&gt;M$20),$I631,0)</f>
        <v>0</v>
      </c>
      <c r="N631" s="103" t="n">
        <f aca="false">IF(AND($K631&lt;=N$20,$L631&gt;N$20),$I631,0)</f>
        <v>0</v>
      </c>
      <c r="O631" s="103" t="n">
        <f aca="false">IF(AND($K631&lt;=O$20,$L631&gt;O$20),$I631,0)</f>
        <v>0</v>
      </c>
      <c r="P631" s="103" t="n">
        <f aca="false">IF(AND($K631&lt;=P$20,$L631&gt;P$20),$I631,0)</f>
        <v>0</v>
      </c>
      <c r="Q631" s="103" t="n">
        <f aca="false">IF(AND($K631&lt;=Q$20,$L631&gt;Q$20),$I631,0)</f>
        <v>0</v>
      </c>
      <c r="R631" s="103" t="n">
        <f aca="false">IF(AND($K631&lt;=R$20,$L631&gt;R$20),$I631,0)</f>
        <v>0</v>
      </c>
      <c r="S631" s="103" t="n">
        <f aca="false">IF(AND($K631&lt;=S$20,$L631&gt;S$20),$I631,0)</f>
        <v>0</v>
      </c>
      <c r="T631" s="103" t="n">
        <f aca="false">IF(AND($K631&lt;=T$20,$L631&gt;T$20),$I631,0)</f>
        <v>0</v>
      </c>
      <c r="U631" s="103" t="n">
        <f aca="false">IF(AND($K631&lt;=U$20,$L631&gt;U$20),$I631,0)</f>
        <v>0</v>
      </c>
      <c r="V631" s="103" t="n">
        <f aca="false">IF(AND($K631&lt;=V$20,$L631&gt;V$20),$I631,0)</f>
        <v>0</v>
      </c>
      <c r="W631" s="103" t="n">
        <f aca="false">IF(AND($K631&lt;=W$20,$L631&gt;W$20),$I631,0)</f>
        <v>0</v>
      </c>
      <c r="X631" s="103" t="n">
        <f aca="false">IF(AND($K631&lt;=X$20,$L631&gt;X$20),$I631,0)</f>
        <v>0</v>
      </c>
      <c r="Y631" s="106" t="n">
        <f aca="false">SUM(M631:X631)</f>
        <v>0</v>
      </c>
    </row>
    <row r="632" customFormat="false" ht="12.75" hidden="false" customHeight="false" outlineLevel="0" collapsed="false">
      <c r="A632" s="0" t="n">
        <f aca="false">+'Personnel Input Worksheet'!A633</f>
        <v>0</v>
      </c>
      <c r="B632" s="0" t="n">
        <f aca="false">+'Personnel Input Worksheet'!B633</f>
        <v>0</v>
      </c>
      <c r="C632" s="0" t="n">
        <f aca="false">+'Personnel Input Worksheet'!C633</f>
        <v>0</v>
      </c>
      <c r="D632" s="0" t="n">
        <f aca="false">+'Personnel Input Worksheet'!D633</f>
        <v>0</v>
      </c>
      <c r="E632" s="0" t="n">
        <f aca="false">+'Personnel Input Worksheet'!E633</f>
        <v>0</v>
      </c>
      <c r="F632" s="94" t="n">
        <f aca="false">+'Personnel Input Worksheet'!F633</f>
        <v>0</v>
      </c>
      <c r="G632" s="0" t="n">
        <f aca="false">+'Personnel Input Worksheet'!G633</f>
        <v>0</v>
      </c>
      <c r="H632" s="102" t="n">
        <f aca="false">+G632*30</f>
        <v>0</v>
      </c>
      <c r="I632" s="103" t="n">
        <f aca="false">+F632/12</f>
        <v>0</v>
      </c>
      <c r="J632" s="104" t="n">
        <v>36526</v>
      </c>
      <c r="K632" s="105" t="n">
        <f aca="false">IF(B632&lt;&gt;"FTE",DATE(99,12,31),+J632+(360-H632))</f>
        <v>36525</v>
      </c>
      <c r="L632" s="105" t="n">
        <f aca="false">IF(B632&lt;&gt;"FTE",J632+H632,DATE(2001,1,1))</f>
        <v>36526</v>
      </c>
      <c r="M632" s="103" t="n">
        <f aca="false">IF(AND($K632&lt;=M$20,$L632&gt;M$20),$I632,0)</f>
        <v>0</v>
      </c>
      <c r="N632" s="103" t="n">
        <f aca="false">IF(AND($K632&lt;=N$20,$L632&gt;N$20),$I632,0)</f>
        <v>0</v>
      </c>
      <c r="O632" s="103" t="n">
        <f aca="false">IF(AND($K632&lt;=O$20,$L632&gt;O$20),$I632,0)</f>
        <v>0</v>
      </c>
      <c r="P632" s="103" t="n">
        <f aca="false">IF(AND($K632&lt;=P$20,$L632&gt;P$20),$I632,0)</f>
        <v>0</v>
      </c>
      <c r="Q632" s="103" t="n">
        <f aca="false">IF(AND($K632&lt;=Q$20,$L632&gt;Q$20),$I632,0)</f>
        <v>0</v>
      </c>
      <c r="R632" s="103" t="n">
        <f aca="false">IF(AND($K632&lt;=R$20,$L632&gt;R$20),$I632,0)</f>
        <v>0</v>
      </c>
      <c r="S632" s="103" t="n">
        <f aca="false">IF(AND($K632&lt;=S$20,$L632&gt;S$20),$I632,0)</f>
        <v>0</v>
      </c>
      <c r="T632" s="103" t="n">
        <f aca="false">IF(AND($K632&lt;=T$20,$L632&gt;T$20),$I632,0)</f>
        <v>0</v>
      </c>
      <c r="U632" s="103" t="n">
        <f aca="false">IF(AND($K632&lt;=U$20,$L632&gt;U$20),$I632,0)</f>
        <v>0</v>
      </c>
      <c r="V632" s="103" t="n">
        <f aca="false">IF(AND($K632&lt;=V$20,$L632&gt;V$20),$I632,0)</f>
        <v>0</v>
      </c>
      <c r="W632" s="103" t="n">
        <f aca="false">IF(AND($K632&lt;=W$20,$L632&gt;W$20),$I632,0)</f>
        <v>0</v>
      </c>
      <c r="X632" s="103" t="n">
        <f aca="false">IF(AND($K632&lt;=X$20,$L632&gt;X$20),$I632,0)</f>
        <v>0</v>
      </c>
      <c r="Y632" s="106" t="n">
        <f aca="false">SUM(M632:X632)</f>
        <v>0</v>
      </c>
    </row>
    <row r="633" customFormat="false" ht="12.75" hidden="false" customHeight="false" outlineLevel="0" collapsed="false">
      <c r="A633" s="0" t="n">
        <f aca="false">+'Personnel Input Worksheet'!A634</f>
        <v>0</v>
      </c>
      <c r="B633" s="0" t="n">
        <f aca="false">+'Personnel Input Worksheet'!B634</f>
        <v>0</v>
      </c>
      <c r="C633" s="0" t="n">
        <f aca="false">+'Personnel Input Worksheet'!C634</f>
        <v>0</v>
      </c>
      <c r="D633" s="0" t="n">
        <f aca="false">+'Personnel Input Worksheet'!D634</f>
        <v>0</v>
      </c>
      <c r="E633" s="0" t="n">
        <f aca="false">+'Personnel Input Worksheet'!E634</f>
        <v>0</v>
      </c>
      <c r="F633" s="94" t="n">
        <f aca="false">+'Personnel Input Worksheet'!F634</f>
        <v>0</v>
      </c>
      <c r="G633" s="0" t="n">
        <f aca="false">+'Personnel Input Worksheet'!G634</f>
        <v>0</v>
      </c>
      <c r="H633" s="102" t="n">
        <f aca="false">+G633*30</f>
        <v>0</v>
      </c>
      <c r="I633" s="103" t="n">
        <f aca="false">+F633/12</f>
        <v>0</v>
      </c>
      <c r="J633" s="104" t="n">
        <v>36526</v>
      </c>
      <c r="K633" s="105" t="n">
        <f aca="false">IF(B633&lt;&gt;"FTE",DATE(99,12,31),+J633+(360-H633))</f>
        <v>36525</v>
      </c>
      <c r="L633" s="105" t="n">
        <f aca="false">IF(B633&lt;&gt;"FTE",J633+H633,DATE(2001,1,1))</f>
        <v>36526</v>
      </c>
      <c r="M633" s="103" t="n">
        <f aca="false">IF(AND($K633&lt;=M$20,$L633&gt;M$20),$I633,0)</f>
        <v>0</v>
      </c>
      <c r="N633" s="103" t="n">
        <f aca="false">IF(AND($K633&lt;=N$20,$L633&gt;N$20),$I633,0)</f>
        <v>0</v>
      </c>
      <c r="O633" s="103" t="n">
        <f aca="false">IF(AND($K633&lt;=O$20,$L633&gt;O$20),$I633,0)</f>
        <v>0</v>
      </c>
      <c r="P633" s="103" t="n">
        <f aca="false">IF(AND($K633&lt;=P$20,$L633&gt;P$20),$I633,0)</f>
        <v>0</v>
      </c>
      <c r="Q633" s="103" t="n">
        <f aca="false">IF(AND($K633&lt;=Q$20,$L633&gt;Q$20),$I633,0)</f>
        <v>0</v>
      </c>
      <c r="R633" s="103" t="n">
        <f aca="false">IF(AND($K633&lt;=R$20,$L633&gt;R$20),$I633,0)</f>
        <v>0</v>
      </c>
      <c r="S633" s="103" t="n">
        <f aca="false">IF(AND($K633&lt;=S$20,$L633&gt;S$20),$I633,0)</f>
        <v>0</v>
      </c>
      <c r="T633" s="103" t="n">
        <f aca="false">IF(AND($K633&lt;=T$20,$L633&gt;T$20),$I633,0)</f>
        <v>0</v>
      </c>
      <c r="U633" s="103" t="n">
        <f aca="false">IF(AND($K633&lt;=U$20,$L633&gt;U$20),$I633,0)</f>
        <v>0</v>
      </c>
      <c r="V633" s="103" t="n">
        <f aca="false">IF(AND($K633&lt;=V$20,$L633&gt;V$20),$I633,0)</f>
        <v>0</v>
      </c>
      <c r="W633" s="103" t="n">
        <f aca="false">IF(AND($K633&lt;=W$20,$L633&gt;W$20),$I633,0)</f>
        <v>0</v>
      </c>
      <c r="X633" s="103" t="n">
        <f aca="false">IF(AND($K633&lt;=X$20,$L633&gt;X$20),$I633,0)</f>
        <v>0</v>
      </c>
      <c r="Y633" s="106" t="n">
        <f aca="false">SUM(M633:X633)</f>
        <v>0</v>
      </c>
    </row>
    <row r="634" customFormat="false" ht="12.75" hidden="false" customHeight="false" outlineLevel="0" collapsed="false">
      <c r="A634" s="0" t="n">
        <f aca="false">+'Personnel Input Worksheet'!A635</f>
        <v>0</v>
      </c>
      <c r="B634" s="0" t="n">
        <f aca="false">+'Personnel Input Worksheet'!B635</f>
        <v>0</v>
      </c>
      <c r="C634" s="0" t="n">
        <f aca="false">+'Personnel Input Worksheet'!C635</f>
        <v>0</v>
      </c>
      <c r="D634" s="0" t="n">
        <f aca="false">+'Personnel Input Worksheet'!D635</f>
        <v>0</v>
      </c>
      <c r="E634" s="0" t="n">
        <f aca="false">+'Personnel Input Worksheet'!E635</f>
        <v>0</v>
      </c>
      <c r="F634" s="94" t="n">
        <f aca="false">+'Personnel Input Worksheet'!F635</f>
        <v>0</v>
      </c>
      <c r="G634" s="0" t="n">
        <f aca="false">+'Personnel Input Worksheet'!G635</f>
        <v>0</v>
      </c>
      <c r="H634" s="102" t="n">
        <f aca="false">+G634*30</f>
        <v>0</v>
      </c>
      <c r="I634" s="103" t="n">
        <f aca="false">+F634/12</f>
        <v>0</v>
      </c>
      <c r="J634" s="104" t="n">
        <v>36526</v>
      </c>
      <c r="K634" s="105" t="n">
        <f aca="false">IF(B634&lt;&gt;"FTE",DATE(99,12,31),+J634+(360-H634))</f>
        <v>36525</v>
      </c>
      <c r="L634" s="105" t="n">
        <f aca="false">IF(B634&lt;&gt;"FTE",J634+H634,DATE(2001,1,1))</f>
        <v>36526</v>
      </c>
      <c r="M634" s="103" t="n">
        <f aca="false">IF(AND($K634&lt;=M$20,$L634&gt;M$20),$I634,0)</f>
        <v>0</v>
      </c>
      <c r="N634" s="103" t="n">
        <f aca="false">IF(AND($K634&lt;=N$20,$L634&gt;N$20),$I634,0)</f>
        <v>0</v>
      </c>
      <c r="O634" s="103" t="n">
        <f aca="false">IF(AND($K634&lt;=O$20,$L634&gt;O$20),$I634,0)</f>
        <v>0</v>
      </c>
      <c r="P634" s="103" t="n">
        <f aca="false">IF(AND($K634&lt;=P$20,$L634&gt;P$20),$I634,0)</f>
        <v>0</v>
      </c>
      <c r="Q634" s="103" t="n">
        <f aca="false">IF(AND($K634&lt;=Q$20,$L634&gt;Q$20),$I634,0)</f>
        <v>0</v>
      </c>
      <c r="R634" s="103" t="n">
        <f aca="false">IF(AND($K634&lt;=R$20,$L634&gt;R$20),$I634,0)</f>
        <v>0</v>
      </c>
      <c r="S634" s="103" t="n">
        <f aca="false">IF(AND($K634&lt;=S$20,$L634&gt;S$20),$I634,0)</f>
        <v>0</v>
      </c>
      <c r="T634" s="103" t="n">
        <f aca="false">IF(AND($K634&lt;=T$20,$L634&gt;T$20),$I634,0)</f>
        <v>0</v>
      </c>
      <c r="U634" s="103" t="n">
        <f aca="false">IF(AND($K634&lt;=U$20,$L634&gt;U$20),$I634,0)</f>
        <v>0</v>
      </c>
      <c r="V634" s="103" t="n">
        <f aca="false">IF(AND($K634&lt;=V$20,$L634&gt;V$20),$I634,0)</f>
        <v>0</v>
      </c>
      <c r="W634" s="103" t="n">
        <f aca="false">IF(AND($K634&lt;=W$20,$L634&gt;W$20),$I634,0)</f>
        <v>0</v>
      </c>
      <c r="X634" s="103" t="n">
        <f aca="false">IF(AND($K634&lt;=X$20,$L634&gt;X$20),$I634,0)</f>
        <v>0</v>
      </c>
      <c r="Y634" s="106" t="n">
        <f aca="false">SUM(M634:X634)</f>
        <v>0</v>
      </c>
    </row>
    <row r="635" customFormat="false" ht="12.75" hidden="false" customHeight="false" outlineLevel="0" collapsed="false">
      <c r="A635" s="0" t="n">
        <f aca="false">+'Personnel Input Worksheet'!A636</f>
        <v>0</v>
      </c>
      <c r="B635" s="0" t="n">
        <f aca="false">+'Personnel Input Worksheet'!B636</f>
        <v>0</v>
      </c>
      <c r="C635" s="0" t="n">
        <f aca="false">+'Personnel Input Worksheet'!C636</f>
        <v>0</v>
      </c>
      <c r="D635" s="0" t="n">
        <f aca="false">+'Personnel Input Worksheet'!D636</f>
        <v>0</v>
      </c>
      <c r="E635" s="0" t="n">
        <f aca="false">+'Personnel Input Worksheet'!E636</f>
        <v>0</v>
      </c>
      <c r="F635" s="94" t="n">
        <f aca="false">+'Personnel Input Worksheet'!F636</f>
        <v>0</v>
      </c>
      <c r="G635" s="0" t="n">
        <f aca="false">+'Personnel Input Worksheet'!G636</f>
        <v>0</v>
      </c>
      <c r="H635" s="102" t="n">
        <f aca="false">+G635*30</f>
        <v>0</v>
      </c>
      <c r="I635" s="103" t="n">
        <f aca="false">+F635/12</f>
        <v>0</v>
      </c>
      <c r="J635" s="104" t="n">
        <v>36526</v>
      </c>
      <c r="K635" s="105" t="n">
        <f aca="false">IF(B635&lt;&gt;"FTE",DATE(99,12,31),+J635+(360-H635))</f>
        <v>36525</v>
      </c>
      <c r="L635" s="105" t="n">
        <f aca="false">IF(B635&lt;&gt;"FTE",J635+H635,DATE(2001,1,1))</f>
        <v>36526</v>
      </c>
      <c r="M635" s="103" t="n">
        <f aca="false">IF(AND($K635&lt;=M$20,$L635&gt;M$20),$I635,0)</f>
        <v>0</v>
      </c>
      <c r="N635" s="103" t="n">
        <f aca="false">IF(AND($K635&lt;=N$20,$L635&gt;N$20),$I635,0)</f>
        <v>0</v>
      </c>
      <c r="O635" s="103" t="n">
        <f aca="false">IF(AND($K635&lt;=O$20,$L635&gt;O$20),$I635,0)</f>
        <v>0</v>
      </c>
      <c r="P635" s="103" t="n">
        <f aca="false">IF(AND($K635&lt;=P$20,$L635&gt;P$20),$I635,0)</f>
        <v>0</v>
      </c>
      <c r="Q635" s="103" t="n">
        <f aca="false">IF(AND($K635&lt;=Q$20,$L635&gt;Q$20),$I635,0)</f>
        <v>0</v>
      </c>
      <c r="R635" s="103" t="n">
        <f aca="false">IF(AND($K635&lt;=R$20,$L635&gt;R$20),$I635,0)</f>
        <v>0</v>
      </c>
      <c r="S635" s="103" t="n">
        <f aca="false">IF(AND($K635&lt;=S$20,$L635&gt;S$20),$I635,0)</f>
        <v>0</v>
      </c>
      <c r="T635" s="103" t="n">
        <f aca="false">IF(AND($K635&lt;=T$20,$L635&gt;T$20),$I635,0)</f>
        <v>0</v>
      </c>
      <c r="U635" s="103" t="n">
        <f aca="false">IF(AND($K635&lt;=U$20,$L635&gt;U$20),$I635,0)</f>
        <v>0</v>
      </c>
      <c r="V635" s="103" t="n">
        <f aca="false">IF(AND($K635&lt;=V$20,$L635&gt;V$20),$I635,0)</f>
        <v>0</v>
      </c>
      <c r="W635" s="103" t="n">
        <f aca="false">IF(AND($K635&lt;=W$20,$L635&gt;W$20),$I635,0)</f>
        <v>0</v>
      </c>
      <c r="X635" s="103" t="n">
        <f aca="false">IF(AND($K635&lt;=X$20,$L635&gt;X$20),$I635,0)</f>
        <v>0</v>
      </c>
      <c r="Y635" s="106" t="n">
        <f aca="false">SUM(M635:X635)</f>
        <v>0</v>
      </c>
    </row>
    <row r="636" customFormat="false" ht="12.75" hidden="false" customHeight="false" outlineLevel="0" collapsed="false">
      <c r="A636" s="0" t="n">
        <f aca="false">+'Personnel Input Worksheet'!A637</f>
        <v>0</v>
      </c>
      <c r="B636" s="0" t="n">
        <f aca="false">+'Personnel Input Worksheet'!B637</f>
        <v>0</v>
      </c>
      <c r="C636" s="0" t="n">
        <f aca="false">+'Personnel Input Worksheet'!C637</f>
        <v>0</v>
      </c>
      <c r="D636" s="0" t="n">
        <f aca="false">+'Personnel Input Worksheet'!D637</f>
        <v>0</v>
      </c>
      <c r="E636" s="0" t="n">
        <f aca="false">+'Personnel Input Worksheet'!E637</f>
        <v>0</v>
      </c>
      <c r="F636" s="94" t="n">
        <f aca="false">+'Personnel Input Worksheet'!F637</f>
        <v>0</v>
      </c>
      <c r="G636" s="0" t="n">
        <f aca="false">+'Personnel Input Worksheet'!G637</f>
        <v>0</v>
      </c>
      <c r="H636" s="102" t="n">
        <f aca="false">+G636*30</f>
        <v>0</v>
      </c>
      <c r="I636" s="103" t="n">
        <f aca="false">+F636/12</f>
        <v>0</v>
      </c>
      <c r="J636" s="104" t="n">
        <v>36526</v>
      </c>
      <c r="K636" s="105" t="n">
        <f aca="false">IF(B636&lt;&gt;"FTE",DATE(99,12,31),+J636+(360-H636))</f>
        <v>36525</v>
      </c>
      <c r="L636" s="105" t="n">
        <f aca="false">IF(B636&lt;&gt;"FTE",J636+H636,DATE(2001,1,1))</f>
        <v>36526</v>
      </c>
      <c r="M636" s="103" t="n">
        <f aca="false">IF(AND($K636&lt;=M$20,$L636&gt;M$20),$I636,0)</f>
        <v>0</v>
      </c>
      <c r="N636" s="103" t="n">
        <f aca="false">IF(AND($K636&lt;=N$20,$L636&gt;N$20),$I636,0)</f>
        <v>0</v>
      </c>
      <c r="O636" s="103" t="n">
        <f aca="false">IF(AND($K636&lt;=O$20,$L636&gt;O$20),$I636,0)</f>
        <v>0</v>
      </c>
      <c r="P636" s="103" t="n">
        <f aca="false">IF(AND($K636&lt;=P$20,$L636&gt;P$20),$I636,0)</f>
        <v>0</v>
      </c>
      <c r="Q636" s="103" t="n">
        <f aca="false">IF(AND($K636&lt;=Q$20,$L636&gt;Q$20),$I636,0)</f>
        <v>0</v>
      </c>
      <c r="R636" s="103" t="n">
        <f aca="false">IF(AND($K636&lt;=R$20,$L636&gt;R$20),$I636,0)</f>
        <v>0</v>
      </c>
      <c r="S636" s="103" t="n">
        <f aca="false">IF(AND($K636&lt;=S$20,$L636&gt;S$20),$I636,0)</f>
        <v>0</v>
      </c>
      <c r="T636" s="103" t="n">
        <f aca="false">IF(AND($K636&lt;=T$20,$L636&gt;T$20),$I636,0)</f>
        <v>0</v>
      </c>
      <c r="U636" s="103" t="n">
        <f aca="false">IF(AND($K636&lt;=U$20,$L636&gt;U$20),$I636,0)</f>
        <v>0</v>
      </c>
      <c r="V636" s="103" t="n">
        <f aca="false">IF(AND($K636&lt;=V$20,$L636&gt;V$20),$I636,0)</f>
        <v>0</v>
      </c>
      <c r="W636" s="103" t="n">
        <f aca="false">IF(AND($K636&lt;=W$20,$L636&gt;W$20),$I636,0)</f>
        <v>0</v>
      </c>
      <c r="X636" s="103" t="n">
        <f aca="false">IF(AND($K636&lt;=X$20,$L636&gt;X$20),$I636,0)</f>
        <v>0</v>
      </c>
      <c r="Y636" s="106" t="n">
        <f aca="false">SUM(M636:X636)</f>
        <v>0</v>
      </c>
    </row>
    <row r="637" customFormat="false" ht="12.75" hidden="false" customHeight="false" outlineLevel="0" collapsed="false">
      <c r="A637" s="0" t="n">
        <f aca="false">+'Personnel Input Worksheet'!A638</f>
        <v>0</v>
      </c>
      <c r="B637" s="0" t="n">
        <f aca="false">+'Personnel Input Worksheet'!B638</f>
        <v>0</v>
      </c>
      <c r="C637" s="0" t="n">
        <f aca="false">+'Personnel Input Worksheet'!C638</f>
        <v>0</v>
      </c>
      <c r="D637" s="0" t="n">
        <f aca="false">+'Personnel Input Worksheet'!D638</f>
        <v>0</v>
      </c>
      <c r="E637" s="0" t="n">
        <f aca="false">+'Personnel Input Worksheet'!E638</f>
        <v>0</v>
      </c>
      <c r="F637" s="94" t="n">
        <f aca="false">+'Personnel Input Worksheet'!F638</f>
        <v>0</v>
      </c>
      <c r="G637" s="0" t="n">
        <f aca="false">+'Personnel Input Worksheet'!G638</f>
        <v>0</v>
      </c>
      <c r="H637" s="102" t="n">
        <f aca="false">+G637*30</f>
        <v>0</v>
      </c>
      <c r="I637" s="103" t="n">
        <f aca="false">+F637/12</f>
        <v>0</v>
      </c>
      <c r="J637" s="104" t="n">
        <v>36526</v>
      </c>
      <c r="K637" s="105" t="n">
        <f aca="false">IF(B637&lt;&gt;"FTE",DATE(99,12,31),+J637+(360-H637))</f>
        <v>36525</v>
      </c>
      <c r="L637" s="105" t="n">
        <f aca="false">IF(B637&lt;&gt;"FTE",J637+H637,DATE(2001,1,1))</f>
        <v>36526</v>
      </c>
      <c r="M637" s="103" t="n">
        <f aca="false">IF(AND($K637&lt;=M$20,$L637&gt;M$20),$I637,0)</f>
        <v>0</v>
      </c>
      <c r="N637" s="103" t="n">
        <f aca="false">IF(AND($K637&lt;=N$20,$L637&gt;N$20),$I637,0)</f>
        <v>0</v>
      </c>
      <c r="O637" s="103" t="n">
        <f aca="false">IF(AND($K637&lt;=O$20,$L637&gt;O$20),$I637,0)</f>
        <v>0</v>
      </c>
      <c r="P637" s="103" t="n">
        <f aca="false">IF(AND($K637&lt;=P$20,$L637&gt;P$20),$I637,0)</f>
        <v>0</v>
      </c>
      <c r="Q637" s="103" t="n">
        <f aca="false">IF(AND($K637&lt;=Q$20,$L637&gt;Q$20),$I637,0)</f>
        <v>0</v>
      </c>
      <c r="R637" s="103" t="n">
        <f aca="false">IF(AND($K637&lt;=R$20,$L637&gt;R$20),$I637,0)</f>
        <v>0</v>
      </c>
      <c r="S637" s="103" t="n">
        <f aca="false">IF(AND($K637&lt;=S$20,$L637&gt;S$20),$I637,0)</f>
        <v>0</v>
      </c>
      <c r="T637" s="103" t="n">
        <f aca="false">IF(AND($K637&lt;=T$20,$L637&gt;T$20),$I637,0)</f>
        <v>0</v>
      </c>
      <c r="U637" s="103" t="n">
        <f aca="false">IF(AND($K637&lt;=U$20,$L637&gt;U$20),$I637,0)</f>
        <v>0</v>
      </c>
      <c r="V637" s="103" t="n">
        <f aca="false">IF(AND($K637&lt;=V$20,$L637&gt;V$20),$I637,0)</f>
        <v>0</v>
      </c>
      <c r="W637" s="103" t="n">
        <f aca="false">IF(AND($K637&lt;=W$20,$L637&gt;W$20),$I637,0)</f>
        <v>0</v>
      </c>
      <c r="X637" s="103" t="n">
        <f aca="false">IF(AND($K637&lt;=X$20,$L637&gt;X$20),$I637,0)</f>
        <v>0</v>
      </c>
      <c r="Y637" s="106" t="n">
        <f aca="false">SUM(M637:X637)</f>
        <v>0</v>
      </c>
    </row>
    <row r="638" customFormat="false" ht="12.75" hidden="false" customHeight="false" outlineLevel="0" collapsed="false">
      <c r="A638" s="0" t="n">
        <f aca="false">+'Personnel Input Worksheet'!A639</f>
        <v>0</v>
      </c>
      <c r="B638" s="0" t="n">
        <f aca="false">+'Personnel Input Worksheet'!B639</f>
        <v>0</v>
      </c>
      <c r="C638" s="0" t="n">
        <f aca="false">+'Personnel Input Worksheet'!C639</f>
        <v>0</v>
      </c>
      <c r="D638" s="0" t="n">
        <f aca="false">+'Personnel Input Worksheet'!D639</f>
        <v>0</v>
      </c>
      <c r="E638" s="0" t="n">
        <f aca="false">+'Personnel Input Worksheet'!E639</f>
        <v>0</v>
      </c>
      <c r="F638" s="94" t="n">
        <f aca="false">+'Personnel Input Worksheet'!F639</f>
        <v>0</v>
      </c>
      <c r="G638" s="0" t="n">
        <f aca="false">+'Personnel Input Worksheet'!G639</f>
        <v>0</v>
      </c>
      <c r="H638" s="102" t="n">
        <f aca="false">+G638*30</f>
        <v>0</v>
      </c>
      <c r="I638" s="103" t="n">
        <f aca="false">+F638/12</f>
        <v>0</v>
      </c>
      <c r="J638" s="104" t="n">
        <v>36526</v>
      </c>
      <c r="K638" s="105" t="n">
        <f aca="false">IF(B638&lt;&gt;"FTE",DATE(99,12,31),+J638+(360-H638))</f>
        <v>36525</v>
      </c>
      <c r="L638" s="105" t="n">
        <f aca="false">IF(B638&lt;&gt;"FTE",J638+H638,DATE(2001,1,1))</f>
        <v>36526</v>
      </c>
      <c r="M638" s="103" t="n">
        <f aca="false">IF(AND($K638&lt;=M$20,$L638&gt;M$20),$I638,0)</f>
        <v>0</v>
      </c>
      <c r="N638" s="103" t="n">
        <f aca="false">IF(AND($K638&lt;=N$20,$L638&gt;N$20),$I638,0)</f>
        <v>0</v>
      </c>
      <c r="O638" s="103" t="n">
        <f aca="false">IF(AND($K638&lt;=O$20,$L638&gt;O$20),$I638,0)</f>
        <v>0</v>
      </c>
      <c r="P638" s="103" t="n">
        <f aca="false">IF(AND($K638&lt;=P$20,$L638&gt;P$20),$I638,0)</f>
        <v>0</v>
      </c>
      <c r="Q638" s="103" t="n">
        <f aca="false">IF(AND($K638&lt;=Q$20,$L638&gt;Q$20),$I638,0)</f>
        <v>0</v>
      </c>
      <c r="R638" s="103" t="n">
        <f aca="false">IF(AND($K638&lt;=R$20,$L638&gt;R$20),$I638,0)</f>
        <v>0</v>
      </c>
      <c r="S638" s="103" t="n">
        <f aca="false">IF(AND($K638&lt;=S$20,$L638&gt;S$20),$I638,0)</f>
        <v>0</v>
      </c>
      <c r="T638" s="103" t="n">
        <f aca="false">IF(AND($K638&lt;=T$20,$L638&gt;T$20),$I638,0)</f>
        <v>0</v>
      </c>
      <c r="U638" s="103" t="n">
        <f aca="false">IF(AND($K638&lt;=U$20,$L638&gt;U$20),$I638,0)</f>
        <v>0</v>
      </c>
      <c r="V638" s="103" t="n">
        <f aca="false">IF(AND($K638&lt;=V$20,$L638&gt;V$20),$I638,0)</f>
        <v>0</v>
      </c>
      <c r="W638" s="103" t="n">
        <f aca="false">IF(AND($K638&lt;=W$20,$L638&gt;W$20),$I638,0)</f>
        <v>0</v>
      </c>
      <c r="X638" s="103" t="n">
        <f aca="false">IF(AND($K638&lt;=X$20,$L638&gt;X$20),$I638,0)</f>
        <v>0</v>
      </c>
      <c r="Y638" s="106" t="n">
        <f aca="false">SUM(M638:X638)</f>
        <v>0</v>
      </c>
    </row>
    <row r="639" customFormat="false" ht="12.75" hidden="false" customHeight="false" outlineLevel="0" collapsed="false">
      <c r="A639" s="0" t="n">
        <f aca="false">+'Personnel Input Worksheet'!A640</f>
        <v>0</v>
      </c>
      <c r="B639" s="0" t="n">
        <f aca="false">+'Personnel Input Worksheet'!B640</f>
        <v>0</v>
      </c>
      <c r="C639" s="0" t="n">
        <f aca="false">+'Personnel Input Worksheet'!C640</f>
        <v>0</v>
      </c>
      <c r="D639" s="0" t="n">
        <f aca="false">+'Personnel Input Worksheet'!D640</f>
        <v>0</v>
      </c>
      <c r="E639" s="0" t="n">
        <f aca="false">+'Personnel Input Worksheet'!E640</f>
        <v>0</v>
      </c>
      <c r="F639" s="94" t="n">
        <f aca="false">+'Personnel Input Worksheet'!F640</f>
        <v>0</v>
      </c>
      <c r="G639" s="0" t="n">
        <f aca="false">+'Personnel Input Worksheet'!G640</f>
        <v>0</v>
      </c>
      <c r="H639" s="102" t="n">
        <f aca="false">+G639*30</f>
        <v>0</v>
      </c>
      <c r="I639" s="103" t="n">
        <f aca="false">+F639/12</f>
        <v>0</v>
      </c>
      <c r="J639" s="104" t="n">
        <v>36526</v>
      </c>
      <c r="K639" s="105" t="n">
        <f aca="false">IF(B639&lt;&gt;"FTE",DATE(99,12,31),+J639+(360-H639))</f>
        <v>36525</v>
      </c>
      <c r="L639" s="105" t="n">
        <f aca="false">IF(B639&lt;&gt;"FTE",J639+H639,DATE(2001,1,1))</f>
        <v>36526</v>
      </c>
      <c r="M639" s="103" t="n">
        <f aca="false">IF(AND($K639&lt;=M$20,$L639&gt;M$20),$I639,0)</f>
        <v>0</v>
      </c>
      <c r="N639" s="103" t="n">
        <f aca="false">IF(AND($K639&lt;=N$20,$L639&gt;N$20),$I639,0)</f>
        <v>0</v>
      </c>
      <c r="O639" s="103" t="n">
        <f aca="false">IF(AND($K639&lt;=O$20,$L639&gt;O$20),$I639,0)</f>
        <v>0</v>
      </c>
      <c r="P639" s="103" t="n">
        <f aca="false">IF(AND($K639&lt;=P$20,$L639&gt;P$20),$I639,0)</f>
        <v>0</v>
      </c>
      <c r="Q639" s="103" t="n">
        <f aca="false">IF(AND($K639&lt;=Q$20,$L639&gt;Q$20),$I639,0)</f>
        <v>0</v>
      </c>
      <c r="R639" s="103" t="n">
        <f aca="false">IF(AND($K639&lt;=R$20,$L639&gt;R$20),$I639,0)</f>
        <v>0</v>
      </c>
      <c r="S639" s="103" t="n">
        <f aca="false">IF(AND($K639&lt;=S$20,$L639&gt;S$20),$I639,0)</f>
        <v>0</v>
      </c>
      <c r="T639" s="103" t="n">
        <f aca="false">IF(AND($K639&lt;=T$20,$L639&gt;T$20),$I639,0)</f>
        <v>0</v>
      </c>
      <c r="U639" s="103" t="n">
        <f aca="false">IF(AND($K639&lt;=U$20,$L639&gt;U$20),$I639,0)</f>
        <v>0</v>
      </c>
      <c r="V639" s="103" t="n">
        <f aca="false">IF(AND($K639&lt;=V$20,$L639&gt;V$20),$I639,0)</f>
        <v>0</v>
      </c>
      <c r="W639" s="103" t="n">
        <f aca="false">IF(AND($K639&lt;=W$20,$L639&gt;W$20),$I639,0)</f>
        <v>0</v>
      </c>
      <c r="X639" s="103" t="n">
        <f aca="false">IF(AND($K639&lt;=X$20,$L639&gt;X$20),$I639,0)</f>
        <v>0</v>
      </c>
      <c r="Y639" s="106" t="n">
        <f aca="false">SUM(M639:X639)</f>
        <v>0</v>
      </c>
    </row>
    <row r="640" customFormat="false" ht="12.75" hidden="false" customHeight="false" outlineLevel="0" collapsed="false">
      <c r="A640" s="0" t="n">
        <f aca="false">+'Personnel Input Worksheet'!A641</f>
        <v>0</v>
      </c>
      <c r="B640" s="0" t="n">
        <f aca="false">+'Personnel Input Worksheet'!B641</f>
        <v>0</v>
      </c>
      <c r="C640" s="0" t="n">
        <f aca="false">+'Personnel Input Worksheet'!C641</f>
        <v>0</v>
      </c>
      <c r="D640" s="0" t="n">
        <f aca="false">+'Personnel Input Worksheet'!D641</f>
        <v>0</v>
      </c>
      <c r="E640" s="0" t="n">
        <f aca="false">+'Personnel Input Worksheet'!E641</f>
        <v>0</v>
      </c>
      <c r="F640" s="94" t="n">
        <f aca="false">+'Personnel Input Worksheet'!F641</f>
        <v>0</v>
      </c>
      <c r="G640" s="0" t="n">
        <f aca="false">+'Personnel Input Worksheet'!G641</f>
        <v>0</v>
      </c>
      <c r="H640" s="102" t="n">
        <f aca="false">+G640*30</f>
        <v>0</v>
      </c>
      <c r="I640" s="103" t="n">
        <f aca="false">+F640/12</f>
        <v>0</v>
      </c>
      <c r="J640" s="104" t="n">
        <v>36526</v>
      </c>
      <c r="K640" s="105" t="n">
        <f aca="false">IF(B640&lt;&gt;"FTE",DATE(99,12,31),+J640+(360-H640))</f>
        <v>36525</v>
      </c>
      <c r="L640" s="105" t="n">
        <f aca="false">IF(B640&lt;&gt;"FTE",J640+H640,DATE(2001,1,1))</f>
        <v>36526</v>
      </c>
      <c r="M640" s="103" t="n">
        <f aca="false">IF(AND($K640&lt;=M$20,$L640&gt;M$20),$I640,0)</f>
        <v>0</v>
      </c>
      <c r="N640" s="103" t="n">
        <f aca="false">IF(AND($K640&lt;=N$20,$L640&gt;N$20),$I640,0)</f>
        <v>0</v>
      </c>
      <c r="O640" s="103" t="n">
        <f aca="false">IF(AND($K640&lt;=O$20,$L640&gt;O$20),$I640,0)</f>
        <v>0</v>
      </c>
      <c r="P640" s="103" t="n">
        <f aca="false">IF(AND($K640&lt;=P$20,$L640&gt;P$20),$I640,0)</f>
        <v>0</v>
      </c>
      <c r="Q640" s="103" t="n">
        <f aca="false">IF(AND($K640&lt;=Q$20,$L640&gt;Q$20),$I640,0)</f>
        <v>0</v>
      </c>
      <c r="R640" s="103" t="n">
        <f aca="false">IF(AND($K640&lt;=R$20,$L640&gt;R$20),$I640,0)</f>
        <v>0</v>
      </c>
      <c r="S640" s="103" t="n">
        <f aca="false">IF(AND($K640&lt;=S$20,$L640&gt;S$20),$I640,0)</f>
        <v>0</v>
      </c>
      <c r="T640" s="103" t="n">
        <f aca="false">IF(AND($K640&lt;=T$20,$L640&gt;T$20),$I640,0)</f>
        <v>0</v>
      </c>
      <c r="U640" s="103" t="n">
        <f aca="false">IF(AND($K640&lt;=U$20,$L640&gt;U$20),$I640,0)</f>
        <v>0</v>
      </c>
      <c r="V640" s="103" t="n">
        <f aca="false">IF(AND($K640&lt;=V$20,$L640&gt;V$20),$I640,0)</f>
        <v>0</v>
      </c>
      <c r="W640" s="103" t="n">
        <f aca="false">IF(AND($K640&lt;=W$20,$L640&gt;W$20),$I640,0)</f>
        <v>0</v>
      </c>
      <c r="X640" s="103" t="n">
        <f aca="false">IF(AND($K640&lt;=X$20,$L640&gt;X$20),$I640,0)</f>
        <v>0</v>
      </c>
      <c r="Y640" s="106" t="n">
        <f aca="false">SUM(M640:X640)</f>
        <v>0</v>
      </c>
    </row>
    <row r="641" customFormat="false" ht="12.75" hidden="false" customHeight="false" outlineLevel="0" collapsed="false">
      <c r="A641" s="0" t="n">
        <f aca="false">+'Personnel Input Worksheet'!A642</f>
        <v>0</v>
      </c>
      <c r="B641" s="0" t="n">
        <f aca="false">+'Personnel Input Worksheet'!B642</f>
        <v>0</v>
      </c>
      <c r="C641" s="0" t="n">
        <f aca="false">+'Personnel Input Worksheet'!C642</f>
        <v>0</v>
      </c>
      <c r="D641" s="0" t="n">
        <f aca="false">+'Personnel Input Worksheet'!D642</f>
        <v>0</v>
      </c>
      <c r="E641" s="0" t="n">
        <f aca="false">+'Personnel Input Worksheet'!E642</f>
        <v>0</v>
      </c>
      <c r="F641" s="94" t="n">
        <f aca="false">+'Personnel Input Worksheet'!F642</f>
        <v>0</v>
      </c>
      <c r="G641" s="0" t="n">
        <f aca="false">+'Personnel Input Worksheet'!G642</f>
        <v>0</v>
      </c>
      <c r="H641" s="102" t="n">
        <f aca="false">+G641*30</f>
        <v>0</v>
      </c>
      <c r="I641" s="103" t="n">
        <f aca="false">+F641/12</f>
        <v>0</v>
      </c>
      <c r="J641" s="104" t="n">
        <v>36526</v>
      </c>
      <c r="K641" s="105" t="n">
        <f aca="false">IF(B641&lt;&gt;"FTE",DATE(99,12,31),+J641+(360-H641))</f>
        <v>36525</v>
      </c>
      <c r="L641" s="105" t="n">
        <f aca="false">IF(B641&lt;&gt;"FTE",J641+H641,DATE(2001,1,1))</f>
        <v>36526</v>
      </c>
      <c r="M641" s="103" t="n">
        <f aca="false">IF(AND($K641&lt;=M$20,$L641&gt;M$20),$I641,0)</f>
        <v>0</v>
      </c>
      <c r="N641" s="103" t="n">
        <f aca="false">IF(AND($K641&lt;=N$20,$L641&gt;N$20),$I641,0)</f>
        <v>0</v>
      </c>
      <c r="O641" s="103" t="n">
        <f aca="false">IF(AND($K641&lt;=O$20,$L641&gt;O$20),$I641,0)</f>
        <v>0</v>
      </c>
      <c r="P641" s="103" t="n">
        <f aca="false">IF(AND($K641&lt;=P$20,$L641&gt;P$20),$I641,0)</f>
        <v>0</v>
      </c>
      <c r="Q641" s="103" t="n">
        <f aca="false">IF(AND($K641&lt;=Q$20,$L641&gt;Q$20),$I641,0)</f>
        <v>0</v>
      </c>
      <c r="R641" s="103" t="n">
        <f aca="false">IF(AND($K641&lt;=R$20,$L641&gt;R$20),$I641,0)</f>
        <v>0</v>
      </c>
      <c r="S641" s="103" t="n">
        <f aca="false">IF(AND($K641&lt;=S$20,$L641&gt;S$20),$I641,0)</f>
        <v>0</v>
      </c>
      <c r="T641" s="103" t="n">
        <f aca="false">IF(AND($K641&lt;=T$20,$L641&gt;T$20),$I641,0)</f>
        <v>0</v>
      </c>
      <c r="U641" s="103" t="n">
        <f aca="false">IF(AND($K641&lt;=U$20,$L641&gt;U$20),$I641,0)</f>
        <v>0</v>
      </c>
      <c r="V641" s="103" t="n">
        <f aca="false">IF(AND($K641&lt;=V$20,$L641&gt;V$20),$I641,0)</f>
        <v>0</v>
      </c>
      <c r="W641" s="103" t="n">
        <f aca="false">IF(AND($K641&lt;=W$20,$L641&gt;W$20),$I641,0)</f>
        <v>0</v>
      </c>
      <c r="X641" s="103" t="n">
        <f aca="false">IF(AND($K641&lt;=X$20,$L641&gt;X$20),$I641,0)</f>
        <v>0</v>
      </c>
      <c r="Y641" s="106" t="n">
        <f aca="false">SUM(M641:X641)</f>
        <v>0</v>
      </c>
    </row>
    <row r="642" customFormat="false" ht="12.75" hidden="false" customHeight="false" outlineLevel="0" collapsed="false">
      <c r="A642" s="0" t="n">
        <f aca="false">+'Personnel Input Worksheet'!A643</f>
        <v>0</v>
      </c>
      <c r="B642" s="0" t="n">
        <f aca="false">+'Personnel Input Worksheet'!B643</f>
        <v>0</v>
      </c>
      <c r="C642" s="0" t="n">
        <f aca="false">+'Personnel Input Worksheet'!C643</f>
        <v>0</v>
      </c>
      <c r="D642" s="0" t="n">
        <f aca="false">+'Personnel Input Worksheet'!D643</f>
        <v>0</v>
      </c>
      <c r="E642" s="0" t="n">
        <f aca="false">+'Personnel Input Worksheet'!E643</f>
        <v>0</v>
      </c>
      <c r="F642" s="94" t="n">
        <f aca="false">+'Personnel Input Worksheet'!F643</f>
        <v>0</v>
      </c>
      <c r="G642" s="0" t="n">
        <f aca="false">+'Personnel Input Worksheet'!G643</f>
        <v>0</v>
      </c>
      <c r="H642" s="102" t="n">
        <f aca="false">+G642*30</f>
        <v>0</v>
      </c>
      <c r="I642" s="103" t="n">
        <f aca="false">+F642/12</f>
        <v>0</v>
      </c>
      <c r="J642" s="104" t="n">
        <v>36526</v>
      </c>
      <c r="K642" s="105" t="n">
        <f aca="false">IF(B642&lt;&gt;"FTE",DATE(99,12,31),+J642+(360-H642))</f>
        <v>36525</v>
      </c>
      <c r="L642" s="105" t="n">
        <f aca="false">IF(B642&lt;&gt;"FTE",J642+H642,DATE(2001,1,1))</f>
        <v>36526</v>
      </c>
      <c r="M642" s="103" t="n">
        <f aca="false">IF(AND($K642&lt;=M$20,$L642&gt;M$20),$I642,0)</f>
        <v>0</v>
      </c>
      <c r="N642" s="103" t="n">
        <f aca="false">IF(AND($K642&lt;=N$20,$L642&gt;N$20),$I642,0)</f>
        <v>0</v>
      </c>
      <c r="O642" s="103" t="n">
        <f aca="false">IF(AND($K642&lt;=O$20,$L642&gt;O$20),$I642,0)</f>
        <v>0</v>
      </c>
      <c r="P642" s="103" t="n">
        <f aca="false">IF(AND($K642&lt;=P$20,$L642&gt;P$20),$I642,0)</f>
        <v>0</v>
      </c>
      <c r="Q642" s="103" t="n">
        <f aca="false">IF(AND($K642&lt;=Q$20,$L642&gt;Q$20),$I642,0)</f>
        <v>0</v>
      </c>
      <c r="R642" s="103" t="n">
        <f aca="false">IF(AND($K642&lt;=R$20,$L642&gt;R$20),$I642,0)</f>
        <v>0</v>
      </c>
      <c r="S642" s="103" t="n">
        <f aca="false">IF(AND($K642&lt;=S$20,$L642&gt;S$20),$I642,0)</f>
        <v>0</v>
      </c>
      <c r="T642" s="103" t="n">
        <f aca="false">IF(AND($K642&lt;=T$20,$L642&gt;T$20),$I642,0)</f>
        <v>0</v>
      </c>
      <c r="U642" s="103" t="n">
        <f aca="false">IF(AND($K642&lt;=U$20,$L642&gt;U$20),$I642,0)</f>
        <v>0</v>
      </c>
      <c r="V642" s="103" t="n">
        <f aca="false">IF(AND($K642&lt;=V$20,$L642&gt;V$20),$I642,0)</f>
        <v>0</v>
      </c>
      <c r="W642" s="103" t="n">
        <f aca="false">IF(AND($K642&lt;=W$20,$L642&gt;W$20),$I642,0)</f>
        <v>0</v>
      </c>
      <c r="X642" s="103" t="n">
        <f aca="false">IF(AND($K642&lt;=X$20,$L642&gt;X$20),$I642,0)</f>
        <v>0</v>
      </c>
      <c r="Y642" s="106" t="n">
        <f aca="false">SUM(M642:X642)</f>
        <v>0</v>
      </c>
    </row>
    <row r="643" customFormat="false" ht="12.75" hidden="false" customHeight="false" outlineLevel="0" collapsed="false">
      <c r="A643" s="0" t="n">
        <f aca="false">+'Personnel Input Worksheet'!A644</f>
        <v>0</v>
      </c>
      <c r="B643" s="0" t="n">
        <f aca="false">+'Personnel Input Worksheet'!B644</f>
        <v>0</v>
      </c>
      <c r="C643" s="0" t="n">
        <f aca="false">+'Personnel Input Worksheet'!C644</f>
        <v>0</v>
      </c>
      <c r="D643" s="0" t="n">
        <f aca="false">+'Personnel Input Worksheet'!D644</f>
        <v>0</v>
      </c>
      <c r="E643" s="0" t="n">
        <f aca="false">+'Personnel Input Worksheet'!E644</f>
        <v>0</v>
      </c>
      <c r="F643" s="94" t="n">
        <f aca="false">+'Personnel Input Worksheet'!F644</f>
        <v>0</v>
      </c>
      <c r="G643" s="0" t="n">
        <f aca="false">+'Personnel Input Worksheet'!G644</f>
        <v>0</v>
      </c>
      <c r="H643" s="102" t="n">
        <f aca="false">+G643*30</f>
        <v>0</v>
      </c>
      <c r="I643" s="103" t="n">
        <f aca="false">+F643/12</f>
        <v>0</v>
      </c>
      <c r="J643" s="104" t="n">
        <v>36526</v>
      </c>
      <c r="K643" s="105" t="n">
        <f aca="false">IF(B643&lt;&gt;"FTE",DATE(99,12,31),+J643+(360-H643))</f>
        <v>36525</v>
      </c>
      <c r="L643" s="105" t="n">
        <f aca="false">IF(B643&lt;&gt;"FTE",J643+H643,DATE(2001,1,1))</f>
        <v>36526</v>
      </c>
      <c r="M643" s="103" t="n">
        <f aca="false">IF(AND($K643&lt;=M$20,$L643&gt;M$20),$I643,0)</f>
        <v>0</v>
      </c>
      <c r="N643" s="103" t="n">
        <f aca="false">IF(AND($K643&lt;=N$20,$L643&gt;N$20),$I643,0)</f>
        <v>0</v>
      </c>
      <c r="O643" s="103" t="n">
        <f aca="false">IF(AND($K643&lt;=O$20,$L643&gt;O$20),$I643,0)</f>
        <v>0</v>
      </c>
      <c r="P643" s="103" t="n">
        <f aca="false">IF(AND($K643&lt;=P$20,$L643&gt;P$20),$I643,0)</f>
        <v>0</v>
      </c>
      <c r="Q643" s="103" t="n">
        <f aca="false">IF(AND($K643&lt;=Q$20,$L643&gt;Q$20),$I643,0)</f>
        <v>0</v>
      </c>
      <c r="R643" s="103" t="n">
        <f aca="false">IF(AND($K643&lt;=R$20,$L643&gt;R$20),$I643,0)</f>
        <v>0</v>
      </c>
      <c r="S643" s="103" t="n">
        <f aca="false">IF(AND($K643&lt;=S$20,$L643&gt;S$20),$I643,0)</f>
        <v>0</v>
      </c>
      <c r="T643" s="103" t="n">
        <f aca="false">IF(AND($K643&lt;=T$20,$L643&gt;T$20),$I643,0)</f>
        <v>0</v>
      </c>
      <c r="U643" s="103" t="n">
        <f aca="false">IF(AND($K643&lt;=U$20,$L643&gt;U$20),$I643,0)</f>
        <v>0</v>
      </c>
      <c r="V643" s="103" t="n">
        <f aca="false">IF(AND($K643&lt;=V$20,$L643&gt;V$20),$I643,0)</f>
        <v>0</v>
      </c>
      <c r="W643" s="103" t="n">
        <f aca="false">IF(AND($K643&lt;=W$20,$L643&gt;W$20),$I643,0)</f>
        <v>0</v>
      </c>
      <c r="X643" s="103" t="n">
        <f aca="false">IF(AND($K643&lt;=X$20,$L643&gt;X$20),$I643,0)</f>
        <v>0</v>
      </c>
      <c r="Y643" s="106" t="n">
        <f aca="false">SUM(M643:X643)</f>
        <v>0</v>
      </c>
    </row>
    <row r="644" customFormat="false" ht="12.75" hidden="false" customHeight="false" outlineLevel="0" collapsed="false">
      <c r="A644" s="0" t="n">
        <f aca="false">+'Personnel Input Worksheet'!A645</f>
        <v>0</v>
      </c>
      <c r="B644" s="0" t="n">
        <f aca="false">+'Personnel Input Worksheet'!B645</f>
        <v>0</v>
      </c>
      <c r="C644" s="0" t="n">
        <f aca="false">+'Personnel Input Worksheet'!C645</f>
        <v>0</v>
      </c>
      <c r="D644" s="0" t="n">
        <f aca="false">+'Personnel Input Worksheet'!D645</f>
        <v>0</v>
      </c>
      <c r="E644" s="0" t="n">
        <f aca="false">+'Personnel Input Worksheet'!E645</f>
        <v>0</v>
      </c>
      <c r="F644" s="94" t="n">
        <f aca="false">+'Personnel Input Worksheet'!F645</f>
        <v>0</v>
      </c>
      <c r="G644" s="0" t="n">
        <f aca="false">+'Personnel Input Worksheet'!G645</f>
        <v>0</v>
      </c>
      <c r="H644" s="102" t="n">
        <f aca="false">+G644*30</f>
        <v>0</v>
      </c>
      <c r="I644" s="103" t="n">
        <f aca="false">+F644/12</f>
        <v>0</v>
      </c>
      <c r="J644" s="104" t="n">
        <v>36526</v>
      </c>
      <c r="K644" s="105" t="n">
        <f aca="false">IF(B644&lt;&gt;"FTE",DATE(99,12,31),+J644+(360-H644))</f>
        <v>36525</v>
      </c>
      <c r="L644" s="105" t="n">
        <f aca="false">IF(B644&lt;&gt;"FTE",J644+H644,DATE(2001,1,1))</f>
        <v>36526</v>
      </c>
      <c r="M644" s="103" t="n">
        <f aca="false">IF(AND($K644&lt;=M$20,$L644&gt;M$20),$I644,0)</f>
        <v>0</v>
      </c>
      <c r="N644" s="103" t="n">
        <f aca="false">IF(AND($K644&lt;=N$20,$L644&gt;N$20),$I644,0)</f>
        <v>0</v>
      </c>
      <c r="O644" s="103" t="n">
        <f aca="false">IF(AND($K644&lt;=O$20,$L644&gt;O$20),$I644,0)</f>
        <v>0</v>
      </c>
      <c r="P644" s="103" t="n">
        <f aca="false">IF(AND($K644&lt;=P$20,$L644&gt;P$20),$I644,0)</f>
        <v>0</v>
      </c>
      <c r="Q644" s="103" t="n">
        <f aca="false">IF(AND($K644&lt;=Q$20,$L644&gt;Q$20),$I644,0)</f>
        <v>0</v>
      </c>
      <c r="R644" s="103" t="n">
        <f aca="false">IF(AND($K644&lt;=R$20,$L644&gt;R$20),$I644,0)</f>
        <v>0</v>
      </c>
      <c r="S644" s="103" t="n">
        <f aca="false">IF(AND($K644&lt;=S$20,$L644&gt;S$20),$I644,0)</f>
        <v>0</v>
      </c>
      <c r="T644" s="103" t="n">
        <f aca="false">IF(AND($K644&lt;=T$20,$L644&gt;T$20),$I644,0)</f>
        <v>0</v>
      </c>
      <c r="U644" s="103" t="n">
        <f aca="false">IF(AND($K644&lt;=U$20,$L644&gt;U$20),$I644,0)</f>
        <v>0</v>
      </c>
      <c r="V644" s="103" t="n">
        <f aca="false">IF(AND($K644&lt;=V$20,$L644&gt;V$20),$I644,0)</f>
        <v>0</v>
      </c>
      <c r="W644" s="103" t="n">
        <f aca="false">IF(AND($K644&lt;=W$20,$L644&gt;W$20),$I644,0)</f>
        <v>0</v>
      </c>
      <c r="X644" s="103" t="n">
        <f aca="false">IF(AND($K644&lt;=X$20,$L644&gt;X$20),$I644,0)</f>
        <v>0</v>
      </c>
      <c r="Y644" s="106" t="n">
        <f aca="false">SUM(M644:X644)</f>
        <v>0</v>
      </c>
    </row>
    <row r="645" customFormat="false" ht="12.75" hidden="false" customHeight="false" outlineLevel="0" collapsed="false">
      <c r="A645" s="0" t="n">
        <f aca="false">+'Personnel Input Worksheet'!A646</f>
        <v>0</v>
      </c>
      <c r="B645" s="0" t="n">
        <f aca="false">+'Personnel Input Worksheet'!B646</f>
        <v>0</v>
      </c>
      <c r="C645" s="0" t="n">
        <f aca="false">+'Personnel Input Worksheet'!C646</f>
        <v>0</v>
      </c>
      <c r="D645" s="0" t="n">
        <f aca="false">+'Personnel Input Worksheet'!D646</f>
        <v>0</v>
      </c>
      <c r="E645" s="0" t="n">
        <f aca="false">+'Personnel Input Worksheet'!E646</f>
        <v>0</v>
      </c>
      <c r="F645" s="94" t="n">
        <f aca="false">+'Personnel Input Worksheet'!F646</f>
        <v>0</v>
      </c>
      <c r="G645" s="0" t="n">
        <f aca="false">+'Personnel Input Worksheet'!G646</f>
        <v>0</v>
      </c>
      <c r="H645" s="102" t="n">
        <f aca="false">+G645*30</f>
        <v>0</v>
      </c>
      <c r="I645" s="103" t="n">
        <f aca="false">+F645/12</f>
        <v>0</v>
      </c>
      <c r="J645" s="104" t="n">
        <v>36526</v>
      </c>
      <c r="K645" s="105" t="n">
        <f aca="false">IF(B645&lt;&gt;"FTE",DATE(99,12,31),+J645+(360-H645))</f>
        <v>36525</v>
      </c>
      <c r="L645" s="105" t="n">
        <f aca="false">IF(B645&lt;&gt;"FTE",J645+H645,DATE(2001,1,1))</f>
        <v>36526</v>
      </c>
      <c r="M645" s="103" t="n">
        <f aca="false">IF(AND($K645&lt;=M$20,$L645&gt;M$20),$I645,0)</f>
        <v>0</v>
      </c>
      <c r="N645" s="103" t="n">
        <f aca="false">IF(AND($K645&lt;=N$20,$L645&gt;N$20),$I645,0)</f>
        <v>0</v>
      </c>
      <c r="O645" s="103" t="n">
        <f aca="false">IF(AND($K645&lt;=O$20,$L645&gt;O$20),$I645,0)</f>
        <v>0</v>
      </c>
      <c r="P645" s="103" t="n">
        <f aca="false">IF(AND($K645&lt;=P$20,$L645&gt;P$20),$I645,0)</f>
        <v>0</v>
      </c>
      <c r="Q645" s="103" t="n">
        <f aca="false">IF(AND($K645&lt;=Q$20,$L645&gt;Q$20),$I645,0)</f>
        <v>0</v>
      </c>
      <c r="R645" s="103" t="n">
        <f aca="false">IF(AND($K645&lt;=R$20,$L645&gt;R$20),$I645,0)</f>
        <v>0</v>
      </c>
      <c r="S645" s="103" t="n">
        <f aca="false">IF(AND($K645&lt;=S$20,$L645&gt;S$20),$I645,0)</f>
        <v>0</v>
      </c>
      <c r="T645" s="103" t="n">
        <f aca="false">IF(AND($K645&lt;=T$20,$L645&gt;T$20),$I645,0)</f>
        <v>0</v>
      </c>
      <c r="U645" s="103" t="n">
        <f aca="false">IF(AND($K645&lt;=U$20,$L645&gt;U$20),$I645,0)</f>
        <v>0</v>
      </c>
      <c r="V645" s="103" t="n">
        <f aca="false">IF(AND($K645&lt;=V$20,$L645&gt;V$20),$I645,0)</f>
        <v>0</v>
      </c>
      <c r="W645" s="103" t="n">
        <f aca="false">IF(AND($K645&lt;=W$20,$L645&gt;W$20),$I645,0)</f>
        <v>0</v>
      </c>
      <c r="X645" s="103" t="n">
        <f aca="false">IF(AND($K645&lt;=X$20,$L645&gt;X$20),$I645,0)</f>
        <v>0</v>
      </c>
      <c r="Y645" s="106" t="n">
        <f aca="false">SUM(M645:X645)</f>
        <v>0</v>
      </c>
    </row>
    <row r="646" customFormat="false" ht="12.75" hidden="false" customHeight="false" outlineLevel="0" collapsed="false">
      <c r="A646" s="0" t="n">
        <f aca="false">+'Personnel Input Worksheet'!A647</f>
        <v>0</v>
      </c>
      <c r="B646" s="0" t="n">
        <f aca="false">+'Personnel Input Worksheet'!B647</f>
        <v>0</v>
      </c>
      <c r="C646" s="0" t="n">
        <f aca="false">+'Personnel Input Worksheet'!C647</f>
        <v>0</v>
      </c>
      <c r="D646" s="0" t="n">
        <f aca="false">+'Personnel Input Worksheet'!D647</f>
        <v>0</v>
      </c>
      <c r="E646" s="0" t="n">
        <f aca="false">+'Personnel Input Worksheet'!E647</f>
        <v>0</v>
      </c>
      <c r="F646" s="94" t="n">
        <f aca="false">+'Personnel Input Worksheet'!F647</f>
        <v>0</v>
      </c>
      <c r="G646" s="0" t="n">
        <f aca="false">+'Personnel Input Worksheet'!G647</f>
        <v>0</v>
      </c>
      <c r="H646" s="102" t="n">
        <f aca="false">+G646*30</f>
        <v>0</v>
      </c>
      <c r="I646" s="103" t="n">
        <f aca="false">+F646/12</f>
        <v>0</v>
      </c>
      <c r="J646" s="104" t="n">
        <v>36526</v>
      </c>
      <c r="K646" s="105" t="n">
        <f aca="false">IF(B646&lt;&gt;"FTE",DATE(99,12,31),+J646+(360-H646))</f>
        <v>36525</v>
      </c>
      <c r="L646" s="105" t="n">
        <f aca="false">IF(B646&lt;&gt;"FTE",J646+H646,DATE(2001,1,1))</f>
        <v>36526</v>
      </c>
      <c r="M646" s="103" t="n">
        <f aca="false">IF(AND($K646&lt;=M$20,$L646&gt;M$20),$I646,0)</f>
        <v>0</v>
      </c>
      <c r="N646" s="103" t="n">
        <f aca="false">IF(AND($K646&lt;=N$20,$L646&gt;N$20),$I646,0)</f>
        <v>0</v>
      </c>
      <c r="O646" s="103" t="n">
        <f aca="false">IF(AND($K646&lt;=O$20,$L646&gt;O$20),$I646,0)</f>
        <v>0</v>
      </c>
      <c r="P646" s="103" t="n">
        <f aca="false">IF(AND($K646&lt;=P$20,$L646&gt;P$20),$I646,0)</f>
        <v>0</v>
      </c>
      <c r="Q646" s="103" t="n">
        <f aca="false">IF(AND($K646&lt;=Q$20,$L646&gt;Q$20),$I646,0)</f>
        <v>0</v>
      </c>
      <c r="R646" s="103" t="n">
        <f aca="false">IF(AND($K646&lt;=R$20,$L646&gt;R$20),$I646,0)</f>
        <v>0</v>
      </c>
      <c r="S646" s="103" t="n">
        <f aca="false">IF(AND($K646&lt;=S$20,$L646&gt;S$20),$I646,0)</f>
        <v>0</v>
      </c>
      <c r="T646" s="103" t="n">
        <f aca="false">IF(AND($K646&lt;=T$20,$L646&gt;T$20),$I646,0)</f>
        <v>0</v>
      </c>
      <c r="U646" s="103" t="n">
        <f aca="false">IF(AND($K646&lt;=U$20,$L646&gt;U$20),$I646,0)</f>
        <v>0</v>
      </c>
      <c r="V646" s="103" t="n">
        <f aca="false">IF(AND($K646&lt;=V$20,$L646&gt;V$20),$I646,0)</f>
        <v>0</v>
      </c>
      <c r="W646" s="103" t="n">
        <f aca="false">IF(AND($K646&lt;=W$20,$L646&gt;W$20),$I646,0)</f>
        <v>0</v>
      </c>
      <c r="X646" s="103" t="n">
        <f aca="false">IF(AND($K646&lt;=X$20,$L646&gt;X$20),$I646,0)</f>
        <v>0</v>
      </c>
      <c r="Y646" s="106" t="n">
        <f aca="false">SUM(M646:X646)</f>
        <v>0</v>
      </c>
    </row>
    <row r="647" customFormat="false" ht="12.75" hidden="false" customHeight="false" outlineLevel="0" collapsed="false">
      <c r="A647" s="0" t="n">
        <f aca="false">+'Personnel Input Worksheet'!A648</f>
        <v>0</v>
      </c>
      <c r="B647" s="0" t="n">
        <f aca="false">+'Personnel Input Worksheet'!B648</f>
        <v>0</v>
      </c>
      <c r="C647" s="0" t="n">
        <f aca="false">+'Personnel Input Worksheet'!C648</f>
        <v>0</v>
      </c>
      <c r="D647" s="0" t="n">
        <f aca="false">+'Personnel Input Worksheet'!D648</f>
        <v>0</v>
      </c>
      <c r="E647" s="0" t="n">
        <f aca="false">+'Personnel Input Worksheet'!E648</f>
        <v>0</v>
      </c>
      <c r="F647" s="94" t="n">
        <f aca="false">+'Personnel Input Worksheet'!F648</f>
        <v>0</v>
      </c>
      <c r="G647" s="0" t="n">
        <f aca="false">+'Personnel Input Worksheet'!G648</f>
        <v>0</v>
      </c>
      <c r="H647" s="102" t="n">
        <f aca="false">+G647*30</f>
        <v>0</v>
      </c>
      <c r="I647" s="103" t="n">
        <f aca="false">+F647/12</f>
        <v>0</v>
      </c>
      <c r="J647" s="104" t="n">
        <v>36526</v>
      </c>
      <c r="K647" s="105" t="n">
        <f aca="false">IF(B647&lt;&gt;"FTE",DATE(99,12,31),+J647+(360-H647))</f>
        <v>36525</v>
      </c>
      <c r="L647" s="105" t="n">
        <f aca="false">IF(B647&lt;&gt;"FTE",J647+H647,DATE(2001,1,1))</f>
        <v>36526</v>
      </c>
      <c r="M647" s="103" t="n">
        <f aca="false">IF(AND($K647&lt;=M$20,$L647&gt;M$20),$I647,0)</f>
        <v>0</v>
      </c>
      <c r="N647" s="103" t="n">
        <f aca="false">IF(AND($K647&lt;=N$20,$L647&gt;N$20),$I647,0)</f>
        <v>0</v>
      </c>
      <c r="O647" s="103" t="n">
        <f aca="false">IF(AND($K647&lt;=O$20,$L647&gt;O$20),$I647,0)</f>
        <v>0</v>
      </c>
      <c r="P647" s="103" t="n">
        <f aca="false">IF(AND($K647&lt;=P$20,$L647&gt;P$20),$I647,0)</f>
        <v>0</v>
      </c>
      <c r="Q647" s="103" t="n">
        <f aca="false">IF(AND($K647&lt;=Q$20,$L647&gt;Q$20),$I647,0)</f>
        <v>0</v>
      </c>
      <c r="R647" s="103" t="n">
        <f aca="false">IF(AND($K647&lt;=R$20,$L647&gt;R$20),$I647,0)</f>
        <v>0</v>
      </c>
      <c r="S647" s="103" t="n">
        <f aca="false">IF(AND($K647&lt;=S$20,$L647&gt;S$20),$I647,0)</f>
        <v>0</v>
      </c>
      <c r="T647" s="103" t="n">
        <f aca="false">IF(AND($K647&lt;=T$20,$L647&gt;T$20),$I647,0)</f>
        <v>0</v>
      </c>
      <c r="U647" s="103" t="n">
        <f aca="false">IF(AND($K647&lt;=U$20,$L647&gt;U$20),$I647,0)</f>
        <v>0</v>
      </c>
      <c r="V647" s="103" t="n">
        <f aca="false">IF(AND($K647&lt;=V$20,$L647&gt;V$20),$I647,0)</f>
        <v>0</v>
      </c>
      <c r="W647" s="103" t="n">
        <f aca="false">IF(AND($K647&lt;=W$20,$L647&gt;W$20),$I647,0)</f>
        <v>0</v>
      </c>
      <c r="X647" s="103" t="n">
        <f aca="false">IF(AND($K647&lt;=X$20,$L647&gt;X$20),$I647,0)</f>
        <v>0</v>
      </c>
      <c r="Y647" s="106" t="n">
        <f aca="false">SUM(M647:X647)</f>
        <v>0</v>
      </c>
    </row>
    <row r="648" customFormat="false" ht="12.75" hidden="false" customHeight="false" outlineLevel="0" collapsed="false">
      <c r="A648" s="0" t="n">
        <f aca="false">+'Personnel Input Worksheet'!A649</f>
        <v>0</v>
      </c>
      <c r="B648" s="0" t="n">
        <f aca="false">+'Personnel Input Worksheet'!B649</f>
        <v>0</v>
      </c>
      <c r="C648" s="0" t="n">
        <f aca="false">+'Personnel Input Worksheet'!C649</f>
        <v>0</v>
      </c>
      <c r="D648" s="0" t="n">
        <f aca="false">+'Personnel Input Worksheet'!D649</f>
        <v>0</v>
      </c>
      <c r="E648" s="0" t="n">
        <f aca="false">+'Personnel Input Worksheet'!E649</f>
        <v>0</v>
      </c>
      <c r="F648" s="94" t="n">
        <f aca="false">+'Personnel Input Worksheet'!F649</f>
        <v>0</v>
      </c>
      <c r="G648" s="0" t="n">
        <f aca="false">+'Personnel Input Worksheet'!G649</f>
        <v>0</v>
      </c>
      <c r="H648" s="102" t="n">
        <f aca="false">+G648*30</f>
        <v>0</v>
      </c>
      <c r="I648" s="103" t="n">
        <f aca="false">+F648/12</f>
        <v>0</v>
      </c>
      <c r="J648" s="104" t="n">
        <v>36526</v>
      </c>
      <c r="K648" s="105" t="n">
        <f aca="false">IF(B648&lt;&gt;"FTE",DATE(99,12,31),+J648+(360-H648))</f>
        <v>36525</v>
      </c>
      <c r="L648" s="105" t="n">
        <f aca="false">IF(B648&lt;&gt;"FTE",J648+H648,DATE(2001,1,1))</f>
        <v>36526</v>
      </c>
      <c r="M648" s="103" t="n">
        <f aca="false">IF(AND($K648&lt;=M$20,$L648&gt;M$20),$I648,0)</f>
        <v>0</v>
      </c>
      <c r="N648" s="103" t="n">
        <f aca="false">IF(AND($K648&lt;=N$20,$L648&gt;N$20),$I648,0)</f>
        <v>0</v>
      </c>
      <c r="O648" s="103" t="n">
        <f aca="false">IF(AND($K648&lt;=O$20,$L648&gt;O$20),$I648,0)</f>
        <v>0</v>
      </c>
      <c r="P648" s="103" t="n">
        <f aca="false">IF(AND($K648&lt;=P$20,$L648&gt;P$20),$I648,0)</f>
        <v>0</v>
      </c>
      <c r="Q648" s="103" t="n">
        <f aca="false">IF(AND($K648&lt;=Q$20,$L648&gt;Q$20),$I648,0)</f>
        <v>0</v>
      </c>
      <c r="R648" s="103" t="n">
        <f aca="false">IF(AND($K648&lt;=R$20,$L648&gt;R$20),$I648,0)</f>
        <v>0</v>
      </c>
      <c r="S648" s="103" t="n">
        <f aca="false">IF(AND($K648&lt;=S$20,$L648&gt;S$20),$I648,0)</f>
        <v>0</v>
      </c>
      <c r="T648" s="103" t="n">
        <f aca="false">IF(AND($K648&lt;=T$20,$L648&gt;T$20),$I648,0)</f>
        <v>0</v>
      </c>
      <c r="U648" s="103" t="n">
        <f aca="false">IF(AND($K648&lt;=U$20,$L648&gt;U$20),$I648,0)</f>
        <v>0</v>
      </c>
      <c r="V648" s="103" t="n">
        <f aca="false">IF(AND($K648&lt;=V$20,$L648&gt;V$20),$I648,0)</f>
        <v>0</v>
      </c>
      <c r="W648" s="103" t="n">
        <f aca="false">IF(AND($K648&lt;=W$20,$L648&gt;W$20),$I648,0)</f>
        <v>0</v>
      </c>
      <c r="X648" s="103" t="n">
        <f aca="false">IF(AND($K648&lt;=X$20,$L648&gt;X$20),$I648,0)</f>
        <v>0</v>
      </c>
      <c r="Y648" s="106" t="n">
        <f aca="false">SUM(M648:X648)</f>
        <v>0</v>
      </c>
    </row>
    <row r="649" customFormat="false" ht="12.75" hidden="false" customHeight="false" outlineLevel="0" collapsed="false">
      <c r="A649" s="0" t="n">
        <f aca="false">+'Personnel Input Worksheet'!A650</f>
        <v>0</v>
      </c>
      <c r="B649" s="0" t="n">
        <f aca="false">+'Personnel Input Worksheet'!B650</f>
        <v>0</v>
      </c>
      <c r="C649" s="0" t="n">
        <f aca="false">+'Personnel Input Worksheet'!C650</f>
        <v>0</v>
      </c>
      <c r="D649" s="0" t="n">
        <f aca="false">+'Personnel Input Worksheet'!D650</f>
        <v>0</v>
      </c>
      <c r="E649" s="0" t="n">
        <f aca="false">+'Personnel Input Worksheet'!E650</f>
        <v>0</v>
      </c>
      <c r="F649" s="94" t="n">
        <f aca="false">+'Personnel Input Worksheet'!F650</f>
        <v>0</v>
      </c>
      <c r="G649" s="0" t="n">
        <f aca="false">+'Personnel Input Worksheet'!G650</f>
        <v>0</v>
      </c>
      <c r="H649" s="102" t="n">
        <f aca="false">+G649*30</f>
        <v>0</v>
      </c>
      <c r="I649" s="103" t="n">
        <f aca="false">+F649/12</f>
        <v>0</v>
      </c>
      <c r="J649" s="104" t="n">
        <v>36526</v>
      </c>
      <c r="K649" s="105" t="n">
        <f aca="false">IF(B649&lt;&gt;"FTE",DATE(99,12,31),+J649+(360-H649))</f>
        <v>36525</v>
      </c>
      <c r="L649" s="105" t="n">
        <f aca="false">IF(B649&lt;&gt;"FTE",J649+H649,DATE(2001,1,1))</f>
        <v>36526</v>
      </c>
      <c r="M649" s="103" t="n">
        <f aca="false">IF(AND($K649&lt;=M$20,$L649&gt;M$20),$I649,0)</f>
        <v>0</v>
      </c>
      <c r="N649" s="103" t="n">
        <f aca="false">IF(AND($K649&lt;=N$20,$L649&gt;N$20),$I649,0)</f>
        <v>0</v>
      </c>
      <c r="O649" s="103" t="n">
        <f aca="false">IF(AND($K649&lt;=O$20,$L649&gt;O$20),$I649,0)</f>
        <v>0</v>
      </c>
      <c r="P649" s="103" t="n">
        <f aca="false">IF(AND($K649&lt;=P$20,$L649&gt;P$20),$I649,0)</f>
        <v>0</v>
      </c>
      <c r="Q649" s="103" t="n">
        <f aca="false">IF(AND($K649&lt;=Q$20,$L649&gt;Q$20),$I649,0)</f>
        <v>0</v>
      </c>
      <c r="R649" s="103" t="n">
        <f aca="false">IF(AND($K649&lt;=R$20,$L649&gt;R$20),$I649,0)</f>
        <v>0</v>
      </c>
      <c r="S649" s="103" t="n">
        <f aca="false">IF(AND($K649&lt;=S$20,$L649&gt;S$20),$I649,0)</f>
        <v>0</v>
      </c>
      <c r="T649" s="103" t="n">
        <f aca="false">IF(AND($K649&lt;=T$20,$L649&gt;T$20),$I649,0)</f>
        <v>0</v>
      </c>
      <c r="U649" s="103" t="n">
        <f aca="false">IF(AND($K649&lt;=U$20,$L649&gt;U$20),$I649,0)</f>
        <v>0</v>
      </c>
      <c r="V649" s="103" t="n">
        <f aca="false">IF(AND($K649&lt;=V$20,$L649&gt;V$20),$I649,0)</f>
        <v>0</v>
      </c>
      <c r="W649" s="103" t="n">
        <f aca="false">IF(AND($K649&lt;=W$20,$L649&gt;W$20),$I649,0)</f>
        <v>0</v>
      </c>
      <c r="X649" s="103" t="n">
        <f aca="false">IF(AND($K649&lt;=X$20,$L649&gt;X$20),$I649,0)</f>
        <v>0</v>
      </c>
      <c r="Y649" s="106" t="n">
        <f aca="false">SUM(M649:X649)</f>
        <v>0</v>
      </c>
    </row>
    <row r="650" customFormat="false" ht="12.75" hidden="false" customHeight="false" outlineLevel="0" collapsed="false">
      <c r="A650" s="0" t="n">
        <f aca="false">+'Personnel Input Worksheet'!A651</f>
        <v>0</v>
      </c>
      <c r="B650" s="0" t="n">
        <f aca="false">+'Personnel Input Worksheet'!B651</f>
        <v>0</v>
      </c>
      <c r="C650" s="0" t="n">
        <f aca="false">+'Personnel Input Worksheet'!C651</f>
        <v>0</v>
      </c>
      <c r="D650" s="0" t="n">
        <f aca="false">+'Personnel Input Worksheet'!D651</f>
        <v>0</v>
      </c>
      <c r="E650" s="0" t="n">
        <f aca="false">+'Personnel Input Worksheet'!E651</f>
        <v>0</v>
      </c>
      <c r="F650" s="94" t="n">
        <f aca="false">+'Personnel Input Worksheet'!F651</f>
        <v>0</v>
      </c>
      <c r="G650" s="0" t="n">
        <f aca="false">+'Personnel Input Worksheet'!G651</f>
        <v>0</v>
      </c>
      <c r="H650" s="102" t="n">
        <f aca="false">+G650*30</f>
        <v>0</v>
      </c>
      <c r="I650" s="103" t="n">
        <f aca="false">+F650/12</f>
        <v>0</v>
      </c>
      <c r="J650" s="104" t="n">
        <v>36526</v>
      </c>
      <c r="K650" s="105" t="n">
        <f aca="false">IF(B650&lt;&gt;"FTE",DATE(99,12,31),+J650+(360-H650))</f>
        <v>36525</v>
      </c>
      <c r="L650" s="105" t="n">
        <f aca="false">IF(B650&lt;&gt;"FTE",J650+H650,DATE(2001,1,1))</f>
        <v>36526</v>
      </c>
      <c r="M650" s="103" t="n">
        <f aca="false">IF(AND($K650&lt;=M$20,$L650&gt;M$20),$I650,0)</f>
        <v>0</v>
      </c>
      <c r="N650" s="103" t="n">
        <f aca="false">IF(AND($K650&lt;=N$20,$L650&gt;N$20),$I650,0)</f>
        <v>0</v>
      </c>
      <c r="O650" s="103" t="n">
        <f aca="false">IF(AND($K650&lt;=O$20,$L650&gt;O$20),$I650,0)</f>
        <v>0</v>
      </c>
      <c r="P650" s="103" t="n">
        <f aca="false">IF(AND($K650&lt;=P$20,$L650&gt;P$20),$I650,0)</f>
        <v>0</v>
      </c>
      <c r="Q650" s="103" t="n">
        <f aca="false">IF(AND($K650&lt;=Q$20,$L650&gt;Q$20),$I650,0)</f>
        <v>0</v>
      </c>
      <c r="R650" s="103" t="n">
        <f aca="false">IF(AND($K650&lt;=R$20,$L650&gt;R$20),$I650,0)</f>
        <v>0</v>
      </c>
      <c r="S650" s="103" t="n">
        <f aca="false">IF(AND($K650&lt;=S$20,$L650&gt;S$20),$I650,0)</f>
        <v>0</v>
      </c>
      <c r="T650" s="103" t="n">
        <f aca="false">IF(AND($K650&lt;=T$20,$L650&gt;T$20),$I650,0)</f>
        <v>0</v>
      </c>
      <c r="U650" s="103" t="n">
        <f aca="false">IF(AND($K650&lt;=U$20,$L650&gt;U$20),$I650,0)</f>
        <v>0</v>
      </c>
      <c r="V650" s="103" t="n">
        <f aca="false">IF(AND($K650&lt;=V$20,$L650&gt;V$20),$I650,0)</f>
        <v>0</v>
      </c>
      <c r="W650" s="103" t="n">
        <f aca="false">IF(AND($K650&lt;=W$20,$L650&gt;W$20),$I650,0)</f>
        <v>0</v>
      </c>
      <c r="X650" s="103" t="n">
        <f aca="false">IF(AND($K650&lt;=X$20,$L650&gt;X$20),$I650,0)</f>
        <v>0</v>
      </c>
      <c r="Y650" s="106" t="n">
        <f aca="false">SUM(M650:X650)</f>
        <v>0</v>
      </c>
    </row>
    <row r="651" customFormat="false" ht="12.75" hidden="false" customHeight="false" outlineLevel="0" collapsed="false">
      <c r="A651" s="0" t="n">
        <f aca="false">+'Personnel Input Worksheet'!A652</f>
        <v>0</v>
      </c>
      <c r="B651" s="0" t="n">
        <f aca="false">+'Personnel Input Worksheet'!B652</f>
        <v>0</v>
      </c>
      <c r="C651" s="0" t="n">
        <f aca="false">+'Personnel Input Worksheet'!C652</f>
        <v>0</v>
      </c>
      <c r="D651" s="0" t="n">
        <f aca="false">+'Personnel Input Worksheet'!D652</f>
        <v>0</v>
      </c>
      <c r="E651" s="0" t="n">
        <f aca="false">+'Personnel Input Worksheet'!E652</f>
        <v>0</v>
      </c>
      <c r="F651" s="94" t="n">
        <f aca="false">+'Personnel Input Worksheet'!F652</f>
        <v>0</v>
      </c>
      <c r="G651" s="0" t="n">
        <f aca="false">+'Personnel Input Worksheet'!G652</f>
        <v>0</v>
      </c>
      <c r="H651" s="102" t="n">
        <f aca="false">+G651*30</f>
        <v>0</v>
      </c>
      <c r="I651" s="103" t="n">
        <f aca="false">+F651/12</f>
        <v>0</v>
      </c>
      <c r="J651" s="104" t="n">
        <v>36526</v>
      </c>
      <c r="K651" s="105" t="n">
        <f aca="false">IF(B651&lt;&gt;"FTE",DATE(99,12,31),+J651+(360-H651))</f>
        <v>36525</v>
      </c>
      <c r="L651" s="105" t="n">
        <f aca="false">IF(B651&lt;&gt;"FTE",J651+H651,DATE(2001,1,1))</f>
        <v>36526</v>
      </c>
      <c r="M651" s="103" t="n">
        <f aca="false">IF(AND($K651&lt;=M$20,$L651&gt;M$20),$I651,0)</f>
        <v>0</v>
      </c>
      <c r="N651" s="103" t="n">
        <f aca="false">IF(AND($K651&lt;=N$20,$L651&gt;N$20),$I651,0)</f>
        <v>0</v>
      </c>
      <c r="O651" s="103" t="n">
        <f aca="false">IF(AND($K651&lt;=O$20,$L651&gt;O$20),$I651,0)</f>
        <v>0</v>
      </c>
      <c r="P651" s="103" t="n">
        <f aca="false">IF(AND($K651&lt;=P$20,$L651&gt;P$20),$I651,0)</f>
        <v>0</v>
      </c>
      <c r="Q651" s="103" t="n">
        <f aca="false">IF(AND($K651&lt;=Q$20,$L651&gt;Q$20),$I651,0)</f>
        <v>0</v>
      </c>
      <c r="R651" s="103" t="n">
        <f aca="false">IF(AND($K651&lt;=R$20,$L651&gt;R$20),$I651,0)</f>
        <v>0</v>
      </c>
      <c r="S651" s="103" t="n">
        <f aca="false">IF(AND($K651&lt;=S$20,$L651&gt;S$20),$I651,0)</f>
        <v>0</v>
      </c>
      <c r="T651" s="103" t="n">
        <f aca="false">IF(AND($K651&lt;=T$20,$L651&gt;T$20),$I651,0)</f>
        <v>0</v>
      </c>
      <c r="U651" s="103" t="n">
        <f aca="false">IF(AND($K651&lt;=U$20,$L651&gt;U$20),$I651,0)</f>
        <v>0</v>
      </c>
      <c r="V651" s="103" t="n">
        <f aca="false">IF(AND($K651&lt;=V$20,$L651&gt;V$20),$I651,0)</f>
        <v>0</v>
      </c>
      <c r="W651" s="103" t="n">
        <f aca="false">IF(AND($K651&lt;=W$20,$L651&gt;W$20),$I651,0)</f>
        <v>0</v>
      </c>
      <c r="X651" s="103" t="n">
        <f aca="false">IF(AND($K651&lt;=X$20,$L651&gt;X$20),$I651,0)</f>
        <v>0</v>
      </c>
      <c r="Y651" s="106" t="n">
        <f aca="false">SUM(M651:X651)</f>
        <v>0</v>
      </c>
    </row>
    <row r="652" customFormat="false" ht="12.75" hidden="false" customHeight="false" outlineLevel="0" collapsed="false">
      <c r="A652" s="0" t="n">
        <f aca="false">+'Personnel Input Worksheet'!A653</f>
        <v>0</v>
      </c>
      <c r="B652" s="0" t="n">
        <f aca="false">+'Personnel Input Worksheet'!B653</f>
        <v>0</v>
      </c>
      <c r="C652" s="0" t="n">
        <f aca="false">+'Personnel Input Worksheet'!C653</f>
        <v>0</v>
      </c>
      <c r="D652" s="0" t="n">
        <f aca="false">+'Personnel Input Worksheet'!D653</f>
        <v>0</v>
      </c>
      <c r="E652" s="0" t="n">
        <f aca="false">+'Personnel Input Worksheet'!E653</f>
        <v>0</v>
      </c>
      <c r="F652" s="94" t="n">
        <f aca="false">+'Personnel Input Worksheet'!F653</f>
        <v>0</v>
      </c>
      <c r="G652" s="0" t="n">
        <f aca="false">+'Personnel Input Worksheet'!G653</f>
        <v>0</v>
      </c>
      <c r="H652" s="102" t="n">
        <f aca="false">+G652*30</f>
        <v>0</v>
      </c>
      <c r="I652" s="103" t="n">
        <f aca="false">+F652/12</f>
        <v>0</v>
      </c>
      <c r="J652" s="104" t="n">
        <v>36526</v>
      </c>
      <c r="K652" s="105" t="n">
        <f aca="false">IF(B652&lt;&gt;"FTE",DATE(99,12,31),+J652+(360-H652))</f>
        <v>36525</v>
      </c>
      <c r="L652" s="105" t="n">
        <f aca="false">IF(B652&lt;&gt;"FTE",J652+H652,DATE(2001,1,1))</f>
        <v>36526</v>
      </c>
      <c r="M652" s="103" t="n">
        <f aca="false">IF(AND($K652&lt;=M$20,$L652&gt;M$20),$I652,0)</f>
        <v>0</v>
      </c>
      <c r="N652" s="103" t="n">
        <f aca="false">IF(AND($K652&lt;=N$20,$L652&gt;N$20),$I652,0)</f>
        <v>0</v>
      </c>
      <c r="O652" s="103" t="n">
        <f aca="false">IF(AND($K652&lt;=O$20,$L652&gt;O$20),$I652,0)</f>
        <v>0</v>
      </c>
      <c r="P652" s="103" t="n">
        <f aca="false">IF(AND($K652&lt;=P$20,$L652&gt;P$20),$I652,0)</f>
        <v>0</v>
      </c>
      <c r="Q652" s="103" t="n">
        <f aca="false">IF(AND($K652&lt;=Q$20,$L652&gt;Q$20),$I652,0)</f>
        <v>0</v>
      </c>
      <c r="R652" s="103" t="n">
        <f aca="false">IF(AND($K652&lt;=R$20,$L652&gt;R$20),$I652,0)</f>
        <v>0</v>
      </c>
      <c r="S652" s="103" t="n">
        <f aca="false">IF(AND($K652&lt;=S$20,$L652&gt;S$20),$I652,0)</f>
        <v>0</v>
      </c>
      <c r="T652" s="103" t="n">
        <f aca="false">IF(AND($K652&lt;=T$20,$L652&gt;T$20),$I652,0)</f>
        <v>0</v>
      </c>
      <c r="U652" s="103" t="n">
        <f aca="false">IF(AND($K652&lt;=U$20,$L652&gt;U$20),$I652,0)</f>
        <v>0</v>
      </c>
      <c r="V652" s="103" t="n">
        <f aca="false">IF(AND($K652&lt;=V$20,$L652&gt;V$20),$I652,0)</f>
        <v>0</v>
      </c>
      <c r="W652" s="103" t="n">
        <f aca="false">IF(AND($K652&lt;=W$20,$L652&gt;W$20),$I652,0)</f>
        <v>0</v>
      </c>
      <c r="X652" s="103" t="n">
        <f aca="false">IF(AND($K652&lt;=X$20,$L652&gt;X$20),$I652,0)</f>
        <v>0</v>
      </c>
      <c r="Y652" s="106" t="n">
        <f aca="false">SUM(M652:X652)</f>
        <v>0</v>
      </c>
    </row>
    <row r="653" customFormat="false" ht="12.75" hidden="false" customHeight="false" outlineLevel="0" collapsed="false">
      <c r="A653" s="0" t="n">
        <f aca="false">+'Personnel Input Worksheet'!A654</f>
        <v>0</v>
      </c>
      <c r="B653" s="0" t="n">
        <f aca="false">+'Personnel Input Worksheet'!B654</f>
        <v>0</v>
      </c>
      <c r="C653" s="0" t="n">
        <f aca="false">+'Personnel Input Worksheet'!C654</f>
        <v>0</v>
      </c>
      <c r="D653" s="0" t="n">
        <f aca="false">+'Personnel Input Worksheet'!D654</f>
        <v>0</v>
      </c>
      <c r="E653" s="0" t="n">
        <f aca="false">+'Personnel Input Worksheet'!E654</f>
        <v>0</v>
      </c>
      <c r="F653" s="94" t="n">
        <f aca="false">+'Personnel Input Worksheet'!F654</f>
        <v>0</v>
      </c>
      <c r="G653" s="0" t="n">
        <f aca="false">+'Personnel Input Worksheet'!G654</f>
        <v>0</v>
      </c>
      <c r="H653" s="102" t="n">
        <f aca="false">+G653*30</f>
        <v>0</v>
      </c>
      <c r="I653" s="103" t="n">
        <f aca="false">+F653/12</f>
        <v>0</v>
      </c>
      <c r="J653" s="104" t="n">
        <v>36526</v>
      </c>
      <c r="K653" s="105" t="n">
        <f aca="false">IF(B653&lt;&gt;"FTE",DATE(99,12,31),+J653+(360-H653))</f>
        <v>36525</v>
      </c>
      <c r="L653" s="105" t="n">
        <f aca="false">IF(B653&lt;&gt;"FTE",J653+H653,DATE(2001,1,1))</f>
        <v>36526</v>
      </c>
      <c r="M653" s="103" t="n">
        <f aca="false">IF(AND($K653&lt;=M$20,$L653&gt;M$20),$I653,0)</f>
        <v>0</v>
      </c>
      <c r="N653" s="103" t="n">
        <f aca="false">IF(AND($K653&lt;=N$20,$L653&gt;N$20),$I653,0)</f>
        <v>0</v>
      </c>
      <c r="O653" s="103" t="n">
        <f aca="false">IF(AND($K653&lt;=O$20,$L653&gt;O$20),$I653,0)</f>
        <v>0</v>
      </c>
      <c r="P653" s="103" t="n">
        <f aca="false">IF(AND($K653&lt;=P$20,$L653&gt;P$20),$I653,0)</f>
        <v>0</v>
      </c>
      <c r="Q653" s="103" t="n">
        <f aca="false">IF(AND($K653&lt;=Q$20,$L653&gt;Q$20),$I653,0)</f>
        <v>0</v>
      </c>
      <c r="R653" s="103" t="n">
        <f aca="false">IF(AND($K653&lt;=R$20,$L653&gt;R$20),$I653,0)</f>
        <v>0</v>
      </c>
      <c r="S653" s="103" t="n">
        <f aca="false">IF(AND($K653&lt;=S$20,$L653&gt;S$20),$I653,0)</f>
        <v>0</v>
      </c>
      <c r="T653" s="103" t="n">
        <f aca="false">IF(AND($K653&lt;=T$20,$L653&gt;T$20),$I653,0)</f>
        <v>0</v>
      </c>
      <c r="U653" s="103" t="n">
        <f aca="false">IF(AND($K653&lt;=U$20,$L653&gt;U$20),$I653,0)</f>
        <v>0</v>
      </c>
      <c r="V653" s="103" t="n">
        <f aca="false">IF(AND($K653&lt;=V$20,$L653&gt;V$20),$I653,0)</f>
        <v>0</v>
      </c>
      <c r="W653" s="103" t="n">
        <f aca="false">IF(AND($K653&lt;=W$20,$L653&gt;W$20),$I653,0)</f>
        <v>0</v>
      </c>
      <c r="X653" s="103" t="n">
        <f aca="false">IF(AND($K653&lt;=X$20,$L653&gt;X$20),$I653,0)</f>
        <v>0</v>
      </c>
      <c r="Y653" s="106" t="n">
        <f aca="false">SUM(M653:X653)</f>
        <v>0</v>
      </c>
    </row>
    <row r="654" customFormat="false" ht="12.75" hidden="false" customHeight="false" outlineLevel="0" collapsed="false">
      <c r="A654" s="0" t="n">
        <f aca="false">+'Personnel Input Worksheet'!A655</f>
        <v>0</v>
      </c>
      <c r="B654" s="0" t="n">
        <f aca="false">+'Personnel Input Worksheet'!B655</f>
        <v>0</v>
      </c>
      <c r="C654" s="0" t="n">
        <f aca="false">+'Personnel Input Worksheet'!C655</f>
        <v>0</v>
      </c>
      <c r="D654" s="0" t="n">
        <f aca="false">+'Personnel Input Worksheet'!D655</f>
        <v>0</v>
      </c>
      <c r="E654" s="0" t="n">
        <f aca="false">+'Personnel Input Worksheet'!E655</f>
        <v>0</v>
      </c>
      <c r="F654" s="94" t="n">
        <f aca="false">+'Personnel Input Worksheet'!F655</f>
        <v>0</v>
      </c>
      <c r="G654" s="0" t="n">
        <f aca="false">+'Personnel Input Worksheet'!G655</f>
        <v>0</v>
      </c>
      <c r="H654" s="102" t="n">
        <f aca="false">+G654*30</f>
        <v>0</v>
      </c>
      <c r="I654" s="103" t="n">
        <f aca="false">+F654/12</f>
        <v>0</v>
      </c>
      <c r="J654" s="104" t="n">
        <v>36526</v>
      </c>
      <c r="K654" s="105" t="n">
        <f aca="false">IF(B654&lt;&gt;"FTE",DATE(99,12,31),+J654+(360-H654))</f>
        <v>36525</v>
      </c>
      <c r="L654" s="105" t="n">
        <f aca="false">IF(B654&lt;&gt;"FTE",J654+H654,DATE(2001,1,1))</f>
        <v>36526</v>
      </c>
      <c r="M654" s="103" t="n">
        <f aca="false">IF(AND($K654&lt;=M$20,$L654&gt;M$20),$I654,0)</f>
        <v>0</v>
      </c>
      <c r="N654" s="103" t="n">
        <f aca="false">IF(AND($K654&lt;=N$20,$L654&gt;N$20),$I654,0)</f>
        <v>0</v>
      </c>
      <c r="O654" s="103" t="n">
        <f aca="false">IF(AND($K654&lt;=O$20,$L654&gt;O$20),$I654,0)</f>
        <v>0</v>
      </c>
      <c r="P654" s="103" t="n">
        <f aca="false">IF(AND($K654&lt;=P$20,$L654&gt;P$20),$I654,0)</f>
        <v>0</v>
      </c>
      <c r="Q654" s="103" t="n">
        <f aca="false">IF(AND($K654&lt;=Q$20,$L654&gt;Q$20),$I654,0)</f>
        <v>0</v>
      </c>
      <c r="R654" s="103" t="n">
        <f aca="false">IF(AND($K654&lt;=R$20,$L654&gt;R$20),$I654,0)</f>
        <v>0</v>
      </c>
      <c r="S654" s="103" t="n">
        <f aca="false">IF(AND($K654&lt;=S$20,$L654&gt;S$20),$I654,0)</f>
        <v>0</v>
      </c>
      <c r="T654" s="103" t="n">
        <f aca="false">IF(AND($K654&lt;=T$20,$L654&gt;T$20),$I654,0)</f>
        <v>0</v>
      </c>
      <c r="U654" s="103" t="n">
        <f aca="false">IF(AND($K654&lt;=U$20,$L654&gt;U$20),$I654,0)</f>
        <v>0</v>
      </c>
      <c r="V654" s="103" t="n">
        <f aca="false">IF(AND($K654&lt;=V$20,$L654&gt;V$20),$I654,0)</f>
        <v>0</v>
      </c>
      <c r="W654" s="103" t="n">
        <f aca="false">IF(AND($K654&lt;=W$20,$L654&gt;W$20),$I654,0)</f>
        <v>0</v>
      </c>
      <c r="X654" s="103" t="n">
        <f aca="false">IF(AND($K654&lt;=X$20,$L654&gt;X$20),$I654,0)</f>
        <v>0</v>
      </c>
      <c r="Y654" s="106" t="n">
        <f aca="false">SUM(M654:X654)</f>
        <v>0</v>
      </c>
    </row>
    <row r="655" customFormat="false" ht="12.75" hidden="false" customHeight="false" outlineLevel="0" collapsed="false">
      <c r="A655" s="0" t="n">
        <f aca="false">+'Personnel Input Worksheet'!A656</f>
        <v>0</v>
      </c>
      <c r="B655" s="0" t="n">
        <f aca="false">+'Personnel Input Worksheet'!B656</f>
        <v>0</v>
      </c>
      <c r="C655" s="0" t="n">
        <f aca="false">+'Personnel Input Worksheet'!C656</f>
        <v>0</v>
      </c>
      <c r="D655" s="0" t="n">
        <f aca="false">+'Personnel Input Worksheet'!D656</f>
        <v>0</v>
      </c>
      <c r="E655" s="0" t="n">
        <f aca="false">+'Personnel Input Worksheet'!E656</f>
        <v>0</v>
      </c>
      <c r="F655" s="94" t="n">
        <f aca="false">+'Personnel Input Worksheet'!F656</f>
        <v>0</v>
      </c>
      <c r="G655" s="0" t="n">
        <f aca="false">+'Personnel Input Worksheet'!G656</f>
        <v>0</v>
      </c>
      <c r="H655" s="102" t="n">
        <f aca="false">+G655*30</f>
        <v>0</v>
      </c>
      <c r="I655" s="103" t="n">
        <f aca="false">+F655/12</f>
        <v>0</v>
      </c>
      <c r="J655" s="104" t="n">
        <v>36526</v>
      </c>
      <c r="K655" s="105" t="n">
        <f aca="false">IF(B655&lt;&gt;"FTE",DATE(99,12,31),+J655+(360-H655))</f>
        <v>36525</v>
      </c>
      <c r="L655" s="105" t="n">
        <f aca="false">IF(B655&lt;&gt;"FTE",J655+H655,DATE(2001,1,1))</f>
        <v>36526</v>
      </c>
      <c r="M655" s="103" t="n">
        <f aca="false">IF(AND($K655&lt;=M$20,$L655&gt;M$20),$I655,0)</f>
        <v>0</v>
      </c>
      <c r="N655" s="103" t="n">
        <f aca="false">IF(AND($K655&lt;=N$20,$L655&gt;N$20),$I655,0)</f>
        <v>0</v>
      </c>
      <c r="O655" s="103" t="n">
        <f aca="false">IF(AND($K655&lt;=O$20,$L655&gt;O$20),$I655,0)</f>
        <v>0</v>
      </c>
      <c r="P655" s="103" t="n">
        <f aca="false">IF(AND($K655&lt;=P$20,$L655&gt;P$20),$I655,0)</f>
        <v>0</v>
      </c>
      <c r="Q655" s="103" t="n">
        <f aca="false">IF(AND($K655&lt;=Q$20,$L655&gt;Q$20),$I655,0)</f>
        <v>0</v>
      </c>
      <c r="R655" s="103" t="n">
        <f aca="false">IF(AND($K655&lt;=R$20,$L655&gt;R$20),$I655,0)</f>
        <v>0</v>
      </c>
      <c r="S655" s="103" t="n">
        <f aca="false">IF(AND($K655&lt;=S$20,$L655&gt;S$20),$I655,0)</f>
        <v>0</v>
      </c>
      <c r="T655" s="103" t="n">
        <f aca="false">IF(AND($K655&lt;=T$20,$L655&gt;T$20),$I655,0)</f>
        <v>0</v>
      </c>
      <c r="U655" s="103" t="n">
        <f aca="false">IF(AND($K655&lt;=U$20,$L655&gt;U$20),$I655,0)</f>
        <v>0</v>
      </c>
      <c r="V655" s="103" t="n">
        <f aca="false">IF(AND($K655&lt;=V$20,$L655&gt;V$20),$I655,0)</f>
        <v>0</v>
      </c>
      <c r="W655" s="103" t="n">
        <f aca="false">IF(AND($K655&lt;=W$20,$L655&gt;W$20),$I655,0)</f>
        <v>0</v>
      </c>
      <c r="X655" s="103" t="n">
        <f aca="false">IF(AND($K655&lt;=X$20,$L655&gt;X$20),$I655,0)</f>
        <v>0</v>
      </c>
      <c r="Y655" s="106" t="n">
        <f aca="false">SUM(M655:X655)</f>
        <v>0</v>
      </c>
    </row>
    <row r="656" customFormat="false" ht="12.75" hidden="false" customHeight="false" outlineLevel="0" collapsed="false">
      <c r="A656" s="0" t="n">
        <f aca="false">+'Personnel Input Worksheet'!A657</f>
        <v>0</v>
      </c>
      <c r="B656" s="0" t="n">
        <f aca="false">+'Personnel Input Worksheet'!B657</f>
        <v>0</v>
      </c>
      <c r="C656" s="0" t="n">
        <f aca="false">+'Personnel Input Worksheet'!C657</f>
        <v>0</v>
      </c>
      <c r="D656" s="0" t="n">
        <f aca="false">+'Personnel Input Worksheet'!D657</f>
        <v>0</v>
      </c>
      <c r="E656" s="0" t="n">
        <f aca="false">+'Personnel Input Worksheet'!E657</f>
        <v>0</v>
      </c>
      <c r="F656" s="94" t="n">
        <f aca="false">+'Personnel Input Worksheet'!F657</f>
        <v>0</v>
      </c>
      <c r="G656" s="0" t="n">
        <f aca="false">+'Personnel Input Worksheet'!G657</f>
        <v>0</v>
      </c>
      <c r="H656" s="102" t="n">
        <f aca="false">+G656*30</f>
        <v>0</v>
      </c>
      <c r="I656" s="103" t="n">
        <f aca="false">+F656/12</f>
        <v>0</v>
      </c>
      <c r="J656" s="104" t="n">
        <v>36526</v>
      </c>
      <c r="K656" s="105" t="n">
        <f aca="false">IF(B656&lt;&gt;"FTE",DATE(99,12,31),+J656+(360-H656))</f>
        <v>36525</v>
      </c>
      <c r="L656" s="105" t="n">
        <f aca="false">IF(B656&lt;&gt;"FTE",J656+H656,DATE(2001,1,1))</f>
        <v>36526</v>
      </c>
      <c r="M656" s="103" t="n">
        <f aca="false">IF(AND($K656&lt;=M$20,$L656&gt;M$20),$I656,0)</f>
        <v>0</v>
      </c>
      <c r="N656" s="103" t="n">
        <f aca="false">IF(AND($K656&lt;=N$20,$L656&gt;N$20),$I656,0)</f>
        <v>0</v>
      </c>
      <c r="O656" s="103" t="n">
        <f aca="false">IF(AND($K656&lt;=O$20,$L656&gt;O$20),$I656,0)</f>
        <v>0</v>
      </c>
      <c r="P656" s="103" t="n">
        <f aca="false">IF(AND($K656&lt;=P$20,$L656&gt;P$20),$I656,0)</f>
        <v>0</v>
      </c>
      <c r="Q656" s="103" t="n">
        <f aca="false">IF(AND($K656&lt;=Q$20,$L656&gt;Q$20),$I656,0)</f>
        <v>0</v>
      </c>
      <c r="R656" s="103" t="n">
        <f aca="false">IF(AND($K656&lt;=R$20,$L656&gt;R$20),$I656,0)</f>
        <v>0</v>
      </c>
      <c r="S656" s="103" t="n">
        <f aca="false">IF(AND($K656&lt;=S$20,$L656&gt;S$20),$I656,0)</f>
        <v>0</v>
      </c>
      <c r="T656" s="103" t="n">
        <f aca="false">IF(AND($K656&lt;=T$20,$L656&gt;T$20),$I656,0)</f>
        <v>0</v>
      </c>
      <c r="U656" s="103" t="n">
        <f aca="false">IF(AND($K656&lt;=U$20,$L656&gt;U$20),$I656,0)</f>
        <v>0</v>
      </c>
      <c r="V656" s="103" t="n">
        <f aca="false">IF(AND($K656&lt;=V$20,$L656&gt;V$20),$I656,0)</f>
        <v>0</v>
      </c>
      <c r="W656" s="103" t="n">
        <f aca="false">IF(AND($K656&lt;=W$20,$L656&gt;W$20),$I656,0)</f>
        <v>0</v>
      </c>
      <c r="X656" s="103" t="n">
        <f aca="false">IF(AND($K656&lt;=X$20,$L656&gt;X$20),$I656,0)</f>
        <v>0</v>
      </c>
      <c r="Y656" s="106" t="n">
        <f aca="false">SUM(M656:X656)</f>
        <v>0</v>
      </c>
    </row>
    <row r="657" customFormat="false" ht="12.75" hidden="false" customHeight="false" outlineLevel="0" collapsed="false">
      <c r="A657" s="0" t="n">
        <f aca="false">+'Personnel Input Worksheet'!A658</f>
        <v>0</v>
      </c>
      <c r="B657" s="0" t="n">
        <f aca="false">+'Personnel Input Worksheet'!B658</f>
        <v>0</v>
      </c>
      <c r="C657" s="0" t="n">
        <f aca="false">+'Personnel Input Worksheet'!C658</f>
        <v>0</v>
      </c>
      <c r="D657" s="0" t="n">
        <f aca="false">+'Personnel Input Worksheet'!D658</f>
        <v>0</v>
      </c>
      <c r="E657" s="0" t="n">
        <f aca="false">+'Personnel Input Worksheet'!E658</f>
        <v>0</v>
      </c>
      <c r="F657" s="94" t="n">
        <f aca="false">+'Personnel Input Worksheet'!F658</f>
        <v>0</v>
      </c>
      <c r="G657" s="0" t="n">
        <f aca="false">+'Personnel Input Worksheet'!G658</f>
        <v>0</v>
      </c>
      <c r="H657" s="102" t="n">
        <f aca="false">+G657*30</f>
        <v>0</v>
      </c>
      <c r="I657" s="103" t="n">
        <f aca="false">+F657/12</f>
        <v>0</v>
      </c>
      <c r="J657" s="104" t="n">
        <v>36526</v>
      </c>
      <c r="K657" s="105" t="n">
        <f aca="false">IF(B657&lt;&gt;"FTE",DATE(99,12,31),+J657+(360-H657))</f>
        <v>36525</v>
      </c>
      <c r="L657" s="105" t="n">
        <f aca="false">IF(B657&lt;&gt;"FTE",J657+H657,DATE(2001,1,1))</f>
        <v>36526</v>
      </c>
      <c r="M657" s="103" t="n">
        <f aca="false">IF(AND($K657&lt;=M$20,$L657&gt;M$20),$I657,0)</f>
        <v>0</v>
      </c>
      <c r="N657" s="103" t="n">
        <f aca="false">IF(AND($K657&lt;=N$20,$L657&gt;N$20),$I657,0)</f>
        <v>0</v>
      </c>
      <c r="O657" s="103" t="n">
        <f aca="false">IF(AND($K657&lt;=O$20,$L657&gt;O$20),$I657,0)</f>
        <v>0</v>
      </c>
      <c r="P657" s="103" t="n">
        <f aca="false">IF(AND($K657&lt;=P$20,$L657&gt;P$20),$I657,0)</f>
        <v>0</v>
      </c>
      <c r="Q657" s="103" t="n">
        <f aca="false">IF(AND($K657&lt;=Q$20,$L657&gt;Q$20),$I657,0)</f>
        <v>0</v>
      </c>
      <c r="R657" s="103" t="n">
        <f aca="false">IF(AND($K657&lt;=R$20,$L657&gt;R$20),$I657,0)</f>
        <v>0</v>
      </c>
      <c r="S657" s="103" t="n">
        <f aca="false">IF(AND($K657&lt;=S$20,$L657&gt;S$20),$I657,0)</f>
        <v>0</v>
      </c>
      <c r="T657" s="103" t="n">
        <f aca="false">IF(AND($K657&lt;=T$20,$L657&gt;T$20),$I657,0)</f>
        <v>0</v>
      </c>
      <c r="U657" s="103" t="n">
        <f aca="false">IF(AND($K657&lt;=U$20,$L657&gt;U$20),$I657,0)</f>
        <v>0</v>
      </c>
      <c r="V657" s="103" t="n">
        <f aca="false">IF(AND($K657&lt;=V$20,$L657&gt;V$20),$I657,0)</f>
        <v>0</v>
      </c>
      <c r="W657" s="103" t="n">
        <f aca="false">IF(AND($K657&lt;=W$20,$L657&gt;W$20),$I657,0)</f>
        <v>0</v>
      </c>
      <c r="X657" s="103" t="n">
        <f aca="false">IF(AND($K657&lt;=X$20,$L657&gt;X$20),$I657,0)</f>
        <v>0</v>
      </c>
      <c r="Y657" s="106" t="n">
        <f aca="false">SUM(M657:X657)</f>
        <v>0</v>
      </c>
    </row>
    <row r="658" customFormat="false" ht="12.75" hidden="false" customHeight="false" outlineLevel="0" collapsed="false">
      <c r="A658" s="0" t="n">
        <f aca="false">+'Personnel Input Worksheet'!A659</f>
        <v>0</v>
      </c>
      <c r="B658" s="0" t="n">
        <f aca="false">+'Personnel Input Worksheet'!B659</f>
        <v>0</v>
      </c>
      <c r="C658" s="0" t="n">
        <f aca="false">+'Personnel Input Worksheet'!C659</f>
        <v>0</v>
      </c>
      <c r="D658" s="0" t="n">
        <f aca="false">+'Personnel Input Worksheet'!D659</f>
        <v>0</v>
      </c>
      <c r="E658" s="0" t="n">
        <f aca="false">+'Personnel Input Worksheet'!E659</f>
        <v>0</v>
      </c>
      <c r="F658" s="94" t="n">
        <f aca="false">+'Personnel Input Worksheet'!F659</f>
        <v>0</v>
      </c>
      <c r="G658" s="0" t="n">
        <f aca="false">+'Personnel Input Worksheet'!G659</f>
        <v>0</v>
      </c>
      <c r="H658" s="102" t="n">
        <f aca="false">+G658*30</f>
        <v>0</v>
      </c>
      <c r="I658" s="103" t="n">
        <f aca="false">+F658/12</f>
        <v>0</v>
      </c>
      <c r="J658" s="104" t="n">
        <v>36526</v>
      </c>
      <c r="K658" s="105" t="n">
        <f aca="false">IF(B658&lt;&gt;"FTE",DATE(99,12,31),+J658+(360-H658))</f>
        <v>36525</v>
      </c>
      <c r="L658" s="105" t="n">
        <f aca="false">IF(B658&lt;&gt;"FTE",J658+H658,DATE(2001,1,1))</f>
        <v>36526</v>
      </c>
      <c r="M658" s="103" t="n">
        <f aca="false">IF(AND($K658&lt;=M$20,$L658&gt;M$20),$I658,0)</f>
        <v>0</v>
      </c>
      <c r="N658" s="103" t="n">
        <f aca="false">IF(AND($K658&lt;=N$20,$L658&gt;N$20),$I658,0)</f>
        <v>0</v>
      </c>
      <c r="O658" s="103" t="n">
        <f aca="false">IF(AND($K658&lt;=O$20,$L658&gt;O$20),$I658,0)</f>
        <v>0</v>
      </c>
      <c r="P658" s="103" t="n">
        <f aca="false">IF(AND($K658&lt;=P$20,$L658&gt;P$20),$I658,0)</f>
        <v>0</v>
      </c>
      <c r="Q658" s="103" t="n">
        <f aca="false">IF(AND($K658&lt;=Q$20,$L658&gt;Q$20),$I658,0)</f>
        <v>0</v>
      </c>
      <c r="R658" s="103" t="n">
        <f aca="false">IF(AND($K658&lt;=R$20,$L658&gt;R$20),$I658,0)</f>
        <v>0</v>
      </c>
      <c r="S658" s="103" t="n">
        <f aca="false">IF(AND($K658&lt;=S$20,$L658&gt;S$20),$I658,0)</f>
        <v>0</v>
      </c>
      <c r="T658" s="103" t="n">
        <f aca="false">IF(AND($K658&lt;=T$20,$L658&gt;T$20),$I658,0)</f>
        <v>0</v>
      </c>
      <c r="U658" s="103" t="n">
        <f aca="false">IF(AND($K658&lt;=U$20,$L658&gt;U$20),$I658,0)</f>
        <v>0</v>
      </c>
      <c r="V658" s="103" t="n">
        <f aca="false">IF(AND($K658&lt;=V$20,$L658&gt;V$20),$I658,0)</f>
        <v>0</v>
      </c>
      <c r="W658" s="103" t="n">
        <f aca="false">IF(AND($K658&lt;=W$20,$L658&gt;W$20),$I658,0)</f>
        <v>0</v>
      </c>
      <c r="X658" s="103" t="n">
        <f aca="false">IF(AND($K658&lt;=X$20,$L658&gt;X$20),$I658,0)</f>
        <v>0</v>
      </c>
      <c r="Y658" s="106" t="n">
        <f aca="false">SUM(M658:X658)</f>
        <v>0</v>
      </c>
    </row>
    <row r="659" customFormat="false" ht="12.75" hidden="false" customHeight="false" outlineLevel="0" collapsed="false">
      <c r="A659" s="0" t="n">
        <f aca="false">+'Personnel Input Worksheet'!A660</f>
        <v>0</v>
      </c>
      <c r="B659" s="0" t="n">
        <f aca="false">+'Personnel Input Worksheet'!B660</f>
        <v>0</v>
      </c>
      <c r="C659" s="0" t="n">
        <f aca="false">+'Personnel Input Worksheet'!C660</f>
        <v>0</v>
      </c>
      <c r="D659" s="0" t="n">
        <f aca="false">+'Personnel Input Worksheet'!D660</f>
        <v>0</v>
      </c>
      <c r="E659" s="0" t="n">
        <f aca="false">+'Personnel Input Worksheet'!E660</f>
        <v>0</v>
      </c>
      <c r="F659" s="94" t="n">
        <f aca="false">+'Personnel Input Worksheet'!F660</f>
        <v>0</v>
      </c>
      <c r="G659" s="0" t="n">
        <f aca="false">+'Personnel Input Worksheet'!G660</f>
        <v>0</v>
      </c>
      <c r="H659" s="102" t="n">
        <f aca="false">+G659*30</f>
        <v>0</v>
      </c>
      <c r="I659" s="103" t="n">
        <f aca="false">+F659/12</f>
        <v>0</v>
      </c>
      <c r="J659" s="104" t="n">
        <v>36526</v>
      </c>
      <c r="K659" s="105" t="n">
        <f aca="false">IF(B659&lt;&gt;"FTE",DATE(99,12,31),+J659+(360-H659))</f>
        <v>36525</v>
      </c>
      <c r="L659" s="105" t="n">
        <f aca="false">IF(B659&lt;&gt;"FTE",J659+H659,DATE(2001,1,1))</f>
        <v>36526</v>
      </c>
      <c r="M659" s="103" t="n">
        <f aca="false">IF(AND($K659&lt;=M$20,$L659&gt;M$20),$I659,0)</f>
        <v>0</v>
      </c>
      <c r="N659" s="103" t="n">
        <f aca="false">IF(AND($K659&lt;=N$20,$L659&gt;N$20),$I659,0)</f>
        <v>0</v>
      </c>
      <c r="O659" s="103" t="n">
        <f aca="false">IF(AND($K659&lt;=O$20,$L659&gt;O$20),$I659,0)</f>
        <v>0</v>
      </c>
      <c r="P659" s="103" t="n">
        <f aca="false">IF(AND($K659&lt;=P$20,$L659&gt;P$20),$I659,0)</f>
        <v>0</v>
      </c>
      <c r="Q659" s="103" t="n">
        <f aca="false">IF(AND($K659&lt;=Q$20,$L659&gt;Q$20),$I659,0)</f>
        <v>0</v>
      </c>
      <c r="R659" s="103" t="n">
        <f aca="false">IF(AND($K659&lt;=R$20,$L659&gt;R$20),$I659,0)</f>
        <v>0</v>
      </c>
      <c r="S659" s="103" t="n">
        <f aca="false">IF(AND($K659&lt;=S$20,$L659&gt;S$20),$I659,0)</f>
        <v>0</v>
      </c>
      <c r="T659" s="103" t="n">
        <f aca="false">IF(AND($K659&lt;=T$20,$L659&gt;T$20),$I659,0)</f>
        <v>0</v>
      </c>
      <c r="U659" s="103" t="n">
        <f aca="false">IF(AND($K659&lt;=U$20,$L659&gt;U$20),$I659,0)</f>
        <v>0</v>
      </c>
      <c r="V659" s="103" t="n">
        <f aca="false">IF(AND($K659&lt;=V$20,$L659&gt;V$20),$I659,0)</f>
        <v>0</v>
      </c>
      <c r="W659" s="103" t="n">
        <f aca="false">IF(AND($K659&lt;=W$20,$L659&gt;W$20),$I659,0)</f>
        <v>0</v>
      </c>
      <c r="X659" s="103" t="n">
        <f aca="false">IF(AND($K659&lt;=X$20,$L659&gt;X$20),$I659,0)</f>
        <v>0</v>
      </c>
      <c r="Y659" s="106" t="n">
        <f aca="false">SUM(M659:X659)</f>
        <v>0</v>
      </c>
    </row>
    <row r="660" customFormat="false" ht="12.75" hidden="false" customHeight="false" outlineLevel="0" collapsed="false">
      <c r="A660" s="0" t="n">
        <f aca="false">+'Personnel Input Worksheet'!A661</f>
        <v>0</v>
      </c>
      <c r="B660" s="0" t="n">
        <f aca="false">+'Personnel Input Worksheet'!B661</f>
        <v>0</v>
      </c>
      <c r="C660" s="0" t="n">
        <f aca="false">+'Personnel Input Worksheet'!C661</f>
        <v>0</v>
      </c>
      <c r="D660" s="0" t="n">
        <f aca="false">+'Personnel Input Worksheet'!D661</f>
        <v>0</v>
      </c>
      <c r="E660" s="0" t="n">
        <f aca="false">+'Personnel Input Worksheet'!E661</f>
        <v>0</v>
      </c>
      <c r="F660" s="94" t="n">
        <f aca="false">+'Personnel Input Worksheet'!F661</f>
        <v>0</v>
      </c>
      <c r="G660" s="0" t="n">
        <f aca="false">+'Personnel Input Worksheet'!G661</f>
        <v>0</v>
      </c>
      <c r="H660" s="102" t="n">
        <f aca="false">+G660*30</f>
        <v>0</v>
      </c>
      <c r="I660" s="103" t="n">
        <f aca="false">+F660/12</f>
        <v>0</v>
      </c>
      <c r="J660" s="104" t="n">
        <v>36526</v>
      </c>
      <c r="K660" s="105" t="n">
        <f aca="false">IF(B660&lt;&gt;"FTE",DATE(99,12,31),+J660+(360-H660))</f>
        <v>36525</v>
      </c>
      <c r="L660" s="105" t="n">
        <f aca="false">IF(B660&lt;&gt;"FTE",J660+H660,DATE(2001,1,1))</f>
        <v>36526</v>
      </c>
      <c r="M660" s="103" t="n">
        <f aca="false">IF(AND($K660&lt;=M$20,$L660&gt;M$20),$I660,0)</f>
        <v>0</v>
      </c>
      <c r="N660" s="103" t="n">
        <f aca="false">IF(AND($K660&lt;=N$20,$L660&gt;N$20),$I660,0)</f>
        <v>0</v>
      </c>
      <c r="O660" s="103" t="n">
        <f aca="false">IF(AND($K660&lt;=O$20,$L660&gt;O$20),$I660,0)</f>
        <v>0</v>
      </c>
      <c r="P660" s="103" t="n">
        <f aca="false">IF(AND($K660&lt;=P$20,$L660&gt;P$20),$I660,0)</f>
        <v>0</v>
      </c>
      <c r="Q660" s="103" t="n">
        <f aca="false">IF(AND($K660&lt;=Q$20,$L660&gt;Q$20),$I660,0)</f>
        <v>0</v>
      </c>
      <c r="R660" s="103" t="n">
        <f aca="false">IF(AND($K660&lt;=R$20,$L660&gt;R$20),$I660,0)</f>
        <v>0</v>
      </c>
      <c r="S660" s="103" t="n">
        <f aca="false">IF(AND($K660&lt;=S$20,$L660&gt;S$20),$I660,0)</f>
        <v>0</v>
      </c>
      <c r="T660" s="103" t="n">
        <f aca="false">IF(AND($K660&lt;=T$20,$L660&gt;T$20),$I660,0)</f>
        <v>0</v>
      </c>
      <c r="U660" s="103" t="n">
        <f aca="false">IF(AND($K660&lt;=U$20,$L660&gt;U$20),$I660,0)</f>
        <v>0</v>
      </c>
      <c r="V660" s="103" t="n">
        <f aca="false">IF(AND($K660&lt;=V$20,$L660&gt;V$20),$I660,0)</f>
        <v>0</v>
      </c>
      <c r="W660" s="103" t="n">
        <f aca="false">IF(AND($K660&lt;=W$20,$L660&gt;W$20),$I660,0)</f>
        <v>0</v>
      </c>
      <c r="X660" s="103" t="n">
        <f aca="false">IF(AND($K660&lt;=X$20,$L660&gt;X$20),$I660,0)</f>
        <v>0</v>
      </c>
      <c r="Y660" s="106" t="n">
        <f aca="false">SUM(M660:X660)</f>
        <v>0</v>
      </c>
    </row>
    <row r="661" customFormat="false" ht="12.75" hidden="false" customHeight="false" outlineLevel="0" collapsed="false">
      <c r="A661" s="0" t="n">
        <f aca="false">+'Personnel Input Worksheet'!A662</f>
        <v>0</v>
      </c>
      <c r="B661" s="0" t="n">
        <f aca="false">+'Personnel Input Worksheet'!B662</f>
        <v>0</v>
      </c>
      <c r="C661" s="0" t="n">
        <f aca="false">+'Personnel Input Worksheet'!C662</f>
        <v>0</v>
      </c>
      <c r="D661" s="0" t="n">
        <f aca="false">+'Personnel Input Worksheet'!D662</f>
        <v>0</v>
      </c>
      <c r="E661" s="0" t="n">
        <f aca="false">+'Personnel Input Worksheet'!E662</f>
        <v>0</v>
      </c>
      <c r="F661" s="94" t="n">
        <f aca="false">+'Personnel Input Worksheet'!F662</f>
        <v>0</v>
      </c>
      <c r="G661" s="0" t="n">
        <f aca="false">+'Personnel Input Worksheet'!G662</f>
        <v>0</v>
      </c>
      <c r="H661" s="102" t="n">
        <f aca="false">+G661*30</f>
        <v>0</v>
      </c>
      <c r="I661" s="103" t="n">
        <f aca="false">+F661/12</f>
        <v>0</v>
      </c>
      <c r="J661" s="104" t="n">
        <v>36526</v>
      </c>
      <c r="K661" s="105" t="n">
        <f aca="false">IF(B661&lt;&gt;"FTE",DATE(99,12,31),+J661+(360-H661))</f>
        <v>36525</v>
      </c>
      <c r="L661" s="105" t="n">
        <f aca="false">IF(B661&lt;&gt;"FTE",J661+H661,DATE(2001,1,1))</f>
        <v>36526</v>
      </c>
      <c r="M661" s="103" t="n">
        <f aca="false">IF(AND($K661&lt;=M$20,$L661&gt;M$20),$I661,0)</f>
        <v>0</v>
      </c>
      <c r="N661" s="103" t="n">
        <f aca="false">IF(AND($K661&lt;=N$20,$L661&gt;N$20),$I661,0)</f>
        <v>0</v>
      </c>
      <c r="O661" s="103" t="n">
        <f aca="false">IF(AND($K661&lt;=O$20,$L661&gt;O$20),$I661,0)</f>
        <v>0</v>
      </c>
      <c r="P661" s="103" t="n">
        <f aca="false">IF(AND($K661&lt;=P$20,$L661&gt;P$20),$I661,0)</f>
        <v>0</v>
      </c>
      <c r="Q661" s="103" t="n">
        <f aca="false">IF(AND($K661&lt;=Q$20,$L661&gt;Q$20),$I661,0)</f>
        <v>0</v>
      </c>
      <c r="R661" s="103" t="n">
        <f aca="false">IF(AND($K661&lt;=R$20,$L661&gt;R$20),$I661,0)</f>
        <v>0</v>
      </c>
      <c r="S661" s="103" t="n">
        <f aca="false">IF(AND($K661&lt;=S$20,$L661&gt;S$20),$I661,0)</f>
        <v>0</v>
      </c>
      <c r="T661" s="103" t="n">
        <f aca="false">IF(AND($K661&lt;=T$20,$L661&gt;T$20),$I661,0)</f>
        <v>0</v>
      </c>
      <c r="U661" s="103" t="n">
        <f aca="false">IF(AND($K661&lt;=U$20,$L661&gt;U$20),$I661,0)</f>
        <v>0</v>
      </c>
      <c r="V661" s="103" t="n">
        <f aca="false">IF(AND($K661&lt;=V$20,$L661&gt;V$20),$I661,0)</f>
        <v>0</v>
      </c>
      <c r="W661" s="103" t="n">
        <f aca="false">IF(AND($K661&lt;=W$20,$L661&gt;W$20),$I661,0)</f>
        <v>0</v>
      </c>
      <c r="X661" s="103" t="n">
        <f aca="false">IF(AND($K661&lt;=X$20,$L661&gt;X$20),$I661,0)</f>
        <v>0</v>
      </c>
      <c r="Y661" s="106" t="n">
        <f aca="false">SUM(M661:X661)</f>
        <v>0</v>
      </c>
    </row>
    <row r="662" customFormat="false" ht="12.75" hidden="false" customHeight="false" outlineLevel="0" collapsed="false">
      <c r="A662" s="0" t="n">
        <f aca="false">+'Personnel Input Worksheet'!A663</f>
        <v>0</v>
      </c>
      <c r="B662" s="0" t="n">
        <f aca="false">+'Personnel Input Worksheet'!B663</f>
        <v>0</v>
      </c>
      <c r="C662" s="0" t="n">
        <f aca="false">+'Personnel Input Worksheet'!C663</f>
        <v>0</v>
      </c>
      <c r="D662" s="0" t="n">
        <f aca="false">+'Personnel Input Worksheet'!D663</f>
        <v>0</v>
      </c>
      <c r="E662" s="0" t="n">
        <f aca="false">+'Personnel Input Worksheet'!E663</f>
        <v>0</v>
      </c>
      <c r="F662" s="94" t="n">
        <f aca="false">+'Personnel Input Worksheet'!F663</f>
        <v>0</v>
      </c>
      <c r="G662" s="0" t="n">
        <f aca="false">+'Personnel Input Worksheet'!G663</f>
        <v>0</v>
      </c>
      <c r="H662" s="102" t="n">
        <f aca="false">+G662*30</f>
        <v>0</v>
      </c>
      <c r="I662" s="103" t="n">
        <f aca="false">+F662/12</f>
        <v>0</v>
      </c>
      <c r="J662" s="104" t="n">
        <v>36526</v>
      </c>
      <c r="K662" s="105" t="n">
        <f aca="false">IF(B662&lt;&gt;"FTE",DATE(99,12,31),+J662+(360-H662))</f>
        <v>36525</v>
      </c>
      <c r="L662" s="105" t="n">
        <f aca="false">IF(B662&lt;&gt;"FTE",J662+H662,DATE(2001,1,1))</f>
        <v>36526</v>
      </c>
      <c r="M662" s="103" t="n">
        <f aca="false">IF(AND($K662&lt;=M$20,$L662&gt;M$20),$I662,0)</f>
        <v>0</v>
      </c>
      <c r="N662" s="103" t="n">
        <f aca="false">IF(AND($K662&lt;=N$20,$L662&gt;N$20),$I662,0)</f>
        <v>0</v>
      </c>
      <c r="O662" s="103" t="n">
        <f aca="false">IF(AND($K662&lt;=O$20,$L662&gt;O$20),$I662,0)</f>
        <v>0</v>
      </c>
      <c r="P662" s="103" t="n">
        <f aca="false">IF(AND($K662&lt;=P$20,$L662&gt;P$20),$I662,0)</f>
        <v>0</v>
      </c>
      <c r="Q662" s="103" t="n">
        <f aca="false">IF(AND($K662&lt;=Q$20,$L662&gt;Q$20),$I662,0)</f>
        <v>0</v>
      </c>
      <c r="R662" s="103" t="n">
        <f aca="false">IF(AND($K662&lt;=R$20,$L662&gt;R$20),$I662,0)</f>
        <v>0</v>
      </c>
      <c r="S662" s="103" t="n">
        <f aca="false">IF(AND($K662&lt;=S$20,$L662&gt;S$20),$I662,0)</f>
        <v>0</v>
      </c>
      <c r="T662" s="103" t="n">
        <f aca="false">IF(AND($K662&lt;=T$20,$L662&gt;T$20),$I662,0)</f>
        <v>0</v>
      </c>
      <c r="U662" s="103" t="n">
        <f aca="false">IF(AND($K662&lt;=U$20,$L662&gt;U$20),$I662,0)</f>
        <v>0</v>
      </c>
      <c r="V662" s="103" t="n">
        <f aca="false">IF(AND($K662&lt;=V$20,$L662&gt;V$20),$I662,0)</f>
        <v>0</v>
      </c>
      <c r="W662" s="103" t="n">
        <f aca="false">IF(AND($K662&lt;=W$20,$L662&gt;W$20),$I662,0)</f>
        <v>0</v>
      </c>
      <c r="X662" s="103" t="n">
        <f aca="false">IF(AND($K662&lt;=X$20,$L662&gt;X$20),$I662,0)</f>
        <v>0</v>
      </c>
      <c r="Y662" s="106" t="n">
        <f aca="false">SUM(M662:X662)</f>
        <v>0</v>
      </c>
    </row>
    <row r="663" customFormat="false" ht="12.75" hidden="false" customHeight="false" outlineLevel="0" collapsed="false">
      <c r="A663" s="0" t="n">
        <f aca="false">+'Personnel Input Worksheet'!A664</f>
        <v>0</v>
      </c>
      <c r="B663" s="0" t="n">
        <f aca="false">+'Personnel Input Worksheet'!B664</f>
        <v>0</v>
      </c>
      <c r="C663" s="0" t="n">
        <f aca="false">+'Personnel Input Worksheet'!C664</f>
        <v>0</v>
      </c>
      <c r="D663" s="0" t="n">
        <f aca="false">+'Personnel Input Worksheet'!D664</f>
        <v>0</v>
      </c>
      <c r="E663" s="0" t="n">
        <f aca="false">+'Personnel Input Worksheet'!E664</f>
        <v>0</v>
      </c>
      <c r="F663" s="94" t="n">
        <f aca="false">+'Personnel Input Worksheet'!F664</f>
        <v>0</v>
      </c>
      <c r="G663" s="0" t="n">
        <f aca="false">+'Personnel Input Worksheet'!G664</f>
        <v>0</v>
      </c>
      <c r="H663" s="102" t="n">
        <f aca="false">+G663*30</f>
        <v>0</v>
      </c>
      <c r="I663" s="103" t="n">
        <f aca="false">+F663/12</f>
        <v>0</v>
      </c>
      <c r="J663" s="104" t="n">
        <v>36526</v>
      </c>
      <c r="K663" s="105" t="n">
        <f aca="false">IF(B663&lt;&gt;"FTE",DATE(99,12,31),+J663+(360-H663))</f>
        <v>36525</v>
      </c>
      <c r="L663" s="105" t="n">
        <f aca="false">IF(B663&lt;&gt;"FTE",J663+H663,DATE(2001,1,1))</f>
        <v>36526</v>
      </c>
      <c r="M663" s="103" t="n">
        <f aca="false">IF(AND($K663&lt;=M$20,$L663&gt;M$20),$I663,0)</f>
        <v>0</v>
      </c>
      <c r="N663" s="103" t="n">
        <f aca="false">IF(AND($K663&lt;=N$20,$L663&gt;N$20),$I663,0)</f>
        <v>0</v>
      </c>
      <c r="O663" s="103" t="n">
        <f aca="false">IF(AND($K663&lt;=O$20,$L663&gt;O$20),$I663,0)</f>
        <v>0</v>
      </c>
      <c r="P663" s="103" t="n">
        <f aca="false">IF(AND($K663&lt;=P$20,$L663&gt;P$20),$I663,0)</f>
        <v>0</v>
      </c>
      <c r="Q663" s="103" t="n">
        <f aca="false">IF(AND($K663&lt;=Q$20,$L663&gt;Q$20),$I663,0)</f>
        <v>0</v>
      </c>
      <c r="R663" s="103" t="n">
        <f aca="false">IF(AND($K663&lt;=R$20,$L663&gt;R$20),$I663,0)</f>
        <v>0</v>
      </c>
      <c r="S663" s="103" t="n">
        <f aca="false">IF(AND($K663&lt;=S$20,$L663&gt;S$20),$I663,0)</f>
        <v>0</v>
      </c>
      <c r="T663" s="103" t="n">
        <f aca="false">IF(AND($K663&lt;=T$20,$L663&gt;T$20),$I663,0)</f>
        <v>0</v>
      </c>
      <c r="U663" s="103" t="n">
        <f aca="false">IF(AND($K663&lt;=U$20,$L663&gt;U$20),$I663,0)</f>
        <v>0</v>
      </c>
      <c r="V663" s="103" t="n">
        <f aca="false">IF(AND($K663&lt;=V$20,$L663&gt;V$20),$I663,0)</f>
        <v>0</v>
      </c>
      <c r="W663" s="103" t="n">
        <f aca="false">IF(AND($K663&lt;=W$20,$L663&gt;W$20),$I663,0)</f>
        <v>0</v>
      </c>
      <c r="X663" s="103" t="n">
        <f aca="false">IF(AND($K663&lt;=X$20,$L663&gt;X$20),$I663,0)</f>
        <v>0</v>
      </c>
      <c r="Y663" s="106" t="n">
        <f aca="false">SUM(M663:X663)</f>
        <v>0</v>
      </c>
    </row>
    <row r="664" customFormat="false" ht="12.75" hidden="false" customHeight="false" outlineLevel="0" collapsed="false">
      <c r="A664" s="0" t="n">
        <f aca="false">+'Personnel Input Worksheet'!A665</f>
        <v>0</v>
      </c>
      <c r="B664" s="0" t="n">
        <f aca="false">+'Personnel Input Worksheet'!B665</f>
        <v>0</v>
      </c>
      <c r="C664" s="0" t="n">
        <f aca="false">+'Personnel Input Worksheet'!C665</f>
        <v>0</v>
      </c>
      <c r="D664" s="0" t="n">
        <f aca="false">+'Personnel Input Worksheet'!D665</f>
        <v>0</v>
      </c>
      <c r="E664" s="0" t="n">
        <f aca="false">+'Personnel Input Worksheet'!E665</f>
        <v>0</v>
      </c>
      <c r="F664" s="94" t="n">
        <f aca="false">+'Personnel Input Worksheet'!F665</f>
        <v>0</v>
      </c>
      <c r="G664" s="0" t="n">
        <f aca="false">+'Personnel Input Worksheet'!G665</f>
        <v>0</v>
      </c>
      <c r="H664" s="102" t="n">
        <f aca="false">+G664*30</f>
        <v>0</v>
      </c>
      <c r="I664" s="103" t="n">
        <f aca="false">+F664/12</f>
        <v>0</v>
      </c>
      <c r="J664" s="104" t="n">
        <v>36526</v>
      </c>
      <c r="K664" s="105" t="n">
        <f aca="false">IF(B664&lt;&gt;"FTE",DATE(99,12,31),+J664+(360-H664))</f>
        <v>36525</v>
      </c>
      <c r="L664" s="105" t="n">
        <f aca="false">IF(B664&lt;&gt;"FTE",J664+H664,DATE(2001,1,1))</f>
        <v>36526</v>
      </c>
      <c r="M664" s="103" t="n">
        <f aca="false">IF(AND($K664&lt;=M$20,$L664&gt;M$20),$I664,0)</f>
        <v>0</v>
      </c>
      <c r="N664" s="103" t="n">
        <f aca="false">IF(AND($K664&lt;=N$20,$L664&gt;N$20),$I664,0)</f>
        <v>0</v>
      </c>
      <c r="O664" s="103" t="n">
        <f aca="false">IF(AND($K664&lt;=O$20,$L664&gt;O$20),$I664,0)</f>
        <v>0</v>
      </c>
      <c r="P664" s="103" t="n">
        <f aca="false">IF(AND($K664&lt;=P$20,$L664&gt;P$20),$I664,0)</f>
        <v>0</v>
      </c>
      <c r="Q664" s="103" t="n">
        <f aca="false">IF(AND($K664&lt;=Q$20,$L664&gt;Q$20),$I664,0)</f>
        <v>0</v>
      </c>
      <c r="R664" s="103" t="n">
        <f aca="false">IF(AND($K664&lt;=R$20,$L664&gt;R$20),$I664,0)</f>
        <v>0</v>
      </c>
      <c r="S664" s="103" t="n">
        <f aca="false">IF(AND($K664&lt;=S$20,$L664&gt;S$20),$I664,0)</f>
        <v>0</v>
      </c>
      <c r="T664" s="103" t="n">
        <f aca="false">IF(AND($K664&lt;=T$20,$L664&gt;T$20),$I664,0)</f>
        <v>0</v>
      </c>
      <c r="U664" s="103" t="n">
        <f aca="false">IF(AND($K664&lt;=U$20,$L664&gt;U$20),$I664,0)</f>
        <v>0</v>
      </c>
      <c r="V664" s="103" t="n">
        <f aca="false">IF(AND($K664&lt;=V$20,$L664&gt;V$20),$I664,0)</f>
        <v>0</v>
      </c>
      <c r="W664" s="103" t="n">
        <f aca="false">IF(AND($K664&lt;=W$20,$L664&gt;W$20),$I664,0)</f>
        <v>0</v>
      </c>
      <c r="X664" s="103" t="n">
        <f aca="false">IF(AND($K664&lt;=X$20,$L664&gt;X$20),$I664,0)</f>
        <v>0</v>
      </c>
      <c r="Y664" s="106" t="n">
        <f aca="false">SUM(M664:X664)</f>
        <v>0</v>
      </c>
    </row>
    <row r="665" customFormat="false" ht="12.75" hidden="false" customHeight="false" outlineLevel="0" collapsed="false">
      <c r="A665" s="0" t="n">
        <f aca="false">+'Personnel Input Worksheet'!A666</f>
        <v>0</v>
      </c>
      <c r="B665" s="0" t="n">
        <f aca="false">+'Personnel Input Worksheet'!B666</f>
        <v>0</v>
      </c>
      <c r="C665" s="0" t="n">
        <f aca="false">+'Personnel Input Worksheet'!C666</f>
        <v>0</v>
      </c>
      <c r="D665" s="0" t="n">
        <f aca="false">+'Personnel Input Worksheet'!D666</f>
        <v>0</v>
      </c>
      <c r="E665" s="0" t="n">
        <f aca="false">+'Personnel Input Worksheet'!E666</f>
        <v>0</v>
      </c>
      <c r="F665" s="94" t="n">
        <f aca="false">+'Personnel Input Worksheet'!F666</f>
        <v>0</v>
      </c>
      <c r="G665" s="0" t="n">
        <f aca="false">+'Personnel Input Worksheet'!G666</f>
        <v>0</v>
      </c>
      <c r="H665" s="102" t="n">
        <f aca="false">+G665*30</f>
        <v>0</v>
      </c>
      <c r="I665" s="103" t="n">
        <f aca="false">+F665/12</f>
        <v>0</v>
      </c>
      <c r="J665" s="104" t="n">
        <v>36526</v>
      </c>
      <c r="K665" s="105" t="n">
        <f aca="false">IF(B665&lt;&gt;"FTE",DATE(99,12,31),+J665+(360-H665))</f>
        <v>36525</v>
      </c>
      <c r="L665" s="105" t="n">
        <f aca="false">IF(B665&lt;&gt;"FTE",J665+H665,DATE(2001,1,1))</f>
        <v>36526</v>
      </c>
      <c r="M665" s="103" t="n">
        <f aca="false">IF(AND($K665&lt;=M$20,$L665&gt;M$20),$I665,0)</f>
        <v>0</v>
      </c>
      <c r="N665" s="103" t="n">
        <f aca="false">IF(AND($K665&lt;=N$20,$L665&gt;N$20),$I665,0)</f>
        <v>0</v>
      </c>
      <c r="O665" s="103" t="n">
        <f aca="false">IF(AND($K665&lt;=O$20,$L665&gt;O$20),$I665,0)</f>
        <v>0</v>
      </c>
      <c r="P665" s="103" t="n">
        <f aca="false">IF(AND($K665&lt;=P$20,$L665&gt;P$20),$I665,0)</f>
        <v>0</v>
      </c>
      <c r="Q665" s="103" t="n">
        <f aca="false">IF(AND($K665&lt;=Q$20,$L665&gt;Q$20),$I665,0)</f>
        <v>0</v>
      </c>
      <c r="R665" s="103" t="n">
        <f aca="false">IF(AND($K665&lt;=R$20,$L665&gt;R$20),$I665,0)</f>
        <v>0</v>
      </c>
      <c r="S665" s="103" t="n">
        <f aca="false">IF(AND($K665&lt;=S$20,$L665&gt;S$20),$I665,0)</f>
        <v>0</v>
      </c>
      <c r="T665" s="103" t="n">
        <f aca="false">IF(AND($K665&lt;=T$20,$L665&gt;T$20),$I665,0)</f>
        <v>0</v>
      </c>
      <c r="U665" s="103" t="n">
        <f aca="false">IF(AND($K665&lt;=U$20,$L665&gt;U$20),$I665,0)</f>
        <v>0</v>
      </c>
      <c r="V665" s="103" t="n">
        <f aca="false">IF(AND($K665&lt;=V$20,$L665&gt;V$20),$I665,0)</f>
        <v>0</v>
      </c>
      <c r="W665" s="103" t="n">
        <f aca="false">IF(AND($K665&lt;=W$20,$L665&gt;W$20),$I665,0)</f>
        <v>0</v>
      </c>
      <c r="X665" s="103" t="n">
        <f aca="false">IF(AND($K665&lt;=X$20,$L665&gt;X$20),$I665,0)</f>
        <v>0</v>
      </c>
      <c r="Y665" s="106" t="n">
        <f aca="false">SUM(M665:X665)</f>
        <v>0</v>
      </c>
    </row>
    <row r="666" customFormat="false" ht="12.75" hidden="false" customHeight="false" outlineLevel="0" collapsed="false">
      <c r="A666" s="0" t="n">
        <f aca="false">+'Personnel Input Worksheet'!A667</f>
        <v>0</v>
      </c>
      <c r="B666" s="0" t="n">
        <f aca="false">+'Personnel Input Worksheet'!B667</f>
        <v>0</v>
      </c>
      <c r="C666" s="0" t="n">
        <f aca="false">+'Personnel Input Worksheet'!C667</f>
        <v>0</v>
      </c>
      <c r="D666" s="0" t="n">
        <f aca="false">+'Personnel Input Worksheet'!D667</f>
        <v>0</v>
      </c>
      <c r="E666" s="0" t="n">
        <f aca="false">+'Personnel Input Worksheet'!E667</f>
        <v>0</v>
      </c>
      <c r="F666" s="94" t="n">
        <f aca="false">+'Personnel Input Worksheet'!F667</f>
        <v>0</v>
      </c>
      <c r="G666" s="0" t="n">
        <f aca="false">+'Personnel Input Worksheet'!G667</f>
        <v>0</v>
      </c>
      <c r="H666" s="102" t="n">
        <f aca="false">+G666*30</f>
        <v>0</v>
      </c>
      <c r="I666" s="103" t="n">
        <f aca="false">+F666/12</f>
        <v>0</v>
      </c>
      <c r="J666" s="104" t="n">
        <v>36526</v>
      </c>
      <c r="K666" s="105" t="n">
        <f aca="false">IF(B666&lt;&gt;"FTE",DATE(99,12,31),+J666+(360-H666))</f>
        <v>36525</v>
      </c>
      <c r="L666" s="105" t="n">
        <f aca="false">IF(B666&lt;&gt;"FTE",J666+H666,DATE(2001,1,1))</f>
        <v>36526</v>
      </c>
      <c r="M666" s="103" t="n">
        <f aca="false">IF(AND($K666&lt;=M$20,$L666&gt;M$20),$I666,0)</f>
        <v>0</v>
      </c>
      <c r="N666" s="103" t="n">
        <f aca="false">IF(AND($K666&lt;=N$20,$L666&gt;N$20),$I666,0)</f>
        <v>0</v>
      </c>
      <c r="O666" s="103" t="n">
        <f aca="false">IF(AND($K666&lt;=O$20,$L666&gt;O$20),$I666,0)</f>
        <v>0</v>
      </c>
      <c r="P666" s="103" t="n">
        <f aca="false">IF(AND($K666&lt;=P$20,$L666&gt;P$20),$I666,0)</f>
        <v>0</v>
      </c>
      <c r="Q666" s="103" t="n">
        <f aca="false">IF(AND($K666&lt;=Q$20,$L666&gt;Q$20),$I666,0)</f>
        <v>0</v>
      </c>
      <c r="R666" s="103" t="n">
        <f aca="false">IF(AND($K666&lt;=R$20,$L666&gt;R$20),$I666,0)</f>
        <v>0</v>
      </c>
      <c r="S666" s="103" t="n">
        <f aca="false">IF(AND($K666&lt;=S$20,$L666&gt;S$20),$I666,0)</f>
        <v>0</v>
      </c>
      <c r="T666" s="103" t="n">
        <f aca="false">IF(AND($K666&lt;=T$20,$L666&gt;T$20),$I666,0)</f>
        <v>0</v>
      </c>
      <c r="U666" s="103" t="n">
        <f aca="false">IF(AND($K666&lt;=U$20,$L666&gt;U$20),$I666,0)</f>
        <v>0</v>
      </c>
      <c r="V666" s="103" t="n">
        <f aca="false">IF(AND($K666&lt;=V$20,$L666&gt;V$20),$I666,0)</f>
        <v>0</v>
      </c>
      <c r="W666" s="103" t="n">
        <f aca="false">IF(AND($K666&lt;=W$20,$L666&gt;W$20),$I666,0)</f>
        <v>0</v>
      </c>
      <c r="X666" s="103" t="n">
        <f aca="false">IF(AND($K666&lt;=X$20,$L666&gt;X$20),$I666,0)</f>
        <v>0</v>
      </c>
      <c r="Y666" s="106" t="n">
        <f aca="false">SUM(M666:X666)</f>
        <v>0</v>
      </c>
    </row>
    <row r="667" customFormat="false" ht="12.75" hidden="false" customHeight="false" outlineLevel="0" collapsed="false">
      <c r="A667" s="0" t="n">
        <f aca="false">+'Personnel Input Worksheet'!A668</f>
        <v>0</v>
      </c>
      <c r="B667" s="0" t="n">
        <f aca="false">+'Personnel Input Worksheet'!B668</f>
        <v>0</v>
      </c>
      <c r="C667" s="0" t="n">
        <f aca="false">+'Personnel Input Worksheet'!C668</f>
        <v>0</v>
      </c>
      <c r="D667" s="0" t="n">
        <f aca="false">+'Personnel Input Worksheet'!D668</f>
        <v>0</v>
      </c>
      <c r="E667" s="0" t="n">
        <f aca="false">+'Personnel Input Worksheet'!E668</f>
        <v>0</v>
      </c>
      <c r="F667" s="94" t="n">
        <f aca="false">+'Personnel Input Worksheet'!F668</f>
        <v>0</v>
      </c>
      <c r="G667" s="0" t="n">
        <f aca="false">+'Personnel Input Worksheet'!G668</f>
        <v>0</v>
      </c>
      <c r="H667" s="102" t="n">
        <f aca="false">+G667*30</f>
        <v>0</v>
      </c>
      <c r="I667" s="103" t="n">
        <f aca="false">+F667/12</f>
        <v>0</v>
      </c>
      <c r="J667" s="104" t="n">
        <v>36526</v>
      </c>
      <c r="K667" s="105" t="n">
        <f aca="false">IF(B667&lt;&gt;"FTE",DATE(99,12,31),+J667+(360-H667))</f>
        <v>36525</v>
      </c>
      <c r="L667" s="105" t="n">
        <f aca="false">IF(B667&lt;&gt;"FTE",J667+H667,DATE(2001,1,1))</f>
        <v>36526</v>
      </c>
      <c r="M667" s="103" t="n">
        <f aca="false">IF(AND($K667&lt;=M$20,$L667&gt;M$20),$I667,0)</f>
        <v>0</v>
      </c>
      <c r="N667" s="103" t="n">
        <f aca="false">IF(AND($K667&lt;=N$20,$L667&gt;N$20),$I667,0)</f>
        <v>0</v>
      </c>
      <c r="O667" s="103" t="n">
        <f aca="false">IF(AND($K667&lt;=O$20,$L667&gt;O$20),$I667,0)</f>
        <v>0</v>
      </c>
      <c r="P667" s="103" t="n">
        <f aca="false">IF(AND($K667&lt;=P$20,$L667&gt;P$20),$I667,0)</f>
        <v>0</v>
      </c>
      <c r="Q667" s="103" t="n">
        <f aca="false">IF(AND($K667&lt;=Q$20,$L667&gt;Q$20),$I667,0)</f>
        <v>0</v>
      </c>
      <c r="R667" s="103" t="n">
        <f aca="false">IF(AND($K667&lt;=R$20,$L667&gt;R$20),$I667,0)</f>
        <v>0</v>
      </c>
      <c r="S667" s="103" t="n">
        <f aca="false">IF(AND($K667&lt;=S$20,$L667&gt;S$20),$I667,0)</f>
        <v>0</v>
      </c>
      <c r="T667" s="103" t="n">
        <f aca="false">IF(AND($K667&lt;=T$20,$L667&gt;T$20),$I667,0)</f>
        <v>0</v>
      </c>
      <c r="U667" s="103" t="n">
        <f aca="false">IF(AND($K667&lt;=U$20,$L667&gt;U$20),$I667,0)</f>
        <v>0</v>
      </c>
      <c r="V667" s="103" t="n">
        <f aca="false">IF(AND($K667&lt;=V$20,$L667&gt;V$20),$I667,0)</f>
        <v>0</v>
      </c>
      <c r="W667" s="103" t="n">
        <f aca="false">IF(AND($K667&lt;=W$20,$L667&gt;W$20),$I667,0)</f>
        <v>0</v>
      </c>
      <c r="X667" s="103" t="n">
        <f aca="false">IF(AND($K667&lt;=X$20,$L667&gt;X$20),$I667,0)</f>
        <v>0</v>
      </c>
      <c r="Y667" s="106" t="n">
        <f aca="false">SUM(M667:X667)</f>
        <v>0</v>
      </c>
    </row>
    <row r="668" customFormat="false" ht="12.75" hidden="false" customHeight="false" outlineLevel="0" collapsed="false">
      <c r="A668" s="0" t="n">
        <f aca="false">+'Personnel Input Worksheet'!A669</f>
        <v>0</v>
      </c>
      <c r="B668" s="0" t="n">
        <f aca="false">+'Personnel Input Worksheet'!B669</f>
        <v>0</v>
      </c>
      <c r="C668" s="0" t="n">
        <f aca="false">+'Personnel Input Worksheet'!C669</f>
        <v>0</v>
      </c>
      <c r="D668" s="0" t="n">
        <f aca="false">+'Personnel Input Worksheet'!D669</f>
        <v>0</v>
      </c>
      <c r="E668" s="0" t="n">
        <f aca="false">+'Personnel Input Worksheet'!E669</f>
        <v>0</v>
      </c>
      <c r="F668" s="94" t="n">
        <f aca="false">+'Personnel Input Worksheet'!F669</f>
        <v>0</v>
      </c>
      <c r="G668" s="0" t="n">
        <f aca="false">+'Personnel Input Worksheet'!G669</f>
        <v>0</v>
      </c>
      <c r="H668" s="102" t="n">
        <f aca="false">+G668*30</f>
        <v>0</v>
      </c>
      <c r="I668" s="103" t="n">
        <f aca="false">+F668/12</f>
        <v>0</v>
      </c>
      <c r="J668" s="104" t="n">
        <v>36526</v>
      </c>
      <c r="K668" s="105" t="n">
        <f aca="false">IF(B668&lt;&gt;"FTE",DATE(99,12,31),+J668+(360-H668))</f>
        <v>36525</v>
      </c>
      <c r="L668" s="105" t="n">
        <f aca="false">IF(B668&lt;&gt;"FTE",J668+H668,DATE(2001,1,1))</f>
        <v>36526</v>
      </c>
      <c r="M668" s="103" t="n">
        <f aca="false">IF(AND($K668&lt;=M$20,$L668&gt;M$20),$I668,0)</f>
        <v>0</v>
      </c>
      <c r="N668" s="103" t="n">
        <f aca="false">IF(AND($K668&lt;=N$20,$L668&gt;N$20),$I668,0)</f>
        <v>0</v>
      </c>
      <c r="O668" s="103" t="n">
        <f aca="false">IF(AND($K668&lt;=O$20,$L668&gt;O$20),$I668,0)</f>
        <v>0</v>
      </c>
      <c r="P668" s="103" t="n">
        <f aca="false">IF(AND($K668&lt;=P$20,$L668&gt;P$20),$I668,0)</f>
        <v>0</v>
      </c>
      <c r="Q668" s="103" t="n">
        <f aca="false">IF(AND($K668&lt;=Q$20,$L668&gt;Q$20),$I668,0)</f>
        <v>0</v>
      </c>
      <c r="R668" s="103" t="n">
        <f aca="false">IF(AND($K668&lt;=R$20,$L668&gt;R$20),$I668,0)</f>
        <v>0</v>
      </c>
      <c r="S668" s="103" t="n">
        <f aca="false">IF(AND($K668&lt;=S$20,$L668&gt;S$20),$I668,0)</f>
        <v>0</v>
      </c>
      <c r="T668" s="103" t="n">
        <f aca="false">IF(AND($K668&lt;=T$20,$L668&gt;T$20),$I668,0)</f>
        <v>0</v>
      </c>
      <c r="U668" s="103" t="n">
        <f aca="false">IF(AND($K668&lt;=U$20,$L668&gt;U$20),$I668,0)</f>
        <v>0</v>
      </c>
      <c r="V668" s="103" t="n">
        <f aca="false">IF(AND($K668&lt;=V$20,$L668&gt;V$20),$I668,0)</f>
        <v>0</v>
      </c>
      <c r="W668" s="103" t="n">
        <f aca="false">IF(AND($K668&lt;=W$20,$L668&gt;W$20),$I668,0)</f>
        <v>0</v>
      </c>
      <c r="X668" s="103" t="n">
        <f aca="false">IF(AND($K668&lt;=X$20,$L668&gt;X$20),$I668,0)</f>
        <v>0</v>
      </c>
      <c r="Y668" s="106" t="n">
        <f aca="false">SUM(M668:X668)</f>
        <v>0</v>
      </c>
    </row>
    <row r="669" customFormat="false" ht="12.75" hidden="false" customHeight="false" outlineLevel="0" collapsed="false">
      <c r="A669" s="0" t="n">
        <f aca="false">+'Personnel Input Worksheet'!A670</f>
        <v>0</v>
      </c>
      <c r="B669" s="0" t="n">
        <f aca="false">+'Personnel Input Worksheet'!B670</f>
        <v>0</v>
      </c>
      <c r="C669" s="0" t="n">
        <f aca="false">+'Personnel Input Worksheet'!C670</f>
        <v>0</v>
      </c>
      <c r="D669" s="0" t="n">
        <f aca="false">+'Personnel Input Worksheet'!D670</f>
        <v>0</v>
      </c>
      <c r="E669" s="0" t="n">
        <f aca="false">+'Personnel Input Worksheet'!E670</f>
        <v>0</v>
      </c>
      <c r="F669" s="94" t="n">
        <f aca="false">+'Personnel Input Worksheet'!F670</f>
        <v>0</v>
      </c>
      <c r="G669" s="0" t="n">
        <f aca="false">+'Personnel Input Worksheet'!G670</f>
        <v>0</v>
      </c>
      <c r="H669" s="102" t="n">
        <f aca="false">+G669*30</f>
        <v>0</v>
      </c>
      <c r="I669" s="103" t="n">
        <f aca="false">+F669/12</f>
        <v>0</v>
      </c>
      <c r="J669" s="104" t="n">
        <v>36526</v>
      </c>
      <c r="K669" s="105" t="n">
        <f aca="false">IF(B669&lt;&gt;"FTE",DATE(99,12,31),+J669+(360-H669))</f>
        <v>36525</v>
      </c>
      <c r="L669" s="105" t="n">
        <f aca="false">IF(B669&lt;&gt;"FTE",J669+H669,DATE(2001,1,1))</f>
        <v>36526</v>
      </c>
      <c r="M669" s="103" t="n">
        <f aca="false">IF(AND($K669&lt;=M$20,$L669&gt;M$20),$I669,0)</f>
        <v>0</v>
      </c>
      <c r="N669" s="103" t="n">
        <f aca="false">IF(AND($K669&lt;=N$20,$L669&gt;N$20),$I669,0)</f>
        <v>0</v>
      </c>
      <c r="O669" s="103" t="n">
        <f aca="false">IF(AND($K669&lt;=O$20,$L669&gt;O$20),$I669,0)</f>
        <v>0</v>
      </c>
      <c r="P669" s="103" t="n">
        <f aca="false">IF(AND($K669&lt;=P$20,$L669&gt;P$20),$I669,0)</f>
        <v>0</v>
      </c>
      <c r="Q669" s="103" t="n">
        <f aca="false">IF(AND($K669&lt;=Q$20,$L669&gt;Q$20),$I669,0)</f>
        <v>0</v>
      </c>
      <c r="R669" s="103" t="n">
        <f aca="false">IF(AND($K669&lt;=R$20,$L669&gt;R$20),$I669,0)</f>
        <v>0</v>
      </c>
      <c r="S669" s="103" t="n">
        <f aca="false">IF(AND($K669&lt;=S$20,$L669&gt;S$20),$I669,0)</f>
        <v>0</v>
      </c>
      <c r="T669" s="103" t="n">
        <f aca="false">IF(AND($K669&lt;=T$20,$L669&gt;T$20),$I669,0)</f>
        <v>0</v>
      </c>
      <c r="U669" s="103" t="n">
        <f aca="false">IF(AND($K669&lt;=U$20,$L669&gt;U$20),$I669,0)</f>
        <v>0</v>
      </c>
      <c r="V669" s="103" t="n">
        <f aca="false">IF(AND($K669&lt;=V$20,$L669&gt;V$20),$I669,0)</f>
        <v>0</v>
      </c>
      <c r="W669" s="103" t="n">
        <f aca="false">IF(AND($K669&lt;=W$20,$L669&gt;W$20),$I669,0)</f>
        <v>0</v>
      </c>
      <c r="X669" s="103" t="n">
        <f aca="false">IF(AND($K669&lt;=X$20,$L669&gt;X$20),$I669,0)</f>
        <v>0</v>
      </c>
      <c r="Y669" s="106" t="n">
        <f aca="false">SUM(M669:X669)</f>
        <v>0</v>
      </c>
    </row>
    <row r="670" customFormat="false" ht="12.75" hidden="false" customHeight="false" outlineLevel="0" collapsed="false">
      <c r="A670" s="0" t="n">
        <f aca="false">+'Personnel Input Worksheet'!A671</f>
        <v>0</v>
      </c>
      <c r="B670" s="0" t="n">
        <f aca="false">+'Personnel Input Worksheet'!B671</f>
        <v>0</v>
      </c>
      <c r="C670" s="0" t="n">
        <f aca="false">+'Personnel Input Worksheet'!C671</f>
        <v>0</v>
      </c>
      <c r="D670" s="0" t="n">
        <f aca="false">+'Personnel Input Worksheet'!D671</f>
        <v>0</v>
      </c>
      <c r="E670" s="0" t="n">
        <f aca="false">+'Personnel Input Worksheet'!E671</f>
        <v>0</v>
      </c>
      <c r="F670" s="94" t="n">
        <f aca="false">+'Personnel Input Worksheet'!F671</f>
        <v>0</v>
      </c>
      <c r="G670" s="0" t="n">
        <f aca="false">+'Personnel Input Worksheet'!G671</f>
        <v>0</v>
      </c>
      <c r="H670" s="102" t="n">
        <f aca="false">+G670*30</f>
        <v>0</v>
      </c>
      <c r="I670" s="103" t="n">
        <f aca="false">+F670/12</f>
        <v>0</v>
      </c>
      <c r="J670" s="104" t="n">
        <v>36526</v>
      </c>
      <c r="K670" s="105" t="n">
        <f aca="false">IF(B670&lt;&gt;"FTE",DATE(99,12,31),+J670+(360-H670))</f>
        <v>36525</v>
      </c>
      <c r="L670" s="105" t="n">
        <f aca="false">IF(B670&lt;&gt;"FTE",J670+H670,DATE(2001,1,1))</f>
        <v>36526</v>
      </c>
      <c r="M670" s="103" t="n">
        <f aca="false">IF(AND($K670&lt;=M$20,$L670&gt;M$20),$I670,0)</f>
        <v>0</v>
      </c>
      <c r="N670" s="103" t="n">
        <f aca="false">IF(AND($K670&lt;=N$20,$L670&gt;N$20),$I670,0)</f>
        <v>0</v>
      </c>
      <c r="O670" s="103" t="n">
        <f aca="false">IF(AND($K670&lt;=O$20,$L670&gt;O$20),$I670,0)</f>
        <v>0</v>
      </c>
      <c r="P670" s="103" t="n">
        <f aca="false">IF(AND($K670&lt;=P$20,$L670&gt;P$20),$I670,0)</f>
        <v>0</v>
      </c>
      <c r="Q670" s="103" t="n">
        <f aca="false">IF(AND($K670&lt;=Q$20,$L670&gt;Q$20),$I670,0)</f>
        <v>0</v>
      </c>
      <c r="R670" s="103" t="n">
        <f aca="false">IF(AND($K670&lt;=R$20,$L670&gt;R$20),$I670,0)</f>
        <v>0</v>
      </c>
      <c r="S670" s="103" t="n">
        <f aca="false">IF(AND($K670&lt;=S$20,$L670&gt;S$20),$I670,0)</f>
        <v>0</v>
      </c>
      <c r="T670" s="103" t="n">
        <f aca="false">IF(AND($K670&lt;=T$20,$L670&gt;T$20),$I670,0)</f>
        <v>0</v>
      </c>
      <c r="U670" s="103" t="n">
        <f aca="false">IF(AND($K670&lt;=U$20,$L670&gt;U$20),$I670,0)</f>
        <v>0</v>
      </c>
      <c r="V670" s="103" t="n">
        <f aca="false">IF(AND($K670&lt;=V$20,$L670&gt;V$20),$I670,0)</f>
        <v>0</v>
      </c>
      <c r="W670" s="103" t="n">
        <f aca="false">IF(AND($K670&lt;=W$20,$L670&gt;W$20),$I670,0)</f>
        <v>0</v>
      </c>
      <c r="X670" s="103" t="n">
        <f aca="false">IF(AND($K670&lt;=X$20,$L670&gt;X$20),$I670,0)</f>
        <v>0</v>
      </c>
      <c r="Y670" s="106" t="n">
        <f aca="false">SUM(M670:X670)</f>
        <v>0</v>
      </c>
    </row>
    <row r="671" customFormat="false" ht="12.75" hidden="false" customHeight="false" outlineLevel="0" collapsed="false">
      <c r="A671" s="0" t="n">
        <f aca="false">+'Personnel Input Worksheet'!A672</f>
        <v>0</v>
      </c>
      <c r="B671" s="0" t="n">
        <f aca="false">+'Personnel Input Worksheet'!B672</f>
        <v>0</v>
      </c>
      <c r="C671" s="0" t="n">
        <f aca="false">+'Personnel Input Worksheet'!C672</f>
        <v>0</v>
      </c>
      <c r="D671" s="0" t="n">
        <f aca="false">+'Personnel Input Worksheet'!D672</f>
        <v>0</v>
      </c>
      <c r="E671" s="0" t="n">
        <f aca="false">+'Personnel Input Worksheet'!E672</f>
        <v>0</v>
      </c>
      <c r="F671" s="94" t="n">
        <f aca="false">+'Personnel Input Worksheet'!F672</f>
        <v>0</v>
      </c>
      <c r="G671" s="0" t="n">
        <f aca="false">+'Personnel Input Worksheet'!G672</f>
        <v>0</v>
      </c>
      <c r="H671" s="102" t="n">
        <f aca="false">+G671*30</f>
        <v>0</v>
      </c>
      <c r="I671" s="103" t="n">
        <f aca="false">+F671/12</f>
        <v>0</v>
      </c>
      <c r="J671" s="104" t="n">
        <v>36526</v>
      </c>
      <c r="K671" s="105" t="n">
        <f aca="false">IF(B671&lt;&gt;"FTE",DATE(99,12,31),+J671+(360-H671))</f>
        <v>36525</v>
      </c>
      <c r="L671" s="105" t="n">
        <f aca="false">IF(B671&lt;&gt;"FTE",J671+H671,DATE(2001,1,1))</f>
        <v>36526</v>
      </c>
      <c r="M671" s="103" t="n">
        <f aca="false">IF(AND($K671&lt;=M$20,$L671&gt;M$20),$I671,0)</f>
        <v>0</v>
      </c>
      <c r="N671" s="103" t="n">
        <f aca="false">IF(AND($K671&lt;=N$20,$L671&gt;N$20),$I671,0)</f>
        <v>0</v>
      </c>
      <c r="O671" s="103" t="n">
        <f aca="false">IF(AND($K671&lt;=O$20,$L671&gt;O$20),$I671,0)</f>
        <v>0</v>
      </c>
      <c r="P671" s="103" t="n">
        <f aca="false">IF(AND($K671&lt;=P$20,$L671&gt;P$20),$I671,0)</f>
        <v>0</v>
      </c>
      <c r="Q671" s="103" t="n">
        <f aca="false">IF(AND($K671&lt;=Q$20,$L671&gt;Q$20),$I671,0)</f>
        <v>0</v>
      </c>
      <c r="R671" s="103" t="n">
        <f aca="false">IF(AND($K671&lt;=R$20,$L671&gt;R$20),$I671,0)</f>
        <v>0</v>
      </c>
      <c r="S671" s="103" t="n">
        <f aca="false">IF(AND($K671&lt;=S$20,$L671&gt;S$20),$I671,0)</f>
        <v>0</v>
      </c>
      <c r="T671" s="103" t="n">
        <f aca="false">IF(AND($K671&lt;=T$20,$L671&gt;T$20),$I671,0)</f>
        <v>0</v>
      </c>
      <c r="U671" s="103" t="n">
        <f aca="false">IF(AND($K671&lt;=U$20,$L671&gt;U$20),$I671,0)</f>
        <v>0</v>
      </c>
      <c r="V671" s="103" t="n">
        <f aca="false">IF(AND($K671&lt;=V$20,$L671&gt;V$20),$I671,0)</f>
        <v>0</v>
      </c>
      <c r="W671" s="103" t="n">
        <f aca="false">IF(AND($K671&lt;=W$20,$L671&gt;W$20),$I671,0)</f>
        <v>0</v>
      </c>
      <c r="X671" s="103" t="n">
        <f aca="false">IF(AND($K671&lt;=X$20,$L671&gt;X$20),$I671,0)</f>
        <v>0</v>
      </c>
      <c r="Y671" s="106" t="n">
        <f aca="false">SUM(M671:X671)</f>
        <v>0</v>
      </c>
    </row>
    <row r="672" customFormat="false" ht="12.75" hidden="false" customHeight="false" outlineLevel="0" collapsed="false">
      <c r="A672" s="0" t="n">
        <f aca="false">+'Personnel Input Worksheet'!A673</f>
        <v>0</v>
      </c>
      <c r="B672" s="0" t="n">
        <f aca="false">+'Personnel Input Worksheet'!B673</f>
        <v>0</v>
      </c>
      <c r="C672" s="0" t="n">
        <f aca="false">+'Personnel Input Worksheet'!C673</f>
        <v>0</v>
      </c>
      <c r="D672" s="0" t="n">
        <f aca="false">+'Personnel Input Worksheet'!D673</f>
        <v>0</v>
      </c>
      <c r="E672" s="0" t="n">
        <f aca="false">+'Personnel Input Worksheet'!E673</f>
        <v>0</v>
      </c>
      <c r="F672" s="94" t="n">
        <f aca="false">+'Personnel Input Worksheet'!F673</f>
        <v>0</v>
      </c>
      <c r="G672" s="0" t="n">
        <f aca="false">+'Personnel Input Worksheet'!G673</f>
        <v>0</v>
      </c>
      <c r="H672" s="102" t="n">
        <f aca="false">+G672*30</f>
        <v>0</v>
      </c>
      <c r="I672" s="103" t="n">
        <f aca="false">+F672/12</f>
        <v>0</v>
      </c>
      <c r="J672" s="104" t="n">
        <v>36526</v>
      </c>
      <c r="K672" s="105" t="n">
        <f aca="false">IF(B672&lt;&gt;"FTE",DATE(99,12,31),+J672+(360-H672))</f>
        <v>36525</v>
      </c>
      <c r="L672" s="105" t="n">
        <f aca="false">IF(B672&lt;&gt;"FTE",J672+H672,DATE(2001,1,1))</f>
        <v>36526</v>
      </c>
      <c r="M672" s="103" t="n">
        <f aca="false">IF(AND($K672&lt;=M$20,$L672&gt;M$20),$I672,0)</f>
        <v>0</v>
      </c>
      <c r="N672" s="103" t="n">
        <f aca="false">IF(AND($K672&lt;=N$20,$L672&gt;N$20),$I672,0)</f>
        <v>0</v>
      </c>
      <c r="O672" s="103" t="n">
        <f aca="false">IF(AND($K672&lt;=O$20,$L672&gt;O$20),$I672,0)</f>
        <v>0</v>
      </c>
      <c r="P672" s="103" t="n">
        <f aca="false">IF(AND($K672&lt;=P$20,$L672&gt;P$20),$I672,0)</f>
        <v>0</v>
      </c>
      <c r="Q672" s="103" t="n">
        <f aca="false">IF(AND($K672&lt;=Q$20,$L672&gt;Q$20),$I672,0)</f>
        <v>0</v>
      </c>
      <c r="R672" s="103" t="n">
        <f aca="false">IF(AND($K672&lt;=R$20,$L672&gt;R$20),$I672,0)</f>
        <v>0</v>
      </c>
      <c r="S672" s="103" t="n">
        <f aca="false">IF(AND($K672&lt;=S$20,$L672&gt;S$20),$I672,0)</f>
        <v>0</v>
      </c>
      <c r="T672" s="103" t="n">
        <f aca="false">IF(AND($K672&lt;=T$20,$L672&gt;T$20),$I672,0)</f>
        <v>0</v>
      </c>
      <c r="U672" s="103" t="n">
        <f aca="false">IF(AND($K672&lt;=U$20,$L672&gt;U$20),$I672,0)</f>
        <v>0</v>
      </c>
      <c r="V672" s="103" t="n">
        <f aca="false">IF(AND($K672&lt;=V$20,$L672&gt;V$20),$I672,0)</f>
        <v>0</v>
      </c>
      <c r="W672" s="103" t="n">
        <f aca="false">IF(AND($K672&lt;=W$20,$L672&gt;W$20),$I672,0)</f>
        <v>0</v>
      </c>
      <c r="X672" s="103" t="n">
        <f aca="false">IF(AND($K672&lt;=X$20,$L672&gt;X$20),$I672,0)</f>
        <v>0</v>
      </c>
      <c r="Y672" s="106" t="n">
        <f aca="false">SUM(M672:X672)</f>
        <v>0</v>
      </c>
    </row>
    <row r="673" customFormat="false" ht="12.75" hidden="false" customHeight="false" outlineLevel="0" collapsed="false">
      <c r="A673" s="0" t="n">
        <f aca="false">+'Personnel Input Worksheet'!A674</f>
        <v>0</v>
      </c>
      <c r="B673" s="0" t="n">
        <f aca="false">+'Personnel Input Worksheet'!B674</f>
        <v>0</v>
      </c>
      <c r="C673" s="0" t="n">
        <f aca="false">+'Personnel Input Worksheet'!C674</f>
        <v>0</v>
      </c>
      <c r="D673" s="0" t="n">
        <f aca="false">+'Personnel Input Worksheet'!D674</f>
        <v>0</v>
      </c>
      <c r="E673" s="0" t="n">
        <f aca="false">+'Personnel Input Worksheet'!E674</f>
        <v>0</v>
      </c>
      <c r="F673" s="94" t="n">
        <f aca="false">+'Personnel Input Worksheet'!F674</f>
        <v>0</v>
      </c>
      <c r="G673" s="0" t="n">
        <f aca="false">+'Personnel Input Worksheet'!G674</f>
        <v>0</v>
      </c>
      <c r="H673" s="102" t="n">
        <f aca="false">+G673*30</f>
        <v>0</v>
      </c>
      <c r="I673" s="103" t="n">
        <f aca="false">+F673/12</f>
        <v>0</v>
      </c>
      <c r="J673" s="104" t="n">
        <v>36526</v>
      </c>
      <c r="K673" s="105" t="n">
        <f aca="false">IF(B673&lt;&gt;"FTE",DATE(99,12,31),+J673+(360-H673))</f>
        <v>36525</v>
      </c>
      <c r="L673" s="105" t="n">
        <f aca="false">IF(B673&lt;&gt;"FTE",J673+H673,DATE(2001,1,1))</f>
        <v>36526</v>
      </c>
      <c r="M673" s="103" t="n">
        <f aca="false">IF(AND($K673&lt;=M$20,$L673&gt;M$20),$I673,0)</f>
        <v>0</v>
      </c>
      <c r="N673" s="103" t="n">
        <f aca="false">IF(AND($K673&lt;=N$20,$L673&gt;N$20),$I673,0)</f>
        <v>0</v>
      </c>
      <c r="O673" s="103" t="n">
        <f aca="false">IF(AND($K673&lt;=O$20,$L673&gt;O$20),$I673,0)</f>
        <v>0</v>
      </c>
      <c r="P673" s="103" t="n">
        <f aca="false">IF(AND($K673&lt;=P$20,$L673&gt;P$20),$I673,0)</f>
        <v>0</v>
      </c>
      <c r="Q673" s="103" t="n">
        <f aca="false">IF(AND($K673&lt;=Q$20,$L673&gt;Q$20),$I673,0)</f>
        <v>0</v>
      </c>
      <c r="R673" s="103" t="n">
        <f aca="false">IF(AND($K673&lt;=R$20,$L673&gt;R$20),$I673,0)</f>
        <v>0</v>
      </c>
      <c r="S673" s="103" t="n">
        <f aca="false">IF(AND($K673&lt;=S$20,$L673&gt;S$20),$I673,0)</f>
        <v>0</v>
      </c>
      <c r="T673" s="103" t="n">
        <f aca="false">IF(AND($K673&lt;=T$20,$L673&gt;T$20),$I673,0)</f>
        <v>0</v>
      </c>
      <c r="U673" s="103" t="n">
        <f aca="false">IF(AND($K673&lt;=U$20,$L673&gt;U$20),$I673,0)</f>
        <v>0</v>
      </c>
      <c r="V673" s="103" t="n">
        <f aca="false">IF(AND($K673&lt;=V$20,$L673&gt;V$20),$I673,0)</f>
        <v>0</v>
      </c>
      <c r="W673" s="103" t="n">
        <f aca="false">IF(AND($K673&lt;=W$20,$L673&gt;W$20),$I673,0)</f>
        <v>0</v>
      </c>
      <c r="X673" s="103" t="n">
        <f aca="false">IF(AND($K673&lt;=X$20,$L673&gt;X$20),$I673,0)</f>
        <v>0</v>
      </c>
      <c r="Y673" s="106" t="n">
        <f aca="false">SUM(M673:X673)</f>
        <v>0</v>
      </c>
    </row>
    <row r="674" customFormat="false" ht="12.75" hidden="false" customHeight="false" outlineLevel="0" collapsed="false">
      <c r="A674" s="0" t="n">
        <f aca="false">+'Personnel Input Worksheet'!A675</f>
        <v>0</v>
      </c>
      <c r="B674" s="0" t="n">
        <f aca="false">+'Personnel Input Worksheet'!B675</f>
        <v>0</v>
      </c>
      <c r="C674" s="0" t="n">
        <f aca="false">+'Personnel Input Worksheet'!C675</f>
        <v>0</v>
      </c>
      <c r="D674" s="0" t="n">
        <f aca="false">+'Personnel Input Worksheet'!D675</f>
        <v>0</v>
      </c>
      <c r="E674" s="0" t="n">
        <f aca="false">+'Personnel Input Worksheet'!E675</f>
        <v>0</v>
      </c>
      <c r="F674" s="94" t="n">
        <f aca="false">+'Personnel Input Worksheet'!F675</f>
        <v>0</v>
      </c>
      <c r="G674" s="0" t="n">
        <f aca="false">+'Personnel Input Worksheet'!G675</f>
        <v>0</v>
      </c>
      <c r="H674" s="102" t="n">
        <f aca="false">+G674*30</f>
        <v>0</v>
      </c>
      <c r="I674" s="103" t="n">
        <f aca="false">+F674/12</f>
        <v>0</v>
      </c>
      <c r="J674" s="104" t="n">
        <v>36526</v>
      </c>
      <c r="K674" s="105" t="n">
        <f aca="false">IF(B674&lt;&gt;"FTE",DATE(99,12,31),+J674+(360-H674))</f>
        <v>36525</v>
      </c>
      <c r="L674" s="105" t="n">
        <f aca="false">IF(B674&lt;&gt;"FTE",J674+H674,DATE(2001,1,1))</f>
        <v>36526</v>
      </c>
      <c r="M674" s="103" t="n">
        <f aca="false">IF(AND($K674&lt;=M$20,$L674&gt;M$20),$I674,0)</f>
        <v>0</v>
      </c>
      <c r="N674" s="103" t="n">
        <f aca="false">IF(AND($K674&lt;=N$20,$L674&gt;N$20),$I674,0)</f>
        <v>0</v>
      </c>
      <c r="O674" s="103" t="n">
        <f aca="false">IF(AND($K674&lt;=O$20,$L674&gt;O$20),$I674,0)</f>
        <v>0</v>
      </c>
      <c r="P674" s="103" t="n">
        <f aca="false">IF(AND($K674&lt;=P$20,$L674&gt;P$20),$I674,0)</f>
        <v>0</v>
      </c>
      <c r="Q674" s="103" t="n">
        <f aca="false">IF(AND($K674&lt;=Q$20,$L674&gt;Q$20),$I674,0)</f>
        <v>0</v>
      </c>
      <c r="R674" s="103" t="n">
        <f aca="false">IF(AND($K674&lt;=R$20,$L674&gt;R$20),$I674,0)</f>
        <v>0</v>
      </c>
      <c r="S674" s="103" t="n">
        <f aca="false">IF(AND($K674&lt;=S$20,$L674&gt;S$20),$I674,0)</f>
        <v>0</v>
      </c>
      <c r="T674" s="103" t="n">
        <f aca="false">IF(AND($K674&lt;=T$20,$L674&gt;T$20),$I674,0)</f>
        <v>0</v>
      </c>
      <c r="U674" s="103" t="n">
        <f aca="false">IF(AND($K674&lt;=U$20,$L674&gt;U$20),$I674,0)</f>
        <v>0</v>
      </c>
      <c r="V674" s="103" t="n">
        <f aca="false">IF(AND($K674&lt;=V$20,$L674&gt;V$20),$I674,0)</f>
        <v>0</v>
      </c>
      <c r="W674" s="103" t="n">
        <f aca="false">IF(AND($K674&lt;=W$20,$L674&gt;W$20),$I674,0)</f>
        <v>0</v>
      </c>
      <c r="X674" s="103" t="n">
        <f aca="false">IF(AND($K674&lt;=X$20,$L674&gt;X$20),$I674,0)</f>
        <v>0</v>
      </c>
      <c r="Y674" s="106" t="n">
        <f aca="false">SUM(M674:X674)</f>
        <v>0</v>
      </c>
    </row>
    <row r="675" customFormat="false" ht="12.75" hidden="false" customHeight="false" outlineLevel="0" collapsed="false">
      <c r="A675" s="0" t="n">
        <f aca="false">+'Personnel Input Worksheet'!A676</f>
        <v>0</v>
      </c>
      <c r="B675" s="0" t="n">
        <f aca="false">+'Personnel Input Worksheet'!B676</f>
        <v>0</v>
      </c>
      <c r="C675" s="0" t="n">
        <f aca="false">+'Personnel Input Worksheet'!C676</f>
        <v>0</v>
      </c>
      <c r="D675" s="0" t="n">
        <f aca="false">+'Personnel Input Worksheet'!D676</f>
        <v>0</v>
      </c>
      <c r="E675" s="0" t="n">
        <f aca="false">+'Personnel Input Worksheet'!E676</f>
        <v>0</v>
      </c>
      <c r="F675" s="94" t="n">
        <f aca="false">+'Personnel Input Worksheet'!F676</f>
        <v>0</v>
      </c>
      <c r="G675" s="0" t="n">
        <f aca="false">+'Personnel Input Worksheet'!G676</f>
        <v>0</v>
      </c>
      <c r="H675" s="102" t="n">
        <f aca="false">+G675*30</f>
        <v>0</v>
      </c>
      <c r="I675" s="103" t="n">
        <f aca="false">+F675/12</f>
        <v>0</v>
      </c>
      <c r="J675" s="104" t="n">
        <v>36526</v>
      </c>
      <c r="K675" s="105" t="n">
        <f aca="false">IF(B675&lt;&gt;"FTE",DATE(99,12,31),+J675+(360-H675))</f>
        <v>36525</v>
      </c>
      <c r="L675" s="105" t="n">
        <f aca="false">IF(B675&lt;&gt;"FTE",J675+H675,DATE(2001,1,1))</f>
        <v>36526</v>
      </c>
      <c r="M675" s="103" t="n">
        <f aca="false">IF(AND($K675&lt;=M$20,$L675&gt;M$20),$I675,0)</f>
        <v>0</v>
      </c>
      <c r="N675" s="103" t="n">
        <f aca="false">IF(AND($K675&lt;=N$20,$L675&gt;N$20),$I675,0)</f>
        <v>0</v>
      </c>
      <c r="O675" s="103" t="n">
        <f aca="false">IF(AND($K675&lt;=O$20,$L675&gt;O$20),$I675,0)</f>
        <v>0</v>
      </c>
      <c r="P675" s="103" t="n">
        <f aca="false">IF(AND($K675&lt;=P$20,$L675&gt;P$20),$I675,0)</f>
        <v>0</v>
      </c>
      <c r="Q675" s="103" t="n">
        <f aca="false">IF(AND($K675&lt;=Q$20,$L675&gt;Q$20),$I675,0)</f>
        <v>0</v>
      </c>
      <c r="R675" s="103" t="n">
        <f aca="false">IF(AND($K675&lt;=R$20,$L675&gt;R$20),$I675,0)</f>
        <v>0</v>
      </c>
      <c r="S675" s="103" t="n">
        <f aca="false">IF(AND($K675&lt;=S$20,$L675&gt;S$20),$I675,0)</f>
        <v>0</v>
      </c>
      <c r="T675" s="103" t="n">
        <f aca="false">IF(AND($K675&lt;=T$20,$L675&gt;T$20),$I675,0)</f>
        <v>0</v>
      </c>
      <c r="U675" s="103" t="n">
        <f aca="false">IF(AND($K675&lt;=U$20,$L675&gt;U$20),$I675,0)</f>
        <v>0</v>
      </c>
      <c r="V675" s="103" t="n">
        <f aca="false">IF(AND($K675&lt;=V$20,$L675&gt;V$20),$I675,0)</f>
        <v>0</v>
      </c>
      <c r="W675" s="103" t="n">
        <f aca="false">IF(AND($K675&lt;=W$20,$L675&gt;W$20),$I675,0)</f>
        <v>0</v>
      </c>
      <c r="X675" s="103" t="n">
        <f aca="false">IF(AND($K675&lt;=X$20,$L675&gt;X$20),$I675,0)</f>
        <v>0</v>
      </c>
      <c r="Y675" s="106" t="n">
        <f aca="false">SUM(M675:X675)</f>
        <v>0</v>
      </c>
    </row>
    <row r="676" customFormat="false" ht="12.75" hidden="false" customHeight="false" outlineLevel="0" collapsed="false">
      <c r="A676" s="0" t="n">
        <f aca="false">+'Personnel Input Worksheet'!A677</f>
        <v>0</v>
      </c>
      <c r="B676" s="0" t="n">
        <f aca="false">+'Personnel Input Worksheet'!B677</f>
        <v>0</v>
      </c>
      <c r="C676" s="0" t="n">
        <f aca="false">+'Personnel Input Worksheet'!C677</f>
        <v>0</v>
      </c>
      <c r="D676" s="0" t="n">
        <f aca="false">+'Personnel Input Worksheet'!D677</f>
        <v>0</v>
      </c>
      <c r="E676" s="0" t="n">
        <f aca="false">+'Personnel Input Worksheet'!E677</f>
        <v>0</v>
      </c>
      <c r="F676" s="94" t="n">
        <f aca="false">+'Personnel Input Worksheet'!F677</f>
        <v>0</v>
      </c>
      <c r="G676" s="0" t="n">
        <f aca="false">+'Personnel Input Worksheet'!G677</f>
        <v>0</v>
      </c>
      <c r="H676" s="102" t="n">
        <f aca="false">+G676*30</f>
        <v>0</v>
      </c>
      <c r="I676" s="103" t="n">
        <f aca="false">+F676/12</f>
        <v>0</v>
      </c>
      <c r="J676" s="104" t="n">
        <v>36526</v>
      </c>
      <c r="K676" s="105" t="n">
        <f aca="false">IF(B676&lt;&gt;"FTE",DATE(99,12,31),+J676+(360-H676))</f>
        <v>36525</v>
      </c>
      <c r="L676" s="105" t="n">
        <f aca="false">IF(B676&lt;&gt;"FTE",J676+H676,DATE(2001,1,1))</f>
        <v>36526</v>
      </c>
      <c r="M676" s="103" t="n">
        <f aca="false">IF(AND($K676&lt;=M$20,$L676&gt;M$20),$I676,0)</f>
        <v>0</v>
      </c>
      <c r="N676" s="103" t="n">
        <f aca="false">IF(AND($K676&lt;=N$20,$L676&gt;N$20),$I676,0)</f>
        <v>0</v>
      </c>
      <c r="O676" s="103" t="n">
        <f aca="false">IF(AND($K676&lt;=O$20,$L676&gt;O$20),$I676,0)</f>
        <v>0</v>
      </c>
      <c r="P676" s="103" t="n">
        <f aca="false">IF(AND($K676&lt;=P$20,$L676&gt;P$20),$I676,0)</f>
        <v>0</v>
      </c>
      <c r="Q676" s="103" t="n">
        <f aca="false">IF(AND($K676&lt;=Q$20,$L676&gt;Q$20),$I676,0)</f>
        <v>0</v>
      </c>
      <c r="R676" s="103" t="n">
        <f aca="false">IF(AND($K676&lt;=R$20,$L676&gt;R$20),$I676,0)</f>
        <v>0</v>
      </c>
      <c r="S676" s="103" t="n">
        <f aca="false">IF(AND($K676&lt;=S$20,$L676&gt;S$20),$I676,0)</f>
        <v>0</v>
      </c>
      <c r="T676" s="103" t="n">
        <f aca="false">IF(AND($K676&lt;=T$20,$L676&gt;T$20),$I676,0)</f>
        <v>0</v>
      </c>
      <c r="U676" s="103" t="n">
        <f aca="false">IF(AND($K676&lt;=U$20,$L676&gt;U$20),$I676,0)</f>
        <v>0</v>
      </c>
      <c r="V676" s="103" t="n">
        <f aca="false">IF(AND($K676&lt;=V$20,$L676&gt;V$20),$I676,0)</f>
        <v>0</v>
      </c>
      <c r="W676" s="103" t="n">
        <f aca="false">IF(AND($K676&lt;=W$20,$L676&gt;W$20),$I676,0)</f>
        <v>0</v>
      </c>
      <c r="X676" s="103" t="n">
        <f aca="false">IF(AND($K676&lt;=X$20,$L676&gt;X$20),$I676,0)</f>
        <v>0</v>
      </c>
      <c r="Y676" s="106" t="n">
        <f aca="false">SUM(M676:X676)</f>
        <v>0</v>
      </c>
    </row>
    <row r="677" customFormat="false" ht="12.75" hidden="false" customHeight="false" outlineLevel="0" collapsed="false">
      <c r="A677" s="0" t="n">
        <f aca="false">+'Personnel Input Worksheet'!A678</f>
        <v>0</v>
      </c>
      <c r="B677" s="0" t="n">
        <f aca="false">+'Personnel Input Worksheet'!B678</f>
        <v>0</v>
      </c>
      <c r="C677" s="0" t="n">
        <f aca="false">+'Personnel Input Worksheet'!C678</f>
        <v>0</v>
      </c>
      <c r="D677" s="0" t="n">
        <f aca="false">+'Personnel Input Worksheet'!D678</f>
        <v>0</v>
      </c>
      <c r="E677" s="0" t="n">
        <f aca="false">+'Personnel Input Worksheet'!E678</f>
        <v>0</v>
      </c>
      <c r="F677" s="94" t="n">
        <f aca="false">+'Personnel Input Worksheet'!F678</f>
        <v>0</v>
      </c>
      <c r="G677" s="0" t="n">
        <f aca="false">+'Personnel Input Worksheet'!G678</f>
        <v>0</v>
      </c>
      <c r="H677" s="102" t="n">
        <f aca="false">+G677*30</f>
        <v>0</v>
      </c>
      <c r="I677" s="103" t="n">
        <f aca="false">+F677/12</f>
        <v>0</v>
      </c>
      <c r="J677" s="104" t="n">
        <v>36526</v>
      </c>
      <c r="K677" s="105" t="n">
        <f aca="false">IF(B677&lt;&gt;"FTE",DATE(99,12,31),+J677+(360-H677))</f>
        <v>36525</v>
      </c>
      <c r="L677" s="105" t="n">
        <f aca="false">IF(B677&lt;&gt;"FTE",J677+H677,DATE(2001,1,1))</f>
        <v>36526</v>
      </c>
      <c r="M677" s="103" t="n">
        <f aca="false">IF(AND($K677&lt;=M$20,$L677&gt;M$20),$I677,0)</f>
        <v>0</v>
      </c>
      <c r="N677" s="103" t="n">
        <f aca="false">IF(AND($K677&lt;=N$20,$L677&gt;N$20),$I677,0)</f>
        <v>0</v>
      </c>
      <c r="O677" s="103" t="n">
        <f aca="false">IF(AND($K677&lt;=O$20,$L677&gt;O$20),$I677,0)</f>
        <v>0</v>
      </c>
      <c r="P677" s="103" t="n">
        <f aca="false">IF(AND($K677&lt;=P$20,$L677&gt;P$20),$I677,0)</f>
        <v>0</v>
      </c>
      <c r="Q677" s="103" t="n">
        <f aca="false">IF(AND($K677&lt;=Q$20,$L677&gt;Q$20),$I677,0)</f>
        <v>0</v>
      </c>
      <c r="R677" s="103" t="n">
        <f aca="false">IF(AND($K677&lt;=R$20,$L677&gt;R$20),$I677,0)</f>
        <v>0</v>
      </c>
      <c r="S677" s="103" t="n">
        <f aca="false">IF(AND($K677&lt;=S$20,$L677&gt;S$20),$I677,0)</f>
        <v>0</v>
      </c>
      <c r="T677" s="103" t="n">
        <f aca="false">IF(AND($K677&lt;=T$20,$L677&gt;T$20),$I677,0)</f>
        <v>0</v>
      </c>
      <c r="U677" s="103" t="n">
        <f aca="false">IF(AND($K677&lt;=U$20,$L677&gt;U$20),$I677,0)</f>
        <v>0</v>
      </c>
      <c r="V677" s="103" t="n">
        <f aca="false">IF(AND($K677&lt;=V$20,$L677&gt;V$20),$I677,0)</f>
        <v>0</v>
      </c>
      <c r="W677" s="103" t="n">
        <f aca="false">IF(AND($K677&lt;=W$20,$L677&gt;W$20),$I677,0)</f>
        <v>0</v>
      </c>
      <c r="X677" s="103" t="n">
        <f aca="false">IF(AND($K677&lt;=X$20,$L677&gt;X$20),$I677,0)</f>
        <v>0</v>
      </c>
      <c r="Y677" s="106" t="n">
        <f aca="false">SUM(M677:X677)</f>
        <v>0</v>
      </c>
    </row>
    <row r="678" customFormat="false" ht="12.75" hidden="false" customHeight="false" outlineLevel="0" collapsed="false">
      <c r="A678" s="0" t="n">
        <f aca="false">+'Personnel Input Worksheet'!A679</f>
        <v>0</v>
      </c>
      <c r="B678" s="0" t="n">
        <f aca="false">+'Personnel Input Worksheet'!B679</f>
        <v>0</v>
      </c>
      <c r="C678" s="0" t="n">
        <f aca="false">+'Personnel Input Worksheet'!C679</f>
        <v>0</v>
      </c>
      <c r="D678" s="0" t="n">
        <f aca="false">+'Personnel Input Worksheet'!D679</f>
        <v>0</v>
      </c>
      <c r="E678" s="0" t="n">
        <f aca="false">+'Personnel Input Worksheet'!E679</f>
        <v>0</v>
      </c>
      <c r="F678" s="94" t="n">
        <f aca="false">+'Personnel Input Worksheet'!F679</f>
        <v>0</v>
      </c>
      <c r="G678" s="0" t="n">
        <f aca="false">+'Personnel Input Worksheet'!G679</f>
        <v>0</v>
      </c>
      <c r="H678" s="102" t="n">
        <f aca="false">+G678*30</f>
        <v>0</v>
      </c>
      <c r="I678" s="103" t="n">
        <f aca="false">+F678/12</f>
        <v>0</v>
      </c>
      <c r="J678" s="104" t="n">
        <v>36526</v>
      </c>
      <c r="K678" s="105" t="n">
        <f aca="false">IF(B678&lt;&gt;"FTE",DATE(99,12,31),+J678+(360-H678))</f>
        <v>36525</v>
      </c>
      <c r="L678" s="105" t="n">
        <f aca="false">IF(B678&lt;&gt;"FTE",J678+H678,DATE(2001,1,1))</f>
        <v>36526</v>
      </c>
      <c r="M678" s="103" t="n">
        <f aca="false">IF(AND($K678&lt;=M$20,$L678&gt;M$20),$I678,0)</f>
        <v>0</v>
      </c>
      <c r="N678" s="103" t="n">
        <f aca="false">IF(AND($K678&lt;=N$20,$L678&gt;N$20),$I678,0)</f>
        <v>0</v>
      </c>
      <c r="O678" s="103" t="n">
        <f aca="false">IF(AND($K678&lt;=O$20,$L678&gt;O$20),$I678,0)</f>
        <v>0</v>
      </c>
      <c r="P678" s="103" t="n">
        <f aca="false">IF(AND($K678&lt;=P$20,$L678&gt;P$20),$I678,0)</f>
        <v>0</v>
      </c>
      <c r="Q678" s="103" t="n">
        <f aca="false">IF(AND($K678&lt;=Q$20,$L678&gt;Q$20),$I678,0)</f>
        <v>0</v>
      </c>
      <c r="R678" s="103" t="n">
        <f aca="false">IF(AND($K678&lt;=R$20,$L678&gt;R$20),$I678,0)</f>
        <v>0</v>
      </c>
      <c r="S678" s="103" t="n">
        <f aca="false">IF(AND($K678&lt;=S$20,$L678&gt;S$20),$I678,0)</f>
        <v>0</v>
      </c>
      <c r="T678" s="103" t="n">
        <f aca="false">IF(AND($K678&lt;=T$20,$L678&gt;T$20),$I678,0)</f>
        <v>0</v>
      </c>
      <c r="U678" s="103" t="n">
        <f aca="false">IF(AND($K678&lt;=U$20,$L678&gt;U$20),$I678,0)</f>
        <v>0</v>
      </c>
      <c r="V678" s="103" t="n">
        <f aca="false">IF(AND($K678&lt;=V$20,$L678&gt;V$20),$I678,0)</f>
        <v>0</v>
      </c>
      <c r="W678" s="103" t="n">
        <f aca="false">IF(AND($K678&lt;=W$20,$L678&gt;W$20),$I678,0)</f>
        <v>0</v>
      </c>
      <c r="X678" s="103" t="n">
        <f aca="false">IF(AND($K678&lt;=X$20,$L678&gt;X$20),$I678,0)</f>
        <v>0</v>
      </c>
      <c r="Y678" s="106" t="n">
        <f aca="false">SUM(M678:X678)</f>
        <v>0</v>
      </c>
    </row>
    <row r="679" customFormat="false" ht="12.75" hidden="false" customHeight="false" outlineLevel="0" collapsed="false">
      <c r="A679" s="0" t="n">
        <f aca="false">+'Personnel Input Worksheet'!A680</f>
        <v>0</v>
      </c>
      <c r="B679" s="0" t="n">
        <f aca="false">+'Personnel Input Worksheet'!B680</f>
        <v>0</v>
      </c>
      <c r="C679" s="0" t="n">
        <f aca="false">+'Personnel Input Worksheet'!C680</f>
        <v>0</v>
      </c>
      <c r="D679" s="0" t="n">
        <f aca="false">+'Personnel Input Worksheet'!D680</f>
        <v>0</v>
      </c>
      <c r="E679" s="0" t="n">
        <f aca="false">+'Personnel Input Worksheet'!E680</f>
        <v>0</v>
      </c>
      <c r="F679" s="94" t="n">
        <f aca="false">+'Personnel Input Worksheet'!F680</f>
        <v>0</v>
      </c>
      <c r="G679" s="0" t="n">
        <f aca="false">+'Personnel Input Worksheet'!G680</f>
        <v>0</v>
      </c>
      <c r="H679" s="102" t="n">
        <f aca="false">+G679*30</f>
        <v>0</v>
      </c>
      <c r="I679" s="103" t="n">
        <f aca="false">+F679/12</f>
        <v>0</v>
      </c>
      <c r="J679" s="104" t="n">
        <v>36526</v>
      </c>
      <c r="K679" s="105" t="n">
        <f aca="false">IF(B679&lt;&gt;"FTE",DATE(99,12,31),+J679+(360-H679))</f>
        <v>36525</v>
      </c>
      <c r="L679" s="105" t="n">
        <f aca="false">IF(B679&lt;&gt;"FTE",J679+H679,DATE(2001,1,1))</f>
        <v>36526</v>
      </c>
      <c r="M679" s="103" t="n">
        <f aca="false">IF(AND($K679&lt;=M$20,$L679&gt;M$20),$I679,0)</f>
        <v>0</v>
      </c>
      <c r="N679" s="103" t="n">
        <f aca="false">IF(AND($K679&lt;=N$20,$L679&gt;N$20),$I679,0)</f>
        <v>0</v>
      </c>
      <c r="O679" s="103" t="n">
        <f aca="false">IF(AND($K679&lt;=O$20,$L679&gt;O$20),$I679,0)</f>
        <v>0</v>
      </c>
      <c r="P679" s="103" t="n">
        <f aca="false">IF(AND($K679&lt;=P$20,$L679&gt;P$20),$I679,0)</f>
        <v>0</v>
      </c>
      <c r="Q679" s="103" t="n">
        <f aca="false">IF(AND($K679&lt;=Q$20,$L679&gt;Q$20),$I679,0)</f>
        <v>0</v>
      </c>
      <c r="R679" s="103" t="n">
        <f aca="false">IF(AND($K679&lt;=R$20,$L679&gt;R$20),$I679,0)</f>
        <v>0</v>
      </c>
      <c r="S679" s="103" t="n">
        <f aca="false">IF(AND($K679&lt;=S$20,$L679&gt;S$20),$I679,0)</f>
        <v>0</v>
      </c>
      <c r="T679" s="103" t="n">
        <f aca="false">IF(AND($K679&lt;=T$20,$L679&gt;T$20),$I679,0)</f>
        <v>0</v>
      </c>
      <c r="U679" s="103" t="n">
        <f aca="false">IF(AND($K679&lt;=U$20,$L679&gt;U$20),$I679,0)</f>
        <v>0</v>
      </c>
      <c r="V679" s="103" t="n">
        <f aca="false">IF(AND($K679&lt;=V$20,$L679&gt;V$20),$I679,0)</f>
        <v>0</v>
      </c>
      <c r="W679" s="103" t="n">
        <f aca="false">IF(AND($K679&lt;=W$20,$L679&gt;W$20),$I679,0)</f>
        <v>0</v>
      </c>
      <c r="X679" s="103" t="n">
        <f aca="false">IF(AND($K679&lt;=X$20,$L679&gt;X$20),$I679,0)</f>
        <v>0</v>
      </c>
      <c r="Y679" s="106" t="n">
        <f aca="false">SUM(M679:X679)</f>
        <v>0</v>
      </c>
    </row>
    <row r="680" customFormat="false" ht="12.75" hidden="false" customHeight="false" outlineLevel="0" collapsed="false">
      <c r="A680" s="0" t="n">
        <f aca="false">+'Personnel Input Worksheet'!A681</f>
        <v>0</v>
      </c>
      <c r="B680" s="0" t="n">
        <f aca="false">+'Personnel Input Worksheet'!B681</f>
        <v>0</v>
      </c>
      <c r="C680" s="0" t="n">
        <f aca="false">+'Personnel Input Worksheet'!C681</f>
        <v>0</v>
      </c>
      <c r="D680" s="0" t="n">
        <f aca="false">+'Personnel Input Worksheet'!D681</f>
        <v>0</v>
      </c>
      <c r="E680" s="0" t="n">
        <f aca="false">+'Personnel Input Worksheet'!E681</f>
        <v>0</v>
      </c>
      <c r="F680" s="94" t="n">
        <f aca="false">+'Personnel Input Worksheet'!F681</f>
        <v>0</v>
      </c>
      <c r="G680" s="0" t="n">
        <f aca="false">+'Personnel Input Worksheet'!G681</f>
        <v>0</v>
      </c>
      <c r="H680" s="102" t="n">
        <f aca="false">+G680*30</f>
        <v>0</v>
      </c>
      <c r="I680" s="103" t="n">
        <f aca="false">+F680/12</f>
        <v>0</v>
      </c>
      <c r="J680" s="104" t="n">
        <v>36526</v>
      </c>
      <c r="K680" s="105" t="n">
        <f aca="false">IF(B680&lt;&gt;"FTE",DATE(99,12,31),+J680+(360-H680))</f>
        <v>36525</v>
      </c>
      <c r="L680" s="105" t="n">
        <f aca="false">IF(B680&lt;&gt;"FTE",J680+H680,DATE(2001,1,1))</f>
        <v>36526</v>
      </c>
      <c r="M680" s="103" t="n">
        <f aca="false">IF(AND($K680&lt;=M$20,$L680&gt;M$20),$I680,0)</f>
        <v>0</v>
      </c>
      <c r="N680" s="103" t="n">
        <f aca="false">IF(AND($K680&lt;=N$20,$L680&gt;N$20),$I680,0)</f>
        <v>0</v>
      </c>
      <c r="O680" s="103" t="n">
        <f aca="false">IF(AND($K680&lt;=O$20,$L680&gt;O$20),$I680,0)</f>
        <v>0</v>
      </c>
      <c r="P680" s="103" t="n">
        <f aca="false">IF(AND($K680&lt;=P$20,$L680&gt;P$20),$I680,0)</f>
        <v>0</v>
      </c>
      <c r="Q680" s="103" t="n">
        <f aca="false">IF(AND($K680&lt;=Q$20,$L680&gt;Q$20),$I680,0)</f>
        <v>0</v>
      </c>
      <c r="R680" s="103" t="n">
        <f aca="false">IF(AND($K680&lt;=R$20,$L680&gt;R$20),$I680,0)</f>
        <v>0</v>
      </c>
      <c r="S680" s="103" t="n">
        <f aca="false">IF(AND($K680&lt;=S$20,$L680&gt;S$20),$I680,0)</f>
        <v>0</v>
      </c>
      <c r="T680" s="103" t="n">
        <f aca="false">IF(AND($K680&lt;=T$20,$L680&gt;T$20),$I680,0)</f>
        <v>0</v>
      </c>
      <c r="U680" s="103" t="n">
        <f aca="false">IF(AND($K680&lt;=U$20,$L680&gt;U$20),$I680,0)</f>
        <v>0</v>
      </c>
      <c r="V680" s="103" t="n">
        <f aca="false">IF(AND($K680&lt;=V$20,$L680&gt;V$20),$I680,0)</f>
        <v>0</v>
      </c>
      <c r="W680" s="103" t="n">
        <f aca="false">IF(AND($K680&lt;=W$20,$L680&gt;W$20),$I680,0)</f>
        <v>0</v>
      </c>
      <c r="X680" s="103" t="n">
        <f aca="false">IF(AND($K680&lt;=X$20,$L680&gt;X$20),$I680,0)</f>
        <v>0</v>
      </c>
      <c r="Y680" s="106" t="n">
        <f aca="false">SUM(M680:X680)</f>
        <v>0</v>
      </c>
    </row>
    <row r="681" customFormat="false" ht="12.75" hidden="false" customHeight="false" outlineLevel="0" collapsed="false">
      <c r="A681" s="0" t="n">
        <f aca="false">+'Personnel Input Worksheet'!A682</f>
        <v>0</v>
      </c>
      <c r="B681" s="0" t="n">
        <f aca="false">+'Personnel Input Worksheet'!B682</f>
        <v>0</v>
      </c>
      <c r="C681" s="0" t="n">
        <f aca="false">+'Personnel Input Worksheet'!C682</f>
        <v>0</v>
      </c>
      <c r="D681" s="0" t="n">
        <f aca="false">+'Personnel Input Worksheet'!D682</f>
        <v>0</v>
      </c>
      <c r="E681" s="0" t="n">
        <f aca="false">+'Personnel Input Worksheet'!E682</f>
        <v>0</v>
      </c>
      <c r="F681" s="94" t="n">
        <f aca="false">+'Personnel Input Worksheet'!F682</f>
        <v>0</v>
      </c>
      <c r="G681" s="0" t="n">
        <f aca="false">+'Personnel Input Worksheet'!G682</f>
        <v>0</v>
      </c>
      <c r="H681" s="102" t="n">
        <f aca="false">+G681*30</f>
        <v>0</v>
      </c>
      <c r="I681" s="103" t="n">
        <f aca="false">+F681/12</f>
        <v>0</v>
      </c>
      <c r="J681" s="104" t="n">
        <v>36526</v>
      </c>
      <c r="K681" s="105" t="n">
        <f aca="false">IF(B681&lt;&gt;"FTE",DATE(99,12,31),+J681+(360-H681))</f>
        <v>36525</v>
      </c>
      <c r="L681" s="105" t="n">
        <f aca="false">IF(B681&lt;&gt;"FTE",J681+H681,DATE(2001,1,1))</f>
        <v>36526</v>
      </c>
      <c r="M681" s="103" t="n">
        <f aca="false">IF(AND($K681&lt;=M$20,$L681&gt;M$20),$I681,0)</f>
        <v>0</v>
      </c>
      <c r="N681" s="103" t="n">
        <f aca="false">IF(AND($K681&lt;=N$20,$L681&gt;N$20),$I681,0)</f>
        <v>0</v>
      </c>
      <c r="O681" s="103" t="n">
        <f aca="false">IF(AND($K681&lt;=O$20,$L681&gt;O$20),$I681,0)</f>
        <v>0</v>
      </c>
      <c r="P681" s="103" t="n">
        <f aca="false">IF(AND($K681&lt;=P$20,$L681&gt;P$20),$I681,0)</f>
        <v>0</v>
      </c>
      <c r="Q681" s="103" t="n">
        <f aca="false">IF(AND($K681&lt;=Q$20,$L681&gt;Q$20),$I681,0)</f>
        <v>0</v>
      </c>
      <c r="R681" s="103" t="n">
        <f aca="false">IF(AND($K681&lt;=R$20,$L681&gt;R$20),$I681,0)</f>
        <v>0</v>
      </c>
      <c r="S681" s="103" t="n">
        <f aca="false">IF(AND($K681&lt;=S$20,$L681&gt;S$20),$I681,0)</f>
        <v>0</v>
      </c>
      <c r="T681" s="103" t="n">
        <f aca="false">IF(AND($K681&lt;=T$20,$L681&gt;T$20),$I681,0)</f>
        <v>0</v>
      </c>
      <c r="U681" s="103" t="n">
        <f aca="false">IF(AND($K681&lt;=U$20,$L681&gt;U$20),$I681,0)</f>
        <v>0</v>
      </c>
      <c r="V681" s="103" t="n">
        <f aca="false">IF(AND($K681&lt;=V$20,$L681&gt;V$20),$I681,0)</f>
        <v>0</v>
      </c>
      <c r="W681" s="103" t="n">
        <f aca="false">IF(AND($K681&lt;=W$20,$L681&gt;W$20),$I681,0)</f>
        <v>0</v>
      </c>
      <c r="X681" s="103" t="n">
        <f aca="false">IF(AND($K681&lt;=X$20,$L681&gt;X$20),$I681,0)</f>
        <v>0</v>
      </c>
      <c r="Y681" s="106" t="n">
        <f aca="false">SUM(M681:X681)</f>
        <v>0</v>
      </c>
    </row>
    <row r="682" customFormat="false" ht="12.75" hidden="false" customHeight="false" outlineLevel="0" collapsed="false">
      <c r="A682" s="0" t="n">
        <f aca="false">+'Personnel Input Worksheet'!A683</f>
        <v>0</v>
      </c>
      <c r="B682" s="0" t="n">
        <f aca="false">+'Personnel Input Worksheet'!B683</f>
        <v>0</v>
      </c>
      <c r="C682" s="0" t="n">
        <f aca="false">+'Personnel Input Worksheet'!C683</f>
        <v>0</v>
      </c>
      <c r="D682" s="0" t="n">
        <f aca="false">+'Personnel Input Worksheet'!D683</f>
        <v>0</v>
      </c>
      <c r="E682" s="0" t="n">
        <f aca="false">+'Personnel Input Worksheet'!E683</f>
        <v>0</v>
      </c>
      <c r="F682" s="94" t="n">
        <f aca="false">+'Personnel Input Worksheet'!F683</f>
        <v>0</v>
      </c>
      <c r="G682" s="0" t="n">
        <f aca="false">+'Personnel Input Worksheet'!G683</f>
        <v>0</v>
      </c>
      <c r="H682" s="102" t="n">
        <f aca="false">+G682*30</f>
        <v>0</v>
      </c>
      <c r="I682" s="103" t="n">
        <f aca="false">+F682/12</f>
        <v>0</v>
      </c>
      <c r="J682" s="104" t="n">
        <v>36526</v>
      </c>
      <c r="K682" s="105" t="n">
        <f aca="false">IF(B682&lt;&gt;"FTE",DATE(99,12,31),+J682+(360-H682))</f>
        <v>36525</v>
      </c>
      <c r="L682" s="105" t="n">
        <f aca="false">IF(B682&lt;&gt;"FTE",J682+H682,DATE(2001,1,1))</f>
        <v>36526</v>
      </c>
      <c r="M682" s="103" t="n">
        <f aca="false">IF(AND($K682&lt;=M$20,$L682&gt;M$20),$I682,0)</f>
        <v>0</v>
      </c>
      <c r="N682" s="103" t="n">
        <f aca="false">IF(AND($K682&lt;=N$20,$L682&gt;N$20),$I682,0)</f>
        <v>0</v>
      </c>
      <c r="O682" s="103" t="n">
        <f aca="false">IF(AND($K682&lt;=O$20,$L682&gt;O$20),$I682,0)</f>
        <v>0</v>
      </c>
      <c r="P682" s="103" t="n">
        <f aca="false">IF(AND($K682&lt;=P$20,$L682&gt;P$20),$I682,0)</f>
        <v>0</v>
      </c>
      <c r="Q682" s="103" t="n">
        <f aca="false">IF(AND($K682&lt;=Q$20,$L682&gt;Q$20),$I682,0)</f>
        <v>0</v>
      </c>
      <c r="R682" s="103" t="n">
        <f aca="false">IF(AND($K682&lt;=R$20,$L682&gt;R$20),$I682,0)</f>
        <v>0</v>
      </c>
      <c r="S682" s="103" t="n">
        <f aca="false">IF(AND($K682&lt;=S$20,$L682&gt;S$20),$I682,0)</f>
        <v>0</v>
      </c>
      <c r="T682" s="103" t="n">
        <f aca="false">IF(AND($K682&lt;=T$20,$L682&gt;T$20),$I682,0)</f>
        <v>0</v>
      </c>
      <c r="U682" s="103" t="n">
        <f aca="false">IF(AND($K682&lt;=U$20,$L682&gt;U$20),$I682,0)</f>
        <v>0</v>
      </c>
      <c r="V682" s="103" t="n">
        <f aca="false">IF(AND($K682&lt;=V$20,$L682&gt;V$20),$I682,0)</f>
        <v>0</v>
      </c>
      <c r="W682" s="103" t="n">
        <f aca="false">IF(AND($K682&lt;=W$20,$L682&gt;W$20),$I682,0)</f>
        <v>0</v>
      </c>
      <c r="X682" s="103" t="n">
        <f aca="false">IF(AND($K682&lt;=X$20,$L682&gt;X$20),$I682,0)</f>
        <v>0</v>
      </c>
      <c r="Y682" s="106" t="n">
        <f aca="false">SUM(M682:X682)</f>
        <v>0</v>
      </c>
    </row>
    <row r="683" customFormat="false" ht="12.75" hidden="false" customHeight="false" outlineLevel="0" collapsed="false">
      <c r="A683" s="0" t="n">
        <f aca="false">+'Personnel Input Worksheet'!A684</f>
        <v>0</v>
      </c>
      <c r="B683" s="0" t="n">
        <f aca="false">+'Personnel Input Worksheet'!B684</f>
        <v>0</v>
      </c>
      <c r="C683" s="0" t="n">
        <f aca="false">+'Personnel Input Worksheet'!C684</f>
        <v>0</v>
      </c>
      <c r="D683" s="0" t="n">
        <f aca="false">+'Personnel Input Worksheet'!D684</f>
        <v>0</v>
      </c>
      <c r="E683" s="0" t="n">
        <f aca="false">+'Personnel Input Worksheet'!E684</f>
        <v>0</v>
      </c>
      <c r="F683" s="94" t="n">
        <f aca="false">+'Personnel Input Worksheet'!F684</f>
        <v>0</v>
      </c>
      <c r="G683" s="0" t="n">
        <f aca="false">+'Personnel Input Worksheet'!G684</f>
        <v>0</v>
      </c>
      <c r="H683" s="102" t="n">
        <f aca="false">+G683*30</f>
        <v>0</v>
      </c>
      <c r="I683" s="103" t="n">
        <f aca="false">+F683/12</f>
        <v>0</v>
      </c>
      <c r="J683" s="104" t="n">
        <v>36526</v>
      </c>
      <c r="K683" s="105" t="n">
        <f aca="false">IF(B683&lt;&gt;"FTE",DATE(99,12,31),+J683+(360-H683))</f>
        <v>36525</v>
      </c>
      <c r="L683" s="105" t="n">
        <f aca="false">IF(B683&lt;&gt;"FTE",J683+H683,DATE(2001,1,1))</f>
        <v>36526</v>
      </c>
      <c r="M683" s="103" t="n">
        <f aca="false">IF(AND($K683&lt;=M$20,$L683&gt;M$20),$I683,0)</f>
        <v>0</v>
      </c>
      <c r="N683" s="103" t="n">
        <f aca="false">IF(AND($K683&lt;=N$20,$L683&gt;N$20),$I683,0)</f>
        <v>0</v>
      </c>
      <c r="O683" s="103" t="n">
        <f aca="false">IF(AND($K683&lt;=O$20,$L683&gt;O$20),$I683,0)</f>
        <v>0</v>
      </c>
      <c r="P683" s="103" t="n">
        <f aca="false">IF(AND($K683&lt;=P$20,$L683&gt;P$20),$I683,0)</f>
        <v>0</v>
      </c>
      <c r="Q683" s="103" t="n">
        <f aca="false">IF(AND($K683&lt;=Q$20,$L683&gt;Q$20),$I683,0)</f>
        <v>0</v>
      </c>
      <c r="R683" s="103" t="n">
        <f aca="false">IF(AND($K683&lt;=R$20,$L683&gt;R$20),$I683,0)</f>
        <v>0</v>
      </c>
      <c r="S683" s="103" t="n">
        <f aca="false">IF(AND($K683&lt;=S$20,$L683&gt;S$20),$I683,0)</f>
        <v>0</v>
      </c>
      <c r="T683" s="103" t="n">
        <f aca="false">IF(AND($K683&lt;=T$20,$L683&gt;T$20),$I683,0)</f>
        <v>0</v>
      </c>
      <c r="U683" s="103" t="n">
        <f aca="false">IF(AND($K683&lt;=U$20,$L683&gt;U$20),$I683,0)</f>
        <v>0</v>
      </c>
      <c r="V683" s="103" t="n">
        <f aca="false">IF(AND($K683&lt;=V$20,$L683&gt;V$20),$I683,0)</f>
        <v>0</v>
      </c>
      <c r="W683" s="103" t="n">
        <f aca="false">IF(AND($K683&lt;=W$20,$L683&gt;W$20),$I683,0)</f>
        <v>0</v>
      </c>
      <c r="X683" s="103" t="n">
        <f aca="false">IF(AND($K683&lt;=X$20,$L683&gt;X$20),$I683,0)</f>
        <v>0</v>
      </c>
      <c r="Y683" s="106" t="n">
        <f aca="false">SUM(M683:X683)</f>
        <v>0</v>
      </c>
    </row>
    <row r="684" customFormat="false" ht="12.75" hidden="false" customHeight="false" outlineLevel="0" collapsed="false">
      <c r="A684" s="0" t="n">
        <f aca="false">+'Personnel Input Worksheet'!A685</f>
        <v>0</v>
      </c>
      <c r="B684" s="0" t="n">
        <f aca="false">+'Personnel Input Worksheet'!B685</f>
        <v>0</v>
      </c>
      <c r="C684" s="0" t="n">
        <f aca="false">+'Personnel Input Worksheet'!C685</f>
        <v>0</v>
      </c>
      <c r="D684" s="0" t="n">
        <f aca="false">+'Personnel Input Worksheet'!D685</f>
        <v>0</v>
      </c>
      <c r="E684" s="0" t="n">
        <f aca="false">+'Personnel Input Worksheet'!E685</f>
        <v>0</v>
      </c>
      <c r="F684" s="94" t="n">
        <f aca="false">+'Personnel Input Worksheet'!F685</f>
        <v>0</v>
      </c>
      <c r="G684" s="0" t="n">
        <f aca="false">+'Personnel Input Worksheet'!G685</f>
        <v>0</v>
      </c>
      <c r="H684" s="102" t="n">
        <f aca="false">+G684*30</f>
        <v>0</v>
      </c>
      <c r="I684" s="103" t="n">
        <f aca="false">+F684/12</f>
        <v>0</v>
      </c>
      <c r="J684" s="104" t="n">
        <v>36526</v>
      </c>
      <c r="K684" s="105" t="n">
        <f aca="false">IF(B684&lt;&gt;"FTE",DATE(99,12,31),+J684+(360-H684))</f>
        <v>36525</v>
      </c>
      <c r="L684" s="105" t="n">
        <f aca="false">IF(B684&lt;&gt;"FTE",J684+H684,DATE(2001,1,1))</f>
        <v>36526</v>
      </c>
      <c r="M684" s="103" t="n">
        <f aca="false">IF(AND($K684&lt;=M$20,$L684&gt;M$20),$I684,0)</f>
        <v>0</v>
      </c>
      <c r="N684" s="103" t="n">
        <f aca="false">IF(AND($K684&lt;=N$20,$L684&gt;N$20),$I684,0)</f>
        <v>0</v>
      </c>
      <c r="O684" s="103" t="n">
        <f aca="false">IF(AND($K684&lt;=O$20,$L684&gt;O$20),$I684,0)</f>
        <v>0</v>
      </c>
      <c r="P684" s="103" t="n">
        <f aca="false">IF(AND($K684&lt;=P$20,$L684&gt;P$20),$I684,0)</f>
        <v>0</v>
      </c>
      <c r="Q684" s="103" t="n">
        <f aca="false">IF(AND($K684&lt;=Q$20,$L684&gt;Q$20),$I684,0)</f>
        <v>0</v>
      </c>
      <c r="R684" s="103" t="n">
        <f aca="false">IF(AND($K684&lt;=R$20,$L684&gt;R$20),$I684,0)</f>
        <v>0</v>
      </c>
      <c r="S684" s="103" t="n">
        <f aca="false">IF(AND($K684&lt;=S$20,$L684&gt;S$20),$I684,0)</f>
        <v>0</v>
      </c>
      <c r="T684" s="103" t="n">
        <f aca="false">IF(AND($K684&lt;=T$20,$L684&gt;T$20),$I684,0)</f>
        <v>0</v>
      </c>
      <c r="U684" s="103" t="n">
        <f aca="false">IF(AND($K684&lt;=U$20,$L684&gt;U$20),$I684,0)</f>
        <v>0</v>
      </c>
      <c r="V684" s="103" t="n">
        <f aca="false">IF(AND($K684&lt;=V$20,$L684&gt;V$20),$I684,0)</f>
        <v>0</v>
      </c>
      <c r="W684" s="103" t="n">
        <f aca="false">IF(AND($K684&lt;=W$20,$L684&gt;W$20),$I684,0)</f>
        <v>0</v>
      </c>
      <c r="X684" s="103" t="n">
        <f aca="false">IF(AND($K684&lt;=X$20,$L684&gt;X$20),$I684,0)</f>
        <v>0</v>
      </c>
      <c r="Y684" s="106" t="n">
        <f aca="false">SUM(M684:X684)</f>
        <v>0</v>
      </c>
    </row>
    <row r="685" customFormat="false" ht="12.75" hidden="false" customHeight="false" outlineLevel="0" collapsed="false">
      <c r="A685" s="0" t="n">
        <f aca="false">+'Personnel Input Worksheet'!A686</f>
        <v>0</v>
      </c>
      <c r="B685" s="0" t="n">
        <f aca="false">+'Personnel Input Worksheet'!B686</f>
        <v>0</v>
      </c>
      <c r="C685" s="0" t="n">
        <f aca="false">+'Personnel Input Worksheet'!C686</f>
        <v>0</v>
      </c>
      <c r="D685" s="0" t="n">
        <f aca="false">+'Personnel Input Worksheet'!D686</f>
        <v>0</v>
      </c>
      <c r="E685" s="0" t="n">
        <f aca="false">+'Personnel Input Worksheet'!E686</f>
        <v>0</v>
      </c>
      <c r="F685" s="94" t="n">
        <f aca="false">+'Personnel Input Worksheet'!F686</f>
        <v>0</v>
      </c>
      <c r="G685" s="0" t="n">
        <f aca="false">+'Personnel Input Worksheet'!G686</f>
        <v>0</v>
      </c>
      <c r="H685" s="102" t="n">
        <f aca="false">+G685*30</f>
        <v>0</v>
      </c>
      <c r="I685" s="103" t="n">
        <f aca="false">+F685/12</f>
        <v>0</v>
      </c>
      <c r="J685" s="104" t="n">
        <v>36526</v>
      </c>
      <c r="K685" s="105" t="n">
        <f aca="false">IF(B685&lt;&gt;"FTE",DATE(99,12,31),+J685+(360-H685))</f>
        <v>36525</v>
      </c>
      <c r="L685" s="105" t="n">
        <f aca="false">IF(B685&lt;&gt;"FTE",J685+H685,DATE(2001,1,1))</f>
        <v>36526</v>
      </c>
      <c r="M685" s="103" t="n">
        <f aca="false">IF(AND($K685&lt;=M$20,$L685&gt;M$20),$I685,0)</f>
        <v>0</v>
      </c>
      <c r="N685" s="103" t="n">
        <f aca="false">IF(AND($K685&lt;=N$20,$L685&gt;N$20),$I685,0)</f>
        <v>0</v>
      </c>
      <c r="O685" s="103" t="n">
        <f aca="false">IF(AND($K685&lt;=O$20,$L685&gt;O$20),$I685,0)</f>
        <v>0</v>
      </c>
      <c r="P685" s="103" t="n">
        <f aca="false">IF(AND($K685&lt;=P$20,$L685&gt;P$20),$I685,0)</f>
        <v>0</v>
      </c>
      <c r="Q685" s="103" t="n">
        <f aca="false">IF(AND($K685&lt;=Q$20,$L685&gt;Q$20),$I685,0)</f>
        <v>0</v>
      </c>
      <c r="R685" s="103" t="n">
        <f aca="false">IF(AND($K685&lt;=R$20,$L685&gt;R$20),$I685,0)</f>
        <v>0</v>
      </c>
      <c r="S685" s="103" t="n">
        <f aca="false">IF(AND($K685&lt;=S$20,$L685&gt;S$20),$I685,0)</f>
        <v>0</v>
      </c>
      <c r="T685" s="103" t="n">
        <f aca="false">IF(AND($K685&lt;=T$20,$L685&gt;T$20),$I685,0)</f>
        <v>0</v>
      </c>
      <c r="U685" s="103" t="n">
        <f aca="false">IF(AND($K685&lt;=U$20,$L685&gt;U$20),$I685,0)</f>
        <v>0</v>
      </c>
      <c r="V685" s="103" t="n">
        <f aca="false">IF(AND($K685&lt;=V$20,$L685&gt;V$20),$I685,0)</f>
        <v>0</v>
      </c>
      <c r="W685" s="103" t="n">
        <f aca="false">IF(AND($K685&lt;=W$20,$L685&gt;W$20),$I685,0)</f>
        <v>0</v>
      </c>
      <c r="X685" s="103" t="n">
        <f aca="false">IF(AND($K685&lt;=X$20,$L685&gt;X$20),$I685,0)</f>
        <v>0</v>
      </c>
      <c r="Y685" s="106" t="n">
        <f aca="false">SUM(M685:X685)</f>
        <v>0</v>
      </c>
    </row>
    <row r="686" customFormat="false" ht="12.75" hidden="false" customHeight="false" outlineLevel="0" collapsed="false">
      <c r="A686" s="0" t="n">
        <f aca="false">+'Personnel Input Worksheet'!A687</f>
        <v>0</v>
      </c>
      <c r="B686" s="0" t="n">
        <f aca="false">+'Personnel Input Worksheet'!B687</f>
        <v>0</v>
      </c>
      <c r="C686" s="0" t="n">
        <f aca="false">+'Personnel Input Worksheet'!C687</f>
        <v>0</v>
      </c>
      <c r="D686" s="0" t="n">
        <f aca="false">+'Personnel Input Worksheet'!D687</f>
        <v>0</v>
      </c>
      <c r="E686" s="0" t="n">
        <f aca="false">+'Personnel Input Worksheet'!E687</f>
        <v>0</v>
      </c>
      <c r="F686" s="94" t="n">
        <f aca="false">+'Personnel Input Worksheet'!F687</f>
        <v>0</v>
      </c>
      <c r="G686" s="0" t="n">
        <f aca="false">+'Personnel Input Worksheet'!G687</f>
        <v>0</v>
      </c>
      <c r="H686" s="102" t="n">
        <f aca="false">+G686*30</f>
        <v>0</v>
      </c>
      <c r="I686" s="103" t="n">
        <f aca="false">+F686/12</f>
        <v>0</v>
      </c>
      <c r="J686" s="104" t="n">
        <v>36526</v>
      </c>
      <c r="K686" s="105" t="n">
        <f aca="false">IF(B686&lt;&gt;"FTE",DATE(99,12,31),+J686+(360-H686))</f>
        <v>36525</v>
      </c>
      <c r="L686" s="105" t="n">
        <f aca="false">IF(B686&lt;&gt;"FTE",J686+H686,DATE(2001,1,1))</f>
        <v>36526</v>
      </c>
      <c r="M686" s="103" t="n">
        <f aca="false">IF(AND($K686&lt;=M$20,$L686&gt;M$20),$I686,0)</f>
        <v>0</v>
      </c>
      <c r="N686" s="103" t="n">
        <f aca="false">IF(AND($K686&lt;=N$20,$L686&gt;N$20),$I686,0)</f>
        <v>0</v>
      </c>
      <c r="O686" s="103" t="n">
        <f aca="false">IF(AND($K686&lt;=O$20,$L686&gt;O$20),$I686,0)</f>
        <v>0</v>
      </c>
      <c r="P686" s="103" t="n">
        <f aca="false">IF(AND($K686&lt;=P$20,$L686&gt;P$20),$I686,0)</f>
        <v>0</v>
      </c>
      <c r="Q686" s="103" t="n">
        <f aca="false">IF(AND($K686&lt;=Q$20,$L686&gt;Q$20),$I686,0)</f>
        <v>0</v>
      </c>
      <c r="R686" s="103" t="n">
        <f aca="false">IF(AND($K686&lt;=R$20,$L686&gt;R$20),$I686,0)</f>
        <v>0</v>
      </c>
      <c r="S686" s="103" t="n">
        <f aca="false">IF(AND($K686&lt;=S$20,$L686&gt;S$20),$I686,0)</f>
        <v>0</v>
      </c>
      <c r="T686" s="103" t="n">
        <f aca="false">IF(AND($K686&lt;=T$20,$L686&gt;T$20),$I686,0)</f>
        <v>0</v>
      </c>
      <c r="U686" s="103" t="n">
        <f aca="false">IF(AND($K686&lt;=U$20,$L686&gt;U$20),$I686,0)</f>
        <v>0</v>
      </c>
      <c r="V686" s="103" t="n">
        <f aca="false">IF(AND($K686&lt;=V$20,$L686&gt;V$20),$I686,0)</f>
        <v>0</v>
      </c>
      <c r="W686" s="103" t="n">
        <f aca="false">IF(AND($K686&lt;=W$20,$L686&gt;W$20),$I686,0)</f>
        <v>0</v>
      </c>
      <c r="X686" s="103" t="n">
        <f aca="false">IF(AND($K686&lt;=X$20,$L686&gt;X$20),$I686,0)</f>
        <v>0</v>
      </c>
      <c r="Y686" s="106" t="n">
        <f aca="false">SUM(M686:X686)</f>
        <v>0</v>
      </c>
    </row>
    <row r="687" customFormat="false" ht="12.75" hidden="false" customHeight="false" outlineLevel="0" collapsed="false">
      <c r="A687" s="0" t="n">
        <f aca="false">+'Personnel Input Worksheet'!A688</f>
        <v>0</v>
      </c>
      <c r="B687" s="0" t="n">
        <f aca="false">+'Personnel Input Worksheet'!B688</f>
        <v>0</v>
      </c>
      <c r="C687" s="0" t="n">
        <f aca="false">+'Personnel Input Worksheet'!C688</f>
        <v>0</v>
      </c>
      <c r="D687" s="0" t="n">
        <f aca="false">+'Personnel Input Worksheet'!D688</f>
        <v>0</v>
      </c>
      <c r="E687" s="0" t="n">
        <f aca="false">+'Personnel Input Worksheet'!E688</f>
        <v>0</v>
      </c>
      <c r="F687" s="94" t="n">
        <f aca="false">+'Personnel Input Worksheet'!F688</f>
        <v>0</v>
      </c>
      <c r="G687" s="0" t="n">
        <f aca="false">+'Personnel Input Worksheet'!G688</f>
        <v>0</v>
      </c>
      <c r="H687" s="102" t="n">
        <f aca="false">+G687*30</f>
        <v>0</v>
      </c>
      <c r="I687" s="103" t="n">
        <f aca="false">+F687/12</f>
        <v>0</v>
      </c>
      <c r="J687" s="104" t="n">
        <v>36526</v>
      </c>
      <c r="K687" s="105" t="n">
        <f aca="false">IF(B687&lt;&gt;"FTE",DATE(99,12,31),+J687+(360-H687))</f>
        <v>36525</v>
      </c>
      <c r="L687" s="105" t="n">
        <f aca="false">IF(B687&lt;&gt;"FTE",J687+H687,DATE(2001,1,1))</f>
        <v>36526</v>
      </c>
      <c r="M687" s="103" t="n">
        <f aca="false">IF(AND($K687&lt;=M$20,$L687&gt;M$20),$I687,0)</f>
        <v>0</v>
      </c>
      <c r="N687" s="103" t="n">
        <f aca="false">IF(AND($K687&lt;=N$20,$L687&gt;N$20),$I687,0)</f>
        <v>0</v>
      </c>
      <c r="O687" s="103" t="n">
        <f aca="false">IF(AND($K687&lt;=O$20,$L687&gt;O$20),$I687,0)</f>
        <v>0</v>
      </c>
      <c r="P687" s="103" t="n">
        <f aca="false">IF(AND($K687&lt;=P$20,$L687&gt;P$20),$I687,0)</f>
        <v>0</v>
      </c>
      <c r="Q687" s="103" t="n">
        <f aca="false">IF(AND($K687&lt;=Q$20,$L687&gt;Q$20),$I687,0)</f>
        <v>0</v>
      </c>
      <c r="R687" s="103" t="n">
        <f aca="false">IF(AND($K687&lt;=R$20,$L687&gt;R$20),$I687,0)</f>
        <v>0</v>
      </c>
      <c r="S687" s="103" t="n">
        <f aca="false">IF(AND($K687&lt;=S$20,$L687&gt;S$20),$I687,0)</f>
        <v>0</v>
      </c>
      <c r="T687" s="103" t="n">
        <f aca="false">IF(AND($K687&lt;=T$20,$L687&gt;T$20),$I687,0)</f>
        <v>0</v>
      </c>
      <c r="U687" s="103" t="n">
        <f aca="false">IF(AND($K687&lt;=U$20,$L687&gt;U$20),$I687,0)</f>
        <v>0</v>
      </c>
      <c r="V687" s="103" t="n">
        <f aca="false">IF(AND($K687&lt;=V$20,$L687&gt;V$20),$I687,0)</f>
        <v>0</v>
      </c>
      <c r="W687" s="103" t="n">
        <f aca="false">IF(AND($K687&lt;=W$20,$L687&gt;W$20),$I687,0)</f>
        <v>0</v>
      </c>
      <c r="X687" s="103" t="n">
        <f aca="false">IF(AND($K687&lt;=X$20,$L687&gt;X$20),$I687,0)</f>
        <v>0</v>
      </c>
      <c r="Y687" s="106" t="n">
        <f aca="false">SUM(M687:X687)</f>
        <v>0</v>
      </c>
    </row>
    <row r="688" customFormat="false" ht="12.75" hidden="false" customHeight="false" outlineLevel="0" collapsed="false">
      <c r="A688" s="0" t="n">
        <f aca="false">+'Personnel Input Worksheet'!A689</f>
        <v>0</v>
      </c>
      <c r="B688" s="0" t="n">
        <f aca="false">+'Personnel Input Worksheet'!B689</f>
        <v>0</v>
      </c>
      <c r="C688" s="0" t="n">
        <f aca="false">+'Personnel Input Worksheet'!C689</f>
        <v>0</v>
      </c>
      <c r="D688" s="0" t="n">
        <f aca="false">+'Personnel Input Worksheet'!D689</f>
        <v>0</v>
      </c>
      <c r="E688" s="0" t="n">
        <f aca="false">+'Personnel Input Worksheet'!E689</f>
        <v>0</v>
      </c>
      <c r="F688" s="94" t="n">
        <f aca="false">+'Personnel Input Worksheet'!F689</f>
        <v>0</v>
      </c>
      <c r="G688" s="0" t="n">
        <f aca="false">+'Personnel Input Worksheet'!G689</f>
        <v>0</v>
      </c>
      <c r="H688" s="102" t="n">
        <f aca="false">+G688*30</f>
        <v>0</v>
      </c>
      <c r="I688" s="103" t="n">
        <f aca="false">+F688/12</f>
        <v>0</v>
      </c>
      <c r="J688" s="104" t="n">
        <v>36526</v>
      </c>
      <c r="K688" s="105" t="n">
        <f aca="false">IF(B688&lt;&gt;"FTE",DATE(99,12,31),+J688+(360-H688))</f>
        <v>36525</v>
      </c>
      <c r="L688" s="105" t="n">
        <f aca="false">IF(B688&lt;&gt;"FTE",J688+H688,DATE(2001,1,1))</f>
        <v>36526</v>
      </c>
      <c r="M688" s="103" t="n">
        <f aca="false">IF(AND($K688&lt;=M$20,$L688&gt;M$20),$I688,0)</f>
        <v>0</v>
      </c>
      <c r="N688" s="103" t="n">
        <f aca="false">IF(AND($K688&lt;=N$20,$L688&gt;N$20),$I688,0)</f>
        <v>0</v>
      </c>
      <c r="O688" s="103" t="n">
        <f aca="false">IF(AND($K688&lt;=O$20,$L688&gt;O$20),$I688,0)</f>
        <v>0</v>
      </c>
      <c r="P688" s="103" t="n">
        <f aca="false">IF(AND($K688&lt;=P$20,$L688&gt;P$20),$I688,0)</f>
        <v>0</v>
      </c>
      <c r="Q688" s="103" t="n">
        <f aca="false">IF(AND($K688&lt;=Q$20,$L688&gt;Q$20),$I688,0)</f>
        <v>0</v>
      </c>
      <c r="R688" s="103" t="n">
        <f aca="false">IF(AND($K688&lt;=R$20,$L688&gt;R$20),$I688,0)</f>
        <v>0</v>
      </c>
      <c r="S688" s="103" t="n">
        <f aca="false">IF(AND($K688&lt;=S$20,$L688&gt;S$20),$I688,0)</f>
        <v>0</v>
      </c>
      <c r="T688" s="103" t="n">
        <f aca="false">IF(AND($K688&lt;=T$20,$L688&gt;T$20),$I688,0)</f>
        <v>0</v>
      </c>
      <c r="U688" s="103" t="n">
        <f aca="false">IF(AND($K688&lt;=U$20,$L688&gt;U$20),$I688,0)</f>
        <v>0</v>
      </c>
      <c r="V688" s="103" t="n">
        <f aca="false">IF(AND($K688&lt;=V$20,$L688&gt;V$20),$I688,0)</f>
        <v>0</v>
      </c>
      <c r="W688" s="103" t="n">
        <f aca="false">IF(AND($K688&lt;=W$20,$L688&gt;W$20),$I688,0)</f>
        <v>0</v>
      </c>
      <c r="X688" s="103" t="n">
        <f aca="false">IF(AND($K688&lt;=X$20,$L688&gt;X$20),$I688,0)</f>
        <v>0</v>
      </c>
      <c r="Y688" s="106" t="n">
        <f aca="false">SUM(M688:X688)</f>
        <v>0</v>
      </c>
    </row>
    <row r="689" customFormat="false" ht="12.75" hidden="false" customHeight="false" outlineLevel="0" collapsed="false">
      <c r="A689" s="0" t="n">
        <f aca="false">+'Personnel Input Worksheet'!A690</f>
        <v>0</v>
      </c>
      <c r="B689" s="0" t="n">
        <f aca="false">+'Personnel Input Worksheet'!B690</f>
        <v>0</v>
      </c>
      <c r="C689" s="0" t="n">
        <f aca="false">+'Personnel Input Worksheet'!C690</f>
        <v>0</v>
      </c>
      <c r="D689" s="0" t="n">
        <f aca="false">+'Personnel Input Worksheet'!D690</f>
        <v>0</v>
      </c>
      <c r="E689" s="0" t="n">
        <f aca="false">+'Personnel Input Worksheet'!E690</f>
        <v>0</v>
      </c>
      <c r="F689" s="94" t="n">
        <f aca="false">+'Personnel Input Worksheet'!F690</f>
        <v>0</v>
      </c>
      <c r="G689" s="0" t="n">
        <f aca="false">+'Personnel Input Worksheet'!G690</f>
        <v>0</v>
      </c>
      <c r="H689" s="102" t="n">
        <f aca="false">+G689*30</f>
        <v>0</v>
      </c>
      <c r="I689" s="103" t="n">
        <f aca="false">+F689/12</f>
        <v>0</v>
      </c>
      <c r="J689" s="104" t="n">
        <v>36526</v>
      </c>
      <c r="K689" s="105" t="n">
        <f aca="false">IF(B689&lt;&gt;"FTE",DATE(99,12,31),+J689+(360-H689))</f>
        <v>36525</v>
      </c>
      <c r="L689" s="105" t="n">
        <f aca="false">IF(B689&lt;&gt;"FTE",J689+H689,DATE(2001,1,1))</f>
        <v>36526</v>
      </c>
      <c r="M689" s="103" t="n">
        <f aca="false">IF(AND($K689&lt;=M$20,$L689&gt;M$20),$I689,0)</f>
        <v>0</v>
      </c>
      <c r="N689" s="103" t="n">
        <f aca="false">IF(AND($K689&lt;=N$20,$L689&gt;N$20),$I689,0)</f>
        <v>0</v>
      </c>
      <c r="O689" s="103" t="n">
        <f aca="false">IF(AND($K689&lt;=O$20,$L689&gt;O$20),$I689,0)</f>
        <v>0</v>
      </c>
      <c r="P689" s="103" t="n">
        <f aca="false">IF(AND($K689&lt;=P$20,$L689&gt;P$20),$I689,0)</f>
        <v>0</v>
      </c>
      <c r="Q689" s="103" t="n">
        <f aca="false">IF(AND($K689&lt;=Q$20,$L689&gt;Q$20),$I689,0)</f>
        <v>0</v>
      </c>
      <c r="R689" s="103" t="n">
        <f aca="false">IF(AND($K689&lt;=R$20,$L689&gt;R$20),$I689,0)</f>
        <v>0</v>
      </c>
      <c r="S689" s="103" t="n">
        <f aca="false">IF(AND($K689&lt;=S$20,$L689&gt;S$20),$I689,0)</f>
        <v>0</v>
      </c>
      <c r="T689" s="103" t="n">
        <f aca="false">IF(AND($K689&lt;=T$20,$L689&gt;T$20),$I689,0)</f>
        <v>0</v>
      </c>
      <c r="U689" s="103" t="n">
        <f aca="false">IF(AND($K689&lt;=U$20,$L689&gt;U$20),$I689,0)</f>
        <v>0</v>
      </c>
      <c r="V689" s="103" t="n">
        <f aca="false">IF(AND($K689&lt;=V$20,$L689&gt;V$20),$I689,0)</f>
        <v>0</v>
      </c>
      <c r="W689" s="103" t="n">
        <f aca="false">IF(AND($K689&lt;=W$20,$L689&gt;W$20),$I689,0)</f>
        <v>0</v>
      </c>
      <c r="X689" s="103" t="n">
        <f aca="false">IF(AND($K689&lt;=X$20,$L689&gt;X$20),$I689,0)</f>
        <v>0</v>
      </c>
      <c r="Y689" s="106" t="n">
        <f aca="false">SUM(M689:X689)</f>
        <v>0</v>
      </c>
    </row>
    <row r="690" customFormat="false" ht="12.75" hidden="false" customHeight="false" outlineLevel="0" collapsed="false">
      <c r="A690" s="0" t="n">
        <f aca="false">+'Personnel Input Worksheet'!A691</f>
        <v>0</v>
      </c>
      <c r="B690" s="0" t="n">
        <f aca="false">+'Personnel Input Worksheet'!B691</f>
        <v>0</v>
      </c>
      <c r="C690" s="0" t="n">
        <f aca="false">+'Personnel Input Worksheet'!C691</f>
        <v>0</v>
      </c>
      <c r="D690" s="0" t="n">
        <f aca="false">+'Personnel Input Worksheet'!D691</f>
        <v>0</v>
      </c>
      <c r="E690" s="0" t="n">
        <f aca="false">+'Personnel Input Worksheet'!E691</f>
        <v>0</v>
      </c>
      <c r="F690" s="94" t="n">
        <f aca="false">+'Personnel Input Worksheet'!F691</f>
        <v>0</v>
      </c>
      <c r="G690" s="0" t="n">
        <f aca="false">+'Personnel Input Worksheet'!G691</f>
        <v>0</v>
      </c>
      <c r="H690" s="102" t="n">
        <f aca="false">+G690*30</f>
        <v>0</v>
      </c>
      <c r="I690" s="103" t="n">
        <f aca="false">+F690/12</f>
        <v>0</v>
      </c>
      <c r="J690" s="104" t="n">
        <v>36526</v>
      </c>
      <c r="K690" s="105" t="n">
        <f aca="false">IF(B690&lt;&gt;"FTE",DATE(99,12,31),+J690+(360-H690))</f>
        <v>36525</v>
      </c>
      <c r="L690" s="105" t="n">
        <f aca="false">IF(B690&lt;&gt;"FTE",J690+H690,DATE(2001,1,1))</f>
        <v>36526</v>
      </c>
      <c r="M690" s="103" t="n">
        <f aca="false">IF(AND($K690&lt;=M$20,$L690&gt;M$20),$I690,0)</f>
        <v>0</v>
      </c>
      <c r="N690" s="103" t="n">
        <f aca="false">IF(AND($K690&lt;=N$20,$L690&gt;N$20),$I690,0)</f>
        <v>0</v>
      </c>
      <c r="O690" s="103" t="n">
        <f aca="false">IF(AND($K690&lt;=O$20,$L690&gt;O$20),$I690,0)</f>
        <v>0</v>
      </c>
      <c r="P690" s="103" t="n">
        <f aca="false">IF(AND($K690&lt;=P$20,$L690&gt;P$20),$I690,0)</f>
        <v>0</v>
      </c>
      <c r="Q690" s="103" t="n">
        <f aca="false">IF(AND($K690&lt;=Q$20,$L690&gt;Q$20),$I690,0)</f>
        <v>0</v>
      </c>
      <c r="R690" s="103" t="n">
        <f aca="false">IF(AND($K690&lt;=R$20,$L690&gt;R$20),$I690,0)</f>
        <v>0</v>
      </c>
      <c r="S690" s="103" t="n">
        <f aca="false">IF(AND($K690&lt;=S$20,$L690&gt;S$20),$I690,0)</f>
        <v>0</v>
      </c>
      <c r="T690" s="103" t="n">
        <f aca="false">IF(AND($K690&lt;=T$20,$L690&gt;T$20),$I690,0)</f>
        <v>0</v>
      </c>
      <c r="U690" s="103" t="n">
        <f aca="false">IF(AND($K690&lt;=U$20,$L690&gt;U$20),$I690,0)</f>
        <v>0</v>
      </c>
      <c r="V690" s="103" t="n">
        <f aca="false">IF(AND($K690&lt;=V$20,$L690&gt;V$20),$I690,0)</f>
        <v>0</v>
      </c>
      <c r="W690" s="103" t="n">
        <f aca="false">IF(AND($K690&lt;=W$20,$L690&gt;W$20),$I690,0)</f>
        <v>0</v>
      </c>
      <c r="X690" s="103" t="n">
        <f aca="false">IF(AND($K690&lt;=X$20,$L690&gt;X$20),$I690,0)</f>
        <v>0</v>
      </c>
      <c r="Y690" s="106" t="n">
        <f aca="false">SUM(M690:X690)</f>
        <v>0</v>
      </c>
    </row>
    <row r="691" customFormat="false" ht="12.75" hidden="false" customHeight="false" outlineLevel="0" collapsed="false">
      <c r="A691" s="0" t="n">
        <f aca="false">+'Personnel Input Worksheet'!A692</f>
        <v>0</v>
      </c>
      <c r="B691" s="0" t="n">
        <f aca="false">+'Personnel Input Worksheet'!B692</f>
        <v>0</v>
      </c>
      <c r="C691" s="0" t="n">
        <f aca="false">+'Personnel Input Worksheet'!C692</f>
        <v>0</v>
      </c>
      <c r="D691" s="0" t="n">
        <f aca="false">+'Personnel Input Worksheet'!D692</f>
        <v>0</v>
      </c>
      <c r="E691" s="0" t="n">
        <f aca="false">+'Personnel Input Worksheet'!E692</f>
        <v>0</v>
      </c>
      <c r="F691" s="94" t="n">
        <f aca="false">+'Personnel Input Worksheet'!F692</f>
        <v>0</v>
      </c>
      <c r="G691" s="0" t="n">
        <f aca="false">+'Personnel Input Worksheet'!G692</f>
        <v>0</v>
      </c>
      <c r="H691" s="102" t="n">
        <f aca="false">+G691*30</f>
        <v>0</v>
      </c>
      <c r="I691" s="103" t="n">
        <f aca="false">+F691/12</f>
        <v>0</v>
      </c>
      <c r="J691" s="104" t="n">
        <v>36526</v>
      </c>
      <c r="K691" s="105" t="n">
        <f aca="false">IF(B691&lt;&gt;"FTE",DATE(99,12,31),+J691+(360-H691))</f>
        <v>36525</v>
      </c>
      <c r="L691" s="105" t="n">
        <f aca="false">IF(B691&lt;&gt;"FTE",J691+H691,DATE(2001,1,1))</f>
        <v>36526</v>
      </c>
      <c r="M691" s="103" t="n">
        <f aca="false">IF(AND($K691&lt;=M$20,$L691&gt;M$20),$I691,0)</f>
        <v>0</v>
      </c>
      <c r="N691" s="103" t="n">
        <f aca="false">IF(AND($K691&lt;=N$20,$L691&gt;N$20),$I691,0)</f>
        <v>0</v>
      </c>
      <c r="O691" s="103" t="n">
        <f aca="false">IF(AND($K691&lt;=O$20,$L691&gt;O$20),$I691,0)</f>
        <v>0</v>
      </c>
      <c r="P691" s="103" t="n">
        <f aca="false">IF(AND($K691&lt;=P$20,$L691&gt;P$20),$I691,0)</f>
        <v>0</v>
      </c>
      <c r="Q691" s="103" t="n">
        <f aca="false">IF(AND($K691&lt;=Q$20,$L691&gt;Q$20),$I691,0)</f>
        <v>0</v>
      </c>
      <c r="R691" s="103" t="n">
        <f aca="false">IF(AND($K691&lt;=R$20,$L691&gt;R$20),$I691,0)</f>
        <v>0</v>
      </c>
      <c r="S691" s="103" t="n">
        <f aca="false">IF(AND($K691&lt;=S$20,$L691&gt;S$20),$I691,0)</f>
        <v>0</v>
      </c>
      <c r="T691" s="103" t="n">
        <f aca="false">IF(AND($K691&lt;=T$20,$L691&gt;T$20),$I691,0)</f>
        <v>0</v>
      </c>
      <c r="U691" s="103" t="n">
        <f aca="false">IF(AND($K691&lt;=U$20,$L691&gt;U$20),$I691,0)</f>
        <v>0</v>
      </c>
      <c r="V691" s="103" t="n">
        <f aca="false">IF(AND($K691&lt;=V$20,$L691&gt;V$20),$I691,0)</f>
        <v>0</v>
      </c>
      <c r="W691" s="103" t="n">
        <f aca="false">IF(AND($K691&lt;=W$20,$L691&gt;W$20),$I691,0)</f>
        <v>0</v>
      </c>
      <c r="X691" s="103" t="n">
        <f aca="false">IF(AND($K691&lt;=X$20,$L691&gt;X$20),$I691,0)</f>
        <v>0</v>
      </c>
      <c r="Y691" s="106" t="n">
        <f aca="false">SUM(M691:X691)</f>
        <v>0</v>
      </c>
    </row>
    <row r="692" customFormat="false" ht="12.75" hidden="false" customHeight="false" outlineLevel="0" collapsed="false">
      <c r="A692" s="0" t="n">
        <f aca="false">+'Personnel Input Worksheet'!A693</f>
        <v>0</v>
      </c>
      <c r="B692" s="0" t="n">
        <f aca="false">+'Personnel Input Worksheet'!B693</f>
        <v>0</v>
      </c>
      <c r="C692" s="0" t="n">
        <f aca="false">+'Personnel Input Worksheet'!C693</f>
        <v>0</v>
      </c>
      <c r="D692" s="0" t="n">
        <f aca="false">+'Personnel Input Worksheet'!D693</f>
        <v>0</v>
      </c>
      <c r="E692" s="0" t="n">
        <f aca="false">+'Personnel Input Worksheet'!E693</f>
        <v>0</v>
      </c>
      <c r="F692" s="94" t="n">
        <f aca="false">+'Personnel Input Worksheet'!F693</f>
        <v>0</v>
      </c>
      <c r="G692" s="0" t="n">
        <f aca="false">+'Personnel Input Worksheet'!G693</f>
        <v>0</v>
      </c>
      <c r="H692" s="102" t="n">
        <f aca="false">+G692*30</f>
        <v>0</v>
      </c>
      <c r="I692" s="103" t="n">
        <f aca="false">+F692/12</f>
        <v>0</v>
      </c>
      <c r="J692" s="104" t="n">
        <v>36526</v>
      </c>
      <c r="K692" s="105" t="n">
        <f aca="false">IF(B692&lt;&gt;"FTE",DATE(99,12,31),+J692+(360-H692))</f>
        <v>36525</v>
      </c>
      <c r="L692" s="105" t="n">
        <f aca="false">IF(B692&lt;&gt;"FTE",J692+H692,DATE(2001,1,1))</f>
        <v>36526</v>
      </c>
      <c r="M692" s="103" t="n">
        <f aca="false">IF(AND($K692&lt;=M$20,$L692&gt;M$20),$I692,0)</f>
        <v>0</v>
      </c>
      <c r="N692" s="103" t="n">
        <f aca="false">IF(AND($K692&lt;=N$20,$L692&gt;N$20),$I692,0)</f>
        <v>0</v>
      </c>
      <c r="O692" s="103" t="n">
        <f aca="false">IF(AND($K692&lt;=O$20,$L692&gt;O$20),$I692,0)</f>
        <v>0</v>
      </c>
      <c r="P692" s="103" t="n">
        <f aca="false">IF(AND($K692&lt;=P$20,$L692&gt;P$20),$I692,0)</f>
        <v>0</v>
      </c>
      <c r="Q692" s="103" t="n">
        <f aca="false">IF(AND($K692&lt;=Q$20,$L692&gt;Q$20),$I692,0)</f>
        <v>0</v>
      </c>
      <c r="R692" s="103" t="n">
        <f aca="false">IF(AND($K692&lt;=R$20,$L692&gt;R$20),$I692,0)</f>
        <v>0</v>
      </c>
      <c r="S692" s="103" t="n">
        <f aca="false">IF(AND($K692&lt;=S$20,$L692&gt;S$20),$I692,0)</f>
        <v>0</v>
      </c>
      <c r="T692" s="103" t="n">
        <f aca="false">IF(AND($K692&lt;=T$20,$L692&gt;T$20),$I692,0)</f>
        <v>0</v>
      </c>
      <c r="U692" s="103" t="n">
        <f aca="false">IF(AND($K692&lt;=U$20,$L692&gt;U$20),$I692,0)</f>
        <v>0</v>
      </c>
      <c r="V692" s="103" t="n">
        <f aca="false">IF(AND($K692&lt;=V$20,$L692&gt;V$20),$I692,0)</f>
        <v>0</v>
      </c>
      <c r="W692" s="103" t="n">
        <f aca="false">IF(AND($K692&lt;=W$20,$L692&gt;W$20),$I692,0)</f>
        <v>0</v>
      </c>
      <c r="X692" s="103" t="n">
        <f aca="false">IF(AND($K692&lt;=X$20,$L692&gt;X$20),$I692,0)</f>
        <v>0</v>
      </c>
      <c r="Y692" s="106" t="n">
        <f aca="false">SUM(M692:X692)</f>
        <v>0</v>
      </c>
    </row>
    <row r="693" customFormat="false" ht="12.75" hidden="false" customHeight="false" outlineLevel="0" collapsed="false">
      <c r="A693" s="0" t="n">
        <f aca="false">+'Personnel Input Worksheet'!A694</f>
        <v>0</v>
      </c>
      <c r="B693" s="0" t="n">
        <f aca="false">+'Personnel Input Worksheet'!B694</f>
        <v>0</v>
      </c>
      <c r="C693" s="0" t="n">
        <f aca="false">+'Personnel Input Worksheet'!C694</f>
        <v>0</v>
      </c>
      <c r="D693" s="0" t="n">
        <f aca="false">+'Personnel Input Worksheet'!D694</f>
        <v>0</v>
      </c>
      <c r="E693" s="0" t="n">
        <f aca="false">+'Personnel Input Worksheet'!E694</f>
        <v>0</v>
      </c>
      <c r="F693" s="94" t="n">
        <f aca="false">+'Personnel Input Worksheet'!F694</f>
        <v>0</v>
      </c>
      <c r="G693" s="0" t="n">
        <f aca="false">+'Personnel Input Worksheet'!G694</f>
        <v>0</v>
      </c>
      <c r="H693" s="102" t="n">
        <f aca="false">+G693*30</f>
        <v>0</v>
      </c>
      <c r="I693" s="103" t="n">
        <f aca="false">+F693/12</f>
        <v>0</v>
      </c>
      <c r="J693" s="104" t="n">
        <v>36526</v>
      </c>
      <c r="K693" s="105" t="n">
        <f aca="false">IF(B693&lt;&gt;"FTE",DATE(99,12,31),+J693+(360-H693))</f>
        <v>36525</v>
      </c>
      <c r="L693" s="105" t="n">
        <f aca="false">IF(B693&lt;&gt;"FTE",J693+H693,DATE(2001,1,1))</f>
        <v>36526</v>
      </c>
      <c r="M693" s="103" t="n">
        <f aca="false">IF(AND($K693&lt;=M$20,$L693&gt;M$20),$I693,0)</f>
        <v>0</v>
      </c>
      <c r="N693" s="103" t="n">
        <f aca="false">IF(AND($K693&lt;=N$20,$L693&gt;N$20),$I693,0)</f>
        <v>0</v>
      </c>
      <c r="O693" s="103" t="n">
        <f aca="false">IF(AND($K693&lt;=O$20,$L693&gt;O$20),$I693,0)</f>
        <v>0</v>
      </c>
      <c r="P693" s="103" t="n">
        <f aca="false">IF(AND($K693&lt;=P$20,$L693&gt;P$20),$I693,0)</f>
        <v>0</v>
      </c>
      <c r="Q693" s="103" t="n">
        <f aca="false">IF(AND($K693&lt;=Q$20,$L693&gt;Q$20),$I693,0)</f>
        <v>0</v>
      </c>
      <c r="R693" s="103" t="n">
        <f aca="false">IF(AND($K693&lt;=R$20,$L693&gt;R$20),$I693,0)</f>
        <v>0</v>
      </c>
      <c r="S693" s="103" t="n">
        <f aca="false">IF(AND($K693&lt;=S$20,$L693&gt;S$20),$I693,0)</f>
        <v>0</v>
      </c>
      <c r="T693" s="103" t="n">
        <f aca="false">IF(AND($K693&lt;=T$20,$L693&gt;T$20),$I693,0)</f>
        <v>0</v>
      </c>
      <c r="U693" s="103" t="n">
        <f aca="false">IF(AND($K693&lt;=U$20,$L693&gt;U$20),$I693,0)</f>
        <v>0</v>
      </c>
      <c r="V693" s="103" t="n">
        <f aca="false">IF(AND($K693&lt;=V$20,$L693&gt;V$20),$I693,0)</f>
        <v>0</v>
      </c>
      <c r="W693" s="103" t="n">
        <f aca="false">IF(AND($K693&lt;=W$20,$L693&gt;W$20),$I693,0)</f>
        <v>0</v>
      </c>
      <c r="X693" s="103" t="n">
        <f aca="false">IF(AND($K693&lt;=X$20,$L693&gt;X$20),$I693,0)</f>
        <v>0</v>
      </c>
      <c r="Y693" s="106" t="n">
        <f aca="false">SUM(M693:X693)</f>
        <v>0</v>
      </c>
    </row>
    <row r="694" customFormat="false" ht="12.75" hidden="false" customHeight="false" outlineLevel="0" collapsed="false">
      <c r="A694" s="0" t="n">
        <f aca="false">+'Personnel Input Worksheet'!A695</f>
        <v>0</v>
      </c>
      <c r="B694" s="0" t="n">
        <f aca="false">+'Personnel Input Worksheet'!B695</f>
        <v>0</v>
      </c>
      <c r="C694" s="0" t="n">
        <f aca="false">+'Personnel Input Worksheet'!C695</f>
        <v>0</v>
      </c>
      <c r="D694" s="0" t="n">
        <f aca="false">+'Personnel Input Worksheet'!D695</f>
        <v>0</v>
      </c>
      <c r="E694" s="0" t="n">
        <f aca="false">+'Personnel Input Worksheet'!E695</f>
        <v>0</v>
      </c>
      <c r="F694" s="94" t="n">
        <f aca="false">+'Personnel Input Worksheet'!F695</f>
        <v>0</v>
      </c>
      <c r="G694" s="0" t="n">
        <f aca="false">+'Personnel Input Worksheet'!G695</f>
        <v>0</v>
      </c>
      <c r="H694" s="102" t="n">
        <f aca="false">+G694*30</f>
        <v>0</v>
      </c>
      <c r="I694" s="103" t="n">
        <f aca="false">+F694/12</f>
        <v>0</v>
      </c>
      <c r="J694" s="104" t="n">
        <v>36526</v>
      </c>
      <c r="K694" s="105" t="n">
        <f aca="false">IF(B694&lt;&gt;"FTE",DATE(99,12,31),+J694+(360-H694))</f>
        <v>36525</v>
      </c>
      <c r="L694" s="105" t="n">
        <f aca="false">IF(B694&lt;&gt;"FTE",J694+H694,DATE(2001,1,1))</f>
        <v>36526</v>
      </c>
      <c r="M694" s="103" t="n">
        <f aca="false">IF(AND($K694&lt;=M$20,$L694&gt;M$20),$I694,0)</f>
        <v>0</v>
      </c>
      <c r="N694" s="103" t="n">
        <f aca="false">IF(AND($K694&lt;=N$20,$L694&gt;N$20),$I694,0)</f>
        <v>0</v>
      </c>
      <c r="O694" s="103" t="n">
        <f aca="false">IF(AND($K694&lt;=O$20,$L694&gt;O$20),$I694,0)</f>
        <v>0</v>
      </c>
      <c r="P694" s="103" t="n">
        <f aca="false">IF(AND($K694&lt;=P$20,$L694&gt;P$20),$I694,0)</f>
        <v>0</v>
      </c>
      <c r="Q694" s="103" t="n">
        <f aca="false">IF(AND($K694&lt;=Q$20,$L694&gt;Q$20),$I694,0)</f>
        <v>0</v>
      </c>
      <c r="R694" s="103" t="n">
        <f aca="false">IF(AND($K694&lt;=R$20,$L694&gt;R$20),$I694,0)</f>
        <v>0</v>
      </c>
      <c r="S694" s="103" t="n">
        <f aca="false">IF(AND($K694&lt;=S$20,$L694&gt;S$20),$I694,0)</f>
        <v>0</v>
      </c>
      <c r="T694" s="103" t="n">
        <f aca="false">IF(AND($K694&lt;=T$20,$L694&gt;T$20),$I694,0)</f>
        <v>0</v>
      </c>
      <c r="U694" s="103" t="n">
        <f aca="false">IF(AND($K694&lt;=U$20,$L694&gt;U$20),$I694,0)</f>
        <v>0</v>
      </c>
      <c r="V694" s="103" t="n">
        <f aca="false">IF(AND($K694&lt;=V$20,$L694&gt;V$20),$I694,0)</f>
        <v>0</v>
      </c>
      <c r="W694" s="103" t="n">
        <f aca="false">IF(AND($K694&lt;=W$20,$L694&gt;W$20),$I694,0)</f>
        <v>0</v>
      </c>
      <c r="X694" s="103" t="n">
        <f aca="false">IF(AND($K694&lt;=X$20,$L694&gt;X$20),$I694,0)</f>
        <v>0</v>
      </c>
      <c r="Y694" s="106" t="n">
        <f aca="false">SUM(M694:X694)</f>
        <v>0</v>
      </c>
    </row>
    <row r="695" customFormat="false" ht="12.75" hidden="false" customHeight="false" outlineLevel="0" collapsed="false">
      <c r="A695" s="0" t="n">
        <f aca="false">+'Personnel Input Worksheet'!A696</f>
        <v>0</v>
      </c>
      <c r="B695" s="0" t="n">
        <f aca="false">+'Personnel Input Worksheet'!B696</f>
        <v>0</v>
      </c>
      <c r="C695" s="0" t="n">
        <f aca="false">+'Personnel Input Worksheet'!C696</f>
        <v>0</v>
      </c>
      <c r="D695" s="0" t="n">
        <f aca="false">+'Personnel Input Worksheet'!D696</f>
        <v>0</v>
      </c>
      <c r="E695" s="0" t="n">
        <f aca="false">+'Personnel Input Worksheet'!E696</f>
        <v>0</v>
      </c>
      <c r="F695" s="94" t="n">
        <f aca="false">+'Personnel Input Worksheet'!F696</f>
        <v>0</v>
      </c>
      <c r="G695" s="0" t="n">
        <f aca="false">+'Personnel Input Worksheet'!G696</f>
        <v>0</v>
      </c>
      <c r="H695" s="102" t="n">
        <f aca="false">+G695*30</f>
        <v>0</v>
      </c>
      <c r="I695" s="103" t="n">
        <f aca="false">+F695/12</f>
        <v>0</v>
      </c>
      <c r="J695" s="104" t="n">
        <v>36526</v>
      </c>
      <c r="K695" s="105" t="n">
        <f aca="false">IF(B695&lt;&gt;"FTE",DATE(99,12,31),+J695+(360-H695))</f>
        <v>36525</v>
      </c>
      <c r="L695" s="105" t="n">
        <f aca="false">IF(B695&lt;&gt;"FTE",J695+H695,DATE(2001,1,1))</f>
        <v>36526</v>
      </c>
      <c r="M695" s="103" t="n">
        <f aca="false">IF(AND($K695&lt;=M$20,$L695&gt;M$20),$I695,0)</f>
        <v>0</v>
      </c>
      <c r="N695" s="103" t="n">
        <f aca="false">IF(AND($K695&lt;=N$20,$L695&gt;N$20),$I695,0)</f>
        <v>0</v>
      </c>
      <c r="O695" s="103" t="n">
        <f aca="false">IF(AND($K695&lt;=O$20,$L695&gt;O$20),$I695,0)</f>
        <v>0</v>
      </c>
      <c r="P695" s="103" t="n">
        <f aca="false">IF(AND($K695&lt;=P$20,$L695&gt;P$20),$I695,0)</f>
        <v>0</v>
      </c>
      <c r="Q695" s="103" t="n">
        <f aca="false">IF(AND($K695&lt;=Q$20,$L695&gt;Q$20),$I695,0)</f>
        <v>0</v>
      </c>
      <c r="R695" s="103" t="n">
        <f aca="false">IF(AND($K695&lt;=R$20,$L695&gt;R$20),$I695,0)</f>
        <v>0</v>
      </c>
      <c r="S695" s="103" t="n">
        <f aca="false">IF(AND($K695&lt;=S$20,$L695&gt;S$20),$I695,0)</f>
        <v>0</v>
      </c>
      <c r="T695" s="103" t="n">
        <f aca="false">IF(AND($K695&lt;=T$20,$L695&gt;T$20),$I695,0)</f>
        <v>0</v>
      </c>
      <c r="U695" s="103" t="n">
        <f aca="false">IF(AND($K695&lt;=U$20,$L695&gt;U$20),$I695,0)</f>
        <v>0</v>
      </c>
      <c r="V695" s="103" t="n">
        <f aca="false">IF(AND($K695&lt;=V$20,$L695&gt;V$20),$I695,0)</f>
        <v>0</v>
      </c>
      <c r="W695" s="103" t="n">
        <f aca="false">IF(AND($K695&lt;=W$20,$L695&gt;W$20),$I695,0)</f>
        <v>0</v>
      </c>
      <c r="X695" s="103" t="n">
        <f aca="false">IF(AND($K695&lt;=X$20,$L695&gt;X$20),$I695,0)</f>
        <v>0</v>
      </c>
      <c r="Y695" s="106" t="n">
        <f aca="false">SUM(M695:X695)</f>
        <v>0</v>
      </c>
    </row>
    <row r="696" customFormat="false" ht="12.75" hidden="false" customHeight="false" outlineLevel="0" collapsed="false">
      <c r="A696" s="0" t="n">
        <f aca="false">+'Personnel Input Worksheet'!A697</f>
        <v>0</v>
      </c>
      <c r="B696" s="0" t="n">
        <f aca="false">+'Personnel Input Worksheet'!B697</f>
        <v>0</v>
      </c>
      <c r="C696" s="0" t="n">
        <f aca="false">+'Personnel Input Worksheet'!C697</f>
        <v>0</v>
      </c>
      <c r="D696" s="0" t="n">
        <f aca="false">+'Personnel Input Worksheet'!D697</f>
        <v>0</v>
      </c>
      <c r="E696" s="0" t="n">
        <f aca="false">+'Personnel Input Worksheet'!E697</f>
        <v>0</v>
      </c>
      <c r="F696" s="94" t="n">
        <f aca="false">+'Personnel Input Worksheet'!F697</f>
        <v>0</v>
      </c>
      <c r="G696" s="0" t="n">
        <f aca="false">+'Personnel Input Worksheet'!G697</f>
        <v>0</v>
      </c>
      <c r="H696" s="102" t="n">
        <f aca="false">+G696*30</f>
        <v>0</v>
      </c>
      <c r="I696" s="103" t="n">
        <f aca="false">+F696/12</f>
        <v>0</v>
      </c>
      <c r="J696" s="104" t="n">
        <v>36526</v>
      </c>
      <c r="K696" s="105" t="n">
        <f aca="false">IF(B696&lt;&gt;"FTE",DATE(99,12,31),+J696+(360-H696))</f>
        <v>36525</v>
      </c>
      <c r="L696" s="105" t="n">
        <f aca="false">IF(B696&lt;&gt;"FTE",J696+H696,DATE(2001,1,1))</f>
        <v>36526</v>
      </c>
      <c r="M696" s="103" t="n">
        <f aca="false">IF(AND($K696&lt;=M$20,$L696&gt;M$20),$I696,0)</f>
        <v>0</v>
      </c>
      <c r="N696" s="103" t="n">
        <f aca="false">IF(AND($K696&lt;=N$20,$L696&gt;N$20),$I696,0)</f>
        <v>0</v>
      </c>
      <c r="O696" s="103" t="n">
        <f aca="false">IF(AND($K696&lt;=O$20,$L696&gt;O$20),$I696,0)</f>
        <v>0</v>
      </c>
      <c r="P696" s="103" t="n">
        <f aca="false">IF(AND($K696&lt;=P$20,$L696&gt;P$20),$I696,0)</f>
        <v>0</v>
      </c>
      <c r="Q696" s="103" t="n">
        <f aca="false">IF(AND($K696&lt;=Q$20,$L696&gt;Q$20),$I696,0)</f>
        <v>0</v>
      </c>
      <c r="R696" s="103" t="n">
        <f aca="false">IF(AND($K696&lt;=R$20,$L696&gt;R$20),$I696,0)</f>
        <v>0</v>
      </c>
      <c r="S696" s="103" t="n">
        <f aca="false">IF(AND($K696&lt;=S$20,$L696&gt;S$20),$I696,0)</f>
        <v>0</v>
      </c>
      <c r="T696" s="103" t="n">
        <f aca="false">IF(AND($K696&lt;=T$20,$L696&gt;T$20),$I696,0)</f>
        <v>0</v>
      </c>
      <c r="U696" s="103" t="n">
        <f aca="false">IF(AND($K696&lt;=U$20,$L696&gt;U$20),$I696,0)</f>
        <v>0</v>
      </c>
      <c r="V696" s="103" t="n">
        <f aca="false">IF(AND($K696&lt;=V$20,$L696&gt;V$20),$I696,0)</f>
        <v>0</v>
      </c>
      <c r="W696" s="103" t="n">
        <f aca="false">IF(AND($K696&lt;=W$20,$L696&gt;W$20),$I696,0)</f>
        <v>0</v>
      </c>
      <c r="X696" s="103" t="n">
        <f aca="false">IF(AND($K696&lt;=X$20,$L696&gt;X$20),$I696,0)</f>
        <v>0</v>
      </c>
      <c r="Y696" s="106" t="n">
        <f aca="false">SUM(M696:X696)</f>
        <v>0</v>
      </c>
    </row>
    <row r="697" customFormat="false" ht="12.75" hidden="false" customHeight="false" outlineLevel="0" collapsed="false">
      <c r="A697" s="0" t="n">
        <f aca="false">+'Personnel Input Worksheet'!A698</f>
        <v>0</v>
      </c>
      <c r="B697" s="0" t="n">
        <f aca="false">+'Personnel Input Worksheet'!B698</f>
        <v>0</v>
      </c>
      <c r="C697" s="0" t="n">
        <f aca="false">+'Personnel Input Worksheet'!C698</f>
        <v>0</v>
      </c>
      <c r="D697" s="0" t="n">
        <f aca="false">+'Personnel Input Worksheet'!D698</f>
        <v>0</v>
      </c>
      <c r="E697" s="0" t="n">
        <f aca="false">+'Personnel Input Worksheet'!E698</f>
        <v>0</v>
      </c>
      <c r="F697" s="94" t="n">
        <f aca="false">+'Personnel Input Worksheet'!F698</f>
        <v>0</v>
      </c>
      <c r="G697" s="0" t="n">
        <f aca="false">+'Personnel Input Worksheet'!G698</f>
        <v>0</v>
      </c>
      <c r="H697" s="102" t="n">
        <f aca="false">+G697*30</f>
        <v>0</v>
      </c>
      <c r="I697" s="103" t="n">
        <f aca="false">+F697/12</f>
        <v>0</v>
      </c>
      <c r="J697" s="104" t="n">
        <v>36526</v>
      </c>
      <c r="K697" s="105" t="n">
        <f aca="false">IF(B697&lt;&gt;"FTE",DATE(99,12,31),+J697+(360-H697))</f>
        <v>36525</v>
      </c>
      <c r="L697" s="105" t="n">
        <f aca="false">IF(B697&lt;&gt;"FTE",J697+H697,DATE(2001,1,1))</f>
        <v>36526</v>
      </c>
      <c r="M697" s="103" t="n">
        <f aca="false">IF(AND($K697&lt;=M$20,$L697&gt;M$20),$I697,0)</f>
        <v>0</v>
      </c>
      <c r="N697" s="103" t="n">
        <f aca="false">IF(AND($K697&lt;=N$20,$L697&gt;N$20),$I697,0)</f>
        <v>0</v>
      </c>
      <c r="O697" s="103" t="n">
        <f aca="false">IF(AND($K697&lt;=O$20,$L697&gt;O$20),$I697,0)</f>
        <v>0</v>
      </c>
      <c r="P697" s="103" t="n">
        <f aca="false">IF(AND($K697&lt;=P$20,$L697&gt;P$20),$I697,0)</f>
        <v>0</v>
      </c>
      <c r="Q697" s="103" t="n">
        <f aca="false">IF(AND($K697&lt;=Q$20,$L697&gt;Q$20),$I697,0)</f>
        <v>0</v>
      </c>
      <c r="R697" s="103" t="n">
        <f aca="false">IF(AND($K697&lt;=R$20,$L697&gt;R$20),$I697,0)</f>
        <v>0</v>
      </c>
      <c r="S697" s="103" t="n">
        <f aca="false">IF(AND($K697&lt;=S$20,$L697&gt;S$20),$I697,0)</f>
        <v>0</v>
      </c>
      <c r="T697" s="103" t="n">
        <f aca="false">IF(AND($K697&lt;=T$20,$L697&gt;T$20),$I697,0)</f>
        <v>0</v>
      </c>
      <c r="U697" s="103" t="n">
        <f aca="false">IF(AND($K697&lt;=U$20,$L697&gt;U$20),$I697,0)</f>
        <v>0</v>
      </c>
      <c r="V697" s="103" t="n">
        <f aca="false">IF(AND($K697&lt;=V$20,$L697&gt;V$20),$I697,0)</f>
        <v>0</v>
      </c>
      <c r="W697" s="103" t="n">
        <f aca="false">IF(AND($K697&lt;=W$20,$L697&gt;W$20),$I697,0)</f>
        <v>0</v>
      </c>
      <c r="X697" s="103" t="n">
        <f aca="false">IF(AND($K697&lt;=X$20,$L697&gt;X$20),$I697,0)</f>
        <v>0</v>
      </c>
      <c r="Y697" s="106" t="n">
        <f aca="false">SUM(M697:X697)</f>
        <v>0</v>
      </c>
    </row>
    <row r="698" customFormat="false" ht="12.75" hidden="false" customHeight="false" outlineLevel="0" collapsed="false">
      <c r="A698" s="0" t="n">
        <f aca="false">+'Personnel Input Worksheet'!A699</f>
        <v>0</v>
      </c>
      <c r="B698" s="0" t="n">
        <f aca="false">+'Personnel Input Worksheet'!B699</f>
        <v>0</v>
      </c>
      <c r="C698" s="0" t="n">
        <f aca="false">+'Personnel Input Worksheet'!C699</f>
        <v>0</v>
      </c>
      <c r="D698" s="0" t="n">
        <f aca="false">+'Personnel Input Worksheet'!D699</f>
        <v>0</v>
      </c>
      <c r="E698" s="0" t="n">
        <f aca="false">+'Personnel Input Worksheet'!E699</f>
        <v>0</v>
      </c>
      <c r="F698" s="94" t="n">
        <f aca="false">+'Personnel Input Worksheet'!F699</f>
        <v>0</v>
      </c>
      <c r="G698" s="0" t="n">
        <f aca="false">+'Personnel Input Worksheet'!G699</f>
        <v>0</v>
      </c>
      <c r="H698" s="102" t="n">
        <f aca="false">+G698*30</f>
        <v>0</v>
      </c>
      <c r="I698" s="103" t="n">
        <f aca="false">+F698/12</f>
        <v>0</v>
      </c>
      <c r="J698" s="104" t="n">
        <v>36526</v>
      </c>
      <c r="K698" s="105" t="n">
        <f aca="false">IF(B698&lt;&gt;"FTE",DATE(99,12,31),+J698+(360-H698))</f>
        <v>36525</v>
      </c>
      <c r="L698" s="105" t="n">
        <f aca="false">IF(B698&lt;&gt;"FTE",J698+H698,DATE(2001,1,1))</f>
        <v>36526</v>
      </c>
      <c r="M698" s="103" t="n">
        <f aca="false">IF(AND($K698&lt;=M$20,$L698&gt;M$20),$I698,0)</f>
        <v>0</v>
      </c>
      <c r="N698" s="103" t="n">
        <f aca="false">IF(AND($K698&lt;=N$20,$L698&gt;N$20),$I698,0)</f>
        <v>0</v>
      </c>
      <c r="O698" s="103" t="n">
        <f aca="false">IF(AND($K698&lt;=O$20,$L698&gt;O$20),$I698,0)</f>
        <v>0</v>
      </c>
      <c r="P698" s="103" t="n">
        <f aca="false">IF(AND($K698&lt;=P$20,$L698&gt;P$20),$I698,0)</f>
        <v>0</v>
      </c>
      <c r="Q698" s="103" t="n">
        <f aca="false">IF(AND($K698&lt;=Q$20,$L698&gt;Q$20),$I698,0)</f>
        <v>0</v>
      </c>
      <c r="R698" s="103" t="n">
        <f aca="false">IF(AND($K698&lt;=R$20,$L698&gt;R$20),$I698,0)</f>
        <v>0</v>
      </c>
      <c r="S698" s="103" t="n">
        <f aca="false">IF(AND($K698&lt;=S$20,$L698&gt;S$20),$I698,0)</f>
        <v>0</v>
      </c>
      <c r="T698" s="103" t="n">
        <f aca="false">IF(AND($K698&lt;=T$20,$L698&gt;T$20),$I698,0)</f>
        <v>0</v>
      </c>
      <c r="U698" s="103" t="n">
        <f aca="false">IF(AND($K698&lt;=U$20,$L698&gt;U$20),$I698,0)</f>
        <v>0</v>
      </c>
      <c r="V698" s="103" t="n">
        <f aca="false">IF(AND($K698&lt;=V$20,$L698&gt;V$20),$I698,0)</f>
        <v>0</v>
      </c>
      <c r="W698" s="103" t="n">
        <f aca="false">IF(AND($K698&lt;=W$20,$L698&gt;W$20),$I698,0)</f>
        <v>0</v>
      </c>
      <c r="X698" s="103" t="n">
        <f aca="false">IF(AND($K698&lt;=X$20,$L698&gt;X$20),$I698,0)</f>
        <v>0</v>
      </c>
      <c r="Y698" s="106" t="n">
        <f aca="false">SUM(M698:X698)</f>
        <v>0</v>
      </c>
    </row>
    <row r="699" customFormat="false" ht="12.75" hidden="false" customHeight="false" outlineLevel="0" collapsed="false">
      <c r="A699" s="0" t="n">
        <f aca="false">+'Personnel Input Worksheet'!A700</f>
        <v>0</v>
      </c>
      <c r="B699" s="0" t="n">
        <f aca="false">+'Personnel Input Worksheet'!B700</f>
        <v>0</v>
      </c>
      <c r="C699" s="0" t="n">
        <f aca="false">+'Personnel Input Worksheet'!C700</f>
        <v>0</v>
      </c>
      <c r="D699" s="0" t="n">
        <f aca="false">+'Personnel Input Worksheet'!D700</f>
        <v>0</v>
      </c>
      <c r="E699" s="0" t="n">
        <f aca="false">+'Personnel Input Worksheet'!E700</f>
        <v>0</v>
      </c>
      <c r="F699" s="94" t="n">
        <f aca="false">+'Personnel Input Worksheet'!F700</f>
        <v>0</v>
      </c>
      <c r="G699" s="0" t="n">
        <f aca="false">+'Personnel Input Worksheet'!G700</f>
        <v>0</v>
      </c>
      <c r="H699" s="102" t="n">
        <f aca="false">+G699*30</f>
        <v>0</v>
      </c>
      <c r="I699" s="103" t="n">
        <f aca="false">+F699/12</f>
        <v>0</v>
      </c>
      <c r="J699" s="104" t="n">
        <v>36526</v>
      </c>
      <c r="K699" s="105" t="n">
        <f aca="false">IF(B699&lt;&gt;"FTE",DATE(99,12,31),+J699+(360-H699))</f>
        <v>36525</v>
      </c>
      <c r="L699" s="105" t="n">
        <f aca="false">IF(B699&lt;&gt;"FTE",J699+H699,DATE(2001,1,1))</f>
        <v>36526</v>
      </c>
      <c r="M699" s="103" t="n">
        <f aca="false">IF(AND($K699&lt;=M$20,$L699&gt;M$20),$I699,0)</f>
        <v>0</v>
      </c>
      <c r="N699" s="103" t="n">
        <f aca="false">IF(AND($K699&lt;=N$20,$L699&gt;N$20),$I699,0)</f>
        <v>0</v>
      </c>
      <c r="O699" s="103" t="n">
        <f aca="false">IF(AND($K699&lt;=O$20,$L699&gt;O$20),$I699,0)</f>
        <v>0</v>
      </c>
      <c r="P699" s="103" t="n">
        <f aca="false">IF(AND($K699&lt;=P$20,$L699&gt;P$20),$I699,0)</f>
        <v>0</v>
      </c>
      <c r="Q699" s="103" t="n">
        <f aca="false">IF(AND($K699&lt;=Q$20,$L699&gt;Q$20),$I699,0)</f>
        <v>0</v>
      </c>
      <c r="R699" s="103" t="n">
        <f aca="false">IF(AND($K699&lt;=R$20,$L699&gt;R$20),$I699,0)</f>
        <v>0</v>
      </c>
      <c r="S699" s="103" t="n">
        <f aca="false">IF(AND($K699&lt;=S$20,$L699&gt;S$20),$I699,0)</f>
        <v>0</v>
      </c>
      <c r="T699" s="103" t="n">
        <f aca="false">IF(AND($K699&lt;=T$20,$L699&gt;T$20),$I699,0)</f>
        <v>0</v>
      </c>
      <c r="U699" s="103" t="n">
        <f aca="false">IF(AND($K699&lt;=U$20,$L699&gt;U$20),$I699,0)</f>
        <v>0</v>
      </c>
      <c r="V699" s="103" t="n">
        <f aca="false">IF(AND($K699&lt;=V$20,$L699&gt;V$20),$I699,0)</f>
        <v>0</v>
      </c>
      <c r="W699" s="103" t="n">
        <f aca="false">IF(AND($K699&lt;=W$20,$L699&gt;W$20),$I699,0)</f>
        <v>0</v>
      </c>
      <c r="X699" s="103" t="n">
        <f aca="false">IF(AND($K699&lt;=X$20,$L699&gt;X$20),$I699,0)</f>
        <v>0</v>
      </c>
      <c r="Y699" s="106" t="n">
        <f aca="false">SUM(M699:X699)</f>
        <v>0</v>
      </c>
    </row>
    <row r="700" customFormat="false" ht="12.75" hidden="false" customHeight="false" outlineLevel="0" collapsed="false">
      <c r="A700" s="0" t="n">
        <f aca="false">+'Personnel Input Worksheet'!A701</f>
        <v>0</v>
      </c>
      <c r="B700" s="0" t="n">
        <f aca="false">+'Personnel Input Worksheet'!B701</f>
        <v>0</v>
      </c>
      <c r="C700" s="0" t="n">
        <f aca="false">+'Personnel Input Worksheet'!C701</f>
        <v>0</v>
      </c>
      <c r="D700" s="0" t="n">
        <f aca="false">+'Personnel Input Worksheet'!D701</f>
        <v>0</v>
      </c>
      <c r="E700" s="0" t="n">
        <f aca="false">+'Personnel Input Worksheet'!E701</f>
        <v>0</v>
      </c>
      <c r="F700" s="94" t="n">
        <f aca="false">+'Personnel Input Worksheet'!F701</f>
        <v>0</v>
      </c>
      <c r="G700" s="0" t="n">
        <f aca="false">+'Personnel Input Worksheet'!G701</f>
        <v>0</v>
      </c>
      <c r="H700" s="102" t="n">
        <f aca="false">+G700*30</f>
        <v>0</v>
      </c>
      <c r="I700" s="103" t="n">
        <f aca="false">+F700/12</f>
        <v>0</v>
      </c>
      <c r="J700" s="104" t="n">
        <v>36526</v>
      </c>
      <c r="K700" s="105" t="n">
        <f aca="false">IF(B700&lt;&gt;"FTE",DATE(99,12,31),+J700+(360-H700))</f>
        <v>36525</v>
      </c>
      <c r="L700" s="105" t="n">
        <f aca="false">IF(B700&lt;&gt;"FTE",J700+H700,DATE(2001,1,1))</f>
        <v>36526</v>
      </c>
      <c r="M700" s="103" t="n">
        <f aca="false">IF(AND($K700&lt;=M$20,$L700&gt;M$20),$I700,0)</f>
        <v>0</v>
      </c>
      <c r="N700" s="103" t="n">
        <f aca="false">IF(AND($K700&lt;=N$20,$L700&gt;N$20),$I700,0)</f>
        <v>0</v>
      </c>
      <c r="O700" s="103" t="n">
        <f aca="false">IF(AND($K700&lt;=O$20,$L700&gt;O$20),$I700,0)</f>
        <v>0</v>
      </c>
      <c r="P700" s="103" t="n">
        <f aca="false">IF(AND($K700&lt;=P$20,$L700&gt;P$20),$I700,0)</f>
        <v>0</v>
      </c>
      <c r="Q700" s="103" t="n">
        <f aca="false">IF(AND($K700&lt;=Q$20,$L700&gt;Q$20),$I700,0)</f>
        <v>0</v>
      </c>
      <c r="R700" s="103" t="n">
        <f aca="false">IF(AND($K700&lt;=R$20,$L700&gt;R$20),$I700,0)</f>
        <v>0</v>
      </c>
      <c r="S700" s="103" t="n">
        <f aca="false">IF(AND($K700&lt;=S$20,$L700&gt;S$20),$I700,0)</f>
        <v>0</v>
      </c>
      <c r="T700" s="103" t="n">
        <f aca="false">IF(AND($K700&lt;=T$20,$L700&gt;T$20),$I700,0)</f>
        <v>0</v>
      </c>
      <c r="U700" s="103" t="n">
        <f aca="false">IF(AND($K700&lt;=U$20,$L700&gt;U$20),$I700,0)</f>
        <v>0</v>
      </c>
      <c r="V700" s="103" t="n">
        <f aca="false">IF(AND($K700&lt;=V$20,$L700&gt;V$20),$I700,0)</f>
        <v>0</v>
      </c>
      <c r="W700" s="103" t="n">
        <f aca="false">IF(AND($K700&lt;=W$20,$L700&gt;W$20),$I700,0)</f>
        <v>0</v>
      </c>
      <c r="X700" s="103" t="n">
        <f aca="false">IF(AND($K700&lt;=X$20,$L700&gt;X$20),$I700,0)</f>
        <v>0</v>
      </c>
      <c r="Y700" s="106" t="n">
        <f aca="false">SUM(M700:X700)</f>
        <v>0</v>
      </c>
    </row>
    <row r="701" customFormat="false" ht="12.75" hidden="false" customHeight="false" outlineLevel="0" collapsed="false">
      <c r="A701" s="0" t="n">
        <f aca="false">+'Personnel Input Worksheet'!A702</f>
        <v>0</v>
      </c>
      <c r="B701" s="0" t="n">
        <f aca="false">+'Personnel Input Worksheet'!B702</f>
        <v>0</v>
      </c>
      <c r="C701" s="0" t="n">
        <f aca="false">+'Personnel Input Worksheet'!C702</f>
        <v>0</v>
      </c>
      <c r="D701" s="0" t="n">
        <f aca="false">+'Personnel Input Worksheet'!D702</f>
        <v>0</v>
      </c>
      <c r="E701" s="0" t="n">
        <f aca="false">+'Personnel Input Worksheet'!E702</f>
        <v>0</v>
      </c>
      <c r="F701" s="94" t="n">
        <f aca="false">+'Personnel Input Worksheet'!F702</f>
        <v>0</v>
      </c>
      <c r="G701" s="0" t="n">
        <f aca="false">+'Personnel Input Worksheet'!G702</f>
        <v>0</v>
      </c>
      <c r="H701" s="102" t="n">
        <f aca="false">+G701*30</f>
        <v>0</v>
      </c>
      <c r="I701" s="103" t="n">
        <f aca="false">+F701/12</f>
        <v>0</v>
      </c>
      <c r="J701" s="104" t="n">
        <v>36526</v>
      </c>
      <c r="K701" s="105" t="n">
        <f aca="false">IF(B701&lt;&gt;"FTE",DATE(99,12,31),+J701+(360-H701))</f>
        <v>36525</v>
      </c>
      <c r="L701" s="105" t="n">
        <f aca="false">IF(B701&lt;&gt;"FTE",J701+H701,DATE(2001,1,1))</f>
        <v>36526</v>
      </c>
      <c r="M701" s="103" t="n">
        <f aca="false">IF(AND($K701&lt;=M$20,$L701&gt;M$20),$I701,0)</f>
        <v>0</v>
      </c>
      <c r="N701" s="103" t="n">
        <f aca="false">IF(AND($K701&lt;=N$20,$L701&gt;N$20),$I701,0)</f>
        <v>0</v>
      </c>
      <c r="O701" s="103" t="n">
        <f aca="false">IF(AND($K701&lt;=O$20,$L701&gt;O$20),$I701,0)</f>
        <v>0</v>
      </c>
      <c r="P701" s="103" t="n">
        <f aca="false">IF(AND($K701&lt;=P$20,$L701&gt;P$20),$I701,0)</f>
        <v>0</v>
      </c>
      <c r="Q701" s="103" t="n">
        <f aca="false">IF(AND($K701&lt;=Q$20,$L701&gt;Q$20),$I701,0)</f>
        <v>0</v>
      </c>
      <c r="R701" s="103" t="n">
        <f aca="false">IF(AND($K701&lt;=R$20,$L701&gt;R$20),$I701,0)</f>
        <v>0</v>
      </c>
      <c r="S701" s="103" t="n">
        <f aca="false">IF(AND($K701&lt;=S$20,$L701&gt;S$20),$I701,0)</f>
        <v>0</v>
      </c>
      <c r="T701" s="103" t="n">
        <f aca="false">IF(AND($K701&lt;=T$20,$L701&gt;T$20),$I701,0)</f>
        <v>0</v>
      </c>
      <c r="U701" s="103" t="n">
        <f aca="false">IF(AND($K701&lt;=U$20,$L701&gt;U$20),$I701,0)</f>
        <v>0</v>
      </c>
      <c r="V701" s="103" t="n">
        <f aca="false">IF(AND($K701&lt;=V$20,$L701&gt;V$20),$I701,0)</f>
        <v>0</v>
      </c>
      <c r="W701" s="103" t="n">
        <f aca="false">IF(AND($K701&lt;=W$20,$L701&gt;W$20),$I701,0)</f>
        <v>0</v>
      </c>
      <c r="X701" s="103" t="n">
        <f aca="false">IF(AND($K701&lt;=X$20,$L701&gt;X$20),$I701,0)</f>
        <v>0</v>
      </c>
      <c r="Y701" s="106" t="n">
        <f aca="false">SUM(M701:X701)</f>
        <v>0</v>
      </c>
    </row>
    <row r="702" customFormat="false" ht="12.75" hidden="false" customHeight="false" outlineLevel="0" collapsed="false">
      <c r="A702" s="0" t="n">
        <f aca="false">+'Personnel Input Worksheet'!A703</f>
        <v>0</v>
      </c>
      <c r="B702" s="0" t="n">
        <f aca="false">+'Personnel Input Worksheet'!B703</f>
        <v>0</v>
      </c>
      <c r="C702" s="0" t="n">
        <f aca="false">+'Personnel Input Worksheet'!C703</f>
        <v>0</v>
      </c>
      <c r="D702" s="0" t="n">
        <f aca="false">+'Personnel Input Worksheet'!D703</f>
        <v>0</v>
      </c>
      <c r="E702" s="0" t="n">
        <f aca="false">+'Personnel Input Worksheet'!E703</f>
        <v>0</v>
      </c>
      <c r="F702" s="94" t="n">
        <f aca="false">+'Personnel Input Worksheet'!F703</f>
        <v>0</v>
      </c>
      <c r="G702" s="0" t="n">
        <f aca="false">+'Personnel Input Worksheet'!G703</f>
        <v>0</v>
      </c>
      <c r="H702" s="102" t="n">
        <f aca="false">+G702*30</f>
        <v>0</v>
      </c>
      <c r="I702" s="103" t="n">
        <f aca="false">+F702/12</f>
        <v>0</v>
      </c>
      <c r="J702" s="104" t="n">
        <v>36526</v>
      </c>
      <c r="K702" s="105" t="n">
        <f aca="false">IF(B702&lt;&gt;"FTE",DATE(99,12,31),+J702+(360-H702))</f>
        <v>36525</v>
      </c>
      <c r="L702" s="105" t="n">
        <f aca="false">IF(B702&lt;&gt;"FTE",J702+H702,DATE(2001,1,1))</f>
        <v>36526</v>
      </c>
      <c r="M702" s="103" t="n">
        <f aca="false">IF(AND($K702&lt;=M$20,$L702&gt;M$20),$I702,0)</f>
        <v>0</v>
      </c>
      <c r="N702" s="103" t="n">
        <f aca="false">IF(AND($K702&lt;=N$20,$L702&gt;N$20),$I702,0)</f>
        <v>0</v>
      </c>
      <c r="O702" s="103" t="n">
        <f aca="false">IF(AND($K702&lt;=O$20,$L702&gt;O$20),$I702,0)</f>
        <v>0</v>
      </c>
      <c r="P702" s="103" t="n">
        <f aca="false">IF(AND($K702&lt;=P$20,$L702&gt;P$20),$I702,0)</f>
        <v>0</v>
      </c>
      <c r="Q702" s="103" t="n">
        <f aca="false">IF(AND($K702&lt;=Q$20,$L702&gt;Q$20),$I702,0)</f>
        <v>0</v>
      </c>
      <c r="R702" s="103" t="n">
        <f aca="false">IF(AND($K702&lt;=R$20,$L702&gt;R$20),$I702,0)</f>
        <v>0</v>
      </c>
      <c r="S702" s="103" t="n">
        <f aca="false">IF(AND($K702&lt;=S$20,$L702&gt;S$20),$I702,0)</f>
        <v>0</v>
      </c>
      <c r="T702" s="103" t="n">
        <f aca="false">IF(AND($K702&lt;=T$20,$L702&gt;T$20),$I702,0)</f>
        <v>0</v>
      </c>
      <c r="U702" s="103" t="n">
        <f aca="false">IF(AND($K702&lt;=U$20,$L702&gt;U$20),$I702,0)</f>
        <v>0</v>
      </c>
      <c r="V702" s="103" t="n">
        <f aca="false">IF(AND($K702&lt;=V$20,$L702&gt;V$20),$I702,0)</f>
        <v>0</v>
      </c>
      <c r="W702" s="103" t="n">
        <f aca="false">IF(AND($K702&lt;=W$20,$L702&gt;W$20),$I702,0)</f>
        <v>0</v>
      </c>
      <c r="X702" s="103" t="n">
        <f aca="false">IF(AND($K702&lt;=X$20,$L702&gt;X$20),$I702,0)</f>
        <v>0</v>
      </c>
      <c r="Y702" s="106" t="n">
        <f aca="false">SUM(M702:X702)</f>
        <v>0</v>
      </c>
    </row>
    <row r="703" customFormat="false" ht="12.75" hidden="false" customHeight="false" outlineLevel="0" collapsed="false">
      <c r="A703" s="0" t="n">
        <f aca="false">+'Personnel Input Worksheet'!A704</f>
        <v>0</v>
      </c>
      <c r="B703" s="0" t="n">
        <f aca="false">+'Personnel Input Worksheet'!B704</f>
        <v>0</v>
      </c>
      <c r="C703" s="0" t="n">
        <f aca="false">+'Personnel Input Worksheet'!C704</f>
        <v>0</v>
      </c>
      <c r="D703" s="0" t="n">
        <f aca="false">+'Personnel Input Worksheet'!D704</f>
        <v>0</v>
      </c>
      <c r="E703" s="0" t="n">
        <f aca="false">+'Personnel Input Worksheet'!E704</f>
        <v>0</v>
      </c>
      <c r="F703" s="94" t="n">
        <f aca="false">+'Personnel Input Worksheet'!F704</f>
        <v>0</v>
      </c>
      <c r="G703" s="0" t="n">
        <f aca="false">+'Personnel Input Worksheet'!G704</f>
        <v>0</v>
      </c>
      <c r="H703" s="102" t="n">
        <f aca="false">+G703*30</f>
        <v>0</v>
      </c>
      <c r="I703" s="103" t="n">
        <f aca="false">+F703/12</f>
        <v>0</v>
      </c>
      <c r="J703" s="104" t="n">
        <v>36526</v>
      </c>
      <c r="K703" s="105" t="n">
        <f aca="false">IF(B703&lt;&gt;"FTE",DATE(99,12,31),+J703+(360-H703))</f>
        <v>36525</v>
      </c>
      <c r="L703" s="105" t="n">
        <f aca="false">IF(B703&lt;&gt;"FTE",J703+H703,DATE(2001,1,1))</f>
        <v>36526</v>
      </c>
      <c r="M703" s="103" t="n">
        <f aca="false">IF(AND($K703&lt;=M$20,$L703&gt;M$20),$I703,0)</f>
        <v>0</v>
      </c>
      <c r="N703" s="103" t="n">
        <f aca="false">IF(AND($K703&lt;=N$20,$L703&gt;N$20),$I703,0)</f>
        <v>0</v>
      </c>
      <c r="O703" s="103" t="n">
        <f aca="false">IF(AND($K703&lt;=O$20,$L703&gt;O$20),$I703,0)</f>
        <v>0</v>
      </c>
      <c r="P703" s="103" t="n">
        <f aca="false">IF(AND($K703&lt;=P$20,$L703&gt;P$20),$I703,0)</f>
        <v>0</v>
      </c>
      <c r="Q703" s="103" t="n">
        <f aca="false">IF(AND($K703&lt;=Q$20,$L703&gt;Q$20),$I703,0)</f>
        <v>0</v>
      </c>
      <c r="R703" s="103" t="n">
        <f aca="false">IF(AND($K703&lt;=R$20,$L703&gt;R$20),$I703,0)</f>
        <v>0</v>
      </c>
      <c r="S703" s="103" t="n">
        <f aca="false">IF(AND($K703&lt;=S$20,$L703&gt;S$20),$I703,0)</f>
        <v>0</v>
      </c>
      <c r="T703" s="103" t="n">
        <f aca="false">IF(AND($K703&lt;=T$20,$L703&gt;T$20),$I703,0)</f>
        <v>0</v>
      </c>
      <c r="U703" s="103" t="n">
        <f aca="false">IF(AND($K703&lt;=U$20,$L703&gt;U$20),$I703,0)</f>
        <v>0</v>
      </c>
      <c r="V703" s="103" t="n">
        <f aca="false">IF(AND($K703&lt;=V$20,$L703&gt;V$20),$I703,0)</f>
        <v>0</v>
      </c>
      <c r="W703" s="103" t="n">
        <f aca="false">IF(AND($K703&lt;=W$20,$L703&gt;W$20),$I703,0)</f>
        <v>0</v>
      </c>
      <c r="X703" s="103" t="n">
        <f aca="false">IF(AND($K703&lt;=X$20,$L703&gt;X$20),$I703,0)</f>
        <v>0</v>
      </c>
      <c r="Y703" s="106" t="n">
        <f aca="false">SUM(M703:X703)</f>
        <v>0</v>
      </c>
    </row>
    <row r="704" customFormat="false" ht="12.75" hidden="false" customHeight="false" outlineLevel="0" collapsed="false">
      <c r="A704" s="0" t="n">
        <f aca="false">+'Personnel Input Worksheet'!A705</f>
        <v>0</v>
      </c>
      <c r="B704" s="0" t="n">
        <f aca="false">+'Personnel Input Worksheet'!B705</f>
        <v>0</v>
      </c>
      <c r="C704" s="0" t="n">
        <f aca="false">+'Personnel Input Worksheet'!C705</f>
        <v>0</v>
      </c>
      <c r="D704" s="0" t="n">
        <f aca="false">+'Personnel Input Worksheet'!D705</f>
        <v>0</v>
      </c>
      <c r="E704" s="0" t="n">
        <f aca="false">+'Personnel Input Worksheet'!E705</f>
        <v>0</v>
      </c>
      <c r="F704" s="94" t="n">
        <f aca="false">+'Personnel Input Worksheet'!F705</f>
        <v>0</v>
      </c>
      <c r="G704" s="0" t="n">
        <f aca="false">+'Personnel Input Worksheet'!G705</f>
        <v>0</v>
      </c>
      <c r="H704" s="102" t="n">
        <f aca="false">+G704*30</f>
        <v>0</v>
      </c>
      <c r="I704" s="103" t="n">
        <f aca="false">+F704/12</f>
        <v>0</v>
      </c>
      <c r="J704" s="104" t="n">
        <v>36526</v>
      </c>
      <c r="K704" s="105" t="n">
        <f aca="false">IF(B704&lt;&gt;"FTE",DATE(99,12,31),+J704+(360-H704))</f>
        <v>36525</v>
      </c>
      <c r="L704" s="105" t="n">
        <f aca="false">IF(B704&lt;&gt;"FTE",J704+H704,DATE(2001,1,1))</f>
        <v>36526</v>
      </c>
      <c r="M704" s="103" t="n">
        <f aca="false">IF(AND($K704&lt;=M$20,$L704&gt;M$20),$I704,0)</f>
        <v>0</v>
      </c>
      <c r="N704" s="103" t="n">
        <f aca="false">IF(AND($K704&lt;=N$20,$L704&gt;N$20),$I704,0)</f>
        <v>0</v>
      </c>
      <c r="O704" s="103" t="n">
        <f aca="false">IF(AND($K704&lt;=O$20,$L704&gt;O$20),$I704,0)</f>
        <v>0</v>
      </c>
      <c r="P704" s="103" t="n">
        <f aca="false">IF(AND($K704&lt;=P$20,$L704&gt;P$20),$I704,0)</f>
        <v>0</v>
      </c>
      <c r="Q704" s="103" t="n">
        <f aca="false">IF(AND($K704&lt;=Q$20,$L704&gt;Q$20),$I704,0)</f>
        <v>0</v>
      </c>
      <c r="R704" s="103" t="n">
        <f aca="false">IF(AND($K704&lt;=R$20,$L704&gt;R$20),$I704,0)</f>
        <v>0</v>
      </c>
      <c r="S704" s="103" t="n">
        <f aca="false">IF(AND($K704&lt;=S$20,$L704&gt;S$20),$I704,0)</f>
        <v>0</v>
      </c>
      <c r="T704" s="103" t="n">
        <f aca="false">IF(AND($K704&lt;=T$20,$L704&gt;T$20),$I704,0)</f>
        <v>0</v>
      </c>
      <c r="U704" s="103" t="n">
        <f aca="false">IF(AND($K704&lt;=U$20,$L704&gt;U$20),$I704,0)</f>
        <v>0</v>
      </c>
      <c r="V704" s="103" t="n">
        <f aca="false">IF(AND($K704&lt;=V$20,$L704&gt;V$20),$I704,0)</f>
        <v>0</v>
      </c>
      <c r="W704" s="103" t="n">
        <f aca="false">IF(AND($K704&lt;=W$20,$L704&gt;W$20),$I704,0)</f>
        <v>0</v>
      </c>
      <c r="X704" s="103" t="n">
        <f aca="false">IF(AND($K704&lt;=X$20,$L704&gt;X$20),$I704,0)</f>
        <v>0</v>
      </c>
      <c r="Y704" s="106" t="n">
        <f aca="false">SUM(M704:X704)</f>
        <v>0</v>
      </c>
    </row>
    <row r="705" customFormat="false" ht="12.75" hidden="false" customHeight="false" outlineLevel="0" collapsed="false">
      <c r="A705" s="0" t="n">
        <f aca="false">+'Personnel Input Worksheet'!A706</f>
        <v>0</v>
      </c>
      <c r="B705" s="0" t="n">
        <f aca="false">+'Personnel Input Worksheet'!B706</f>
        <v>0</v>
      </c>
      <c r="C705" s="0" t="n">
        <f aca="false">+'Personnel Input Worksheet'!C706</f>
        <v>0</v>
      </c>
      <c r="D705" s="0" t="n">
        <f aca="false">+'Personnel Input Worksheet'!D706</f>
        <v>0</v>
      </c>
      <c r="E705" s="0" t="n">
        <f aca="false">+'Personnel Input Worksheet'!E706</f>
        <v>0</v>
      </c>
      <c r="F705" s="94" t="n">
        <f aca="false">+'Personnel Input Worksheet'!F706</f>
        <v>0</v>
      </c>
      <c r="G705" s="0" t="n">
        <f aca="false">+'Personnel Input Worksheet'!G706</f>
        <v>0</v>
      </c>
      <c r="H705" s="102" t="n">
        <f aca="false">+G705*30</f>
        <v>0</v>
      </c>
      <c r="I705" s="103" t="n">
        <f aca="false">+F705/12</f>
        <v>0</v>
      </c>
      <c r="J705" s="104" t="n">
        <v>36526</v>
      </c>
      <c r="K705" s="105" t="n">
        <f aca="false">IF(B705&lt;&gt;"FTE",DATE(99,12,31),+J705+(360-H705))</f>
        <v>36525</v>
      </c>
      <c r="L705" s="105" t="n">
        <f aca="false">IF(B705&lt;&gt;"FTE",J705+H705,DATE(2001,1,1))</f>
        <v>36526</v>
      </c>
      <c r="M705" s="103" t="n">
        <f aca="false">IF(AND($K705&lt;=M$20,$L705&gt;M$20),$I705,0)</f>
        <v>0</v>
      </c>
      <c r="N705" s="103" t="n">
        <f aca="false">IF(AND($K705&lt;=N$20,$L705&gt;N$20),$I705,0)</f>
        <v>0</v>
      </c>
      <c r="O705" s="103" t="n">
        <f aca="false">IF(AND($K705&lt;=O$20,$L705&gt;O$20),$I705,0)</f>
        <v>0</v>
      </c>
      <c r="P705" s="103" t="n">
        <f aca="false">IF(AND($K705&lt;=P$20,$L705&gt;P$20),$I705,0)</f>
        <v>0</v>
      </c>
      <c r="Q705" s="103" t="n">
        <f aca="false">IF(AND($K705&lt;=Q$20,$L705&gt;Q$20),$I705,0)</f>
        <v>0</v>
      </c>
      <c r="R705" s="103" t="n">
        <f aca="false">IF(AND($K705&lt;=R$20,$L705&gt;R$20),$I705,0)</f>
        <v>0</v>
      </c>
      <c r="S705" s="103" t="n">
        <f aca="false">IF(AND($K705&lt;=S$20,$L705&gt;S$20),$I705,0)</f>
        <v>0</v>
      </c>
      <c r="T705" s="103" t="n">
        <f aca="false">IF(AND($K705&lt;=T$20,$L705&gt;T$20),$I705,0)</f>
        <v>0</v>
      </c>
      <c r="U705" s="103" t="n">
        <f aca="false">IF(AND($K705&lt;=U$20,$L705&gt;U$20),$I705,0)</f>
        <v>0</v>
      </c>
      <c r="V705" s="103" t="n">
        <f aca="false">IF(AND($K705&lt;=V$20,$L705&gt;V$20),$I705,0)</f>
        <v>0</v>
      </c>
      <c r="W705" s="103" t="n">
        <f aca="false">IF(AND($K705&lt;=W$20,$L705&gt;W$20),$I705,0)</f>
        <v>0</v>
      </c>
      <c r="X705" s="103" t="n">
        <f aca="false">IF(AND($K705&lt;=X$20,$L705&gt;X$20),$I705,0)</f>
        <v>0</v>
      </c>
      <c r="Y705" s="106" t="n">
        <f aca="false">SUM(M705:X705)</f>
        <v>0</v>
      </c>
    </row>
    <row r="706" customFormat="false" ht="12.75" hidden="false" customHeight="false" outlineLevel="0" collapsed="false">
      <c r="A706" s="0" t="n">
        <f aca="false">+'Personnel Input Worksheet'!A707</f>
        <v>0</v>
      </c>
      <c r="B706" s="0" t="n">
        <f aca="false">+'Personnel Input Worksheet'!B707</f>
        <v>0</v>
      </c>
      <c r="C706" s="0" t="n">
        <f aca="false">+'Personnel Input Worksheet'!C707</f>
        <v>0</v>
      </c>
      <c r="D706" s="0" t="n">
        <f aca="false">+'Personnel Input Worksheet'!D707</f>
        <v>0</v>
      </c>
      <c r="E706" s="0" t="n">
        <f aca="false">+'Personnel Input Worksheet'!E707</f>
        <v>0</v>
      </c>
      <c r="F706" s="94" t="n">
        <f aca="false">+'Personnel Input Worksheet'!F707</f>
        <v>0</v>
      </c>
      <c r="G706" s="0" t="n">
        <f aca="false">+'Personnel Input Worksheet'!G707</f>
        <v>0</v>
      </c>
      <c r="H706" s="102" t="n">
        <f aca="false">+G706*30</f>
        <v>0</v>
      </c>
      <c r="I706" s="103" t="n">
        <f aca="false">+F706/12</f>
        <v>0</v>
      </c>
      <c r="J706" s="104" t="n">
        <v>36526</v>
      </c>
      <c r="K706" s="105" t="n">
        <f aca="false">IF(B706&lt;&gt;"FTE",DATE(99,12,31),+J706+(360-H706))</f>
        <v>36525</v>
      </c>
      <c r="L706" s="105" t="n">
        <f aca="false">IF(B706&lt;&gt;"FTE",J706+H706,DATE(2001,1,1))</f>
        <v>36526</v>
      </c>
      <c r="M706" s="103" t="n">
        <f aca="false">IF(AND($K706&lt;=M$20,$L706&gt;M$20),$I706,0)</f>
        <v>0</v>
      </c>
      <c r="N706" s="103" t="n">
        <f aca="false">IF(AND($K706&lt;=N$20,$L706&gt;N$20),$I706,0)</f>
        <v>0</v>
      </c>
      <c r="O706" s="103" t="n">
        <f aca="false">IF(AND($K706&lt;=O$20,$L706&gt;O$20),$I706,0)</f>
        <v>0</v>
      </c>
      <c r="P706" s="103" t="n">
        <f aca="false">IF(AND($K706&lt;=P$20,$L706&gt;P$20),$I706,0)</f>
        <v>0</v>
      </c>
      <c r="Q706" s="103" t="n">
        <f aca="false">IF(AND($K706&lt;=Q$20,$L706&gt;Q$20),$I706,0)</f>
        <v>0</v>
      </c>
      <c r="R706" s="103" t="n">
        <f aca="false">IF(AND($K706&lt;=R$20,$L706&gt;R$20),$I706,0)</f>
        <v>0</v>
      </c>
      <c r="S706" s="103" t="n">
        <f aca="false">IF(AND($K706&lt;=S$20,$L706&gt;S$20),$I706,0)</f>
        <v>0</v>
      </c>
      <c r="T706" s="103" t="n">
        <f aca="false">IF(AND($K706&lt;=T$20,$L706&gt;T$20),$I706,0)</f>
        <v>0</v>
      </c>
      <c r="U706" s="103" t="n">
        <f aca="false">IF(AND($K706&lt;=U$20,$L706&gt;U$20),$I706,0)</f>
        <v>0</v>
      </c>
      <c r="V706" s="103" t="n">
        <f aca="false">IF(AND($K706&lt;=V$20,$L706&gt;V$20),$I706,0)</f>
        <v>0</v>
      </c>
      <c r="W706" s="103" t="n">
        <f aca="false">IF(AND($K706&lt;=W$20,$L706&gt;W$20),$I706,0)</f>
        <v>0</v>
      </c>
      <c r="X706" s="103" t="n">
        <f aca="false">IF(AND($K706&lt;=X$20,$L706&gt;X$20),$I706,0)</f>
        <v>0</v>
      </c>
      <c r="Y706" s="106" t="n">
        <f aca="false">SUM(M706:X706)</f>
        <v>0</v>
      </c>
    </row>
    <row r="707" customFormat="false" ht="12.75" hidden="false" customHeight="false" outlineLevel="0" collapsed="false">
      <c r="A707" s="0" t="n">
        <f aca="false">+'Personnel Input Worksheet'!A708</f>
        <v>0</v>
      </c>
      <c r="B707" s="0" t="n">
        <f aca="false">+'Personnel Input Worksheet'!B708</f>
        <v>0</v>
      </c>
      <c r="C707" s="0" t="n">
        <f aca="false">+'Personnel Input Worksheet'!C708</f>
        <v>0</v>
      </c>
      <c r="D707" s="0" t="n">
        <f aca="false">+'Personnel Input Worksheet'!D708</f>
        <v>0</v>
      </c>
      <c r="E707" s="0" t="n">
        <f aca="false">+'Personnel Input Worksheet'!E708</f>
        <v>0</v>
      </c>
      <c r="F707" s="94" t="n">
        <f aca="false">+'Personnel Input Worksheet'!F708</f>
        <v>0</v>
      </c>
      <c r="G707" s="0" t="n">
        <f aca="false">+'Personnel Input Worksheet'!G708</f>
        <v>0</v>
      </c>
      <c r="H707" s="102" t="n">
        <f aca="false">+G707*30</f>
        <v>0</v>
      </c>
      <c r="I707" s="103" t="n">
        <f aca="false">+F707/12</f>
        <v>0</v>
      </c>
      <c r="J707" s="104" t="n">
        <v>36526</v>
      </c>
      <c r="K707" s="105" t="n">
        <f aca="false">IF(B707&lt;&gt;"FTE",DATE(99,12,31),+J707+(360-H707))</f>
        <v>36525</v>
      </c>
      <c r="L707" s="105" t="n">
        <f aca="false">IF(B707&lt;&gt;"FTE",J707+H707,DATE(2001,1,1))</f>
        <v>36526</v>
      </c>
      <c r="M707" s="103" t="n">
        <f aca="false">IF(AND($K707&lt;=M$20,$L707&gt;M$20),$I707,0)</f>
        <v>0</v>
      </c>
      <c r="N707" s="103" t="n">
        <f aca="false">IF(AND($K707&lt;=N$20,$L707&gt;N$20),$I707,0)</f>
        <v>0</v>
      </c>
      <c r="O707" s="103" t="n">
        <f aca="false">IF(AND($K707&lt;=O$20,$L707&gt;O$20),$I707,0)</f>
        <v>0</v>
      </c>
      <c r="P707" s="103" t="n">
        <f aca="false">IF(AND($K707&lt;=P$20,$L707&gt;P$20),$I707,0)</f>
        <v>0</v>
      </c>
      <c r="Q707" s="103" t="n">
        <f aca="false">IF(AND($K707&lt;=Q$20,$L707&gt;Q$20),$I707,0)</f>
        <v>0</v>
      </c>
      <c r="R707" s="103" t="n">
        <f aca="false">IF(AND($K707&lt;=R$20,$L707&gt;R$20),$I707,0)</f>
        <v>0</v>
      </c>
      <c r="S707" s="103" t="n">
        <f aca="false">IF(AND($K707&lt;=S$20,$L707&gt;S$20),$I707,0)</f>
        <v>0</v>
      </c>
      <c r="T707" s="103" t="n">
        <f aca="false">IF(AND($K707&lt;=T$20,$L707&gt;T$20),$I707,0)</f>
        <v>0</v>
      </c>
      <c r="U707" s="103" t="n">
        <f aca="false">IF(AND($K707&lt;=U$20,$L707&gt;U$20),$I707,0)</f>
        <v>0</v>
      </c>
      <c r="V707" s="103" t="n">
        <f aca="false">IF(AND($K707&lt;=V$20,$L707&gt;V$20),$I707,0)</f>
        <v>0</v>
      </c>
      <c r="W707" s="103" t="n">
        <f aca="false">IF(AND($K707&lt;=W$20,$L707&gt;W$20),$I707,0)</f>
        <v>0</v>
      </c>
      <c r="X707" s="103" t="n">
        <f aca="false">IF(AND($K707&lt;=X$20,$L707&gt;X$20),$I707,0)</f>
        <v>0</v>
      </c>
      <c r="Y707" s="106" t="n">
        <f aca="false">SUM(M707:X707)</f>
        <v>0</v>
      </c>
    </row>
    <row r="708" customFormat="false" ht="12.75" hidden="false" customHeight="false" outlineLevel="0" collapsed="false">
      <c r="A708" s="0" t="n">
        <f aca="false">+'Personnel Input Worksheet'!A709</f>
        <v>0</v>
      </c>
      <c r="B708" s="0" t="n">
        <f aca="false">+'Personnel Input Worksheet'!B709</f>
        <v>0</v>
      </c>
      <c r="C708" s="0" t="n">
        <f aca="false">+'Personnel Input Worksheet'!C709</f>
        <v>0</v>
      </c>
      <c r="D708" s="0" t="n">
        <f aca="false">+'Personnel Input Worksheet'!D709</f>
        <v>0</v>
      </c>
      <c r="E708" s="0" t="n">
        <f aca="false">+'Personnel Input Worksheet'!E709</f>
        <v>0</v>
      </c>
      <c r="F708" s="94" t="n">
        <f aca="false">+'Personnel Input Worksheet'!F709</f>
        <v>0</v>
      </c>
      <c r="G708" s="0" t="n">
        <f aca="false">+'Personnel Input Worksheet'!G709</f>
        <v>0</v>
      </c>
      <c r="H708" s="102" t="n">
        <f aca="false">+G708*30</f>
        <v>0</v>
      </c>
      <c r="I708" s="103" t="n">
        <f aca="false">+F708/12</f>
        <v>0</v>
      </c>
      <c r="J708" s="104" t="n">
        <v>36526</v>
      </c>
      <c r="K708" s="105" t="n">
        <f aca="false">IF(B708&lt;&gt;"FTE",DATE(99,12,31),+J708+(360-H708))</f>
        <v>36525</v>
      </c>
      <c r="L708" s="105" t="n">
        <f aca="false">IF(B708&lt;&gt;"FTE",J708+H708,DATE(2001,1,1))</f>
        <v>36526</v>
      </c>
      <c r="M708" s="103" t="n">
        <f aca="false">IF(AND($K708&lt;=M$20,$L708&gt;M$20),$I708,0)</f>
        <v>0</v>
      </c>
      <c r="N708" s="103" t="n">
        <f aca="false">IF(AND($K708&lt;=N$20,$L708&gt;N$20),$I708,0)</f>
        <v>0</v>
      </c>
      <c r="O708" s="103" t="n">
        <f aca="false">IF(AND($K708&lt;=O$20,$L708&gt;O$20),$I708,0)</f>
        <v>0</v>
      </c>
      <c r="P708" s="103" t="n">
        <f aca="false">IF(AND($K708&lt;=P$20,$L708&gt;P$20),$I708,0)</f>
        <v>0</v>
      </c>
      <c r="Q708" s="103" t="n">
        <f aca="false">IF(AND($K708&lt;=Q$20,$L708&gt;Q$20),$I708,0)</f>
        <v>0</v>
      </c>
      <c r="R708" s="103" t="n">
        <f aca="false">IF(AND($K708&lt;=R$20,$L708&gt;R$20),$I708,0)</f>
        <v>0</v>
      </c>
      <c r="S708" s="103" t="n">
        <f aca="false">IF(AND($K708&lt;=S$20,$L708&gt;S$20),$I708,0)</f>
        <v>0</v>
      </c>
      <c r="T708" s="103" t="n">
        <f aca="false">IF(AND($K708&lt;=T$20,$L708&gt;T$20),$I708,0)</f>
        <v>0</v>
      </c>
      <c r="U708" s="103" t="n">
        <f aca="false">IF(AND($K708&lt;=U$20,$L708&gt;U$20),$I708,0)</f>
        <v>0</v>
      </c>
      <c r="V708" s="103" t="n">
        <f aca="false">IF(AND($K708&lt;=V$20,$L708&gt;V$20),$I708,0)</f>
        <v>0</v>
      </c>
      <c r="W708" s="103" t="n">
        <f aca="false">IF(AND($K708&lt;=W$20,$L708&gt;W$20),$I708,0)</f>
        <v>0</v>
      </c>
      <c r="X708" s="103" t="n">
        <f aca="false">IF(AND($K708&lt;=X$20,$L708&gt;X$20),$I708,0)</f>
        <v>0</v>
      </c>
      <c r="Y708" s="106" t="n">
        <f aca="false">SUM(M708:X708)</f>
        <v>0</v>
      </c>
    </row>
    <row r="709" customFormat="false" ht="12.75" hidden="false" customHeight="false" outlineLevel="0" collapsed="false">
      <c r="A709" s="0" t="n">
        <f aca="false">+'Personnel Input Worksheet'!A710</f>
        <v>0</v>
      </c>
      <c r="B709" s="0" t="n">
        <f aca="false">+'Personnel Input Worksheet'!B710</f>
        <v>0</v>
      </c>
      <c r="C709" s="0" t="n">
        <f aca="false">+'Personnel Input Worksheet'!C710</f>
        <v>0</v>
      </c>
      <c r="D709" s="0" t="n">
        <f aca="false">+'Personnel Input Worksheet'!D710</f>
        <v>0</v>
      </c>
      <c r="E709" s="0" t="n">
        <f aca="false">+'Personnel Input Worksheet'!E710</f>
        <v>0</v>
      </c>
      <c r="F709" s="94" t="n">
        <f aca="false">+'Personnel Input Worksheet'!F710</f>
        <v>0</v>
      </c>
      <c r="G709" s="0" t="n">
        <f aca="false">+'Personnel Input Worksheet'!G710</f>
        <v>0</v>
      </c>
      <c r="H709" s="102" t="n">
        <f aca="false">+G709*30</f>
        <v>0</v>
      </c>
      <c r="I709" s="103" t="n">
        <f aca="false">+F709/12</f>
        <v>0</v>
      </c>
      <c r="J709" s="104" t="n">
        <v>36526</v>
      </c>
      <c r="K709" s="105" t="n">
        <f aca="false">IF(B709&lt;&gt;"FTE",DATE(99,12,31),+J709+(360-H709))</f>
        <v>36525</v>
      </c>
      <c r="L709" s="105" t="n">
        <f aca="false">IF(B709&lt;&gt;"FTE",J709+H709,DATE(2001,1,1))</f>
        <v>36526</v>
      </c>
      <c r="M709" s="103" t="n">
        <f aca="false">IF(AND($K709&lt;=M$20,$L709&gt;M$20),$I709,0)</f>
        <v>0</v>
      </c>
      <c r="N709" s="103" t="n">
        <f aca="false">IF(AND($K709&lt;=N$20,$L709&gt;N$20),$I709,0)</f>
        <v>0</v>
      </c>
      <c r="O709" s="103" t="n">
        <f aca="false">IF(AND($K709&lt;=O$20,$L709&gt;O$20),$I709,0)</f>
        <v>0</v>
      </c>
      <c r="P709" s="103" t="n">
        <f aca="false">IF(AND($K709&lt;=P$20,$L709&gt;P$20),$I709,0)</f>
        <v>0</v>
      </c>
      <c r="Q709" s="103" t="n">
        <f aca="false">IF(AND($K709&lt;=Q$20,$L709&gt;Q$20),$I709,0)</f>
        <v>0</v>
      </c>
      <c r="R709" s="103" t="n">
        <f aca="false">IF(AND($K709&lt;=R$20,$L709&gt;R$20),$I709,0)</f>
        <v>0</v>
      </c>
      <c r="S709" s="103" t="n">
        <f aca="false">IF(AND($K709&lt;=S$20,$L709&gt;S$20),$I709,0)</f>
        <v>0</v>
      </c>
      <c r="T709" s="103" t="n">
        <f aca="false">IF(AND($K709&lt;=T$20,$L709&gt;T$20),$I709,0)</f>
        <v>0</v>
      </c>
      <c r="U709" s="103" t="n">
        <f aca="false">IF(AND($K709&lt;=U$20,$L709&gt;U$20),$I709,0)</f>
        <v>0</v>
      </c>
      <c r="V709" s="103" t="n">
        <f aca="false">IF(AND($K709&lt;=V$20,$L709&gt;V$20),$I709,0)</f>
        <v>0</v>
      </c>
      <c r="W709" s="103" t="n">
        <f aca="false">IF(AND($K709&lt;=W$20,$L709&gt;W$20),$I709,0)</f>
        <v>0</v>
      </c>
      <c r="X709" s="103" t="n">
        <f aca="false">IF(AND($K709&lt;=X$20,$L709&gt;X$20),$I709,0)</f>
        <v>0</v>
      </c>
      <c r="Y709" s="106" t="n">
        <f aca="false">SUM(M709:X709)</f>
        <v>0</v>
      </c>
    </row>
    <row r="710" customFormat="false" ht="12.75" hidden="false" customHeight="false" outlineLevel="0" collapsed="false">
      <c r="A710" s="0" t="n">
        <f aca="false">+'Personnel Input Worksheet'!A711</f>
        <v>0</v>
      </c>
      <c r="B710" s="0" t="n">
        <f aca="false">+'Personnel Input Worksheet'!B711</f>
        <v>0</v>
      </c>
      <c r="C710" s="0" t="n">
        <f aca="false">+'Personnel Input Worksheet'!C711</f>
        <v>0</v>
      </c>
      <c r="D710" s="0" t="n">
        <f aca="false">+'Personnel Input Worksheet'!D711</f>
        <v>0</v>
      </c>
      <c r="E710" s="0" t="n">
        <f aca="false">+'Personnel Input Worksheet'!E711</f>
        <v>0</v>
      </c>
      <c r="F710" s="94" t="n">
        <f aca="false">+'Personnel Input Worksheet'!F711</f>
        <v>0</v>
      </c>
      <c r="G710" s="0" t="n">
        <f aca="false">+'Personnel Input Worksheet'!G711</f>
        <v>0</v>
      </c>
      <c r="H710" s="102" t="n">
        <f aca="false">+G710*30</f>
        <v>0</v>
      </c>
      <c r="I710" s="103" t="n">
        <f aca="false">+F710/12</f>
        <v>0</v>
      </c>
      <c r="J710" s="104" t="n">
        <v>36526</v>
      </c>
      <c r="K710" s="105" t="n">
        <f aca="false">IF(B710&lt;&gt;"FTE",DATE(99,12,31),+J710+(360-H710))</f>
        <v>36525</v>
      </c>
      <c r="L710" s="105" t="n">
        <f aca="false">IF(B710&lt;&gt;"FTE",J710+H710,DATE(2001,1,1))</f>
        <v>36526</v>
      </c>
      <c r="M710" s="103" t="n">
        <f aca="false">IF(AND($K710&lt;=M$20,$L710&gt;M$20),$I710,0)</f>
        <v>0</v>
      </c>
      <c r="N710" s="103" t="n">
        <f aca="false">IF(AND($K710&lt;=N$20,$L710&gt;N$20),$I710,0)</f>
        <v>0</v>
      </c>
      <c r="O710" s="103" t="n">
        <f aca="false">IF(AND($K710&lt;=O$20,$L710&gt;O$20),$I710,0)</f>
        <v>0</v>
      </c>
      <c r="P710" s="103" t="n">
        <f aca="false">IF(AND($K710&lt;=P$20,$L710&gt;P$20),$I710,0)</f>
        <v>0</v>
      </c>
      <c r="Q710" s="103" t="n">
        <f aca="false">IF(AND($K710&lt;=Q$20,$L710&gt;Q$20),$I710,0)</f>
        <v>0</v>
      </c>
      <c r="R710" s="103" t="n">
        <f aca="false">IF(AND($K710&lt;=R$20,$L710&gt;R$20),$I710,0)</f>
        <v>0</v>
      </c>
      <c r="S710" s="103" t="n">
        <f aca="false">IF(AND($K710&lt;=S$20,$L710&gt;S$20),$I710,0)</f>
        <v>0</v>
      </c>
      <c r="T710" s="103" t="n">
        <f aca="false">IF(AND($K710&lt;=T$20,$L710&gt;T$20),$I710,0)</f>
        <v>0</v>
      </c>
      <c r="U710" s="103" t="n">
        <f aca="false">IF(AND($K710&lt;=U$20,$L710&gt;U$20),$I710,0)</f>
        <v>0</v>
      </c>
      <c r="V710" s="103" t="n">
        <f aca="false">IF(AND($K710&lt;=V$20,$L710&gt;V$20),$I710,0)</f>
        <v>0</v>
      </c>
      <c r="W710" s="103" t="n">
        <f aca="false">IF(AND($K710&lt;=W$20,$L710&gt;W$20),$I710,0)</f>
        <v>0</v>
      </c>
      <c r="X710" s="103" t="n">
        <f aca="false">IF(AND($K710&lt;=X$20,$L710&gt;X$20),$I710,0)</f>
        <v>0</v>
      </c>
      <c r="Y710" s="106" t="n">
        <f aca="false">SUM(M710:X710)</f>
        <v>0</v>
      </c>
    </row>
    <row r="711" customFormat="false" ht="12.75" hidden="false" customHeight="false" outlineLevel="0" collapsed="false">
      <c r="A711" s="0" t="n">
        <f aca="false">+'Personnel Input Worksheet'!A712</f>
        <v>0</v>
      </c>
      <c r="B711" s="0" t="n">
        <f aca="false">+'Personnel Input Worksheet'!B712</f>
        <v>0</v>
      </c>
      <c r="C711" s="0" t="n">
        <f aca="false">+'Personnel Input Worksheet'!C712</f>
        <v>0</v>
      </c>
      <c r="D711" s="0" t="n">
        <f aca="false">+'Personnel Input Worksheet'!D712</f>
        <v>0</v>
      </c>
      <c r="E711" s="0" t="n">
        <f aca="false">+'Personnel Input Worksheet'!E712</f>
        <v>0</v>
      </c>
      <c r="F711" s="94" t="n">
        <f aca="false">+'Personnel Input Worksheet'!F712</f>
        <v>0</v>
      </c>
      <c r="G711" s="0" t="n">
        <f aca="false">+'Personnel Input Worksheet'!G712</f>
        <v>0</v>
      </c>
      <c r="H711" s="102" t="n">
        <f aca="false">+G711*30</f>
        <v>0</v>
      </c>
      <c r="I711" s="103" t="n">
        <f aca="false">+F711/12</f>
        <v>0</v>
      </c>
      <c r="J711" s="104" t="n">
        <v>36526</v>
      </c>
      <c r="K711" s="105" t="n">
        <f aca="false">IF(B711&lt;&gt;"FTE",DATE(99,12,31),+J711+(360-H711))</f>
        <v>36525</v>
      </c>
      <c r="L711" s="105" t="n">
        <f aca="false">IF(B711&lt;&gt;"FTE",J711+H711,DATE(2001,1,1))</f>
        <v>36526</v>
      </c>
      <c r="M711" s="103" t="n">
        <f aca="false">IF(AND($K711&lt;=M$20,$L711&gt;M$20),$I711,0)</f>
        <v>0</v>
      </c>
      <c r="N711" s="103" t="n">
        <f aca="false">IF(AND($K711&lt;=N$20,$L711&gt;N$20),$I711,0)</f>
        <v>0</v>
      </c>
      <c r="O711" s="103" t="n">
        <f aca="false">IF(AND($K711&lt;=O$20,$L711&gt;O$20),$I711,0)</f>
        <v>0</v>
      </c>
      <c r="P711" s="103" t="n">
        <f aca="false">IF(AND($K711&lt;=P$20,$L711&gt;P$20),$I711,0)</f>
        <v>0</v>
      </c>
      <c r="Q711" s="103" t="n">
        <f aca="false">IF(AND($K711&lt;=Q$20,$L711&gt;Q$20),$I711,0)</f>
        <v>0</v>
      </c>
      <c r="R711" s="103" t="n">
        <f aca="false">IF(AND($K711&lt;=R$20,$L711&gt;R$20),$I711,0)</f>
        <v>0</v>
      </c>
      <c r="S711" s="103" t="n">
        <f aca="false">IF(AND($K711&lt;=S$20,$L711&gt;S$20),$I711,0)</f>
        <v>0</v>
      </c>
      <c r="T711" s="103" t="n">
        <f aca="false">IF(AND($K711&lt;=T$20,$L711&gt;T$20),$I711,0)</f>
        <v>0</v>
      </c>
      <c r="U711" s="103" t="n">
        <f aca="false">IF(AND($K711&lt;=U$20,$L711&gt;U$20),$I711,0)</f>
        <v>0</v>
      </c>
      <c r="V711" s="103" t="n">
        <f aca="false">IF(AND($K711&lt;=V$20,$L711&gt;V$20),$I711,0)</f>
        <v>0</v>
      </c>
      <c r="W711" s="103" t="n">
        <f aca="false">IF(AND($K711&lt;=W$20,$L711&gt;W$20),$I711,0)</f>
        <v>0</v>
      </c>
      <c r="X711" s="103" t="n">
        <f aca="false">IF(AND($K711&lt;=X$20,$L711&gt;X$20),$I711,0)</f>
        <v>0</v>
      </c>
      <c r="Y711" s="106" t="n">
        <f aca="false">SUM(M711:X711)</f>
        <v>0</v>
      </c>
    </row>
    <row r="712" customFormat="false" ht="12.75" hidden="false" customHeight="false" outlineLevel="0" collapsed="false">
      <c r="A712" s="0" t="n">
        <f aca="false">+'Personnel Input Worksheet'!A713</f>
        <v>0</v>
      </c>
      <c r="B712" s="0" t="n">
        <f aca="false">+'Personnel Input Worksheet'!B713</f>
        <v>0</v>
      </c>
      <c r="C712" s="0" t="n">
        <f aca="false">+'Personnel Input Worksheet'!C713</f>
        <v>0</v>
      </c>
      <c r="D712" s="0" t="n">
        <f aca="false">+'Personnel Input Worksheet'!D713</f>
        <v>0</v>
      </c>
      <c r="E712" s="0" t="n">
        <f aca="false">+'Personnel Input Worksheet'!E713</f>
        <v>0</v>
      </c>
      <c r="F712" s="94" t="n">
        <f aca="false">+'Personnel Input Worksheet'!F713</f>
        <v>0</v>
      </c>
      <c r="G712" s="0" t="n">
        <f aca="false">+'Personnel Input Worksheet'!G713</f>
        <v>0</v>
      </c>
      <c r="H712" s="102" t="n">
        <f aca="false">+G712*30</f>
        <v>0</v>
      </c>
      <c r="I712" s="103" t="n">
        <f aca="false">+F712/12</f>
        <v>0</v>
      </c>
      <c r="J712" s="104" t="n">
        <v>36526</v>
      </c>
      <c r="K712" s="105" t="n">
        <f aca="false">IF(B712&lt;&gt;"FTE",DATE(99,12,31),+J712+(360-H712))</f>
        <v>36525</v>
      </c>
      <c r="L712" s="105" t="n">
        <f aca="false">IF(B712&lt;&gt;"FTE",J712+H712,DATE(2001,1,1))</f>
        <v>36526</v>
      </c>
      <c r="M712" s="103" t="n">
        <f aca="false">IF(AND($K712&lt;=M$20,$L712&gt;M$20),$I712,0)</f>
        <v>0</v>
      </c>
      <c r="N712" s="103" t="n">
        <f aca="false">IF(AND($K712&lt;=N$20,$L712&gt;N$20),$I712,0)</f>
        <v>0</v>
      </c>
      <c r="O712" s="103" t="n">
        <f aca="false">IF(AND($K712&lt;=O$20,$L712&gt;O$20),$I712,0)</f>
        <v>0</v>
      </c>
      <c r="P712" s="103" t="n">
        <f aca="false">IF(AND($K712&lt;=P$20,$L712&gt;P$20),$I712,0)</f>
        <v>0</v>
      </c>
      <c r="Q712" s="103" t="n">
        <f aca="false">IF(AND($K712&lt;=Q$20,$L712&gt;Q$20),$I712,0)</f>
        <v>0</v>
      </c>
      <c r="R712" s="103" t="n">
        <f aca="false">IF(AND($K712&lt;=R$20,$L712&gt;R$20),$I712,0)</f>
        <v>0</v>
      </c>
      <c r="S712" s="103" t="n">
        <f aca="false">IF(AND($K712&lt;=S$20,$L712&gt;S$20),$I712,0)</f>
        <v>0</v>
      </c>
      <c r="T712" s="103" t="n">
        <f aca="false">IF(AND($K712&lt;=T$20,$L712&gt;T$20),$I712,0)</f>
        <v>0</v>
      </c>
      <c r="U712" s="103" t="n">
        <f aca="false">IF(AND($K712&lt;=U$20,$L712&gt;U$20),$I712,0)</f>
        <v>0</v>
      </c>
      <c r="V712" s="103" t="n">
        <f aca="false">IF(AND($K712&lt;=V$20,$L712&gt;V$20),$I712,0)</f>
        <v>0</v>
      </c>
      <c r="W712" s="103" t="n">
        <f aca="false">IF(AND($K712&lt;=W$20,$L712&gt;W$20),$I712,0)</f>
        <v>0</v>
      </c>
      <c r="X712" s="103" t="n">
        <f aca="false">IF(AND($K712&lt;=X$20,$L712&gt;X$20),$I712,0)</f>
        <v>0</v>
      </c>
      <c r="Y712" s="106" t="n">
        <f aca="false">SUM(M712:X712)</f>
        <v>0</v>
      </c>
    </row>
    <row r="713" customFormat="false" ht="12.75" hidden="false" customHeight="false" outlineLevel="0" collapsed="false">
      <c r="A713" s="0" t="n">
        <f aca="false">+'Personnel Input Worksheet'!A714</f>
        <v>0</v>
      </c>
      <c r="B713" s="0" t="n">
        <f aca="false">+'Personnel Input Worksheet'!B714</f>
        <v>0</v>
      </c>
      <c r="C713" s="0" t="n">
        <f aca="false">+'Personnel Input Worksheet'!C714</f>
        <v>0</v>
      </c>
      <c r="D713" s="0" t="n">
        <f aca="false">+'Personnel Input Worksheet'!D714</f>
        <v>0</v>
      </c>
      <c r="E713" s="0" t="n">
        <f aca="false">+'Personnel Input Worksheet'!E714</f>
        <v>0</v>
      </c>
      <c r="F713" s="94" t="n">
        <f aca="false">+'Personnel Input Worksheet'!F714</f>
        <v>0</v>
      </c>
      <c r="G713" s="0" t="n">
        <f aca="false">+'Personnel Input Worksheet'!G714</f>
        <v>0</v>
      </c>
      <c r="H713" s="102" t="n">
        <f aca="false">+G713*30</f>
        <v>0</v>
      </c>
      <c r="I713" s="103" t="n">
        <f aca="false">+F713/12</f>
        <v>0</v>
      </c>
      <c r="J713" s="104" t="n">
        <v>36526</v>
      </c>
      <c r="K713" s="105" t="n">
        <f aca="false">IF(B713&lt;&gt;"FTE",DATE(99,12,31),+J713+(360-H713))</f>
        <v>36525</v>
      </c>
      <c r="L713" s="105" t="n">
        <f aca="false">IF(B713&lt;&gt;"FTE",J713+H713,DATE(2001,1,1))</f>
        <v>36526</v>
      </c>
      <c r="M713" s="103" t="n">
        <f aca="false">IF(AND($K713&lt;=M$20,$L713&gt;M$20),$I713,0)</f>
        <v>0</v>
      </c>
      <c r="N713" s="103" t="n">
        <f aca="false">IF(AND($K713&lt;=N$20,$L713&gt;N$20),$I713,0)</f>
        <v>0</v>
      </c>
      <c r="O713" s="103" t="n">
        <f aca="false">IF(AND($K713&lt;=O$20,$L713&gt;O$20),$I713,0)</f>
        <v>0</v>
      </c>
      <c r="P713" s="103" t="n">
        <f aca="false">IF(AND($K713&lt;=P$20,$L713&gt;P$20),$I713,0)</f>
        <v>0</v>
      </c>
      <c r="Q713" s="103" t="n">
        <f aca="false">IF(AND($K713&lt;=Q$20,$L713&gt;Q$20),$I713,0)</f>
        <v>0</v>
      </c>
      <c r="R713" s="103" t="n">
        <f aca="false">IF(AND($K713&lt;=R$20,$L713&gt;R$20),$I713,0)</f>
        <v>0</v>
      </c>
      <c r="S713" s="103" t="n">
        <f aca="false">IF(AND($K713&lt;=S$20,$L713&gt;S$20),$I713,0)</f>
        <v>0</v>
      </c>
      <c r="T713" s="103" t="n">
        <f aca="false">IF(AND($K713&lt;=T$20,$L713&gt;T$20),$I713,0)</f>
        <v>0</v>
      </c>
      <c r="U713" s="103" t="n">
        <f aca="false">IF(AND($K713&lt;=U$20,$L713&gt;U$20),$I713,0)</f>
        <v>0</v>
      </c>
      <c r="V713" s="103" t="n">
        <f aca="false">IF(AND($K713&lt;=V$20,$L713&gt;V$20),$I713,0)</f>
        <v>0</v>
      </c>
      <c r="W713" s="103" t="n">
        <f aca="false">IF(AND($K713&lt;=W$20,$L713&gt;W$20),$I713,0)</f>
        <v>0</v>
      </c>
      <c r="X713" s="103" t="n">
        <f aca="false">IF(AND($K713&lt;=X$20,$L713&gt;X$20),$I713,0)</f>
        <v>0</v>
      </c>
      <c r="Y713" s="106" t="n">
        <f aca="false">SUM(M713:X713)</f>
        <v>0</v>
      </c>
    </row>
    <row r="714" customFormat="false" ht="12.75" hidden="false" customHeight="false" outlineLevel="0" collapsed="false">
      <c r="A714" s="0" t="n">
        <f aca="false">+'Personnel Input Worksheet'!A715</f>
        <v>0</v>
      </c>
      <c r="B714" s="0" t="n">
        <f aca="false">+'Personnel Input Worksheet'!B715</f>
        <v>0</v>
      </c>
      <c r="C714" s="0" t="n">
        <f aca="false">+'Personnel Input Worksheet'!C715</f>
        <v>0</v>
      </c>
      <c r="D714" s="0" t="n">
        <f aca="false">+'Personnel Input Worksheet'!D715</f>
        <v>0</v>
      </c>
      <c r="E714" s="0" t="n">
        <f aca="false">+'Personnel Input Worksheet'!E715</f>
        <v>0</v>
      </c>
      <c r="F714" s="94" t="n">
        <f aca="false">+'Personnel Input Worksheet'!F715</f>
        <v>0</v>
      </c>
      <c r="G714" s="0" t="n">
        <f aca="false">+'Personnel Input Worksheet'!G715</f>
        <v>0</v>
      </c>
      <c r="H714" s="102" t="n">
        <f aca="false">+G714*30</f>
        <v>0</v>
      </c>
      <c r="I714" s="103" t="n">
        <f aca="false">+F714/12</f>
        <v>0</v>
      </c>
      <c r="J714" s="104" t="n">
        <v>36526</v>
      </c>
      <c r="K714" s="105" t="n">
        <f aca="false">IF(B714&lt;&gt;"FTE",DATE(99,12,31),+J714+(360-H714))</f>
        <v>36525</v>
      </c>
      <c r="L714" s="105" t="n">
        <f aca="false">IF(B714&lt;&gt;"FTE",J714+H714,DATE(2001,1,1))</f>
        <v>36526</v>
      </c>
      <c r="M714" s="103" t="n">
        <f aca="false">IF(AND($K714&lt;=M$20,$L714&gt;M$20),$I714,0)</f>
        <v>0</v>
      </c>
      <c r="N714" s="103" t="n">
        <f aca="false">IF(AND($K714&lt;=N$20,$L714&gt;N$20),$I714,0)</f>
        <v>0</v>
      </c>
      <c r="O714" s="103" t="n">
        <f aca="false">IF(AND($K714&lt;=O$20,$L714&gt;O$20),$I714,0)</f>
        <v>0</v>
      </c>
      <c r="P714" s="103" t="n">
        <f aca="false">IF(AND($K714&lt;=P$20,$L714&gt;P$20),$I714,0)</f>
        <v>0</v>
      </c>
      <c r="Q714" s="103" t="n">
        <f aca="false">IF(AND($K714&lt;=Q$20,$L714&gt;Q$20),$I714,0)</f>
        <v>0</v>
      </c>
      <c r="R714" s="103" t="n">
        <f aca="false">IF(AND($K714&lt;=R$20,$L714&gt;R$20),$I714,0)</f>
        <v>0</v>
      </c>
      <c r="S714" s="103" t="n">
        <f aca="false">IF(AND($K714&lt;=S$20,$L714&gt;S$20),$I714,0)</f>
        <v>0</v>
      </c>
      <c r="T714" s="103" t="n">
        <f aca="false">IF(AND($K714&lt;=T$20,$L714&gt;T$20),$I714,0)</f>
        <v>0</v>
      </c>
      <c r="U714" s="103" t="n">
        <f aca="false">IF(AND($K714&lt;=U$20,$L714&gt;U$20),$I714,0)</f>
        <v>0</v>
      </c>
      <c r="V714" s="103" t="n">
        <f aca="false">IF(AND($K714&lt;=V$20,$L714&gt;V$20),$I714,0)</f>
        <v>0</v>
      </c>
      <c r="W714" s="103" t="n">
        <f aca="false">IF(AND($K714&lt;=W$20,$L714&gt;W$20),$I714,0)</f>
        <v>0</v>
      </c>
      <c r="X714" s="103" t="n">
        <f aca="false">IF(AND($K714&lt;=X$20,$L714&gt;X$20),$I714,0)</f>
        <v>0</v>
      </c>
      <c r="Y714" s="106" t="n">
        <f aca="false">SUM(M714:X714)</f>
        <v>0</v>
      </c>
    </row>
    <row r="715" customFormat="false" ht="12.75" hidden="false" customHeight="false" outlineLevel="0" collapsed="false">
      <c r="A715" s="0" t="n">
        <f aca="false">+'Personnel Input Worksheet'!A716</f>
        <v>0</v>
      </c>
      <c r="B715" s="0" t="n">
        <f aca="false">+'Personnel Input Worksheet'!B716</f>
        <v>0</v>
      </c>
      <c r="C715" s="0" t="n">
        <f aca="false">+'Personnel Input Worksheet'!C716</f>
        <v>0</v>
      </c>
      <c r="D715" s="0" t="n">
        <f aca="false">+'Personnel Input Worksheet'!D716</f>
        <v>0</v>
      </c>
      <c r="E715" s="0" t="n">
        <f aca="false">+'Personnel Input Worksheet'!E716</f>
        <v>0</v>
      </c>
      <c r="F715" s="94" t="n">
        <f aca="false">+'Personnel Input Worksheet'!F716</f>
        <v>0</v>
      </c>
      <c r="G715" s="0" t="n">
        <f aca="false">+'Personnel Input Worksheet'!G716</f>
        <v>0</v>
      </c>
      <c r="H715" s="102" t="n">
        <f aca="false">+G715*30</f>
        <v>0</v>
      </c>
      <c r="I715" s="103" t="n">
        <f aca="false">+F715/12</f>
        <v>0</v>
      </c>
      <c r="J715" s="104" t="n">
        <v>36526</v>
      </c>
      <c r="K715" s="105" t="n">
        <f aca="false">IF(B715&lt;&gt;"FTE",DATE(99,12,31),+J715+(360-H715))</f>
        <v>36525</v>
      </c>
      <c r="L715" s="105" t="n">
        <f aca="false">IF(B715&lt;&gt;"FTE",J715+H715,DATE(2001,1,1))</f>
        <v>36526</v>
      </c>
      <c r="M715" s="103" t="n">
        <f aca="false">IF(AND($K715&lt;=M$20,$L715&gt;M$20),$I715,0)</f>
        <v>0</v>
      </c>
      <c r="N715" s="103" t="n">
        <f aca="false">IF(AND($K715&lt;=N$20,$L715&gt;N$20),$I715,0)</f>
        <v>0</v>
      </c>
      <c r="O715" s="103" t="n">
        <f aca="false">IF(AND($K715&lt;=O$20,$L715&gt;O$20),$I715,0)</f>
        <v>0</v>
      </c>
      <c r="P715" s="103" t="n">
        <f aca="false">IF(AND($K715&lt;=P$20,$L715&gt;P$20),$I715,0)</f>
        <v>0</v>
      </c>
      <c r="Q715" s="103" t="n">
        <f aca="false">IF(AND($K715&lt;=Q$20,$L715&gt;Q$20),$I715,0)</f>
        <v>0</v>
      </c>
      <c r="R715" s="103" t="n">
        <f aca="false">IF(AND($K715&lt;=R$20,$L715&gt;R$20),$I715,0)</f>
        <v>0</v>
      </c>
      <c r="S715" s="103" t="n">
        <f aca="false">IF(AND($K715&lt;=S$20,$L715&gt;S$20),$I715,0)</f>
        <v>0</v>
      </c>
      <c r="T715" s="103" t="n">
        <f aca="false">IF(AND($K715&lt;=T$20,$L715&gt;T$20),$I715,0)</f>
        <v>0</v>
      </c>
      <c r="U715" s="103" t="n">
        <f aca="false">IF(AND($K715&lt;=U$20,$L715&gt;U$20),$I715,0)</f>
        <v>0</v>
      </c>
      <c r="V715" s="103" t="n">
        <f aca="false">IF(AND($K715&lt;=V$20,$L715&gt;V$20),$I715,0)</f>
        <v>0</v>
      </c>
      <c r="W715" s="103" t="n">
        <f aca="false">IF(AND($K715&lt;=W$20,$L715&gt;W$20),$I715,0)</f>
        <v>0</v>
      </c>
      <c r="X715" s="103" t="n">
        <f aca="false">IF(AND($K715&lt;=X$20,$L715&gt;X$20),$I715,0)</f>
        <v>0</v>
      </c>
      <c r="Y715" s="106" t="n">
        <f aca="false">SUM(M715:X715)</f>
        <v>0</v>
      </c>
    </row>
    <row r="716" customFormat="false" ht="12.75" hidden="false" customHeight="false" outlineLevel="0" collapsed="false">
      <c r="A716" s="0" t="n">
        <f aca="false">+'Personnel Input Worksheet'!A717</f>
        <v>0</v>
      </c>
      <c r="B716" s="0" t="n">
        <f aca="false">+'Personnel Input Worksheet'!B717</f>
        <v>0</v>
      </c>
      <c r="C716" s="0" t="n">
        <f aca="false">+'Personnel Input Worksheet'!C717</f>
        <v>0</v>
      </c>
      <c r="D716" s="0" t="n">
        <f aca="false">+'Personnel Input Worksheet'!D717</f>
        <v>0</v>
      </c>
      <c r="E716" s="0" t="n">
        <f aca="false">+'Personnel Input Worksheet'!E717</f>
        <v>0</v>
      </c>
      <c r="F716" s="94" t="n">
        <f aca="false">+'Personnel Input Worksheet'!F717</f>
        <v>0</v>
      </c>
      <c r="G716" s="0" t="n">
        <f aca="false">+'Personnel Input Worksheet'!G717</f>
        <v>0</v>
      </c>
      <c r="H716" s="102" t="n">
        <f aca="false">+G716*30</f>
        <v>0</v>
      </c>
      <c r="I716" s="103" t="n">
        <f aca="false">+F716/12</f>
        <v>0</v>
      </c>
      <c r="J716" s="104" t="n">
        <v>36526</v>
      </c>
      <c r="K716" s="105" t="n">
        <f aca="false">IF(B716&lt;&gt;"FTE",DATE(99,12,31),+J716+(360-H716))</f>
        <v>36525</v>
      </c>
      <c r="L716" s="105" t="n">
        <f aca="false">IF(B716&lt;&gt;"FTE",J716+H716,DATE(2001,1,1))</f>
        <v>36526</v>
      </c>
      <c r="M716" s="103" t="n">
        <f aca="false">IF(AND($K716&lt;=M$20,$L716&gt;M$20),$I716,0)</f>
        <v>0</v>
      </c>
      <c r="N716" s="103" t="n">
        <f aca="false">IF(AND($K716&lt;=N$20,$L716&gt;N$20),$I716,0)</f>
        <v>0</v>
      </c>
      <c r="O716" s="103" t="n">
        <f aca="false">IF(AND($K716&lt;=O$20,$L716&gt;O$20),$I716,0)</f>
        <v>0</v>
      </c>
      <c r="P716" s="103" t="n">
        <f aca="false">IF(AND($K716&lt;=P$20,$L716&gt;P$20),$I716,0)</f>
        <v>0</v>
      </c>
      <c r="Q716" s="103" t="n">
        <f aca="false">IF(AND($K716&lt;=Q$20,$L716&gt;Q$20),$I716,0)</f>
        <v>0</v>
      </c>
      <c r="R716" s="103" t="n">
        <f aca="false">IF(AND($K716&lt;=R$20,$L716&gt;R$20),$I716,0)</f>
        <v>0</v>
      </c>
      <c r="S716" s="103" t="n">
        <f aca="false">IF(AND($K716&lt;=S$20,$L716&gt;S$20),$I716,0)</f>
        <v>0</v>
      </c>
      <c r="T716" s="103" t="n">
        <f aca="false">IF(AND($K716&lt;=T$20,$L716&gt;T$20),$I716,0)</f>
        <v>0</v>
      </c>
      <c r="U716" s="103" t="n">
        <f aca="false">IF(AND($K716&lt;=U$20,$L716&gt;U$20),$I716,0)</f>
        <v>0</v>
      </c>
      <c r="V716" s="103" t="n">
        <f aca="false">IF(AND($K716&lt;=V$20,$L716&gt;V$20),$I716,0)</f>
        <v>0</v>
      </c>
      <c r="W716" s="103" t="n">
        <f aca="false">IF(AND($K716&lt;=W$20,$L716&gt;W$20),$I716,0)</f>
        <v>0</v>
      </c>
      <c r="X716" s="103" t="n">
        <f aca="false">IF(AND($K716&lt;=X$20,$L716&gt;X$20),$I716,0)</f>
        <v>0</v>
      </c>
      <c r="Y716" s="106" t="n">
        <f aca="false">SUM(M716:X716)</f>
        <v>0</v>
      </c>
    </row>
    <row r="717" customFormat="false" ht="12.75" hidden="false" customHeight="false" outlineLevel="0" collapsed="false">
      <c r="A717" s="0" t="n">
        <f aca="false">+'Personnel Input Worksheet'!A718</f>
        <v>0</v>
      </c>
      <c r="B717" s="0" t="n">
        <f aca="false">+'Personnel Input Worksheet'!B718</f>
        <v>0</v>
      </c>
      <c r="C717" s="0" t="n">
        <f aca="false">+'Personnel Input Worksheet'!C718</f>
        <v>0</v>
      </c>
      <c r="D717" s="0" t="n">
        <f aca="false">+'Personnel Input Worksheet'!D718</f>
        <v>0</v>
      </c>
      <c r="E717" s="0" t="n">
        <f aca="false">+'Personnel Input Worksheet'!E718</f>
        <v>0</v>
      </c>
      <c r="F717" s="94" t="n">
        <f aca="false">+'Personnel Input Worksheet'!F718</f>
        <v>0</v>
      </c>
      <c r="G717" s="0" t="n">
        <f aca="false">+'Personnel Input Worksheet'!G718</f>
        <v>0</v>
      </c>
      <c r="H717" s="102" t="n">
        <f aca="false">+G717*30</f>
        <v>0</v>
      </c>
      <c r="I717" s="103" t="n">
        <f aca="false">+F717/12</f>
        <v>0</v>
      </c>
      <c r="J717" s="104" t="n">
        <v>36526</v>
      </c>
      <c r="K717" s="105" t="n">
        <f aca="false">IF(B717&lt;&gt;"FTE",DATE(99,12,31),+J717+(360-H717))</f>
        <v>36525</v>
      </c>
      <c r="L717" s="105" t="n">
        <f aca="false">IF(B717&lt;&gt;"FTE",J717+H717,DATE(2001,1,1))</f>
        <v>36526</v>
      </c>
      <c r="M717" s="103" t="n">
        <f aca="false">IF(AND($K717&lt;=M$20,$L717&gt;M$20),$I717,0)</f>
        <v>0</v>
      </c>
      <c r="N717" s="103" t="n">
        <f aca="false">IF(AND($K717&lt;=N$20,$L717&gt;N$20),$I717,0)</f>
        <v>0</v>
      </c>
      <c r="O717" s="103" t="n">
        <f aca="false">IF(AND($K717&lt;=O$20,$L717&gt;O$20),$I717,0)</f>
        <v>0</v>
      </c>
      <c r="P717" s="103" t="n">
        <f aca="false">IF(AND($K717&lt;=P$20,$L717&gt;P$20),$I717,0)</f>
        <v>0</v>
      </c>
      <c r="Q717" s="103" t="n">
        <f aca="false">IF(AND($K717&lt;=Q$20,$L717&gt;Q$20),$I717,0)</f>
        <v>0</v>
      </c>
      <c r="R717" s="103" t="n">
        <f aca="false">IF(AND($K717&lt;=R$20,$L717&gt;R$20),$I717,0)</f>
        <v>0</v>
      </c>
      <c r="S717" s="103" t="n">
        <f aca="false">IF(AND($K717&lt;=S$20,$L717&gt;S$20),$I717,0)</f>
        <v>0</v>
      </c>
      <c r="T717" s="103" t="n">
        <f aca="false">IF(AND($K717&lt;=T$20,$L717&gt;T$20),$I717,0)</f>
        <v>0</v>
      </c>
      <c r="U717" s="103" t="n">
        <f aca="false">IF(AND($K717&lt;=U$20,$L717&gt;U$20),$I717,0)</f>
        <v>0</v>
      </c>
      <c r="V717" s="103" t="n">
        <f aca="false">IF(AND($K717&lt;=V$20,$L717&gt;V$20),$I717,0)</f>
        <v>0</v>
      </c>
      <c r="W717" s="103" t="n">
        <f aca="false">IF(AND($K717&lt;=W$20,$L717&gt;W$20),$I717,0)</f>
        <v>0</v>
      </c>
      <c r="X717" s="103" t="n">
        <f aca="false">IF(AND($K717&lt;=X$20,$L717&gt;X$20),$I717,0)</f>
        <v>0</v>
      </c>
      <c r="Y717" s="106" t="n">
        <f aca="false">SUM(M717:X717)</f>
        <v>0</v>
      </c>
    </row>
    <row r="718" customFormat="false" ht="12.75" hidden="false" customHeight="false" outlineLevel="0" collapsed="false">
      <c r="A718" s="0" t="n">
        <f aca="false">+'Personnel Input Worksheet'!A719</f>
        <v>0</v>
      </c>
      <c r="B718" s="0" t="n">
        <f aca="false">+'Personnel Input Worksheet'!B719</f>
        <v>0</v>
      </c>
      <c r="C718" s="0" t="n">
        <f aca="false">+'Personnel Input Worksheet'!C719</f>
        <v>0</v>
      </c>
      <c r="D718" s="0" t="n">
        <f aca="false">+'Personnel Input Worksheet'!D719</f>
        <v>0</v>
      </c>
      <c r="E718" s="0" t="n">
        <f aca="false">+'Personnel Input Worksheet'!E719</f>
        <v>0</v>
      </c>
      <c r="F718" s="94" t="n">
        <f aca="false">+'Personnel Input Worksheet'!F719</f>
        <v>0</v>
      </c>
      <c r="G718" s="0" t="n">
        <f aca="false">+'Personnel Input Worksheet'!G719</f>
        <v>0</v>
      </c>
      <c r="H718" s="102" t="n">
        <f aca="false">+G718*30</f>
        <v>0</v>
      </c>
      <c r="I718" s="103" t="n">
        <f aca="false">+F718/12</f>
        <v>0</v>
      </c>
      <c r="J718" s="104" t="n">
        <v>36526</v>
      </c>
      <c r="K718" s="105" t="n">
        <f aca="false">IF(B718&lt;&gt;"FTE",DATE(99,12,31),+J718+(360-H718))</f>
        <v>36525</v>
      </c>
      <c r="L718" s="105" t="n">
        <f aca="false">IF(B718&lt;&gt;"FTE",J718+H718,DATE(2001,1,1))</f>
        <v>36526</v>
      </c>
      <c r="M718" s="103" t="n">
        <f aca="false">IF(AND($K718&lt;=M$20,$L718&gt;M$20),$I718,0)</f>
        <v>0</v>
      </c>
      <c r="N718" s="103" t="n">
        <f aca="false">IF(AND($K718&lt;=N$20,$L718&gt;N$20),$I718,0)</f>
        <v>0</v>
      </c>
      <c r="O718" s="103" t="n">
        <f aca="false">IF(AND($K718&lt;=O$20,$L718&gt;O$20),$I718,0)</f>
        <v>0</v>
      </c>
      <c r="P718" s="103" t="n">
        <f aca="false">IF(AND($K718&lt;=P$20,$L718&gt;P$20),$I718,0)</f>
        <v>0</v>
      </c>
      <c r="Q718" s="103" t="n">
        <f aca="false">IF(AND($K718&lt;=Q$20,$L718&gt;Q$20),$I718,0)</f>
        <v>0</v>
      </c>
      <c r="R718" s="103" t="n">
        <f aca="false">IF(AND($K718&lt;=R$20,$L718&gt;R$20),$I718,0)</f>
        <v>0</v>
      </c>
      <c r="S718" s="103" t="n">
        <f aca="false">IF(AND($K718&lt;=S$20,$L718&gt;S$20),$I718,0)</f>
        <v>0</v>
      </c>
      <c r="T718" s="103" t="n">
        <f aca="false">IF(AND($K718&lt;=T$20,$L718&gt;T$20),$I718,0)</f>
        <v>0</v>
      </c>
      <c r="U718" s="103" t="n">
        <f aca="false">IF(AND($K718&lt;=U$20,$L718&gt;U$20),$I718,0)</f>
        <v>0</v>
      </c>
      <c r="V718" s="103" t="n">
        <f aca="false">IF(AND($K718&lt;=V$20,$L718&gt;V$20),$I718,0)</f>
        <v>0</v>
      </c>
      <c r="W718" s="103" t="n">
        <f aca="false">IF(AND($K718&lt;=W$20,$L718&gt;W$20),$I718,0)</f>
        <v>0</v>
      </c>
      <c r="X718" s="103" t="n">
        <f aca="false">IF(AND($K718&lt;=X$20,$L718&gt;X$20),$I718,0)</f>
        <v>0</v>
      </c>
      <c r="Y718" s="106" t="n">
        <f aca="false">SUM(M718:X718)</f>
        <v>0</v>
      </c>
    </row>
    <row r="719" customFormat="false" ht="12.75" hidden="false" customHeight="false" outlineLevel="0" collapsed="false">
      <c r="A719" s="0" t="n">
        <f aca="false">+'Personnel Input Worksheet'!A720</f>
        <v>0</v>
      </c>
      <c r="B719" s="0" t="n">
        <f aca="false">+'Personnel Input Worksheet'!B720</f>
        <v>0</v>
      </c>
      <c r="C719" s="0" t="n">
        <f aca="false">+'Personnel Input Worksheet'!C720</f>
        <v>0</v>
      </c>
      <c r="D719" s="0" t="n">
        <f aca="false">+'Personnel Input Worksheet'!D720</f>
        <v>0</v>
      </c>
      <c r="E719" s="0" t="n">
        <f aca="false">+'Personnel Input Worksheet'!E720</f>
        <v>0</v>
      </c>
      <c r="F719" s="94" t="n">
        <f aca="false">+'Personnel Input Worksheet'!F720</f>
        <v>0</v>
      </c>
      <c r="G719" s="0" t="n">
        <f aca="false">+'Personnel Input Worksheet'!G720</f>
        <v>0</v>
      </c>
      <c r="H719" s="102" t="n">
        <f aca="false">+G719*30</f>
        <v>0</v>
      </c>
      <c r="I719" s="103" t="n">
        <f aca="false">+F719/12</f>
        <v>0</v>
      </c>
      <c r="J719" s="104" t="n">
        <v>36526</v>
      </c>
      <c r="K719" s="105" t="n">
        <f aca="false">IF(B719&lt;&gt;"FTE",DATE(99,12,31),+J719+(360-H719))</f>
        <v>36525</v>
      </c>
      <c r="L719" s="105" t="n">
        <f aca="false">IF(B719&lt;&gt;"FTE",J719+H719,DATE(2001,1,1))</f>
        <v>36526</v>
      </c>
      <c r="M719" s="103" t="n">
        <f aca="false">IF(AND($K719&lt;=M$20,$L719&gt;M$20),$I719,0)</f>
        <v>0</v>
      </c>
      <c r="N719" s="103" t="n">
        <f aca="false">IF(AND($K719&lt;=N$20,$L719&gt;N$20),$I719,0)</f>
        <v>0</v>
      </c>
      <c r="O719" s="103" t="n">
        <f aca="false">IF(AND($K719&lt;=O$20,$L719&gt;O$20),$I719,0)</f>
        <v>0</v>
      </c>
      <c r="P719" s="103" t="n">
        <f aca="false">IF(AND($K719&lt;=P$20,$L719&gt;P$20),$I719,0)</f>
        <v>0</v>
      </c>
      <c r="Q719" s="103" t="n">
        <f aca="false">IF(AND($K719&lt;=Q$20,$L719&gt;Q$20),$I719,0)</f>
        <v>0</v>
      </c>
      <c r="R719" s="103" t="n">
        <f aca="false">IF(AND($K719&lt;=R$20,$L719&gt;R$20),$I719,0)</f>
        <v>0</v>
      </c>
      <c r="S719" s="103" t="n">
        <f aca="false">IF(AND($K719&lt;=S$20,$L719&gt;S$20),$I719,0)</f>
        <v>0</v>
      </c>
      <c r="T719" s="103" t="n">
        <f aca="false">IF(AND($K719&lt;=T$20,$L719&gt;T$20),$I719,0)</f>
        <v>0</v>
      </c>
      <c r="U719" s="103" t="n">
        <f aca="false">IF(AND($K719&lt;=U$20,$L719&gt;U$20),$I719,0)</f>
        <v>0</v>
      </c>
      <c r="V719" s="103" t="n">
        <f aca="false">IF(AND($K719&lt;=V$20,$L719&gt;V$20),$I719,0)</f>
        <v>0</v>
      </c>
      <c r="W719" s="103" t="n">
        <f aca="false">IF(AND($K719&lt;=W$20,$L719&gt;W$20),$I719,0)</f>
        <v>0</v>
      </c>
      <c r="X719" s="103" t="n">
        <f aca="false">IF(AND($K719&lt;=X$20,$L719&gt;X$20),$I719,0)</f>
        <v>0</v>
      </c>
      <c r="Y719" s="106" t="n">
        <f aca="false">SUM(M719:X719)</f>
        <v>0</v>
      </c>
    </row>
    <row r="720" customFormat="false" ht="12.75" hidden="false" customHeight="false" outlineLevel="0" collapsed="false">
      <c r="A720" s="0" t="n">
        <f aca="false">+'Personnel Input Worksheet'!A721</f>
        <v>0</v>
      </c>
      <c r="B720" s="0" t="n">
        <f aca="false">+'Personnel Input Worksheet'!B721</f>
        <v>0</v>
      </c>
      <c r="C720" s="0" t="n">
        <f aca="false">+'Personnel Input Worksheet'!C721</f>
        <v>0</v>
      </c>
      <c r="D720" s="0" t="n">
        <f aca="false">+'Personnel Input Worksheet'!D721</f>
        <v>0</v>
      </c>
      <c r="E720" s="0" t="n">
        <f aca="false">+'Personnel Input Worksheet'!E721</f>
        <v>0</v>
      </c>
      <c r="F720" s="94" t="n">
        <f aca="false">+'Personnel Input Worksheet'!F721</f>
        <v>0</v>
      </c>
      <c r="G720" s="0" t="n">
        <f aca="false">+'Personnel Input Worksheet'!G721</f>
        <v>0</v>
      </c>
      <c r="H720" s="102" t="n">
        <f aca="false">+G720*30</f>
        <v>0</v>
      </c>
      <c r="I720" s="103" t="n">
        <f aca="false">+F720/12</f>
        <v>0</v>
      </c>
      <c r="J720" s="104" t="n">
        <v>36526</v>
      </c>
      <c r="K720" s="105" t="n">
        <f aca="false">IF(B720&lt;&gt;"FTE",DATE(99,12,31),+J720+(360-H720))</f>
        <v>36525</v>
      </c>
      <c r="L720" s="105" t="n">
        <f aca="false">IF(B720&lt;&gt;"FTE",J720+H720,DATE(2001,1,1))</f>
        <v>36526</v>
      </c>
      <c r="M720" s="103" t="n">
        <f aca="false">IF(AND($K720&lt;=M$20,$L720&gt;M$20),$I720,0)</f>
        <v>0</v>
      </c>
      <c r="N720" s="103" t="n">
        <f aca="false">IF(AND($K720&lt;=N$20,$L720&gt;N$20),$I720,0)</f>
        <v>0</v>
      </c>
      <c r="O720" s="103" t="n">
        <f aca="false">IF(AND($K720&lt;=O$20,$L720&gt;O$20),$I720,0)</f>
        <v>0</v>
      </c>
      <c r="P720" s="103" t="n">
        <f aca="false">IF(AND($K720&lt;=P$20,$L720&gt;P$20),$I720,0)</f>
        <v>0</v>
      </c>
      <c r="Q720" s="103" t="n">
        <f aca="false">IF(AND($K720&lt;=Q$20,$L720&gt;Q$20),$I720,0)</f>
        <v>0</v>
      </c>
      <c r="R720" s="103" t="n">
        <f aca="false">IF(AND($K720&lt;=R$20,$L720&gt;R$20),$I720,0)</f>
        <v>0</v>
      </c>
      <c r="S720" s="103" t="n">
        <f aca="false">IF(AND($K720&lt;=S$20,$L720&gt;S$20),$I720,0)</f>
        <v>0</v>
      </c>
      <c r="T720" s="103" t="n">
        <f aca="false">IF(AND($K720&lt;=T$20,$L720&gt;T$20),$I720,0)</f>
        <v>0</v>
      </c>
      <c r="U720" s="103" t="n">
        <f aca="false">IF(AND($K720&lt;=U$20,$L720&gt;U$20),$I720,0)</f>
        <v>0</v>
      </c>
      <c r="V720" s="103" t="n">
        <f aca="false">IF(AND($K720&lt;=V$20,$L720&gt;V$20),$I720,0)</f>
        <v>0</v>
      </c>
      <c r="W720" s="103" t="n">
        <f aca="false">IF(AND($K720&lt;=W$20,$L720&gt;W$20),$I720,0)</f>
        <v>0</v>
      </c>
      <c r="X720" s="103" t="n">
        <f aca="false">IF(AND($K720&lt;=X$20,$L720&gt;X$20),$I720,0)</f>
        <v>0</v>
      </c>
      <c r="Y720" s="106" t="n">
        <f aca="false">SUM(M720:X720)</f>
        <v>0</v>
      </c>
    </row>
    <row r="721" customFormat="false" ht="12.75" hidden="false" customHeight="false" outlineLevel="0" collapsed="false">
      <c r="A721" s="0" t="n">
        <f aca="false">+'Personnel Input Worksheet'!A722</f>
        <v>0</v>
      </c>
      <c r="B721" s="0" t="n">
        <f aca="false">+'Personnel Input Worksheet'!B722</f>
        <v>0</v>
      </c>
      <c r="C721" s="0" t="n">
        <f aca="false">+'Personnel Input Worksheet'!C722</f>
        <v>0</v>
      </c>
      <c r="D721" s="0" t="n">
        <f aca="false">+'Personnel Input Worksheet'!D722</f>
        <v>0</v>
      </c>
      <c r="E721" s="0" t="n">
        <f aca="false">+'Personnel Input Worksheet'!E722</f>
        <v>0</v>
      </c>
      <c r="F721" s="94" t="n">
        <f aca="false">+'Personnel Input Worksheet'!F722</f>
        <v>0</v>
      </c>
      <c r="G721" s="0" t="n">
        <f aca="false">+'Personnel Input Worksheet'!G722</f>
        <v>0</v>
      </c>
      <c r="H721" s="102" t="n">
        <f aca="false">+G721*30</f>
        <v>0</v>
      </c>
      <c r="I721" s="103" t="n">
        <f aca="false">+F721/12</f>
        <v>0</v>
      </c>
      <c r="J721" s="104" t="n">
        <v>36526</v>
      </c>
      <c r="K721" s="105" t="n">
        <f aca="false">IF(B721&lt;&gt;"FTE",DATE(99,12,31),+J721+(360-H721))</f>
        <v>36525</v>
      </c>
      <c r="L721" s="105" t="n">
        <f aca="false">IF(B721&lt;&gt;"FTE",J721+H721,DATE(2001,1,1))</f>
        <v>36526</v>
      </c>
      <c r="M721" s="103" t="n">
        <f aca="false">IF(AND($K721&lt;=M$20,$L721&gt;M$20),$I721,0)</f>
        <v>0</v>
      </c>
      <c r="N721" s="103" t="n">
        <f aca="false">IF(AND($K721&lt;=N$20,$L721&gt;N$20),$I721,0)</f>
        <v>0</v>
      </c>
      <c r="O721" s="103" t="n">
        <f aca="false">IF(AND($K721&lt;=O$20,$L721&gt;O$20),$I721,0)</f>
        <v>0</v>
      </c>
      <c r="P721" s="103" t="n">
        <f aca="false">IF(AND($K721&lt;=P$20,$L721&gt;P$20),$I721,0)</f>
        <v>0</v>
      </c>
      <c r="Q721" s="103" t="n">
        <f aca="false">IF(AND($K721&lt;=Q$20,$L721&gt;Q$20),$I721,0)</f>
        <v>0</v>
      </c>
      <c r="R721" s="103" t="n">
        <f aca="false">IF(AND($K721&lt;=R$20,$L721&gt;R$20),$I721,0)</f>
        <v>0</v>
      </c>
      <c r="S721" s="103" t="n">
        <f aca="false">IF(AND($K721&lt;=S$20,$L721&gt;S$20),$I721,0)</f>
        <v>0</v>
      </c>
      <c r="T721" s="103" t="n">
        <f aca="false">IF(AND($K721&lt;=T$20,$L721&gt;T$20),$I721,0)</f>
        <v>0</v>
      </c>
      <c r="U721" s="103" t="n">
        <f aca="false">IF(AND($K721&lt;=U$20,$L721&gt;U$20),$I721,0)</f>
        <v>0</v>
      </c>
      <c r="V721" s="103" t="n">
        <f aca="false">IF(AND($K721&lt;=V$20,$L721&gt;V$20),$I721,0)</f>
        <v>0</v>
      </c>
      <c r="W721" s="103" t="n">
        <f aca="false">IF(AND($K721&lt;=W$20,$L721&gt;W$20),$I721,0)</f>
        <v>0</v>
      </c>
      <c r="X721" s="103" t="n">
        <f aca="false">IF(AND($K721&lt;=X$20,$L721&gt;X$20),$I721,0)</f>
        <v>0</v>
      </c>
      <c r="Y721" s="106" t="n">
        <f aca="false">SUM(M721:X721)</f>
        <v>0</v>
      </c>
    </row>
    <row r="722" customFormat="false" ht="12.75" hidden="false" customHeight="false" outlineLevel="0" collapsed="false">
      <c r="A722" s="0" t="n">
        <f aca="false">+'Personnel Input Worksheet'!A723</f>
        <v>0</v>
      </c>
      <c r="B722" s="0" t="n">
        <f aca="false">+'Personnel Input Worksheet'!B723</f>
        <v>0</v>
      </c>
      <c r="C722" s="0" t="n">
        <f aca="false">+'Personnel Input Worksheet'!C723</f>
        <v>0</v>
      </c>
      <c r="D722" s="0" t="n">
        <f aca="false">+'Personnel Input Worksheet'!D723</f>
        <v>0</v>
      </c>
      <c r="E722" s="0" t="n">
        <f aca="false">+'Personnel Input Worksheet'!E723</f>
        <v>0</v>
      </c>
      <c r="F722" s="94" t="n">
        <f aca="false">+'Personnel Input Worksheet'!F723</f>
        <v>0</v>
      </c>
      <c r="G722" s="0" t="n">
        <f aca="false">+'Personnel Input Worksheet'!G723</f>
        <v>0</v>
      </c>
      <c r="H722" s="102" t="n">
        <f aca="false">+G722*30</f>
        <v>0</v>
      </c>
      <c r="I722" s="103" t="n">
        <f aca="false">+F722/12</f>
        <v>0</v>
      </c>
      <c r="J722" s="104" t="n">
        <v>36526</v>
      </c>
      <c r="K722" s="105" t="n">
        <f aca="false">IF(B722&lt;&gt;"FTE",DATE(99,12,31),+J722+(360-H722))</f>
        <v>36525</v>
      </c>
      <c r="L722" s="105" t="n">
        <f aca="false">IF(B722&lt;&gt;"FTE",J722+H722,DATE(2001,1,1))</f>
        <v>36526</v>
      </c>
      <c r="M722" s="103" t="n">
        <f aca="false">IF(AND($K722&lt;=M$20,$L722&gt;M$20),$I722,0)</f>
        <v>0</v>
      </c>
      <c r="N722" s="103" t="n">
        <f aca="false">IF(AND($K722&lt;=N$20,$L722&gt;N$20),$I722,0)</f>
        <v>0</v>
      </c>
      <c r="O722" s="103" t="n">
        <f aca="false">IF(AND($K722&lt;=O$20,$L722&gt;O$20),$I722,0)</f>
        <v>0</v>
      </c>
      <c r="P722" s="103" t="n">
        <f aca="false">IF(AND($K722&lt;=P$20,$L722&gt;P$20),$I722,0)</f>
        <v>0</v>
      </c>
      <c r="Q722" s="103" t="n">
        <f aca="false">IF(AND($K722&lt;=Q$20,$L722&gt;Q$20),$I722,0)</f>
        <v>0</v>
      </c>
      <c r="R722" s="103" t="n">
        <f aca="false">IF(AND($K722&lt;=R$20,$L722&gt;R$20),$I722,0)</f>
        <v>0</v>
      </c>
      <c r="S722" s="103" t="n">
        <f aca="false">IF(AND($K722&lt;=S$20,$L722&gt;S$20),$I722,0)</f>
        <v>0</v>
      </c>
      <c r="T722" s="103" t="n">
        <f aca="false">IF(AND($K722&lt;=T$20,$L722&gt;T$20),$I722,0)</f>
        <v>0</v>
      </c>
      <c r="U722" s="103" t="n">
        <f aca="false">IF(AND($K722&lt;=U$20,$L722&gt;U$20),$I722,0)</f>
        <v>0</v>
      </c>
      <c r="V722" s="103" t="n">
        <f aca="false">IF(AND($K722&lt;=V$20,$L722&gt;V$20),$I722,0)</f>
        <v>0</v>
      </c>
      <c r="W722" s="103" t="n">
        <f aca="false">IF(AND($K722&lt;=W$20,$L722&gt;W$20),$I722,0)</f>
        <v>0</v>
      </c>
      <c r="X722" s="103" t="n">
        <f aca="false">IF(AND($K722&lt;=X$20,$L722&gt;X$20),$I722,0)</f>
        <v>0</v>
      </c>
      <c r="Y722" s="106" t="n">
        <f aca="false">SUM(M722:X722)</f>
        <v>0</v>
      </c>
    </row>
    <row r="723" customFormat="false" ht="12.75" hidden="false" customHeight="false" outlineLevel="0" collapsed="false">
      <c r="A723" s="0" t="n">
        <f aca="false">+'Personnel Input Worksheet'!A724</f>
        <v>0</v>
      </c>
      <c r="B723" s="0" t="n">
        <f aca="false">+'Personnel Input Worksheet'!B724</f>
        <v>0</v>
      </c>
      <c r="C723" s="0" t="n">
        <f aca="false">+'Personnel Input Worksheet'!C724</f>
        <v>0</v>
      </c>
      <c r="D723" s="0" t="n">
        <f aca="false">+'Personnel Input Worksheet'!D724</f>
        <v>0</v>
      </c>
      <c r="E723" s="0" t="n">
        <f aca="false">+'Personnel Input Worksheet'!E724</f>
        <v>0</v>
      </c>
      <c r="F723" s="94" t="n">
        <f aca="false">+'Personnel Input Worksheet'!F724</f>
        <v>0</v>
      </c>
      <c r="G723" s="0" t="n">
        <f aca="false">+'Personnel Input Worksheet'!G724</f>
        <v>0</v>
      </c>
      <c r="H723" s="102" t="n">
        <f aca="false">+G723*30</f>
        <v>0</v>
      </c>
      <c r="I723" s="103" t="n">
        <f aca="false">+F723/12</f>
        <v>0</v>
      </c>
      <c r="J723" s="104" t="n">
        <v>36526</v>
      </c>
      <c r="K723" s="105" t="n">
        <f aca="false">IF(B723&lt;&gt;"FTE",DATE(99,12,31),+J723+(360-H723))</f>
        <v>36525</v>
      </c>
      <c r="L723" s="105" t="n">
        <f aca="false">IF(B723&lt;&gt;"FTE",J723+H723,DATE(2001,1,1))</f>
        <v>36526</v>
      </c>
      <c r="M723" s="103" t="n">
        <f aca="false">IF(AND($K723&lt;=M$20,$L723&gt;M$20),$I723,0)</f>
        <v>0</v>
      </c>
      <c r="N723" s="103" t="n">
        <f aca="false">IF(AND($K723&lt;=N$20,$L723&gt;N$20),$I723,0)</f>
        <v>0</v>
      </c>
      <c r="O723" s="103" t="n">
        <f aca="false">IF(AND($K723&lt;=O$20,$L723&gt;O$20),$I723,0)</f>
        <v>0</v>
      </c>
      <c r="P723" s="103" t="n">
        <f aca="false">IF(AND($K723&lt;=P$20,$L723&gt;P$20),$I723,0)</f>
        <v>0</v>
      </c>
      <c r="Q723" s="103" t="n">
        <f aca="false">IF(AND($K723&lt;=Q$20,$L723&gt;Q$20),$I723,0)</f>
        <v>0</v>
      </c>
      <c r="R723" s="103" t="n">
        <f aca="false">IF(AND($K723&lt;=R$20,$L723&gt;R$20),$I723,0)</f>
        <v>0</v>
      </c>
      <c r="S723" s="103" t="n">
        <f aca="false">IF(AND($K723&lt;=S$20,$L723&gt;S$20),$I723,0)</f>
        <v>0</v>
      </c>
      <c r="T723" s="103" t="n">
        <f aca="false">IF(AND($K723&lt;=T$20,$L723&gt;T$20),$I723,0)</f>
        <v>0</v>
      </c>
      <c r="U723" s="103" t="n">
        <f aca="false">IF(AND($K723&lt;=U$20,$L723&gt;U$20),$I723,0)</f>
        <v>0</v>
      </c>
      <c r="V723" s="103" t="n">
        <f aca="false">IF(AND($K723&lt;=V$20,$L723&gt;V$20),$I723,0)</f>
        <v>0</v>
      </c>
      <c r="W723" s="103" t="n">
        <f aca="false">IF(AND($K723&lt;=W$20,$L723&gt;W$20),$I723,0)</f>
        <v>0</v>
      </c>
      <c r="X723" s="103" t="n">
        <f aca="false">IF(AND($K723&lt;=X$20,$L723&gt;X$20),$I723,0)</f>
        <v>0</v>
      </c>
      <c r="Y723" s="106" t="n">
        <f aca="false">SUM(M723:X723)</f>
        <v>0</v>
      </c>
    </row>
    <row r="724" customFormat="false" ht="12.75" hidden="false" customHeight="false" outlineLevel="0" collapsed="false">
      <c r="A724" s="0" t="n">
        <f aca="false">+'Personnel Input Worksheet'!A725</f>
        <v>0</v>
      </c>
      <c r="B724" s="0" t="n">
        <f aca="false">+'Personnel Input Worksheet'!B725</f>
        <v>0</v>
      </c>
      <c r="C724" s="0" t="n">
        <f aca="false">+'Personnel Input Worksheet'!C725</f>
        <v>0</v>
      </c>
      <c r="D724" s="0" t="n">
        <f aca="false">+'Personnel Input Worksheet'!D725</f>
        <v>0</v>
      </c>
      <c r="E724" s="0" t="n">
        <f aca="false">+'Personnel Input Worksheet'!E725</f>
        <v>0</v>
      </c>
      <c r="F724" s="94" t="n">
        <f aca="false">+'Personnel Input Worksheet'!F725</f>
        <v>0</v>
      </c>
      <c r="G724" s="0" t="n">
        <f aca="false">+'Personnel Input Worksheet'!G725</f>
        <v>0</v>
      </c>
      <c r="H724" s="102" t="n">
        <f aca="false">+G724*30</f>
        <v>0</v>
      </c>
      <c r="I724" s="103" t="n">
        <f aca="false">+F724/12</f>
        <v>0</v>
      </c>
      <c r="J724" s="104" t="n">
        <v>36526</v>
      </c>
      <c r="K724" s="105" t="n">
        <f aca="false">IF(B724&lt;&gt;"FTE",DATE(99,12,31),+J724+(360-H724))</f>
        <v>36525</v>
      </c>
      <c r="L724" s="105" t="n">
        <f aca="false">IF(B724&lt;&gt;"FTE",J724+H724,DATE(2001,1,1))</f>
        <v>36526</v>
      </c>
      <c r="M724" s="103" t="n">
        <f aca="false">IF(AND($K724&lt;=M$20,$L724&gt;M$20),$I724,0)</f>
        <v>0</v>
      </c>
      <c r="N724" s="103" t="n">
        <f aca="false">IF(AND($K724&lt;=N$20,$L724&gt;N$20),$I724,0)</f>
        <v>0</v>
      </c>
      <c r="O724" s="103" t="n">
        <f aca="false">IF(AND($K724&lt;=O$20,$L724&gt;O$20),$I724,0)</f>
        <v>0</v>
      </c>
      <c r="P724" s="103" t="n">
        <f aca="false">IF(AND($K724&lt;=P$20,$L724&gt;P$20),$I724,0)</f>
        <v>0</v>
      </c>
      <c r="Q724" s="103" t="n">
        <f aca="false">IF(AND($K724&lt;=Q$20,$L724&gt;Q$20),$I724,0)</f>
        <v>0</v>
      </c>
      <c r="R724" s="103" t="n">
        <f aca="false">IF(AND($K724&lt;=R$20,$L724&gt;R$20),$I724,0)</f>
        <v>0</v>
      </c>
      <c r="S724" s="103" t="n">
        <f aca="false">IF(AND($K724&lt;=S$20,$L724&gt;S$20),$I724,0)</f>
        <v>0</v>
      </c>
      <c r="T724" s="103" t="n">
        <f aca="false">IF(AND($K724&lt;=T$20,$L724&gt;T$20),$I724,0)</f>
        <v>0</v>
      </c>
      <c r="U724" s="103" t="n">
        <f aca="false">IF(AND($K724&lt;=U$20,$L724&gt;U$20),$I724,0)</f>
        <v>0</v>
      </c>
      <c r="V724" s="103" t="n">
        <f aca="false">IF(AND($K724&lt;=V$20,$L724&gt;V$20),$I724,0)</f>
        <v>0</v>
      </c>
      <c r="W724" s="103" t="n">
        <f aca="false">IF(AND($K724&lt;=W$20,$L724&gt;W$20),$I724,0)</f>
        <v>0</v>
      </c>
      <c r="X724" s="103" t="n">
        <f aca="false">IF(AND($K724&lt;=X$20,$L724&gt;X$20),$I724,0)</f>
        <v>0</v>
      </c>
      <c r="Y724" s="106" t="n">
        <f aca="false">SUM(M724:X724)</f>
        <v>0</v>
      </c>
    </row>
    <row r="725" customFormat="false" ht="12.75" hidden="false" customHeight="false" outlineLevel="0" collapsed="false">
      <c r="A725" s="0" t="n">
        <f aca="false">+'Personnel Input Worksheet'!A726</f>
        <v>0</v>
      </c>
      <c r="B725" s="0" t="n">
        <f aca="false">+'Personnel Input Worksheet'!B726</f>
        <v>0</v>
      </c>
      <c r="C725" s="0" t="n">
        <f aca="false">+'Personnel Input Worksheet'!C726</f>
        <v>0</v>
      </c>
      <c r="D725" s="0" t="n">
        <f aca="false">+'Personnel Input Worksheet'!D726</f>
        <v>0</v>
      </c>
      <c r="E725" s="0" t="n">
        <f aca="false">+'Personnel Input Worksheet'!E726</f>
        <v>0</v>
      </c>
      <c r="F725" s="94" t="n">
        <f aca="false">+'Personnel Input Worksheet'!F726</f>
        <v>0</v>
      </c>
      <c r="G725" s="0" t="n">
        <f aca="false">+'Personnel Input Worksheet'!G726</f>
        <v>0</v>
      </c>
      <c r="H725" s="102" t="n">
        <f aca="false">+G725*30</f>
        <v>0</v>
      </c>
      <c r="I725" s="103" t="n">
        <f aca="false">+F725/12</f>
        <v>0</v>
      </c>
      <c r="J725" s="104" t="n">
        <v>36526</v>
      </c>
      <c r="K725" s="105" t="n">
        <f aca="false">IF(B725&lt;&gt;"FTE",DATE(99,12,31),+J725+(360-H725))</f>
        <v>36525</v>
      </c>
      <c r="L725" s="105" t="n">
        <f aca="false">IF(B725&lt;&gt;"FTE",J725+H725,DATE(2001,1,1))</f>
        <v>36526</v>
      </c>
      <c r="M725" s="103" t="n">
        <f aca="false">IF(AND($K725&lt;=M$20,$L725&gt;M$20),$I725,0)</f>
        <v>0</v>
      </c>
      <c r="N725" s="103" t="n">
        <f aca="false">IF(AND($K725&lt;=N$20,$L725&gt;N$20),$I725,0)</f>
        <v>0</v>
      </c>
      <c r="O725" s="103" t="n">
        <f aca="false">IF(AND($K725&lt;=O$20,$L725&gt;O$20),$I725,0)</f>
        <v>0</v>
      </c>
      <c r="P725" s="103" t="n">
        <f aca="false">IF(AND($K725&lt;=P$20,$L725&gt;P$20),$I725,0)</f>
        <v>0</v>
      </c>
      <c r="Q725" s="103" t="n">
        <f aca="false">IF(AND($K725&lt;=Q$20,$L725&gt;Q$20),$I725,0)</f>
        <v>0</v>
      </c>
      <c r="R725" s="103" t="n">
        <f aca="false">IF(AND($K725&lt;=R$20,$L725&gt;R$20),$I725,0)</f>
        <v>0</v>
      </c>
      <c r="S725" s="103" t="n">
        <f aca="false">IF(AND($K725&lt;=S$20,$L725&gt;S$20),$I725,0)</f>
        <v>0</v>
      </c>
      <c r="T725" s="103" t="n">
        <f aca="false">IF(AND($K725&lt;=T$20,$L725&gt;T$20),$I725,0)</f>
        <v>0</v>
      </c>
      <c r="U725" s="103" t="n">
        <f aca="false">IF(AND($K725&lt;=U$20,$L725&gt;U$20),$I725,0)</f>
        <v>0</v>
      </c>
      <c r="V725" s="103" t="n">
        <f aca="false">IF(AND($K725&lt;=V$20,$L725&gt;V$20),$I725,0)</f>
        <v>0</v>
      </c>
      <c r="W725" s="103" t="n">
        <f aca="false">IF(AND($K725&lt;=W$20,$L725&gt;W$20),$I725,0)</f>
        <v>0</v>
      </c>
      <c r="X725" s="103" t="n">
        <f aca="false">IF(AND($K725&lt;=X$20,$L725&gt;X$20),$I725,0)</f>
        <v>0</v>
      </c>
      <c r="Y725" s="106" t="n">
        <f aca="false">SUM(M725:X725)</f>
        <v>0</v>
      </c>
    </row>
    <row r="726" customFormat="false" ht="12.75" hidden="false" customHeight="false" outlineLevel="0" collapsed="false">
      <c r="A726" s="0" t="n">
        <f aca="false">+'Personnel Input Worksheet'!A727</f>
        <v>0</v>
      </c>
      <c r="B726" s="0" t="n">
        <f aca="false">+'Personnel Input Worksheet'!B727</f>
        <v>0</v>
      </c>
      <c r="C726" s="0" t="n">
        <f aca="false">+'Personnel Input Worksheet'!C727</f>
        <v>0</v>
      </c>
      <c r="D726" s="0" t="n">
        <f aca="false">+'Personnel Input Worksheet'!D727</f>
        <v>0</v>
      </c>
      <c r="E726" s="0" t="n">
        <f aca="false">+'Personnel Input Worksheet'!E727</f>
        <v>0</v>
      </c>
      <c r="F726" s="94" t="n">
        <f aca="false">+'Personnel Input Worksheet'!F727</f>
        <v>0</v>
      </c>
      <c r="G726" s="0" t="n">
        <f aca="false">+'Personnel Input Worksheet'!G727</f>
        <v>0</v>
      </c>
      <c r="H726" s="102" t="n">
        <f aca="false">+G726*30</f>
        <v>0</v>
      </c>
      <c r="I726" s="103" t="n">
        <f aca="false">+F726/12</f>
        <v>0</v>
      </c>
      <c r="J726" s="104" t="n">
        <v>36526</v>
      </c>
      <c r="K726" s="105" t="n">
        <f aca="false">IF(B726&lt;&gt;"FTE",DATE(99,12,31),+J726+(360-H726))</f>
        <v>36525</v>
      </c>
      <c r="L726" s="105" t="n">
        <f aca="false">IF(B726&lt;&gt;"FTE",J726+H726,DATE(2001,1,1))</f>
        <v>36526</v>
      </c>
      <c r="M726" s="103" t="n">
        <f aca="false">IF(AND($K726&lt;=M$20,$L726&gt;M$20),$I726,0)</f>
        <v>0</v>
      </c>
      <c r="N726" s="103" t="n">
        <f aca="false">IF(AND($K726&lt;=N$20,$L726&gt;N$20),$I726,0)</f>
        <v>0</v>
      </c>
      <c r="O726" s="103" t="n">
        <f aca="false">IF(AND($K726&lt;=O$20,$L726&gt;O$20),$I726,0)</f>
        <v>0</v>
      </c>
      <c r="P726" s="103" t="n">
        <f aca="false">IF(AND($K726&lt;=P$20,$L726&gt;P$20),$I726,0)</f>
        <v>0</v>
      </c>
      <c r="Q726" s="103" t="n">
        <f aca="false">IF(AND($K726&lt;=Q$20,$L726&gt;Q$20),$I726,0)</f>
        <v>0</v>
      </c>
      <c r="R726" s="103" t="n">
        <f aca="false">IF(AND($K726&lt;=R$20,$L726&gt;R$20),$I726,0)</f>
        <v>0</v>
      </c>
      <c r="S726" s="103" t="n">
        <f aca="false">IF(AND($K726&lt;=S$20,$L726&gt;S$20),$I726,0)</f>
        <v>0</v>
      </c>
      <c r="T726" s="103" t="n">
        <f aca="false">IF(AND($K726&lt;=T$20,$L726&gt;T$20),$I726,0)</f>
        <v>0</v>
      </c>
      <c r="U726" s="103" t="n">
        <f aca="false">IF(AND($K726&lt;=U$20,$L726&gt;U$20),$I726,0)</f>
        <v>0</v>
      </c>
      <c r="V726" s="103" t="n">
        <f aca="false">IF(AND($K726&lt;=V$20,$L726&gt;V$20),$I726,0)</f>
        <v>0</v>
      </c>
      <c r="W726" s="103" t="n">
        <f aca="false">IF(AND($K726&lt;=W$20,$L726&gt;W$20),$I726,0)</f>
        <v>0</v>
      </c>
      <c r="X726" s="103" t="n">
        <f aca="false">IF(AND($K726&lt;=X$20,$L726&gt;X$20),$I726,0)</f>
        <v>0</v>
      </c>
      <c r="Y726" s="106" t="n">
        <f aca="false">SUM(M726:X726)</f>
        <v>0</v>
      </c>
    </row>
    <row r="727" customFormat="false" ht="12.75" hidden="false" customHeight="false" outlineLevel="0" collapsed="false">
      <c r="A727" s="0" t="n">
        <f aca="false">+'Personnel Input Worksheet'!A728</f>
        <v>0</v>
      </c>
      <c r="B727" s="0" t="n">
        <f aca="false">+'Personnel Input Worksheet'!B728</f>
        <v>0</v>
      </c>
      <c r="C727" s="0" t="n">
        <f aca="false">+'Personnel Input Worksheet'!C728</f>
        <v>0</v>
      </c>
      <c r="D727" s="0" t="n">
        <f aca="false">+'Personnel Input Worksheet'!D728</f>
        <v>0</v>
      </c>
      <c r="E727" s="0" t="n">
        <f aca="false">+'Personnel Input Worksheet'!E728</f>
        <v>0</v>
      </c>
      <c r="F727" s="94" t="n">
        <f aca="false">+'Personnel Input Worksheet'!F728</f>
        <v>0</v>
      </c>
      <c r="G727" s="0" t="n">
        <f aca="false">+'Personnel Input Worksheet'!G728</f>
        <v>0</v>
      </c>
      <c r="H727" s="102" t="n">
        <f aca="false">+G727*30</f>
        <v>0</v>
      </c>
      <c r="I727" s="103" t="n">
        <f aca="false">+F727/12</f>
        <v>0</v>
      </c>
      <c r="J727" s="104" t="n">
        <v>36526</v>
      </c>
      <c r="K727" s="105" t="n">
        <f aca="false">IF(B727&lt;&gt;"FTE",DATE(99,12,31),+J727+(360-H727))</f>
        <v>36525</v>
      </c>
      <c r="L727" s="105" t="n">
        <f aca="false">IF(B727&lt;&gt;"FTE",J727+H727,DATE(2001,1,1))</f>
        <v>36526</v>
      </c>
      <c r="M727" s="103" t="n">
        <f aca="false">IF(AND($K727&lt;=M$20,$L727&gt;M$20),$I727,0)</f>
        <v>0</v>
      </c>
      <c r="N727" s="103" t="n">
        <f aca="false">IF(AND($K727&lt;=N$20,$L727&gt;N$20),$I727,0)</f>
        <v>0</v>
      </c>
      <c r="O727" s="103" t="n">
        <f aca="false">IF(AND($K727&lt;=O$20,$L727&gt;O$20),$I727,0)</f>
        <v>0</v>
      </c>
      <c r="P727" s="103" t="n">
        <f aca="false">IF(AND($K727&lt;=P$20,$L727&gt;P$20),$I727,0)</f>
        <v>0</v>
      </c>
      <c r="Q727" s="103" t="n">
        <f aca="false">IF(AND($K727&lt;=Q$20,$L727&gt;Q$20),$I727,0)</f>
        <v>0</v>
      </c>
      <c r="R727" s="103" t="n">
        <f aca="false">IF(AND($K727&lt;=R$20,$L727&gt;R$20),$I727,0)</f>
        <v>0</v>
      </c>
      <c r="S727" s="103" t="n">
        <f aca="false">IF(AND($K727&lt;=S$20,$L727&gt;S$20),$I727,0)</f>
        <v>0</v>
      </c>
      <c r="T727" s="103" t="n">
        <f aca="false">IF(AND($K727&lt;=T$20,$L727&gt;T$20),$I727,0)</f>
        <v>0</v>
      </c>
      <c r="U727" s="103" t="n">
        <f aca="false">IF(AND($K727&lt;=U$20,$L727&gt;U$20),$I727,0)</f>
        <v>0</v>
      </c>
      <c r="V727" s="103" t="n">
        <f aca="false">IF(AND($K727&lt;=V$20,$L727&gt;V$20),$I727,0)</f>
        <v>0</v>
      </c>
      <c r="W727" s="103" t="n">
        <f aca="false">IF(AND($K727&lt;=W$20,$L727&gt;W$20),$I727,0)</f>
        <v>0</v>
      </c>
      <c r="X727" s="103" t="n">
        <f aca="false">IF(AND($K727&lt;=X$20,$L727&gt;X$20),$I727,0)</f>
        <v>0</v>
      </c>
      <c r="Y727" s="106" t="n">
        <f aca="false">SUM(M727:X727)</f>
        <v>0</v>
      </c>
    </row>
    <row r="728" customFormat="false" ht="12.75" hidden="false" customHeight="false" outlineLevel="0" collapsed="false">
      <c r="A728" s="0" t="n">
        <f aca="false">+'Personnel Input Worksheet'!A729</f>
        <v>0</v>
      </c>
      <c r="B728" s="0" t="n">
        <f aca="false">+'Personnel Input Worksheet'!B729</f>
        <v>0</v>
      </c>
      <c r="C728" s="0" t="n">
        <f aca="false">+'Personnel Input Worksheet'!C729</f>
        <v>0</v>
      </c>
      <c r="D728" s="0" t="n">
        <f aca="false">+'Personnel Input Worksheet'!D729</f>
        <v>0</v>
      </c>
      <c r="E728" s="0" t="n">
        <f aca="false">+'Personnel Input Worksheet'!E729</f>
        <v>0</v>
      </c>
      <c r="F728" s="94" t="n">
        <f aca="false">+'Personnel Input Worksheet'!F729</f>
        <v>0</v>
      </c>
      <c r="G728" s="0" t="n">
        <f aca="false">+'Personnel Input Worksheet'!G729</f>
        <v>0</v>
      </c>
      <c r="H728" s="102" t="n">
        <f aca="false">+G728*30</f>
        <v>0</v>
      </c>
      <c r="I728" s="103" t="n">
        <f aca="false">+F728/12</f>
        <v>0</v>
      </c>
      <c r="J728" s="104" t="n">
        <v>36526</v>
      </c>
      <c r="K728" s="105" t="n">
        <f aca="false">IF(B728&lt;&gt;"FTE",DATE(99,12,31),+J728+(360-H728))</f>
        <v>36525</v>
      </c>
      <c r="L728" s="105" t="n">
        <f aca="false">IF(B728&lt;&gt;"FTE",J728+H728,DATE(2001,1,1))</f>
        <v>36526</v>
      </c>
      <c r="M728" s="103" t="n">
        <f aca="false">IF(AND($K728&lt;=M$20,$L728&gt;M$20),$I728,0)</f>
        <v>0</v>
      </c>
      <c r="N728" s="103" t="n">
        <f aca="false">IF(AND($K728&lt;=N$20,$L728&gt;N$20),$I728,0)</f>
        <v>0</v>
      </c>
      <c r="O728" s="103" t="n">
        <f aca="false">IF(AND($K728&lt;=O$20,$L728&gt;O$20),$I728,0)</f>
        <v>0</v>
      </c>
      <c r="P728" s="103" t="n">
        <f aca="false">IF(AND($K728&lt;=P$20,$L728&gt;P$20),$I728,0)</f>
        <v>0</v>
      </c>
      <c r="Q728" s="103" t="n">
        <f aca="false">IF(AND($K728&lt;=Q$20,$L728&gt;Q$20),$I728,0)</f>
        <v>0</v>
      </c>
      <c r="R728" s="103" t="n">
        <f aca="false">IF(AND($K728&lt;=R$20,$L728&gt;R$20),$I728,0)</f>
        <v>0</v>
      </c>
      <c r="S728" s="103" t="n">
        <f aca="false">IF(AND($K728&lt;=S$20,$L728&gt;S$20),$I728,0)</f>
        <v>0</v>
      </c>
      <c r="T728" s="103" t="n">
        <f aca="false">IF(AND($K728&lt;=T$20,$L728&gt;T$20),$I728,0)</f>
        <v>0</v>
      </c>
      <c r="U728" s="103" t="n">
        <f aca="false">IF(AND($K728&lt;=U$20,$L728&gt;U$20),$I728,0)</f>
        <v>0</v>
      </c>
      <c r="V728" s="103" t="n">
        <f aca="false">IF(AND($K728&lt;=V$20,$L728&gt;V$20),$I728,0)</f>
        <v>0</v>
      </c>
      <c r="W728" s="103" t="n">
        <f aca="false">IF(AND($K728&lt;=W$20,$L728&gt;W$20),$I728,0)</f>
        <v>0</v>
      </c>
      <c r="X728" s="103" t="n">
        <f aca="false">IF(AND($K728&lt;=X$20,$L728&gt;X$20),$I728,0)</f>
        <v>0</v>
      </c>
      <c r="Y728" s="106" t="n">
        <f aca="false">SUM(M728:X728)</f>
        <v>0</v>
      </c>
    </row>
    <row r="729" customFormat="false" ht="12.75" hidden="false" customHeight="false" outlineLevel="0" collapsed="false">
      <c r="A729" s="0" t="n">
        <f aca="false">+'Personnel Input Worksheet'!A730</f>
        <v>0</v>
      </c>
      <c r="B729" s="0" t="n">
        <f aca="false">+'Personnel Input Worksheet'!B730</f>
        <v>0</v>
      </c>
      <c r="C729" s="0" t="n">
        <f aca="false">+'Personnel Input Worksheet'!C730</f>
        <v>0</v>
      </c>
      <c r="D729" s="0" t="n">
        <f aca="false">+'Personnel Input Worksheet'!D730</f>
        <v>0</v>
      </c>
      <c r="E729" s="0" t="n">
        <f aca="false">+'Personnel Input Worksheet'!E730</f>
        <v>0</v>
      </c>
      <c r="F729" s="94" t="n">
        <f aca="false">+'Personnel Input Worksheet'!F730</f>
        <v>0</v>
      </c>
      <c r="G729" s="0" t="n">
        <f aca="false">+'Personnel Input Worksheet'!G730</f>
        <v>0</v>
      </c>
      <c r="H729" s="102" t="n">
        <f aca="false">+G729*30</f>
        <v>0</v>
      </c>
      <c r="I729" s="103" t="n">
        <f aca="false">+F729/12</f>
        <v>0</v>
      </c>
      <c r="J729" s="104" t="n">
        <v>36526</v>
      </c>
      <c r="K729" s="105" t="n">
        <f aca="false">IF(B729&lt;&gt;"FTE",DATE(99,12,31),+J729+(360-H729))</f>
        <v>36525</v>
      </c>
      <c r="L729" s="105" t="n">
        <f aca="false">IF(B729&lt;&gt;"FTE",J729+H729,DATE(2001,1,1))</f>
        <v>36526</v>
      </c>
      <c r="M729" s="103" t="n">
        <f aca="false">IF(AND($K729&lt;=M$20,$L729&gt;M$20),$I729,0)</f>
        <v>0</v>
      </c>
      <c r="N729" s="103" t="n">
        <f aca="false">IF(AND($K729&lt;=N$20,$L729&gt;N$20),$I729,0)</f>
        <v>0</v>
      </c>
      <c r="O729" s="103" t="n">
        <f aca="false">IF(AND($K729&lt;=O$20,$L729&gt;O$20),$I729,0)</f>
        <v>0</v>
      </c>
      <c r="P729" s="103" t="n">
        <f aca="false">IF(AND($K729&lt;=P$20,$L729&gt;P$20),$I729,0)</f>
        <v>0</v>
      </c>
      <c r="Q729" s="103" t="n">
        <f aca="false">IF(AND($K729&lt;=Q$20,$L729&gt;Q$20),$I729,0)</f>
        <v>0</v>
      </c>
      <c r="R729" s="103" t="n">
        <f aca="false">IF(AND($K729&lt;=R$20,$L729&gt;R$20),$I729,0)</f>
        <v>0</v>
      </c>
      <c r="S729" s="103" t="n">
        <f aca="false">IF(AND($K729&lt;=S$20,$L729&gt;S$20),$I729,0)</f>
        <v>0</v>
      </c>
      <c r="T729" s="103" t="n">
        <f aca="false">IF(AND($K729&lt;=T$20,$L729&gt;T$20),$I729,0)</f>
        <v>0</v>
      </c>
      <c r="U729" s="103" t="n">
        <f aca="false">IF(AND($K729&lt;=U$20,$L729&gt;U$20),$I729,0)</f>
        <v>0</v>
      </c>
      <c r="V729" s="103" t="n">
        <f aca="false">IF(AND($K729&lt;=V$20,$L729&gt;V$20),$I729,0)</f>
        <v>0</v>
      </c>
      <c r="W729" s="103" t="n">
        <f aca="false">IF(AND($K729&lt;=W$20,$L729&gt;W$20),$I729,0)</f>
        <v>0</v>
      </c>
      <c r="X729" s="103" t="n">
        <f aca="false">IF(AND($K729&lt;=X$20,$L729&gt;X$20),$I729,0)</f>
        <v>0</v>
      </c>
      <c r="Y729" s="106" t="n">
        <f aca="false">SUM(M729:X729)</f>
        <v>0</v>
      </c>
    </row>
    <row r="730" customFormat="false" ht="12.75" hidden="false" customHeight="false" outlineLevel="0" collapsed="false">
      <c r="A730" s="0" t="n">
        <f aca="false">+'Personnel Input Worksheet'!A731</f>
        <v>0</v>
      </c>
      <c r="B730" s="0" t="n">
        <f aca="false">+'Personnel Input Worksheet'!B731</f>
        <v>0</v>
      </c>
      <c r="C730" s="0" t="n">
        <f aca="false">+'Personnel Input Worksheet'!C731</f>
        <v>0</v>
      </c>
      <c r="D730" s="0" t="n">
        <f aca="false">+'Personnel Input Worksheet'!D731</f>
        <v>0</v>
      </c>
      <c r="E730" s="0" t="n">
        <f aca="false">+'Personnel Input Worksheet'!E731</f>
        <v>0</v>
      </c>
      <c r="F730" s="94" t="n">
        <f aca="false">+'Personnel Input Worksheet'!F731</f>
        <v>0</v>
      </c>
      <c r="G730" s="0" t="n">
        <f aca="false">+'Personnel Input Worksheet'!G731</f>
        <v>0</v>
      </c>
      <c r="H730" s="102" t="n">
        <f aca="false">+G730*30</f>
        <v>0</v>
      </c>
      <c r="I730" s="103" t="n">
        <f aca="false">+F730/12</f>
        <v>0</v>
      </c>
      <c r="J730" s="104" t="n">
        <v>36526</v>
      </c>
      <c r="K730" s="105" t="n">
        <f aca="false">IF(B730&lt;&gt;"FTE",DATE(99,12,31),+J730+(360-H730))</f>
        <v>36525</v>
      </c>
      <c r="L730" s="105" t="n">
        <f aca="false">IF(B730&lt;&gt;"FTE",J730+H730,DATE(2001,1,1))</f>
        <v>36526</v>
      </c>
      <c r="M730" s="103" t="n">
        <f aca="false">IF(AND($K730&lt;=M$20,$L730&gt;M$20),$I730,0)</f>
        <v>0</v>
      </c>
      <c r="N730" s="103" t="n">
        <f aca="false">IF(AND($K730&lt;=N$20,$L730&gt;N$20),$I730,0)</f>
        <v>0</v>
      </c>
      <c r="O730" s="103" t="n">
        <f aca="false">IF(AND($K730&lt;=O$20,$L730&gt;O$20),$I730,0)</f>
        <v>0</v>
      </c>
      <c r="P730" s="103" t="n">
        <f aca="false">IF(AND($K730&lt;=P$20,$L730&gt;P$20),$I730,0)</f>
        <v>0</v>
      </c>
      <c r="Q730" s="103" t="n">
        <f aca="false">IF(AND($K730&lt;=Q$20,$L730&gt;Q$20),$I730,0)</f>
        <v>0</v>
      </c>
      <c r="R730" s="103" t="n">
        <f aca="false">IF(AND($K730&lt;=R$20,$L730&gt;R$20),$I730,0)</f>
        <v>0</v>
      </c>
      <c r="S730" s="103" t="n">
        <f aca="false">IF(AND($K730&lt;=S$20,$L730&gt;S$20),$I730,0)</f>
        <v>0</v>
      </c>
      <c r="T730" s="103" t="n">
        <f aca="false">IF(AND($K730&lt;=T$20,$L730&gt;T$20),$I730,0)</f>
        <v>0</v>
      </c>
      <c r="U730" s="103" t="n">
        <f aca="false">IF(AND($K730&lt;=U$20,$L730&gt;U$20),$I730,0)</f>
        <v>0</v>
      </c>
      <c r="V730" s="103" t="n">
        <f aca="false">IF(AND($K730&lt;=V$20,$L730&gt;V$20),$I730,0)</f>
        <v>0</v>
      </c>
      <c r="W730" s="103" t="n">
        <f aca="false">IF(AND($K730&lt;=W$20,$L730&gt;W$20),$I730,0)</f>
        <v>0</v>
      </c>
      <c r="X730" s="103" t="n">
        <f aca="false">IF(AND($K730&lt;=X$20,$L730&gt;X$20),$I730,0)</f>
        <v>0</v>
      </c>
      <c r="Y730" s="106" t="n">
        <f aca="false">SUM(M730:X730)</f>
        <v>0</v>
      </c>
    </row>
    <row r="731" customFormat="false" ht="12.75" hidden="false" customHeight="false" outlineLevel="0" collapsed="false">
      <c r="A731" s="0" t="n">
        <f aca="false">+'Personnel Input Worksheet'!A732</f>
        <v>0</v>
      </c>
      <c r="B731" s="0" t="n">
        <f aca="false">+'Personnel Input Worksheet'!B732</f>
        <v>0</v>
      </c>
      <c r="C731" s="0" t="n">
        <f aca="false">+'Personnel Input Worksheet'!C732</f>
        <v>0</v>
      </c>
      <c r="D731" s="0" t="n">
        <f aca="false">+'Personnel Input Worksheet'!D732</f>
        <v>0</v>
      </c>
      <c r="E731" s="0" t="n">
        <f aca="false">+'Personnel Input Worksheet'!E732</f>
        <v>0</v>
      </c>
      <c r="F731" s="94" t="n">
        <f aca="false">+'Personnel Input Worksheet'!F732</f>
        <v>0</v>
      </c>
      <c r="G731" s="0" t="n">
        <f aca="false">+'Personnel Input Worksheet'!G732</f>
        <v>0</v>
      </c>
      <c r="H731" s="102" t="n">
        <f aca="false">+G731*30</f>
        <v>0</v>
      </c>
      <c r="I731" s="103" t="n">
        <f aca="false">+F731/12</f>
        <v>0</v>
      </c>
      <c r="J731" s="104" t="n">
        <v>36526</v>
      </c>
      <c r="K731" s="105" t="n">
        <f aca="false">IF(B731&lt;&gt;"FTE",DATE(99,12,31),+J731+(360-H731))</f>
        <v>36525</v>
      </c>
      <c r="L731" s="105" t="n">
        <f aca="false">IF(B731&lt;&gt;"FTE",J731+H731,DATE(2001,1,1))</f>
        <v>36526</v>
      </c>
      <c r="M731" s="103" t="n">
        <f aca="false">IF(AND($K731&lt;=M$20,$L731&gt;M$20),$I731,0)</f>
        <v>0</v>
      </c>
      <c r="N731" s="103" t="n">
        <f aca="false">IF(AND($K731&lt;=N$20,$L731&gt;N$20),$I731,0)</f>
        <v>0</v>
      </c>
      <c r="O731" s="103" t="n">
        <f aca="false">IF(AND($K731&lt;=O$20,$L731&gt;O$20),$I731,0)</f>
        <v>0</v>
      </c>
      <c r="P731" s="103" t="n">
        <f aca="false">IF(AND($K731&lt;=P$20,$L731&gt;P$20),$I731,0)</f>
        <v>0</v>
      </c>
      <c r="Q731" s="103" t="n">
        <f aca="false">IF(AND($K731&lt;=Q$20,$L731&gt;Q$20),$I731,0)</f>
        <v>0</v>
      </c>
      <c r="R731" s="103" t="n">
        <f aca="false">IF(AND($K731&lt;=R$20,$L731&gt;R$20),$I731,0)</f>
        <v>0</v>
      </c>
      <c r="S731" s="103" t="n">
        <f aca="false">IF(AND($K731&lt;=S$20,$L731&gt;S$20),$I731,0)</f>
        <v>0</v>
      </c>
      <c r="T731" s="103" t="n">
        <f aca="false">IF(AND($K731&lt;=T$20,$L731&gt;T$20),$I731,0)</f>
        <v>0</v>
      </c>
      <c r="U731" s="103" t="n">
        <f aca="false">IF(AND($K731&lt;=U$20,$L731&gt;U$20),$I731,0)</f>
        <v>0</v>
      </c>
      <c r="V731" s="103" t="n">
        <f aca="false">IF(AND($K731&lt;=V$20,$L731&gt;V$20),$I731,0)</f>
        <v>0</v>
      </c>
      <c r="W731" s="103" t="n">
        <f aca="false">IF(AND($K731&lt;=W$20,$L731&gt;W$20),$I731,0)</f>
        <v>0</v>
      </c>
      <c r="X731" s="103" t="n">
        <f aca="false">IF(AND($K731&lt;=X$20,$L731&gt;X$20),$I731,0)</f>
        <v>0</v>
      </c>
      <c r="Y731" s="106" t="n">
        <f aca="false">SUM(M731:X731)</f>
        <v>0</v>
      </c>
    </row>
    <row r="732" customFormat="false" ht="12.75" hidden="false" customHeight="false" outlineLevel="0" collapsed="false">
      <c r="A732" s="0" t="n">
        <f aca="false">+'Personnel Input Worksheet'!A733</f>
        <v>0</v>
      </c>
      <c r="B732" s="0" t="n">
        <f aca="false">+'Personnel Input Worksheet'!B733</f>
        <v>0</v>
      </c>
      <c r="C732" s="0" t="n">
        <f aca="false">+'Personnel Input Worksheet'!C733</f>
        <v>0</v>
      </c>
      <c r="D732" s="0" t="n">
        <f aca="false">+'Personnel Input Worksheet'!D733</f>
        <v>0</v>
      </c>
      <c r="E732" s="0" t="n">
        <f aca="false">+'Personnel Input Worksheet'!E733</f>
        <v>0</v>
      </c>
      <c r="F732" s="94" t="n">
        <f aca="false">+'Personnel Input Worksheet'!F733</f>
        <v>0</v>
      </c>
      <c r="G732" s="0" t="n">
        <f aca="false">+'Personnel Input Worksheet'!G733</f>
        <v>0</v>
      </c>
      <c r="H732" s="102" t="n">
        <f aca="false">+G732*30</f>
        <v>0</v>
      </c>
      <c r="I732" s="103" t="n">
        <f aca="false">+F732/12</f>
        <v>0</v>
      </c>
      <c r="J732" s="104" t="n">
        <v>36526</v>
      </c>
      <c r="K732" s="105" t="n">
        <f aca="false">IF(B732&lt;&gt;"FTE",DATE(99,12,31),+J732+(360-H732))</f>
        <v>36525</v>
      </c>
      <c r="L732" s="105" t="n">
        <f aca="false">IF(B732&lt;&gt;"FTE",J732+H732,DATE(2001,1,1))</f>
        <v>36526</v>
      </c>
      <c r="M732" s="103" t="n">
        <f aca="false">IF(AND($K732&lt;=M$20,$L732&gt;M$20),$I732,0)</f>
        <v>0</v>
      </c>
      <c r="N732" s="103" t="n">
        <f aca="false">IF(AND($K732&lt;=N$20,$L732&gt;N$20),$I732,0)</f>
        <v>0</v>
      </c>
      <c r="O732" s="103" t="n">
        <f aca="false">IF(AND($K732&lt;=O$20,$L732&gt;O$20),$I732,0)</f>
        <v>0</v>
      </c>
      <c r="P732" s="103" t="n">
        <f aca="false">IF(AND($K732&lt;=P$20,$L732&gt;P$20),$I732,0)</f>
        <v>0</v>
      </c>
      <c r="Q732" s="103" t="n">
        <f aca="false">IF(AND($K732&lt;=Q$20,$L732&gt;Q$20),$I732,0)</f>
        <v>0</v>
      </c>
      <c r="R732" s="103" t="n">
        <f aca="false">IF(AND($K732&lt;=R$20,$L732&gt;R$20),$I732,0)</f>
        <v>0</v>
      </c>
      <c r="S732" s="103" t="n">
        <f aca="false">IF(AND($K732&lt;=S$20,$L732&gt;S$20),$I732,0)</f>
        <v>0</v>
      </c>
      <c r="T732" s="103" t="n">
        <f aca="false">IF(AND($K732&lt;=T$20,$L732&gt;T$20),$I732,0)</f>
        <v>0</v>
      </c>
      <c r="U732" s="103" t="n">
        <f aca="false">IF(AND($K732&lt;=U$20,$L732&gt;U$20),$I732,0)</f>
        <v>0</v>
      </c>
      <c r="V732" s="103" t="n">
        <f aca="false">IF(AND($K732&lt;=V$20,$L732&gt;V$20),$I732,0)</f>
        <v>0</v>
      </c>
      <c r="W732" s="103" t="n">
        <f aca="false">IF(AND($K732&lt;=W$20,$L732&gt;W$20),$I732,0)</f>
        <v>0</v>
      </c>
      <c r="X732" s="103" t="n">
        <f aca="false">IF(AND($K732&lt;=X$20,$L732&gt;X$20),$I732,0)</f>
        <v>0</v>
      </c>
      <c r="Y732" s="106" t="n">
        <f aca="false">SUM(M732:X732)</f>
        <v>0</v>
      </c>
    </row>
    <row r="733" customFormat="false" ht="12.75" hidden="false" customHeight="false" outlineLevel="0" collapsed="false">
      <c r="A733" s="0" t="n">
        <f aca="false">+'Personnel Input Worksheet'!A734</f>
        <v>0</v>
      </c>
      <c r="B733" s="0" t="n">
        <f aca="false">+'Personnel Input Worksheet'!B734</f>
        <v>0</v>
      </c>
      <c r="C733" s="0" t="n">
        <f aca="false">+'Personnel Input Worksheet'!C734</f>
        <v>0</v>
      </c>
      <c r="D733" s="0" t="n">
        <f aca="false">+'Personnel Input Worksheet'!D734</f>
        <v>0</v>
      </c>
      <c r="E733" s="0" t="n">
        <f aca="false">+'Personnel Input Worksheet'!E734</f>
        <v>0</v>
      </c>
      <c r="F733" s="94" t="n">
        <f aca="false">+'Personnel Input Worksheet'!F734</f>
        <v>0</v>
      </c>
      <c r="G733" s="0" t="n">
        <f aca="false">+'Personnel Input Worksheet'!G734</f>
        <v>0</v>
      </c>
      <c r="H733" s="102" t="n">
        <f aca="false">+G733*30</f>
        <v>0</v>
      </c>
      <c r="I733" s="103" t="n">
        <f aca="false">+F733/12</f>
        <v>0</v>
      </c>
      <c r="J733" s="104" t="n">
        <v>36526</v>
      </c>
      <c r="K733" s="105" t="n">
        <f aca="false">IF(B733&lt;&gt;"FTE",DATE(99,12,31),+J733+(360-H733))</f>
        <v>36525</v>
      </c>
      <c r="L733" s="105" t="n">
        <f aca="false">IF(B733&lt;&gt;"FTE",J733+H733,DATE(2001,1,1))</f>
        <v>36526</v>
      </c>
      <c r="M733" s="103" t="n">
        <f aca="false">IF(AND($K733&lt;=M$20,$L733&gt;M$20),$I733,0)</f>
        <v>0</v>
      </c>
      <c r="N733" s="103" t="n">
        <f aca="false">IF(AND($K733&lt;=N$20,$L733&gt;N$20),$I733,0)</f>
        <v>0</v>
      </c>
      <c r="O733" s="103" t="n">
        <f aca="false">IF(AND($K733&lt;=O$20,$L733&gt;O$20),$I733,0)</f>
        <v>0</v>
      </c>
      <c r="P733" s="103" t="n">
        <f aca="false">IF(AND($K733&lt;=P$20,$L733&gt;P$20),$I733,0)</f>
        <v>0</v>
      </c>
      <c r="Q733" s="103" t="n">
        <f aca="false">IF(AND($K733&lt;=Q$20,$L733&gt;Q$20),$I733,0)</f>
        <v>0</v>
      </c>
      <c r="R733" s="103" t="n">
        <f aca="false">IF(AND($K733&lt;=R$20,$L733&gt;R$20),$I733,0)</f>
        <v>0</v>
      </c>
      <c r="S733" s="103" t="n">
        <f aca="false">IF(AND($K733&lt;=S$20,$L733&gt;S$20),$I733,0)</f>
        <v>0</v>
      </c>
      <c r="T733" s="103" t="n">
        <f aca="false">IF(AND($K733&lt;=T$20,$L733&gt;T$20),$I733,0)</f>
        <v>0</v>
      </c>
      <c r="U733" s="103" t="n">
        <f aca="false">IF(AND($K733&lt;=U$20,$L733&gt;U$20),$I733,0)</f>
        <v>0</v>
      </c>
      <c r="V733" s="103" t="n">
        <f aca="false">IF(AND($K733&lt;=V$20,$L733&gt;V$20),$I733,0)</f>
        <v>0</v>
      </c>
      <c r="W733" s="103" t="n">
        <f aca="false">IF(AND($K733&lt;=W$20,$L733&gt;W$20),$I733,0)</f>
        <v>0</v>
      </c>
      <c r="X733" s="103" t="n">
        <f aca="false">IF(AND($K733&lt;=X$20,$L733&gt;X$20),$I733,0)</f>
        <v>0</v>
      </c>
      <c r="Y733" s="106" t="n">
        <f aca="false">SUM(M733:X733)</f>
        <v>0</v>
      </c>
    </row>
    <row r="734" customFormat="false" ht="12.75" hidden="false" customHeight="false" outlineLevel="0" collapsed="false">
      <c r="A734" s="0" t="n">
        <f aca="false">+'Personnel Input Worksheet'!A735</f>
        <v>0</v>
      </c>
      <c r="B734" s="0" t="n">
        <f aca="false">+'Personnel Input Worksheet'!B735</f>
        <v>0</v>
      </c>
      <c r="C734" s="0" t="n">
        <f aca="false">+'Personnel Input Worksheet'!C735</f>
        <v>0</v>
      </c>
      <c r="D734" s="0" t="n">
        <f aca="false">+'Personnel Input Worksheet'!D735</f>
        <v>0</v>
      </c>
      <c r="E734" s="0" t="n">
        <f aca="false">+'Personnel Input Worksheet'!E735</f>
        <v>0</v>
      </c>
      <c r="F734" s="94" t="n">
        <f aca="false">+'Personnel Input Worksheet'!F735</f>
        <v>0</v>
      </c>
      <c r="G734" s="0" t="n">
        <f aca="false">+'Personnel Input Worksheet'!G735</f>
        <v>0</v>
      </c>
      <c r="H734" s="102" t="n">
        <f aca="false">+G734*30</f>
        <v>0</v>
      </c>
      <c r="I734" s="103" t="n">
        <f aca="false">+F734/12</f>
        <v>0</v>
      </c>
      <c r="J734" s="104" t="n">
        <v>36526</v>
      </c>
      <c r="K734" s="105" t="n">
        <f aca="false">IF(B734&lt;&gt;"FTE",DATE(99,12,31),+J734+(360-H734))</f>
        <v>36525</v>
      </c>
      <c r="L734" s="105" t="n">
        <f aca="false">IF(B734&lt;&gt;"FTE",J734+H734,DATE(2001,1,1))</f>
        <v>36526</v>
      </c>
      <c r="M734" s="103" t="n">
        <f aca="false">IF(AND($K734&lt;=M$20,$L734&gt;M$20),$I734,0)</f>
        <v>0</v>
      </c>
      <c r="N734" s="103" t="n">
        <f aca="false">IF(AND($K734&lt;=N$20,$L734&gt;N$20),$I734,0)</f>
        <v>0</v>
      </c>
      <c r="O734" s="103" t="n">
        <f aca="false">IF(AND($K734&lt;=O$20,$L734&gt;O$20),$I734,0)</f>
        <v>0</v>
      </c>
      <c r="P734" s="103" t="n">
        <f aca="false">IF(AND($K734&lt;=P$20,$L734&gt;P$20),$I734,0)</f>
        <v>0</v>
      </c>
      <c r="Q734" s="103" t="n">
        <f aca="false">IF(AND($K734&lt;=Q$20,$L734&gt;Q$20),$I734,0)</f>
        <v>0</v>
      </c>
      <c r="R734" s="103" t="n">
        <f aca="false">IF(AND($K734&lt;=R$20,$L734&gt;R$20),$I734,0)</f>
        <v>0</v>
      </c>
      <c r="S734" s="103" t="n">
        <f aca="false">IF(AND($K734&lt;=S$20,$L734&gt;S$20),$I734,0)</f>
        <v>0</v>
      </c>
      <c r="T734" s="103" t="n">
        <f aca="false">IF(AND($K734&lt;=T$20,$L734&gt;T$20),$I734,0)</f>
        <v>0</v>
      </c>
      <c r="U734" s="103" t="n">
        <f aca="false">IF(AND($K734&lt;=U$20,$L734&gt;U$20),$I734,0)</f>
        <v>0</v>
      </c>
      <c r="V734" s="103" t="n">
        <f aca="false">IF(AND($K734&lt;=V$20,$L734&gt;V$20),$I734,0)</f>
        <v>0</v>
      </c>
      <c r="W734" s="103" t="n">
        <f aca="false">IF(AND($K734&lt;=W$20,$L734&gt;W$20),$I734,0)</f>
        <v>0</v>
      </c>
      <c r="X734" s="103" t="n">
        <f aca="false">IF(AND($K734&lt;=X$20,$L734&gt;X$20),$I734,0)</f>
        <v>0</v>
      </c>
      <c r="Y734" s="106" t="n">
        <f aca="false">SUM(M734:X734)</f>
        <v>0</v>
      </c>
    </row>
    <row r="735" customFormat="false" ht="12.75" hidden="false" customHeight="false" outlineLevel="0" collapsed="false">
      <c r="A735" s="0" t="n">
        <f aca="false">+'Personnel Input Worksheet'!A736</f>
        <v>0</v>
      </c>
      <c r="B735" s="0" t="n">
        <f aca="false">+'Personnel Input Worksheet'!B736</f>
        <v>0</v>
      </c>
      <c r="C735" s="0" t="n">
        <f aca="false">+'Personnel Input Worksheet'!C736</f>
        <v>0</v>
      </c>
      <c r="D735" s="0" t="n">
        <f aca="false">+'Personnel Input Worksheet'!D736</f>
        <v>0</v>
      </c>
      <c r="E735" s="0" t="n">
        <f aca="false">+'Personnel Input Worksheet'!E736</f>
        <v>0</v>
      </c>
      <c r="F735" s="94" t="n">
        <f aca="false">+'Personnel Input Worksheet'!F736</f>
        <v>0</v>
      </c>
      <c r="G735" s="0" t="n">
        <f aca="false">+'Personnel Input Worksheet'!G736</f>
        <v>0</v>
      </c>
      <c r="H735" s="102" t="n">
        <f aca="false">+G735*30</f>
        <v>0</v>
      </c>
      <c r="I735" s="103" t="n">
        <f aca="false">+F735/12</f>
        <v>0</v>
      </c>
      <c r="J735" s="104" t="n">
        <v>36526</v>
      </c>
      <c r="K735" s="105" t="n">
        <f aca="false">IF(B735&lt;&gt;"FTE",DATE(99,12,31),+J735+(360-H735))</f>
        <v>36525</v>
      </c>
      <c r="L735" s="105" t="n">
        <f aca="false">IF(B735&lt;&gt;"FTE",J735+H735,DATE(2001,1,1))</f>
        <v>36526</v>
      </c>
      <c r="M735" s="103" t="n">
        <f aca="false">IF(AND($K735&lt;=M$20,$L735&gt;M$20),$I735,0)</f>
        <v>0</v>
      </c>
      <c r="N735" s="103" t="n">
        <f aca="false">IF(AND($K735&lt;=N$20,$L735&gt;N$20),$I735,0)</f>
        <v>0</v>
      </c>
      <c r="O735" s="103" t="n">
        <f aca="false">IF(AND($K735&lt;=O$20,$L735&gt;O$20),$I735,0)</f>
        <v>0</v>
      </c>
      <c r="P735" s="103" t="n">
        <f aca="false">IF(AND($K735&lt;=P$20,$L735&gt;P$20),$I735,0)</f>
        <v>0</v>
      </c>
      <c r="Q735" s="103" t="n">
        <f aca="false">IF(AND($K735&lt;=Q$20,$L735&gt;Q$20),$I735,0)</f>
        <v>0</v>
      </c>
      <c r="R735" s="103" t="n">
        <f aca="false">IF(AND($K735&lt;=R$20,$L735&gt;R$20),$I735,0)</f>
        <v>0</v>
      </c>
      <c r="S735" s="103" t="n">
        <f aca="false">IF(AND($K735&lt;=S$20,$L735&gt;S$20),$I735,0)</f>
        <v>0</v>
      </c>
      <c r="T735" s="103" t="n">
        <f aca="false">IF(AND($K735&lt;=T$20,$L735&gt;T$20),$I735,0)</f>
        <v>0</v>
      </c>
      <c r="U735" s="103" t="n">
        <f aca="false">IF(AND($K735&lt;=U$20,$L735&gt;U$20),$I735,0)</f>
        <v>0</v>
      </c>
      <c r="V735" s="103" t="n">
        <f aca="false">IF(AND($K735&lt;=V$20,$L735&gt;V$20),$I735,0)</f>
        <v>0</v>
      </c>
      <c r="W735" s="103" t="n">
        <f aca="false">IF(AND($K735&lt;=W$20,$L735&gt;W$20),$I735,0)</f>
        <v>0</v>
      </c>
      <c r="X735" s="103" t="n">
        <f aca="false">IF(AND($K735&lt;=X$20,$L735&gt;X$20),$I735,0)</f>
        <v>0</v>
      </c>
      <c r="Y735" s="106" t="n">
        <f aca="false">SUM(M735:X735)</f>
        <v>0</v>
      </c>
    </row>
    <row r="736" customFormat="false" ht="12.75" hidden="false" customHeight="false" outlineLevel="0" collapsed="false">
      <c r="A736" s="0" t="n">
        <f aca="false">+'Personnel Input Worksheet'!A737</f>
        <v>0</v>
      </c>
      <c r="B736" s="0" t="n">
        <f aca="false">+'Personnel Input Worksheet'!B737</f>
        <v>0</v>
      </c>
      <c r="C736" s="0" t="n">
        <f aca="false">+'Personnel Input Worksheet'!C737</f>
        <v>0</v>
      </c>
      <c r="D736" s="0" t="n">
        <f aca="false">+'Personnel Input Worksheet'!D737</f>
        <v>0</v>
      </c>
      <c r="E736" s="0" t="n">
        <f aca="false">+'Personnel Input Worksheet'!E737</f>
        <v>0</v>
      </c>
      <c r="F736" s="94" t="n">
        <f aca="false">+'Personnel Input Worksheet'!F737</f>
        <v>0</v>
      </c>
      <c r="G736" s="0" t="n">
        <f aca="false">+'Personnel Input Worksheet'!G737</f>
        <v>0</v>
      </c>
      <c r="H736" s="102" t="n">
        <f aca="false">+G736*30</f>
        <v>0</v>
      </c>
      <c r="I736" s="103" t="n">
        <f aca="false">+F736/12</f>
        <v>0</v>
      </c>
      <c r="J736" s="104" t="n">
        <v>36526</v>
      </c>
      <c r="K736" s="105" t="n">
        <f aca="false">IF(B736&lt;&gt;"FTE",DATE(99,12,31),+J736+(360-H736))</f>
        <v>36525</v>
      </c>
      <c r="L736" s="105" t="n">
        <f aca="false">IF(B736&lt;&gt;"FTE",J736+H736,DATE(2001,1,1))</f>
        <v>36526</v>
      </c>
      <c r="M736" s="103" t="n">
        <f aca="false">IF(AND($K736&lt;=M$20,$L736&gt;M$20),$I736,0)</f>
        <v>0</v>
      </c>
      <c r="N736" s="103" t="n">
        <f aca="false">IF(AND($K736&lt;=N$20,$L736&gt;N$20),$I736,0)</f>
        <v>0</v>
      </c>
      <c r="O736" s="103" t="n">
        <f aca="false">IF(AND($K736&lt;=O$20,$L736&gt;O$20),$I736,0)</f>
        <v>0</v>
      </c>
      <c r="P736" s="103" t="n">
        <f aca="false">IF(AND($K736&lt;=P$20,$L736&gt;P$20),$I736,0)</f>
        <v>0</v>
      </c>
      <c r="Q736" s="103" t="n">
        <f aca="false">IF(AND($K736&lt;=Q$20,$L736&gt;Q$20),$I736,0)</f>
        <v>0</v>
      </c>
      <c r="R736" s="103" t="n">
        <f aca="false">IF(AND($K736&lt;=R$20,$L736&gt;R$20),$I736,0)</f>
        <v>0</v>
      </c>
      <c r="S736" s="103" t="n">
        <f aca="false">IF(AND($K736&lt;=S$20,$L736&gt;S$20),$I736,0)</f>
        <v>0</v>
      </c>
      <c r="T736" s="103" t="n">
        <f aca="false">IF(AND($K736&lt;=T$20,$L736&gt;T$20),$I736,0)</f>
        <v>0</v>
      </c>
      <c r="U736" s="103" t="n">
        <f aca="false">IF(AND($K736&lt;=U$20,$L736&gt;U$20),$I736,0)</f>
        <v>0</v>
      </c>
      <c r="V736" s="103" t="n">
        <f aca="false">IF(AND($K736&lt;=V$20,$L736&gt;V$20),$I736,0)</f>
        <v>0</v>
      </c>
      <c r="W736" s="103" t="n">
        <f aca="false">IF(AND($K736&lt;=W$20,$L736&gt;W$20),$I736,0)</f>
        <v>0</v>
      </c>
      <c r="X736" s="103" t="n">
        <f aca="false">IF(AND($K736&lt;=X$20,$L736&gt;X$20),$I736,0)</f>
        <v>0</v>
      </c>
      <c r="Y736" s="106" t="n">
        <f aca="false">SUM(M736:X736)</f>
        <v>0</v>
      </c>
    </row>
    <row r="737" customFormat="false" ht="12.75" hidden="false" customHeight="false" outlineLevel="0" collapsed="false">
      <c r="A737" s="0" t="n">
        <f aca="false">+'Personnel Input Worksheet'!A738</f>
        <v>0</v>
      </c>
      <c r="B737" s="0" t="n">
        <f aca="false">+'Personnel Input Worksheet'!B738</f>
        <v>0</v>
      </c>
      <c r="C737" s="0" t="n">
        <f aca="false">+'Personnel Input Worksheet'!C738</f>
        <v>0</v>
      </c>
      <c r="D737" s="0" t="n">
        <f aca="false">+'Personnel Input Worksheet'!D738</f>
        <v>0</v>
      </c>
      <c r="E737" s="0" t="n">
        <f aca="false">+'Personnel Input Worksheet'!E738</f>
        <v>0</v>
      </c>
      <c r="F737" s="94" t="n">
        <f aca="false">+'Personnel Input Worksheet'!F738</f>
        <v>0</v>
      </c>
      <c r="G737" s="0" t="n">
        <f aca="false">+'Personnel Input Worksheet'!G738</f>
        <v>0</v>
      </c>
      <c r="H737" s="102" t="n">
        <f aca="false">+G737*30</f>
        <v>0</v>
      </c>
      <c r="I737" s="103" t="n">
        <f aca="false">+F737/12</f>
        <v>0</v>
      </c>
      <c r="J737" s="104" t="n">
        <v>36526</v>
      </c>
      <c r="K737" s="105" t="n">
        <f aca="false">IF(B737&lt;&gt;"FTE",DATE(99,12,31),+J737+(360-H737))</f>
        <v>36525</v>
      </c>
      <c r="L737" s="105" t="n">
        <f aca="false">IF(B737&lt;&gt;"FTE",J737+H737,DATE(2001,1,1))</f>
        <v>36526</v>
      </c>
      <c r="M737" s="103" t="n">
        <f aca="false">IF(AND($K737&lt;=M$20,$L737&gt;M$20),$I737,0)</f>
        <v>0</v>
      </c>
      <c r="N737" s="103" t="n">
        <f aca="false">IF(AND($K737&lt;=N$20,$L737&gt;N$20),$I737,0)</f>
        <v>0</v>
      </c>
      <c r="O737" s="103" t="n">
        <f aca="false">IF(AND($K737&lt;=O$20,$L737&gt;O$20),$I737,0)</f>
        <v>0</v>
      </c>
      <c r="P737" s="103" t="n">
        <f aca="false">IF(AND($K737&lt;=P$20,$L737&gt;P$20),$I737,0)</f>
        <v>0</v>
      </c>
      <c r="Q737" s="103" t="n">
        <f aca="false">IF(AND($K737&lt;=Q$20,$L737&gt;Q$20),$I737,0)</f>
        <v>0</v>
      </c>
      <c r="R737" s="103" t="n">
        <f aca="false">IF(AND($K737&lt;=R$20,$L737&gt;R$20),$I737,0)</f>
        <v>0</v>
      </c>
      <c r="S737" s="103" t="n">
        <f aca="false">IF(AND($K737&lt;=S$20,$L737&gt;S$20),$I737,0)</f>
        <v>0</v>
      </c>
      <c r="T737" s="103" t="n">
        <f aca="false">IF(AND($K737&lt;=T$20,$L737&gt;T$20),$I737,0)</f>
        <v>0</v>
      </c>
      <c r="U737" s="103" t="n">
        <f aca="false">IF(AND($K737&lt;=U$20,$L737&gt;U$20),$I737,0)</f>
        <v>0</v>
      </c>
      <c r="V737" s="103" t="n">
        <f aca="false">IF(AND($K737&lt;=V$20,$L737&gt;V$20),$I737,0)</f>
        <v>0</v>
      </c>
      <c r="W737" s="103" t="n">
        <f aca="false">IF(AND($K737&lt;=W$20,$L737&gt;W$20),$I737,0)</f>
        <v>0</v>
      </c>
      <c r="X737" s="103" t="n">
        <f aca="false">IF(AND($K737&lt;=X$20,$L737&gt;X$20),$I737,0)</f>
        <v>0</v>
      </c>
      <c r="Y737" s="106" t="n">
        <f aca="false">SUM(M737:X737)</f>
        <v>0</v>
      </c>
    </row>
    <row r="738" customFormat="false" ht="12.75" hidden="false" customHeight="false" outlineLevel="0" collapsed="false">
      <c r="A738" s="0" t="n">
        <f aca="false">+'Personnel Input Worksheet'!A739</f>
        <v>0</v>
      </c>
      <c r="B738" s="0" t="n">
        <f aca="false">+'Personnel Input Worksheet'!B739</f>
        <v>0</v>
      </c>
      <c r="C738" s="0" t="n">
        <f aca="false">+'Personnel Input Worksheet'!C739</f>
        <v>0</v>
      </c>
      <c r="D738" s="0" t="n">
        <f aca="false">+'Personnel Input Worksheet'!D739</f>
        <v>0</v>
      </c>
      <c r="E738" s="0" t="n">
        <f aca="false">+'Personnel Input Worksheet'!E739</f>
        <v>0</v>
      </c>
      <c r="F738" s="94" t="n">
        <f aca="false">+'Personnel Input Worksheet'!F739</f>
        <v>0</v>
      </c>
      <c r="G738" s="0" t="n">
        <f aca="false">+'Personnel Input Worksheet'!G739</f>
        <v>0</v>
      </c>
      <c r="H738" s="102" t="n">
        <f aca="false">+G738*30</f>
        <v>0</v>
      </c>
      <c r="I738" s="103" t="n">
        <f aca="false">+F738/12</f>
        <v>0</v>
      </c>
      <c r="J738" s="104" t="n">
        <v>36526</v>
      </c>
      <c r="K738" s="105" t="n">
        <f aca="false">IF(B738&lt;&gt;"FTE",DATE(99,12,31),+J738+(360-H738))</f>
        <v>36525</v>
      </c>
      <c r="L738" s="105" t="n">
        <f aca="false">IF(B738&lt;&gt;"FTE",J738+H738,DATE(2001,1,1))</f>
        <v>36526</v>
      </c>
      <c r="M738" s="103" t="n">
        <f aca="false">IF(AND($K738&lt;=M$20,$L738&gt;M$20),$I738,0)</f>
        <v>0</v>
      </c>
      <c r="N738" s="103" t="n">
        <f aca="false">IF(AND($K738&lt;=N$20,$L738&gt;N$20),$I738,0)</f>
        <v>0</v>
      </c>
      <c r="O738" s="103" t="n">
        <f aca="false">IF(AND($K738&lt;=O$20,$L738&gt;O$20),$I738,0)</f>
        <v>0</v>
      </c>
      <c r="P738" s="103" t="n">
        <f aca="false">IF(AND($K738&lt;=P$20,$L738&gt;P$20),$I738,0)</f>
        <v>0</v>
      </c>
      <c r="Q738" s="103" t="n">
        <f aca="false">IF(AND($K738&lt;=Q$20,$L738&gt;Q$20),$I738,0)</f>
        <v>0</v>
      </c>
      <c r="R738" s="103" t="n">
        <f aca="false">IF(AND($K738&lt;=R$20,$L738&gt;R$20),$I738,0)</f>
        <v>0</v>
      </c>
      <c r="S738" s="103" t="n">
        <f aca="false">IF(AND($K738&lt;=S$20,$L738&gt;S$20),$I738,0)</f>
        <v>0</v>
      </c>
      <c r="T738" s="103" t="n">
        <f aca="false">IF(AND($K738&lt;=T$20,$L738&gt;T$20),$I738,0)</f>
        <v>0</v>
      </c>
      <c r="U738" s="103" t="n">
        <f aca="false">IF(AND($K738&lt;=U$20,$L738&gt;U$20),$I738,0)</f>
        <v>0</v>
      </c>
      <c r="V738" s="103" t="n">
        <f aca="false">IF(AND($K738&lt;=V$20,$L738&gt;V$20),$I738,0)</f>
        <v>0</v>
      </c>
      <c r="W738" s="103" t="n">
        <f aca="false">IF(AND($K738&lt;=W$20,$L738&gt;W$20),$I738,0)</f>
        <v>0</v>
      </c>
      <c r="X738" s="103" t="n">
        <f aca="false">IF(AND($K738&lt;=X$20,$L738&gt;X$20),$I738,0)</f>
        <v>0</v>
      </c>
      <c r="Y738" s="106" t="n">
        <f aca="false">SUM(M738:X738)</f>
        <v>0</v>
      </c>
    </row>
    <row r="739" customFormat="false" ht="12.75" hidden="false" customHeight="false" outlineLevel="0" collapsed="false">
      <c r="A739" s="0" t="n">
        <f aca="false">+'Personnel Input Worksheet'!A740</f>
        <v>0</v>
      </c>
      <c r="B739" s="0" t="n">
        <f aca="false">+'Personnel Input Worksheet'!B740</f>
        <v>0</v>
      </c>
      <c r="C739" s="0" t="n">
        <f aca="false">+'Personnel Input Worksheet'!C740</f>
        <v>0</v>
      </c>
      <c r="D739" s="0" t="n">
        <f aca="false">+'Personnel Input Worksheet'!D740</f>
        <v>0</v>
      </c>
      <c r="E739" s="0" t="n">
        <f aca="false">+'Personnel Input Worksheet'!E740</f>
        <v>0</v>
      </c>
      <c r="F739" s="94" t="n">
        <f aca="false">+'Personnel Input Worksheet'!F740</f>
        <v>0</v>
      </c>
      <c r="G739" s="0" t="n">
        <f aca="false">+'Personnel Input Worksheet'!G740</f>
        <v>0</v>
      </c>
      <c r="H739" s="102" t="n">
        <f aca="false">+G739*30</f>
        <v>0</v>
      </c>
      <c r="I739" s="103" t="n">
        <f aca="false">+F739/12</f>
        <v>0</v>
      </c>
      <c r="J739" s="104" t="n">
        <v>36526</v>
      </c>
      <c r="K739" s="105" t="n">
        <f aca="false">IF(B739&lt;&gt;"FTE",DATE(99,12,31),+J739+(360-H739))</f>
        <v>36525</v>
      </c>
      <c r="L739" s="105" t="n">
        <f aca="false">IF(B739&lt;&gt;"FTE",J739+H739,DATE(2001,1,1))</f>
        <v>36526</v>
      </c>
      <c r="M739" s="103" t="n">
        <f aca="false">IF(AND($K739&lt;=M$20,$L739&gt;M$20),$I739,0)</f>
        <v>0</v>
      </c>
      <c r="N739" s="103" t="n">
        <f aca="false">IF(AND($K739&lt;=N$20,$L739&gt;N$20),$I739,0)</f>
        <v>0</v>
      </c>
      <c r="O739" s="103" t="n">
        <f aca="false">IF(AND($K739&lt;=O$20,$L739&gt;O$20),$I739,0)</f>
        <v>0</v>
      </c>
      <c r="P739" s="103" t="n">
        <f aca="false">IF(AND($K739&lt;=P$20,$L739&gt;P$20),$I739,0)</f>
        <v>0</v>
      </c>
      <c r="Q739" s="103" t="n">
        <f aca="false">IF(AND($K739&lt;=Q$20,$L739&gt;Q$20),$I739,0)</f>
        <v>0</v>
      </c>
      <c r="R739" s="103" t="n">
        <f aca="false">IF(AND($K739&lt;=R$20,$L739&gt;R$20),$I739,0)</f>
        <v>0</v>
      </c>
      <c r="S739" s="103" t="n">
        <f aca="false">IF(AND($K739&lt;=S$20,$L739&gt;S$20),$I739,0)</f>
        <v>0</v>
      </c>
      <c r="T739" s="103" t="n">
        <f aca="false">IF(AND($K739&lt;=T$20,$L739&gt;T$20),$I739,0)</f>
        <v>0</v>
      </c>
      <c r="U739" s="103" t="n">
        <f aca="false">IF(AND($K739&lt;=U$20,$L739&gt;U$20),$I739,0)</f>
        <v>0</v>
      </c>
      <c r="V739" s="103" t="n">
        <f aca="false">IF(AND($K739&lt;=V$20,$L739&gt;V$20),$I739,0)</f>
        <v>0</v>
      </c>
      <c r="W739" s="103" t="n">
        <f aca="false">IF(AND($K739&lt;=W$20,$L739&gt;W$20),$I739,0)</f>
        <v>0</v>
      </c>
      <c r="X739" s="103" t="n">
        <f aca="false">IF(AND($K739&lt;=X$20,$L739&gt;X$20),$I739,0)</f>
        <v>0</v>
      </c>
      <c r="Y739" s="106" t="n">
        <f aca="false">SUM(M739:X739)</f>
        <v>0</v>
      </c>
    </row>
    <row r="740" customFormat="false" ht="12.75" hidden="false" customHeight="false" outlineLevel="0" collapsed="false">
      <c r="A740" s="0" t="n">
        <f aca="false">+'Personnel Input Worksheet'!A741</f>
        <v>0</v>
      </c>
      <c r="B740" s="0" t="n">
        <f aca="false">+'Personnel Input Worksheet'!B741</f>
        <v>0</v>
      </c>
      <c r="C740" s="0" t="n">
        <f aca="false">+'Personnel Input Worksheet'!C741</f>
        <v>0</v>
      </c>
      <c r="D740" s="0" t="n">
        <f aca="false">+'Personnel Input Worksheet'!D741</f>
        <v>0</v>
      </c>
      <c r="E740" s="0" t="n">
        <f aca="false">+'Personnel Input Worksheet'!E741</f>
        <v>0</v>
      </c>
      <c r="F740" s="94" t="n">
        <f aca="false">+'Personnel Input Worksheet'!F741</f>
        <v>0</v>
      </c>
      <c r="G740" s="0" t="n">
        <f aca="false">+'Personnel Input Worksheet'!G741</f>
        <v>0</v>
      </c>
      <c r="H740" s="102" t="n">
        <f aca="false">+G740*30</f>
        <v>0</v>
      </c>
      <c r="I740" s="103" t="n">
        <f aca="false">+F740/12</f>
        <v>0</v>
      </c>
      <c r="J740" s="104" t="n">
        <v>36526</v>
      </c>
      <c r="K740" s="105" t="n">
        <f aca="false">IF(B740&lt;&gt;"FTE",DATE(99,12,31),+J740+(360-H740))</f>
        <v>36525</v>
      </c>
      <c r="L740" s="105" t="n">
        <f aca="false">IF(B740&lt;&gt;"FTE",J740+H740,DATE(2001,1,1))</f>
        <v>36526</v>
      </c>
      <c r="M740" s="103" t="n">
        <f aca="false">IF(AND($K740&lt;=M$20,$L740&gt;M$20),$I740,0)</f>
        <v>0</v>
      </c>
      <c r="N740" s="103" t="n">
        <f aca="false">IF(AND($K740&lt;=N$20,$L740&gt;N$20),$I740,0)</f>
        <v>0</v>
      </c>
      <c r="O740" s="103" t="n">
        <f aca="false">IF(AND($K740&lt;=O$20,$L740&gt;O$20),$I740,0)</f>
        <v>0</v>
      </c>
      <c r="P740" s="103" t="n">
        <f aca="false">IF(AND($K740&lt;=P$20,$L740&gt;P$20),$I740,0)</f>
        <v>0</v>
      </c>
      <c r="Q740" s="103" t="n">
        <f aca="false">IF(AND($K740&lt;=Q$20,$L740&gt;Q$20),$I740,0)</f>
        <v>0</v>
      </c>
      <c r="R740" s="103" t="n">
        <f aca="false">IF(AND($K740&lt;=R$20,$L740&gt;R$20),$I740,0)</f>
        <v>0</v>
      </c>
      <c r="S740" s="103" t="n">
        <f aca="false">IF(AND($K740&lt;=S$20,$L740&gt;S$20),$I740,0)</f>
        <v>0</v>
      </c>
      <c r="T740" s="103" t="n">
        <f aca="false">IF(AND($K740&lt;=T$20,$L740&gt;T$20),$I740,0)</f>
        <v>0</v>
      </c>
      <c r="U740" s="103" t="n">
        <f aca="false">IF(AND($K740&lt;=U$20,$L740&gt;U$20),$I740,0)</f>
        <v>0</v>
      </c>
      <c r="V740" s="103" t="n">
        <f aca="false">IF(AND($K740&lt;=V$20,$L740&gt;V$20),$I740,0)</f>
        <v>0</v>
      </c>
      <c r="W740" s="103" t="n">
        <f aca="false">IF(AND($K740&lt;=W$20,$L740&gt;W$20),$I740,0)</f>
        <v>0</v>
      </c>
      <c r="X740" s="103" t="n">
        <f aca="false">IF(AND($K740&lt;=X$20,$L740&gt;X$20),$I740,0)</f>
        <v>0</v>
      </c>
      <c r="Y740" s="106" t="n">
        <f aca="false">SUM(M740:X740)</f>
        <v>0</v>
      </c>
    </row>
    <row r="741" customFormat="false" ht="12.75" hidden="false" customHeight="false" outlineLevel="0" collapsed="false">
      <c r="A741" s="0" t="n">
        <f aca="false">+'Personnel Input Worksheet'!A742</f>
        <v>0</v>
      </c>
      <c r="B741" s="0" t="n">
        <f aca="false">+'Personnel Input Worksheet'!B742</f>
        <v>0</v>
      </c>
      <c r="C741" s="0" t="n">
        <f aca="false">+'Personnel Input Worksheet'!C742</f>
        <v>0</v>
      </c>
      <c r="D741" s="0" t="n">
        <f aca="false">+'Personnel Input Worksheet'!D742</f>
        <v>0</v>
      </c>
      <c r="E741" s="0" t="n">
        <f aca="false">+'Personnel Input Worksheet'!E742</f>
        <v>0</v>
      </c>
      <c r="F741" s="94" t="n">
        <f aca="false">+'Personnel Input Worksheet'!F742</f>
        <v>0</v>
      </c>
      <c r="G741" s="0" t="n">
        <f aca="false">+'Personnel Input Worksheet'!G742</f>
        <v>0</v>
      </c>
      <c r="H741" s="102" t="n">
        <f aca="false">+G741*30</f>
        <v>0</v>
      </c>
      <c r="I741" s="103" t="n">
        <f aca="false">+F741/12</f>
        <v>0</v>
      </c>
      <c r="J741" s="104" t="n">
        <v>36526</v>
      </c>
      <c r="K741" s="105" t="n">
        <f aca="false">IF(B741&lt;&gt;"FTE",DATE(99,12,31),+J741+(360-H741))</f>
        <v>36525</v>
      </c>
      <c r="L741" s="105" t="n">
        <f aca="false">IF(B741&lt;&gt;"FTE",J741+H741,DATE(2001,1,1))</f>
        <v>36526</v>
      </c>
      <c r="M741" s="103" t="n">
        <f aca="false">IF(AND($K741&lt;=M$20,$L741&gt;M$20),$I741,0)</f>
        <v>0</v>
      </c>
      <c r="N741" s="103" t="n">
        <f aca="false">IF(AND($K741&lt;=N$20,$L741&gt;N$20),$I741,0)</f>
        <v>0</v>
      </c>
      <c r="O741" s="103" t="n">
        <f aca="false">IF(AND($K741&lt;=O$20,$L741&gt;O$20),$I741,0)</f>
        <v>0</v>
      </c>
      <c r="P741" s="103" t="n">
        <f aca="false">IF(AND($K741&lt;=P$20,$L741&gt;P$20),$I741,0)</f>
        <v>0</v>
      </c>
      <c r="Q741" s="103" t="n">
        <f aca="false">IF(AND($K741&lt;=Q$20,$L741&gt;Q$20),$I741,0)</f>
        <v>0</v>
      </c>
      <c r="R741" s="103" t="n">
        <f aca="false">IF(AND($K741&lt;=R$20,$L741&gt;R$20),$I741,0)</f>
        <v>0</v>
      </c>
      <c r="S741" s="103" t="n">
        <f aca="false">IF(AND($K741&lt;=S$20,$L741&gt;S$20),$I741,0)</f>
        <v>0</v>
      </c>
      <c r="T741" s="103" t="n">
        <f aca="false">IF(AND($K741&lt;=T$20,$L741&gt;T$20),$I741,0)</f>
        <v>0</v>
      </c>
      <c r="U741" s="103" t="n">
        <f aca="false">IF(AND($K741&lt;=U$20,$L741&gt;U$20),$I741,0)</f>
        <v>0</v>
      </c>
      <c r="V741" s="103" t="n">
        <f aca="false">IF(AND($K741&lt;=V$20,$L741&gt;V$20),$I741,0)</f>
        <v>0</v>
      </c>
      <c r="W741" s="103" t="n">
        <f aca="false">IF(AND($K741&lt;=W$20,$L741&gt;W$20),$I741,0)</f>
        <v>0</v>
      </c>
      <c r="X741" s="103" t="n">
        <f aca="false">IF(AND($K741&lt;=X$20,$L741&gt;X$20),$I741,0)</f>
        <v>0</v>
      </c>
      <c r="Y741" s="106" t="n">
        <f aca="false">SUM(M741:X741)</f>
        <v>0</v>
      </c>
    </row>
    <row r="742" customFormat="false" ht="12.75" hidden="false" customHeight="false" outlineLevel="0" collapsed="false">
      <c r="A742" s="0" t="n">
        <f aca="false">+'Personnel Input Worksheet'!A743</f>
        <v>0</v>
      </c>
      <c r="B742" s="0" t="n">
        <f aca="false">+'Personnel Input Worksheet'!B743</f>
        <v>0</v>
      </c>
      <c r="C742" s="0" t="n">
        <f aca="false">+'Personnel Input Worksheet'!C743</f>
        <v>0</v>
      </c>
      <c r="D742" s="0" t="n">
        <f aca="false">+'Personnel Input Worksheet'!D743</f>
        <v>0</v>
      </c>
      <c r="E742" s="0" t="n">
        <f aca="false">+'Personnel Input Worksheet'!E743</f>
        <v>0</v>
      </c>
      <c r="F742" s="94" t="n">
        <f aca="false">+'Personnel Input Worksheet'!F743</f>
        <v>0</v>
      </c>
      <c r="G742" s="0" t="n">
        <f aca="false">+'Personnel Input Worksheet'!G743</f>
        <v>0</v>
      </c>
      <c r="H742" s="102" t="n">
        <f aca="false">+G742*30</f>
        <v>0</v>
      </c>
      <c r="I742" s="103" t="n">
        <f aca="false">+F742/12</f>
        <v>0</v>
      </c>
      <c r="J742" s="104" t="n">
        <v>36526</v>
      </c>
      <c r="K742" s="105" t="n">
        <f aca="false">IF(B742&lt;&gt;"FTE",DATE(99,12,31),+J742+(360-H742))</f>
        <v>36525</v>
      </c>
      <c r="L742" s="105" t="n">
        <f aca="false">IF(B742&lt;&gt;"FTE",J742+H742,DATE(2001,1,1))</f>
        <v>36526</v>
      </c>
      <c r="M742" s="103" t="n">
        <f aca="false">IF(AND($K742&lt;=M$20,$L742&gt;M$20),$I742,0)</f>
        <v>0</v>
      </c>
      <c r="N742" s="103" t="n">
        <f aca="false">IF(AND($K742&lt;=N$20,$L742&gt;N$20),$I742,0)</f>
        <v>0</v>
      </c>
      <c r="O742" s="103" t="n">
        <f aca="false">IF(AND($K742&lt;=O$20,$L742&gt;O$20),$I742,0)</f>
        <v>0</v>
      </c>
      <c r="P742" s="103" t="n">
        <f aca="false">IF(AND($K742&lt;=P$20,$L742&gt;P$20),$I742,0)</f>
        <v>0</v>
      </c>
      <c r="Q742" s="103" t="n">
        <f aca="false">IF(AND($K742&lt;=Q$20,$L742&gt;Q$20),$I742,0)</f>
        <v>0</v>
      </c>
      <c r="R742" s="103" t="n">
        <f aca="false">IF(AND($K742&lt;=R$20,$L742&gt;R$20),$I742,0)</f>
        <v>0</v>
      </c>
      <c r="S742" s="103" t="n">
        <f aca="false">IF(AND($K742&lt;=S$20,$L742&gt;S$20),$I742,0)</f>
        <v>0</v>
      </c>
      <c r="T742" s="103" t="n">
        <f aca="false">IF(AND($K742&lt;=T$20,$L742&gt;T$20),$I742,0)</f>
        <v>0</v>
      </c>
      <c r="U742" s="103" t="n">
        <f aca="false">IF(AND($K742&lt;=U$20,$L742&gt;U$20),$I742,0)</f>
        <v>0</v>
      </c>
      <c r="V742" s="103" t="n">
        <f aca="false">IF(AND($K742&lt;=V$20,$L742&gt;V$20),$I742,0)</f>
        <v>0</v>
      </c>
      <c r="W742" s="103" t="n">
        <f aca="false">IF(AND($K742&lt;=W$20,$L742&gt;W$20),$I742,0)</f>
        <v>0</v>
      </c>
      <c r="X742" s="103" t="n">
        <f aca="false">IF(AND($K742&lt;=X$20,$L742&gt;X$20),$I742,0)</f>
        <v>0</v>
      </c>
      <c r="Y742" s="106" t="n">
        <f aca="false">SUM(M742:X742)</f>
        <v>0</v>
      </c>
    </row>
    <row r="743" customFormat="false" ht="12.75" hidden="false" customHeight="false" outlineLevel="0" collapsed="false">
      <c r="A743" s="0" t="n">
        <f aca="false">+'Personnel Input Worksheet'!A744</f>
        <v>0</v>
      </c>
      <c r="B743" s="0" t="n">
        <f aca="false">+'Personnel Input Worksheet'!B744</f>
        <v>0</v>
      </c>
      <c r="C743" s="0" t="n">
        <f aca="false">+'Personnel Input Worksheet'!C744</f>
        <v>0</v>
      </c>
      <c r="D743" s="0" t="n">
        <f aca="false">+'Personnel Input Worksheet'!D744</f>
        <v>0</v>
      </c>
      <c r="E743" s="0" t="n">
        <f aca="false">+'Personnel Input Worksheet'!E744</f>
        <v>0</v>
      </c>
      <c r="F743" s="94" t="n">
        <f aca="false">+'Personnel Input Worksheet'!F744</f>
        <v>0</v>
      </c>
      <c r="G743" s="0" t="n">
        <f aca="false">+'Personnel Input Worksheet'!G744</f>
        <v>0</v>
      </c>
      <c r="H743" s="102" t="n">
        <f aca="false">+G743*30</f>
        <v>0</v>
      </c>
      <c r="I743" s="103" t="n">
        <f aca="false">+F743/12</f>
        <v>0</v>
      </c>
      <c r="J743" s="104" t="n">
        <v>36526</v>
      </c>
      <c r="K743" s="105" t="n">
        <f aca="false">IF(B743&lt;&gt;"FTE",DATE(99,12,31),+J743+(360-H743))</f>
        <v>36525</v>
      </c>
      <c r="L743" s="105" t="n">
        <f aca="false">IF(B743&lt;&gt;"FTE",J743+H743,DATE(2001,1,1))</f>
        <v>36526</v>
      </c>
      <c r="M743" s="103" t="n">
        <f aca="false">IF(AND($K743&lt;=M$20,$L743&gt;M$20),$I743,0)</f>
        <v>0</v>
      </c>
      <c r="N743" s="103" t="n">
        <f aca="false">IF(AND($K743&lt;=N$20,$L743&gt;N$20),$I743,0)</f>
        <v>0</v>
      </c>
      <c r="O743" s="103" t="n">
        <f aca="false">IF(AND($K743&lt;=O$20,$L743&gt;O$20),$I743,0)</f>
        <v>0</v>
      </c>
      <c r="P743" s="103" t="n">
        <f aca="false">IF(AND($K743&lt;=P$20,$L743&gt;P$20),$I743,0)</f>
        <v>0</v>
      </c>
      <c r="Q743" s="103" t="n">
        <f aca="false">IF(AND($K743&lt;=Q$20,$L743&gt;Q$20),$I743,0)</f>
        <v>0</v>
      </c>
      <c r="R743" s="103" t="n">
        <f aca="false">IF(AND($K743&lt;=R$20,$L743&gt;R$20),$I743,0)</f>
        <v>0</v>
      </c>
      <c r="S743" s="103" t="n">
        <f aca="false">IF(AND($K743&lt;=S$20,$L743&gt;S$20),$I743,0)</f>
        <v>0</v>
      </c>
      <c r="T743" s="103" t="n">
        <f aca="false">IF(AND($K743&lt;=T$20,$L743&gt;T$20),$I743,0)</f>
        <v>0</v>
      </c>
      <c r="U743" s="103" t="n">
        <f aca="false">IF(AND($K743&lt;=U$20,$L743&gt;U$20),$I743,0)</f>
        <v>0</v>
      </c>
      <c r="V743" s="103" t="n">
        <f aca="false">IF(AND($K743&lt;=V$20,$L743&gt;V$20),$I743,0)</f>
        <v>0</v>
      </c>
      <c r="W743" s="103" t="n">
        <f aca="false">IF(AND($K743&lt;=W$20,$L743&gt;W$20),$I743,0)</f>
        <v>0</v>
      </c>
      <c r="X743" s="103" t="n">
        <f aca="false">IF(AND($K743&lt;=X$20,$L743&gt;X$20),$I743,0)</f>
        <v>0</v>
      </c>
      <c r="Y743" s="106" t="n">
        <f aca="false">SUM(M743:X743)</f>
        <v>0</v>
      </c>
    </row>
    <row r="744" customFormat="false" ht="12.75" hidden="false" customHeight="false" outlineLevel="0" collapsed="false">
      <c r="A744" s="0" t="n">
        <f aca="false">+'Personnel Input Worksheet'!A745</f>
        <v>0</v>
      </c>
      <c r="B744" s="0" t="n">
        <f aca="false">+'Personnel Input Worksheet'!B745</f>
        <v>0</v>
      </c>
      <c r="C744" s="0" t="n">
        <f aca="false">+'Personnel Input Worksheet'!C745</f>
        <v>0</v>
      </c>
      <c r="D744" s="0" t="n">
        <f aca="false">+'Personnel Input Worksheet'!D745</f>
        <v>0</v>
      </c>
      <c r="E744" s="0" t="n">
        <f aca="false">+'Personnel Input Worksheet'!E745</f>
        <v>0</v>
      </c>
      <c r="F744" s="94" t="n">
        <f aca="false">+'Personnel Input Worksheet'!F745</f>
        <v>0</v>
      </c>
      <c r="G744" s="0" t="n">
        <f aca="false">+'Personnel Input Worksheet'!G745</f>
        <v>0</v>
      </c>
      <c r="H744" s="102" t="n">
        <f aca="false">+G744*30</f>
        <v>0</v>
      </c>
      <c r="I744" s="103" t="n">
        <f aca="false">+F744/12</f>
        <v>0</v>
      </c>
      <c r="J744" s="104" t="n">
        <v>36526</v>
      </c>
      <c r="K744" s="105" t="n">
        <f aca="false">IF(B744&lt;&gt;"FTE",DATE(99,12,31),+J744+(360-H744))</f>
        <v>36525</v>
      </c>
      <c r="L744" s="105" t="n">
        <f aca="false">IF(B744&lt;&gt;"FTE",J744+H744,DATE(2001,1,1))</f>
        <v>36526</v>
      </c>
      <c r="M744" s="103" t="n">
        <f aca="false">IF(AND($K744&lt;=M$20,$L744&gt;M$20),$I744,0)</f>
        <v>0</v>
      </c>
      <c r="N744" s="103" t="n">
        <f aca="false">IF(AND($K744&lt;=N$20,$L744&gt;N$20),$I744,0)</f>
        <v>0</v>
      </c>
      <c r="O744" s="103" t="n">
        <f aca="false">IF(AND($K744&lt;=O$20,$L744&gt;O$20),$I744,0)</f>
        <v>0</v>
      </c>
      <c r="P744" s="103" t="n">
        <f aca="false">IF(AND($K744&lt;=P$20,$L744&gt;P$20),$I744,0)</f>
        <v>0</v>
      </c>
      <c r="Q744" s="103" t="n">
        <f aca="false">IF(AND($K744&lt;=Q$20,$L744&gt;Q$20),$I744,0)</f>
        <v>0</v>
      </c>
      <c r="R744" s="103" t="n">
        <f aca="false">IF(AND($K744&lt;=R$20,$L744&gt;R$20),$I744,0)</f>
        <v>0</v>
      </c>
      <c r="S744" s="103" t="n">
        <f aca="false">IF(AND($K744&lt;=S$20,$L744&gt;S$20),$I744,0)</f>
        <v>0</v>
      </c>
      <c r="T744" s="103" t="n">
        <f aca="false">IF(AND($K744&lt;=T$20,$L744&gt;T$20),$I744,0)</f>
        <v>0</v>
      </c>
      <c r="U744" s="103" t="n">
        <f aca="false">IF(AND($K744&lt;=U$20,$L744&gt;U$20),$I744,0)</f>
        <v>0</v>
      </c>
      <c r="V744" s="103" t="n">
        <f aca="false">IF(AND($K744&lt;=V$20,$L744&gt;V$20),$I744,0)</f>
        <v>0</v>
      </c>
      <c r="W744" s="103" t="n">
        <f aca="false">IF(AND($K744&lt;=W$20,$L744&gt;W$20),$I744,0)</f>
        <v>0</v>
      </c>
      <c r="X744" s="103" t="n">
        <f aca="false">IF(AND($K744&lt;=X$20,$L744&gt;X$20),$I744,0)</f>
        <v>0</v>
      </c>
      <c r="Y744" s="106" t="n">
        <f aca="false">SUM(M744:X744)</f>
        <v>0</v>
      </c>
    </row>
    <row r="745" customFormat="false" ht="12.75" hidden="false" customHeight="false" outlineLevel="0" collapsed="false">
      <c r="A745" s="0" t="n">
        <f aca="false">+'Personnel Input Worksheet'!A746</f>
        <v>0</v>
      </c>
      <c r="B745" s="0" t="n">
        <f aca="false">+'Personnel Input Worksheet'!B746</f>
        <v>0</v>
      </c>
      <c r="C745" s="0" t="n">
        <f aca="false">+'Personnel Input Worksheet'!C746</f>
        <v>0</v>
      </c>
      <c r="D745" s="0" t="n">
        <f aca="false">+'Personnel Input Worksheet'!D746</f>
        <v>0</v>
      </c>
      <c r="E745" s="0" t="n">
        <f aca="false">+'Personnel Input Worksheet'!E746</f>
        <v>0</v>
      </c>
      <c r="F745" s="94" t="n">
        <f aca="false">+'Personnel Input Worksheet'!F746</f>
        <v>0</v>
      </c>
      <c r="G745" s="0" t="n">
        <f aca="false">+'Personnel Input Worksheet'!G746</f>
        <v>0</v>
      </c>
      <c r="H745" s="102" t="n">
        <f aca="false">+G745*30</f>
        <v>0</v>
      </c>
      <c r="I745" s="103" t="n">
        <f aca="false">+F745/12</f>
        <v>0</v>
      </c>
      <c r="J745" s="104" t="n">
        <v>36526</v>
      </c>
      <c r="K745" s="105" t="n">
        <f aca="false">IF(B745&lt;&gt;"FTE",DATE(99,12,31),+J745+(360-H745))</f>
        <v>36525</v>
      </c>
      <c r="L745" s="105" t="n">
        <f aca="false">IF(B745&lt;&gt;"FTE",J745+H745,DATE(2001,1,1))</f>
        <v>36526</v>
      </c>
      <c r="M745" s="103" t="n">
        <f aca="false">IF(AND($K745&lt;=M$20,$L745&gt;M$20),$I745,0)</f>
        <v>0</v>
      </c>
      <c r="N745" s="103" t="n">
        <f aca="false">IF(AND($K745&lt;=N$20,$L745&gt;N$20),$I745,0)</f>
        <v>0</v>
      </c>
      <c r="O745" s="103" t="n">
        <f aca="false">IF(AND($K745&lt;=O$20,$L745&gt;O$20),$I745,0)</f>
        <v>0</v>
      </c>
      <c r="P745" s="103" t="n">
        <f aca="false">IF(AND($K745&lt;=P$20,$L745&gt;P$20),$I745,0)</f>
        <v>0</v>
      </c>
      <c r="Q745" s="103" t="n">
        <f aca="false">IF(AND($K745&lt;=Q$20,$L745&gt;Q$20),$I745,0)</f>
        <v>0</v>
      </c>
      <c r="R745" s="103" t="n">
        <f aca="false">IF(AND($K745&lt;=R$20,$L745&gt;R$20),$I745,0)</f>
        <v>0</v>
      </c>
      <c r="S745" s="103" t="n">
        <f aca="false">IF(AND($K745&lt;=S$20,$L745&gt;S$20),$I745,0)</f>
        <v>0</v>
      </c>
      <c r="T745" s="103" t="n">
        <f aca="false">IF(AND($K745&lt;=T$20,$L745&gt;T$20),$I745,0)</f>
        <v>0</v>
      </c>
      <c r="U745" s="103" t="n">
        <f aca="false">IF(AND($K745&lt;=U$20,$L745&gt;U$20),$I745,0)</f>
        <v>0</v>
      </c>
      <c r="V745" s="103" t="n">
        <f aca="false">IF(AND($K745&lt;=V$20,$L745&gt;V$20),$I745,0)</f>
        <v>0</v>
      </c>
      <c r="W745" s="103" t="n">
        <f aca="false">IF(AND($K745&lt;=W$20,$L745&gt;W$20),$I745,0)</f>
        <v>0</v>
      </c>
      <c r="X745" s="103" t="n">
        <f aca="false">IF(AND($K745&lt;=X$20,$L745&gt;X$20),$I745,0)</f>
        <v>0</v>
      </c>
      <c r="Y745" s="106" t="n">
        <f aca="false">SUM(M745:X745)</f>
        <v>0</v>
      </c>
    </row>
    <row r="746" customFormat="false" ht="12.75" hidden="false" customHeight="false" outlineLevel="0" collapsed="false">
      <c r="A746" s="0" t="n">
        <f aca="false">+'Personnel Input Worksheet'!A747</f>
        <v>0</v>
      </c>
      <c r="B746" s="0" t="n">
        <f aca="false">+'Personnel Input Worksheet'!B747</f>
        <v>0</v>
      </c>
      <c r="C746" s="0" t="n">
        <f aca="false">+'Personnel Input Worksheet'!C747</f>
        <v>0</v>
      </c>
      <c r="D746" s="0" t="n">
        <f aca="false">+'Personnel Input Worksheet'!D747</f>
        <v>0</v>
      </c>
      <c r="E746" s="0" t="n">
        <f aca="false">+'Personnel Input Worksheet'!E747</f>
        <v>0</v>
      </c>
      <c r="F746" s="94" t="n">
        <f aca="false">+'Personnel Input Worksheet'!F747</f>
        <v>0</v>
      </c>
      <c r="G746" s="0" t="n">
        <f aca="false">+'Personnel Input Worksheet'!G747</f>
        <v>0</v>
      </c>
      <c r="H746" s="102" t="n">
        <f aca="false">+G746*30</f>
        <v>0</v>
      </c>
      <c r="I746" s="103" t="n">
        <f aca="false">+F746/12</f>
        <v>0</v>
      </c>
      <c r="J746" s="104" t="n">
        <v>36526</v>
      </c>
      <c r="K746" s="105" t="n">
        <f aca="false">IF(B746&lt;&gt;"FTE",DATE(99,12,31),+J746+(360-H746))</f>
        <v>36525</v>
      </c>
      <c r="L746" s="105" t="n">
        <f aca="false">IF(B746&lt;&gt;"FTE",J746+H746,DATE(2001,1,1))</f>
        <v>36526</v>
      </c>
      <c r="M746" s="103" t="n">
        <f aca="false">IF(AND($K746&lt;=M$20,$L746&gt;M$20),$I746,0)</f>
        <v>0</v>
      </c>
      <c r="N746" s="103" t="n">
        <f aca="false">IF(AND($K746&lt;=N$20,$L746&gt;N$20),$I746,0)</f>
        <v>0</v>
      </c>
      <c r="O746" s="103" t="n">
        <f aca="false">IF(AND($K746&lt;=O$20,$L746&gt;O$20),$I746,0)</f>
        <v>0</v>
      </c>
      <c r="P746" s="103" t="n">
        <f aca="false">IF(AND($K746&lt;=P$20,$L746&gt;P$20),$I746,0)</f>
        <v>0</v>
      </c>
      <c r="Q746" s="103" t="n">
        <f aca="false">IF(AND($K746&lt;=Q$20,$L746&gt;Q$20),$I746,0)</f>
        <v>0</v>
      </c>
      <c r="R746" s="103" t="n">
        <f aca="false">IF(AND($K746&lt;=R$20,$L746&gt;R$20),$I746,0)</f>
        <v>0</v>
      </c>
      <c r="S746" s="103" t="n">
        <f aca="false">IF(AND($K746&lt;=S$20,$L746&gt;S$20),$I746,0)</f>
        <v>0</v>
      </c>
      <c r="T746" s="103" t="n">
        <f aca="false">IF(AND($K746&lt;=T$20,$L746&gt;T$20),$I746,0)</f>
        <v>0</v>
      </c>
      <c r="U746" s="103" t="n">
        <f aca="false">IF(AND($K746&lt;=U$20,$L746&gt;U$20),$I746,0)</f>
        <v>0</v>
      </c>
      <c r="V746" s="103" t="n">
        <f aca="false">IF(AND($K746&lt;=V$20,$L746&gt;V$20),$I746,0)</f>
        <v>0</v>
      </c>
      <c r="W746" s="103" t="n">
        <f aca="false">IF(AND($K746&lt;=W$20,$L746&gt;W$20),$I746,0)</f>
        <v>0</v>
      </c>
      <c r="X746" s="103" t="n">
        <f aca="false">IF(AND($K746&lt;=X$20,$L746&gt;X$20),$I746,0)</f>
        <v>0</v>
      </c>
      <c r="Y746" s="106" t="n">
        <f aca="false">SUM(M746:X746)</f>
        <v>0</v>
      </c>
    </row>
    <row r="747" customFormat="false" ht="12.75" hidden="false" customHeight="false" outlineLevel="0" collapsed="false">
      <c r="A747" s="0" t="n">
        <f aca="false">+'Personnel Input Worksheet'!A748</f>
        <v>0</v>
      </c>
      <c r="B747" s="0" t="n">
        <f aca="false">+'Personnel Input Worksheet'!B748</f>
        <v>0</v>
      </c>
      <c r="C747" s="0" t="n">
        <f aca="false">+'Personnel Input Worksheet'!C748</f>
        <v>0</v>
      </c>
      <c r="D747" s="0" t="n">
        <f aca="false">+'Personnel Input Worksheet'!D748</f>
        <v>0</v>
      </c>
      <c r="E747" s="0" t="n">
        <f aca="false">+'Personnel Input Worksheet'!E748</f>
        <v>0</v>
      </c>
      <c r="F747" s="94" t="n">
        <f aca="false">+'Personnel Input Worksheet'!F748</f>
        <v>0</v>
      </c>
      <c r="G747" s="0" t="n">
        <f aca="false">+'Personnel Input Worksheet'!G748</f>
        <v>0</v>
      </c>
      <c r="H747" s="102" t="n">
        <f aca="false">+G747*30</f>
        <v>0</v>
      </c>
      <c r="I747" s="103" t="n">
        <f aca="false">+F747/12</f>
        <v>0</v>
      </c>
      <c r="J747" s="104" t="n">
        <v>36526</v>
      </c>
      <c r="K747" s="105" t="n">
        <f aca="false">IF(B747&lt;&gt;"FTE",DATE(99,12,31),+J747+(360-H747))</f>
        <v>36525</v>
      </c>
      <c r="L747" s="105" t="n">
        <f aca="false">IF(B747&lt;&gt;"FTE",J747+H747,DATE(2001,1,1))</f>
        <v>36526</v>
      </c>
      <c r="M747" s="103" t="n">
        <f aca="false">IF(AND($K747&lt;=M$20,$L747&gt;M$20),$I747,0)</f>
        <v>0</v>
      </c>
      <c r="N747" s="103" t="n">
        <f aca="false">IF(AND($K747&lt;=N$20,$L747&gt;N$20),$I747,0)</f>
        <v>0</v>
      </c>
      <c r="O747" s="103" t="n">
        <f aca="false">IF(AND($K747&lt;=O$20,$L747&gt;O$20),$I747,0)</f>
        <v>0</v>
      </c>
      <c r="P747" s="103" t="n">
        <f aca="false">IF(AND($K747&lt;=P$20,$L747&gt;P$20),$I747,0)</f>
        <v>0</v>
      </c>
      <c r="Q747" s="103" t="n">
        <f aca="false">IF(AND($K747&lt;=Q$20,$L747&gt;Q$20),$I747,0)</f>
        <v>0</v>
      </c>
      <c r="R747" s="103" t="n">
        <f aca="false">IF(AND($K747&lt;=R$20,$L747&gt;R$20),$I747,0)</f>
        <v>0</v>
      </c>
      <c r="S747" s="103" t="n">
        <f aca="false">IF(AND($K747&lt;=S$20,$L747&gt;S$20),$I747,0)</f>
        <v>0</v>
      </c>
      <c r="T747" s="103" t="n">
        <f aca="false">IF(AND($K747&lt;=T$20,$L747&gt;T$20),$I747,0)</f>
        <v>0</v>
      </c>
      <c r="U747" s="103" t="n">
        <f aca="false">IF(AND($K747&lt;=U$20,$L747&gt;U$20),$I747,0)</f>
        <v>0</v>
      </c>
      <c r="V747" s="103" t="n">
        <f aca="false">IF(AND($K747&lt;=V$20,$L747&gt;V$20),$I747,0)</f>
        <v>0</v>
      </c>
      <c r="W747" s="103" t="n">
        <f aca="false">IF(AND($K747&lt;=W$20,$L747&gt;W$20),$I747,0)</f>
        <v>0</v>
      </c>
      <c r="X747" s="103" t="n">
        <f aca="false">IF(AND($K747&lt;=X$20,$L747&gt;X$20),$I747,0)</f>
        <v>0</v>
      </c>
      <c r="Y747" s="106" t="n">
        <f aca="false">SUM(M747:X747)</f>
        <v>0</v>
      </c>
    </row>
    <row r="748" customFormat="false" ht="12.75" hidden="false" customHeight="false" outlineLevel="0" collapsed="false">
      <c r="A748" s="0" t="n">
        <f aca="false">+'Personnel Input Worksheet'!A749</f>
        <v>0</v>
      </c>
      <c r="B748" s="0" t="n">
        <f aca="false">+'Personnel Input Worksheet'!B749</f>
        <v>0</v>
      </c>
      <c r="C748" s="0" t="n">
        <f aca="false">+'Personnel Input Worksheet'!C749</f>
        <v>0</v>
      </c>
      <c r="D748" s="0" t="n">
        <f aca="false">+'Personnel Input Worksheet'!D749</f>
        <v>0</v>
      </c>
      <c r="E748" s="0" t="n">
        <f aca="false">+'Personnel Input Worksheet'!E749</f>
        <v>0</v>
      </c>
      <c r="F748" s="94" t="n">
        <f aca="false">+'Personnel Input Worksheet'!F749</f>
        <v>0</v>
      </c>
      <c r="G748" s="0" t="n">
        <f aca="false">+'Personnel Input Worksheet'!G749</f>
        <v>0</v>
      </c>
      <c r="H748" s="102" t="n">
        <f aca="false">+G748*30</f>
        <v>0</v>
      </c>
      <c r="I748" s="103" t="n">
        <f aca="false">+F748/12</f>
        <v>0</v>
      </c>
      <c r="J748" s="104" t="n">
        <v>36526</v>
      </c>
      <c r="K748" s="105" t="n">
        <f aca="false">IF(B748&lt;&gt;"FTE",DATE(99,12,31),+J748+(360-H748))</f>
        <v>36525</v>
      </c>
      <c r="L748" s="105" t="n">
        <f aca="false">IF(B748&lt;&gt;"FTE",J748+H748,DATE(2001,1,1))</f>
        <v>36526</v>
      </c>
      <c r="M748" s="103" t="n">
        <f aca="false">IF(AND($K748&lt;=M$20,$L748&gt;M$20),$I748,0)</f>
        <v>0</v>
      </c>
      <c r="N748" s="103" t="n">
        <f aca="false">IF(AND($K748&lt;=N$20,$L748&gt;N$20),$I748,0)</f>
        <v>0</v>
      </c>
      <c r="O748" s="103" t="n">
        <f aca="false">IF(AND($K748&lt;=O$20,$L748&gt;O$20),$I748,0)</f>
        <v>0</v>
      </c>
      <c r="P748" s="103" t="n">
        <f aca="false">IF(AND($K748&lt;=P$20,$L748&gt;P$20),$I748,0)</f>
        <v>0</v>
      </c>
      <c r="Q748" s="103" t="n">
        <f aca="false">IF(AND($K748&lt;=Q$20,$L748&gt;Q$20),$I748,0)</f>
        <v>0</v>
      </c>
      <c r="R748" s="103" t="n">
        <f aca="false">IF(AND($K748&lt;=R$20,$L748&gt;R$20),$I748,0)</f>
        <v>0</v>
      </c>
      <c r="S748" s="103" t="n">
        <f aca="false">IF(AND($K748&lt;=S$20,$L748&gt;S$20),$I748,0)</f>
        <v>0</v>
      </c>
      <c r="T748" s="103" t="n">
        <f aca="false">IF(AND($K748&lt;=T$20,$L748&gt;T$20),$I748,0)</f>
        <v>0</v>
      </c>
      <c r="U748" s="103" t="n">
        <f aca="false">IF(AND($K748&lt;=U$20,$L748&gt;U$20),$I748,0)</f>
        <v>0</v>
      </c>
      <c r="V748" s="103" t="n">
        <f aca="false">IF(AND($K748&lt;=V$20,$L748&gt;V$20),$I748,0)</f>
        <v>0</v>
      </c>
      <c r="W748" s="103" t="n">
        <f aca="false">IF(AND($K748&lt;=W$20,$L748&gt;W$20),$I748,0)</f>
        <v>0</v>
      </c>
      <c r="X748" s="103" t="n">
        <f aca="false">IF(AND($K748&lt;=X$20,$L748&gt;X$20),$I748,0)</f>
        <v>0</v>
      </c>
      <c r="Y748" s="106" t="n">
        <f aca="false">SUM(M748:X748)</f>
        <v>0</v>
      </c>
    </row>
    <row r="749" customFormat="false" ht="12.75" hidden="false" customHeight="false" outlineLevel="0" collapsed="false">
      <c r="A749" s="0" t="n">
        <f aca="false">+'Personnel Input Worksheet'!A750</f>
        <v>0</v>
      </c>
      <c r="B749" s="0" t="n">
        <f aca="false">+'Personnel Input Worksheet'!B750</f>
        <v>0</v>
      </c>
      <c r="C749" s="0" t="n">
        <f aca="false">+'Personnel Input Worksheet'!C750</f>
        <v>0</v>
      </c>
      <c r="D749" s="0" t="n">
        <f aca="false">+'Personnel Input Worksheet'!D750</f>
        <v>0</v>
      </c>
      <c r="E749" s="0" t="n">
        <f aca="false">+'Personnel Input Worksheet'!E750</f>
        <v>0</v>
      </c>
      <c r="F749" s="94" t="n">
        <f aca="false">+'Personnel Input Worksheet'!F750</f>
        <v>0</v>
      </c>
      <c r="G749" s="0" t="n">
        <f aca="false">+'Personnel Input Worksheet'!G750</f>
        <v>0</v>
      </c>
      <c r="H749" s="102" t="n">
        <f aca="false">+G749*30</f>
        <v>0</v>
      </c>
      <c r="I749" s="103" t="n">
        <f aca="false">+F749/12</f>
        <v>0</v>
      </c>
      <c r="J749" s="104" t="n">
        <v>36526</v>
      </c>
      <c r="K749" s="105" t="n">
        <f aca="false">IF(B749&lt;&gt;"FTE",DATE(99,12,31),+J749+(360-H749))</f>
        <v>36525</v>
      </c>
      <c r="L749" s="105" t="n">
        <f aca="false">IF(B749&lt;&gt;"FTE",J749+H749,DATE(2001,1,1))</f>
        <v>36526</v>
      </c>
      <c r="M749" s="103" t="n">
        <f aca="false">IF(AND($K749&lt;=M$20,$L749&gt;M$20),$I749,0)</f>
        <v>0</v>
      </c>
      <c r="N749" s="103" t="n">
        <f aca="false">IF(AND($K749&lt;=N$20,$L749&gt;N$20),$I749,0)</f>
        <v>0</v>
      </c>
      <c r="O749" s="103" t="n">
        <f aca="false">IF(AND($K749&lt;=O$20,$L749&gt;O$20),$I749,0)</f>
        <v>0</v>
      </c>
      <c r="P749" s="103" t="n">
        <f aca="false">IF(AND($K749&lt;=P$20,$L749&gt;P$20),$I749,0)</f>
        <v>0</v>
      </c>
      <c r="Q749" s="103" t="n">
        <f aca="false">IF(AND($K749&lt;=Q$20,$L749&gt;Q$20),$I749,0)</f>
        <v>0</v>
      </c>
      <c r="R749" s="103" t="n">
        <f aca="false">IF(AND($K749&lt;=R$20,$L749&gt;R$20),$I749,0)</f>
        <v>0</v>
      </c>
      <c r="S749" s="103" t="n">
        <f aca="false">IF(AND($K749&lt;=S$20,$L749&gt;S$20),$I749,0)</f>
        <v>0</v>
      </c>
      <c r="T749" s="103" t="n">
        <f aca="false">IF(AND($K749&lt;=T$20,$L749&gt;T$20),$I749,0)</f>
        <v>0</v>
      </c>
      <c r="U749" s="103" t="n">
        <f aca="false">IF(AND($K749&lt;=U$20,$L749&gt;U$20),$I749,0)</f>
        <v>0</v>
      </c>
      <c r="V749" s="103" t="n">
        <f aca="false">IF(AND($K749&lt;=V$20,$L749&gt;V$20),$I749,0)</f>
        <v>0</v>
      </c>
      <c r="W749" s="103" t="n">
        <f aca="false">IF(AND($K749&lt;=W$20,$L749&gt;W$20),$I749,0)</f>
        <v>0</v>
      </c>
      <c r="X749" s="103" t="n">
        <f aca="false">IF(AND($K749&lt;=X$20,$L749&gt;X$20),$I749,0)</f>
        <v>0</v>
      </c>
      <c r="Y749" s="106" t="n">
        <f aca="false">SUM(M749:X749)</f>
        <v>0</v>
      </c>
    </row>
    <row r="750" customFormat="false" ht="12.75" hidden="false" customHeight="false" outlineLevel="0" collapsed="false">
      <c r="A750" s="0" t="n">
        <f aca="false">+'Personnel Input Worksheet'!A751</f>
        <v>0</v>
      </c>
      <c r="B750" s="0" t="n">
        <f aca="false">+'Personnel Input Worksheet'!B751</f>
        <v>0</v>
      </c>
      <c r="C750" s="0" t="n">
        <f aca="false">+'Personnel Input Worksheet'!C751</f>
        <v>0</v>
      </c>
      <c r="D750" s="0" t="n">
        <f aca="false">+'Personnel Input Worksheet'!D751</f>
        <v>0</v>
      </c>
      <c r="E750" s="0" t="n">
        <f aca="false">+'Personnel Input Worksheet'!E751</f>
        <v>0</v>
      </c>
      <c r="F750" s="94" t="n">
        <f aca="false">+'Personnel Input Worksheet'!F751</f>
        <v>0</v>
      </c>
      <c r="G750" s="0" t="n">
        <f aca="false">+'Personnel Input Worksheet'!G751</f>
        <v>0</v>
      </c>
      <c r="H750" s="102" t="n">
        <f aca="false">+G750*30</f>
        <v>0</v>
      </c>
      <c r="I750" s="103" t="n">
        <f aca="false">+F750/12</f>
        <v>0</v>
      </c>
      <c r="J750" s="104" t="n">
        <v>36526</v>
      </c>
      <c r="K750" s="105" t="n">
        <f aca="false">IF(B750&lt;&gt;"FTE",DATE(99,12,31),+J750+(360-H750))</f>
        <v>36525</v>
      </c>
      <c r="L750" s="105" t="n">
        <f aca="false">IF(B750&lt;&gt;"FTE",J750+H750,DATE(2001,1,1))</f>
        <v>36526</v>
      </c>
      <c r="M750" s="103" t="n">
        <f aca="false">IF(AND($K750&lt;=M$20,$L750&gt;M$20),$I750,0)</f>
        <v>0</v>
      </c>
      <c r="N750" s="103" t="n">
        <f aca="false">IF(AND($K750&lt;=N$20,$L750&gt;N$20),$I750,0)</f>
        <v>0</v>
      </c>
      <c r="O750" s="103" t="n">
        <f aca="false">IF(AND($K750&lt;=O$20,$L750&gt;O$20),$I750,0)</f>
        <v>0</v>
      </c>
      <c r="P750" s="103" t="n">
        <f aca="false">IF(AND($K750&lt;=P$20,$L750&gt;P$20),$I750,0)</f>
        <v>0</v>
      </c>
      <c r="Q750" s="103" t="n">
        <f aca="false">IF(AND($K750&lt;=Q$20,$L750&gt;Q$20),$I750,0)</f>
        <v>0</v>
      </c>
      <c r="R750" s="103" t="n">
        <f aca="false">IF(AND($K750&lt;=R$20,$L750&gt;R$20),$I750,0)</f>
        <v>0</v>
      </c>
      <c r="S750" s="103" t="n">
        <f aca="false">IF(AND($K750&lt;=S$20,$L750&gt;S$20),$I750,0)</f>
        <v>0</v>
      </c>
      <c r="T750" s="103" t="n">
        <f aca="false">IF(AND($K750&lt;=T$20,$L750&gt;T$20),$I750,0)</f>
        <v>0</v>
      </c>
      <c r="U750" s="103" t="n">
        <f aca="false">IF(AND($K750&lt;=U$20,$L750&gt;U$20),$I750,0)</f>
        <v>0</v>
      </c>
      <c r="V750" s="103" t="n">
        <f aca="false">IF(AND($K750&lt;=V$20,$L750&gt;V$20),$I750,0)</f>
        <v>0</v>
      </c>
      <c r="W750" s="103" t="n">
        <f aca="false">IF(AND($K750&lt;=W$20,$L750&gt;W$20),$I750,0)</f>
        <v>0</v>
      </c>
      <c r="X750" s="103" t="n">
        <f aca="false">IF(AND($K750&lt;=X$20,$L750&gt;X$20),$I750,0)</f>
        <v>0</v>
      </c>
      <c r="Y750" s="106" t="n">
        <f aca="false">SUM(M750:X750)</f>
        <v>0</v>
      </c>
    </row>
    <row r="751" customFormat="false" ht="12.75" hidden="false" customHeight="false" outlineLevel="0" collapsed="false">
      <c r="A751" s="0" t="n">
        <f aca="false">+'Personnel Input Worksheet'!A752</f>
        <v>0</v>
      </c>
      <c r="B751" s="0" t="n">
        <f aca="false">+'Personnel Input Worksheet'!B752</f>
        <v>0</v>
      </c>
      <c r="C751" s="0" t="n">
        <f aca="false">+'Personnel Input Worksheet'!C752</f>
        <v>0</v>
      </c>
      <c r="D751" s="0" t="n">
        <f aca="false">+'Personnel Input Worksheet'!D752</f>
        <v>0</v>
      </c>
      <c r="E751" s="0" t="n">
        <f aca="false">+'Personnel Input Worksheet'!E752</f>
        <v>0</v>
      </c>
      <c r="F751" s="94" t="n">
        <f aca="false">+'Personnel Input Worksheet'!F752</f>
        <v>0</v>
      </c>
      <c r="G751" s="0" t="n">
        <f aca="false">+'Personnel Input Worksheet'!G752</f>
        <v>0</v>
      </c>
      <c r="H751" s="102" t="n">
        <f aca="false">+G751*30</f>
        <v>0</v>
      </c>
      <c r="I751" s="103" t="n">
        <f aca="false">+F751/12</f>
        <v>0</v>
      </c>
      <c r="J751" s="104" t="n">
        <v>36526</v>
      </c>
      <c r="K751" s="105" t="n">
        <f aca="false">IF(B751&lt;&gt;"FTE",DATE(99,12,31),+J751+(360-H751))</f>
        <v>36525</v>
      </c>
      <c r="L751" s="105" t="n">
        <f aca="false">IF(B751&lt;&gt;"FTE",J751+H751,DATE(2001,1,1))</f>
        <v>36526</v>
      </c>
      <c r="M751" s="103" t="n">
        <f aca="false">IF(AND($K751&lt;=M$20,$L751&gt;M$20),$I751,0)</f>
        <v>0</v>
      </c>
      <c r="N751" s="103" t="n">
        <f aca="false">IF(AND($K751&lt;=N$20,$L751&gt;N$20),$I751,0)</f>
        <v>0</v>
      </c>
      <c r="O751" s="103" t="n">
        <f aca="false">IF(AND($K751&lt;=O$20,$L751&gt;O$20),$I751,0)</f>
        <v>0</v>
      </c>
      <c r="P751" s="103" t="n">
        <f aca="false">IF(AND($K751&lt;=P$20,$L751&gt;P$20),$I751,0)</f>
        <v>0</v>
      </c>
      <c r="Q751" s="103" t="n">
        <f aca="false">IF(AND($K751&lt;=Q$20,$L751&gt;Q$20),$I751,0)</f>
        <v>0</v>
      </c>
      <c r="R751" s="103" t="n">
        <f aca="false">IF(AND($K751&lt;=R$20,$L751&gt;R$20),$I751,0)</f>
        <v>0</v>
      </c>
      <c r="S751" s="103" t="n">
        <f aca="false">IF(AND($K751&lt;=S$20,$L751&gt;S$20),$I751,0)</f>
        <v>0</v>
      </c>
      <c r="T751" s="103" t="n">
        <f aca="false">IF(AND($K751&lt;=T$20,$L751&gt;T$20),$I751,0)</f>
        <v>0</v>
      </c>
      <c r="U751" s="103" t="n">
        <f aca="false">IF(AND($K751&lt;=U$20,$L751&gt;U$20),$I751,0)</f>
        <v>0</v>
      </c>
      <c r="V751" s="103" t="n">
        <f aca="false">IF(AND($K751&lt;=V$20,$L751&gt;V$20),$I751,0)</f>
        <v>0</v>
      </c>
      <c r="W751" s="103" t="n">
        <f aca="false">IF(AND($K751&lt;=W$20,$L751&gt;W$20),$I751,0)</f>
        <v>0</v>
      </c>
      <c r="X751" s="103" t="n">
        <f aca="false">IF(AND($K751&lt;=X$20,$L751&gt;X$20),$I751,0)</f>
        <v>0</v>
      </c>
      <c r="Y751" s="106" t="n">
        <f aca="false">SUM(M751:X751)</f>
        <v>0</v>
      </c>
    </row>
    <row r="752" customFormat="false" ht="12.75" hidden="false" customHeight="false" outlineLevel="0" collapsed="false">
      <c r="A752" s="0" t="n">
        <f aca="false">+'Personnel Input Worksheet'!A753</f>
        <v>0</v>
      </c>
      <c r="B752" s="0" t="n">
        <f aca="false">+'Personnel Input Worksheet'!B753</f>
        <v>0</v>
      </c>
      <c r="C752" s="0" t="n">
        <f aca="false">+'Personnel Input Worksheet'!C753</f>
        <v>0</v>
      </c>
      <c r="D752" s="0" t="n">
        <f aca="false">+'Personnel Input Worksheet'!D753</f>
        <v>0</v>
      </c>
      <c r="E752" s="0" t="n">
        <f aca="false">+'Personnel Input Worksheet'!E753</f>
        <v>0</v>
      </c>
      <c r="F752" s="94" t="n">
        <f aca="false">+'Personnel Input Worksheet'!F753</f>
        <v>0</v>
      </c>
      <c r="G752" s="0" t="n">
        <f aca="false">+'Personnel Input Worksheet'!G753</f>
        <v>0</v>
      </c>
      <c r="H752" s="102" t="n">
        <f aca="false">+G752*30</f>
        <v>0</v>
      </c>
      <c r="I752" s="103" t="n">
        <f aca="false">+F752/12</f>
        <v>0</v>
      </c>
      <c r="J752" s="104" t="n">
        <v>36526</v>
      </c>
      <c r="K752" s="105" t="n">
        <f aca="false">IF(B752&lt;&gt;"FTE",DATE(99,12,31),+J752+(360-H752))</f>
        <v>36525</v>
      </c>
      <c r="L752" s="105" t="n">
        <f aca="false">IF(B752&lt;&gt;"FTE",J752+H752,DATE(2001,1,1))</f>
        <v>36526</v>
      </c>
      <c r="M752" s="103" t="n">
        <f aca="false">IF(AND($K752&lt;=M$20,$L752&gt;M$20),$I752,0)</f>
        <v>0</v>
      </c>
      <c r="N752" s="103" t="n">
        <f aca="false">IF(AND($K752&lt;=N$20,$L752&gt;N$20),$I752,0)</f>
        <v>0</v>
      </c>
      <c r="O752" s="103" t="n">
        <f aca="false">IF(AND($K752&lt;=O$20,$L752&gt;O$20),$I752,0)</f>
        <v>0</v>
      </c>
      <c r="P752" s="103" t="n">
        <f aca="false">IF(AND($K752&lt;=P$20,$L752&gt;P$20),$I752,0)</f>
        <v>0</v>
      </c>
      <c r="Q752" s="103" t="n">
        <f aca="false">IF(AND($K752&lt;=Q$20,$L752&gt;Q$20),$I752,0)</f>
        <v>0</v>
      </c>
      <c r="R752" s="103" t="n">
        <f aca="false">IF(AND($K752&lt;=R$20,$L752&gt;R$20),$I752,0)</f>
        <v>0</v>
      </c>
      <c r="S752" s="103" t="n">
        <f aca="false">IF(AND($K752&lt;=S$20,$L752&gt;S$20),$I752,0)</f>
        <v>0</v>
      </c>
      <c r="T752" s="103" t="n">
        <f aca="false">IF(AND($K752&lt;=T$20,$L752&gt;T$20),$I752,0)</f>
        <v>0</v>
      </c>
      <c r="U752" s="103" t="n">
        <f aca="false">IF(AND($K752&lt;=U$20,$L752&gt;U$20),$I752,0)</f>
        <v>0</v>
      </c>
      <c r="V752" s="103" t="n">
        <f aca="false">IF(AND($K752&lt;=V$20,$L752&gt;V$20),$I752,0)</f>
        <v>0</v>
      </c>
      <c r="W752" s="103" t="n">
        <f aca="false">IF(AND($K752&lt;=W$20,$L752&gt;W$20),$I752,0)</f>
        <v>0</v>
      </c>
      <c r="X752" s="103" t="n">
        <f aca="false">IF(AND($K752&lt;=X$20,$L752&gt;X$20),$I752,0)</f>
        <v>0</v>
      </c>
      <c r="Y752" s="106" t="n">
        <f aca="false">SUM(M752:X752)</f>
        <v>0</v>
      </c>
    </row>
    <row r="753" customFormat="false" ht="12.75" hidden="false" customHeight="false" outlineLevel="0" collapsed="false">
      <c r="A753" s="0" t="n">
        <f aca="false">+'Personnel Input Worksheet'!A754</f>
        <v>0</v>
      </c>
      <c r="B753" s="0" t="n">
        <f aca="false">+'Personnel Input Worksheet'!B754</f>
        <v>0</v>
      </c>
      <c r="C753" s="0" t="n">
        <f aca="false">+'Personnel Input Worksheet'!C754</f>
        <v>0</v>
      </c>
      <c r="D753" s="0" t="n">
        <f aca="false">+'Personnel Input Worksheet'!D754</f>
        <v>0</v>
      </c>
      <c r="E753" s="0" t="n">
        <f aca="false">+'Personnel Input Worksheet'!E754</f>
        <v>0</v>
      </c>
      <c r="F753" s="94" t="n">
        <f aca="false">+'Personnel Input Worksheet'!F754</f>
        <v>0</v>
      </c>
      <c r="G753" s="0" t="n">
        <f aca="false">+'Personnel Input Worksheet'!G754</f>
        <v>0</v>
      </c>
      <c r="H753" s="102" t="n">
        <f aca="false">+G753*30</f>
        <v>0</v>
      </c>
      <c r="I753" s="103" t="n">
        <f aca="false">+F753/12</f>
        <v>0</v>
      </c>
      <c r="J753" s="104" t="n">
        <v>36526</v>
      </c>
      <c r="K753" s="105" t="n">
        <f aca="false">IF(B753&lt;&gt;"FTE",DATE(99,12,31),+J753+(360-H753))</f>
        <v>36525</v>
      </c>
      <c r="L753" s="105" t="n">
        <f aca="false">IF(B753&lt;&gt;"FTE",J753+H753,DATE(2001,1,1))</f>
        <v>36526</v>
      </c>
      <c r="M753" s="103" t="n">
        <f aca="false">IF(AND($K753&lt;=M$20,$L753&gt;M$20),$I753,0)</f>
        <v>0</v>
      </c>
      <c r="N753" s="103" t="n">
        <f aca="false">IF(AND($K753&lt;=N$20,$L753&gt;N$20),$I753,0)</f>
        <v>0</v>
      </c>
      <c r="O753" s="103" t="n">
        <f aca="false">IF(AND($K753&lt;=O$20,$L753&gt;O$20),$I753,0)</f>
        <v>0</v>
      </c>
      <c r="P753" s="103" t="n">
        <f aca="false">IF(AND($K753&lt;=P$20,$L753&gt;P$20),$I753,0)</f>
        <v>0</v>
      </c>
      <c r="Q753" s="103" t="n">
        <f aca="false">IF(AND($K753&lt;=Q$20,$L753&gt;Q$20),$I753,0)</f>
        <v>0</v>
      </c>
      <c r="R753" s="103" t="n">
        <f aca="false">IF(AND($K753&lt;=R$20,$L753&gt;R$20),$I753,0)</f>
        <v>0</v>
      </c>
      <c r="S753" s="103" t="n">
        <f aca="false">IF(AND($K753&lt;=S$20,$L753&gt;S$20),$I753,0)</f>
        <v>0</v>
      </c>
      <c r="T753" s="103" t="n">
        <f aca="false">IF(AND($K753&lt;=T$20,$L753&gt;T$20),$I753,0)</f>
        <v>0</v>
      </c>
      <c r="U753" s="103" t="n">
        <f aca="false">IF(AND($K753&lt;=U$20,$L753&gt;U$20),$I753,0)</f>
        <v>0</v>
      </c>
      <c r="V753" s="103" t="n">
        <f aca="false">IF(AND($K753&lt;=V$20,$L753&gt;V$20),$I753,0)</f>
        <v>0</v>
      </c>
      <c r="W753" s="103" t="n">
        <f aca="false">IF(AND($K753&lt;=W$20,$L753&gt;W$20),$I753,0)</f>
        <v>0</v>
      </c>
      <c r="X753" s="103" t="n">
        <f aca="false">IF(AND($K753&lt;=X$20,$L753&gt;X$20),$I753,0)</f>
        <v>0</v>
      </c>
      <c r="Y753" s="106" t="n">
        <f aca="false">SUM(M753:X753)</f>
        <v>0</v>
      </c>
    </row>
    <row r="754" customFormat="false" ht="12.75" hidden="false" customHeight="false" outlineLevel="0" collapsed="false">
      <c r="A754" s="0" t="n">
        <f aca="false">+'Personnel Input Worksheet'!A755</f>
        <v>0</v>
      </c>
      <c r="B754" s="0" t="n">
        <f aca="false">+'Personnel Input Worksheet'!B755</f>
        <v>0</v>
      </c>
      <c r="C754" s="0" t="n">
        <f aca="false">+'Personnel Input Worksheet'!C755</f>
        <v>0</v>
      </c>
      <c r="D754" s="0" t="n">
        <f aca="false">+'Personnel Input Worksheet'!D755</f>
        <v>0</v>
      </c>
      <c r="E754" s="0" t="n">
        <f aca="false">+'Personnel Input Worksheet'!E755</f>
        <v>0</v>
      </c>
      <c r="F754" s="94" t="n">
        <f aca="false">+'Personnel Input Worksheet'!F755</f>
        <v>0</v>
      </c>
      <c r="G754" s="0" t="n">
        <f aca="false">+'Personnel Input Worksheet'!G755</f>
        <v>0</v>
      </c>
      <c r="H754" s="102" t="n">
        <f aca="false">+G754*30</f>
        <v>0</v>
      </c>
      <c r="I754" s="103" t="n">
        <f aca="false">+F754/12</f>
        <v>0</v>
      </c>
      <c r="J754" s="104" t="n">
        <v>36526</v>
      </c>
      <c r="K754" s="105" t="n">
        <f aca="false">IF(B754&lt;&gt;"FTE",DATE(99,12,31),+J754+(360-H754))</f>
        <v>36525</v>
      </c>
      <c r="L754" s="105" t="n">
        <f aca="false">IF(B754&lt;&gt;"FTE",J754+H754,DATE(2001,1,1))</f>
        <v>36526</v>
      </c>
      <c r="M754" s="103" t="n">
        <f aca="false">IF(AND($K754&lt;=M$20,$L754&gt;M$20),$I754,0)</f>
        <v>0</v>
      </c>
      <c r="N754" s="103" t="n">
        <f aca="false">IF(AND($K754&lt;=N$20,$L754&gt;N$20),$I754,0)</f>
        <v>0</v>
      </c>
      <c r="O754" s="103" t="n">
        <f aca="false">IF(AND($K754&lt;=O$20,$L754&gt;O$20),$I754,0)</f>
        <v>0</v>
      </c>
      <c r="P754" s="103" t="n">
        <f aca="false">IF(AND($K754&lt;=P$20,$L754&gt;P$20),$I754,0)</f>
        <v>0</v>
      </c>
      <c r="Q754" s="103" t="n">
        <f aca="false">IF(AND($K754&lt;=Q$20,$L754&gt;Q$20),$I754,0)</f>
        <v>0</v>
      </c>
      <c r="R754" s="103" t="n">
        <f aca="false">IF(AND($K754&lt;=R$20,$L754&gt;R$20),$I754,0)</f>
        <v>0</v>
      </c>
      <c r="S754" s="103" t="n">
        <f aca="false">IF(AND($K754&lt;=S$20,$L754&gt;S$20),$I754,0)</f>
        <v>0</v>
      </c>
      <c r="T754" s="103" t="n">
        <f aca="false">IF(AND($K754&lt;=T$20,$L754&gt;T$20),$I754,0)</f>
        <v>0</v>
      </c>
      <c r="U754" s="103" t="n">
        <f aca="false">IF(AND($K754&lt;=U$20,$L754&gt;U$20),$I754,0)</f>
        <v>0</v>
      </c>
      <c r="V754" s="103" t="n">
        <f aca="false">IF(AND($K754&lt;=V$20,$L754&gt;V$20),$I754,0)</f>
        <v>0</v>
      </c>
      <c r="W754" s="103" t="n">
        <f aca="false">IF(AND($K754&lt;=W$20,$L754&gt;W$20),$I754,0)</f>
        <v>0</v>
      </c>
      <c r="X754" s="103" t="n">
        <f aca="false">IF(AND($K754&lt;=X$20,$L754&gt;X$20),$I754,0)</f>
        <v>0</v>
      </c>
      <c r="Y754" s="106" t="n">
        <f aca="false">SUM(M754:X754)</f>
        <v>0</v>
      </c>
    </row>
    <row r="755" customFormat="false" ht="12.75" hidden="false" customHeight="false" outlineLevel="0" collapsed="false">
      <c r="A755" s="0" t="n">
        <f aca="false">+'Personnel Input Worksheet'!A756</f>
        <v>0</v>
      </c>
      <c r="B755" s="0" t="n">
        <f aca="false">+'Personnel Input Worksheet'!B756</f>
        <v>0</v>
      </c>
      <c r="C755" s="0" t="n">
        <f aca="false">+'Personnel Input Worksheet'!C756</f>
        <v>0</v>
      </c>
      <c r="D755" s="0" t="n">
        <f aca="false">+'Personnel Input Worksheet'!D756</f>
        <v>0</v>
      </c>
      <c r="E755" s="0" t="n">
        <f aca="false">+'Personnel Input Worksheet'!E756</f>
        <v>0</v>
      </c>
      <c r="F755" s="94" t="n">
        <f aca="false">+'Personnel Input Worksheet'!F756</f>
        <v>0</v>
      </c>
      <c r="G755" s="0" t="n">
        <f aca="false">+'Personnel Input Worksheet'!G756</f>
        <v>0</v>
      </c>
      <c r="H755" s="102" t="n">
        <f aca="false">+G755*30</f>
        <v>0</v>
      </c>
      <c r="I755" s="103" t="n">
        <f aca="false">+F755/12</f>
        <v>0</v>
      </c>
      <c r="J755" s="104" t="n">
        <v>36526</v>
      </c>
      <c r="K755" s="105" t="n">
        <f aca="false">IF(B755&lt;&gt;"FTE",DATE(99,12,31),+J755+(360-H755))</f>
        <v>36525</v>
      </c>
      <c r="L755" s="105" t="n">
        <f aca="false">IF(B755&lt;&gt;"FTE",J755+H755,DATE(2001,1,1))</f>
        <v>36526</v>
      </c>
      <c r="M755" s="103" t="n">
        <f aca="false">IF(AND($K755&lt;=M$20,$L755&gt;M$20),$I755,0)</f>
        <v>0</v>
      </c>
      <c r="N755" s="103" t="n">
        <f aca="false">IF(AND($K755&lt;=N$20,$L755&gt;N$20),$I755,0)</f>
        <v>0</v>
      </c>
      <c r="O755" s="103" t="n">
        <f aca="false">IF(AND($K755&lt;=O$20,$L755&gt;O$20),$I755,0)</f>
        <v>0</v>
      </c>
      <c r="P755" s="103" t="n">
        <f aca="false">IF(AND($K755&lt;=P$20,$L755&gt;P$20),$I755,0)</f>
        <v>0</v>
      </c>
      <c r="Q755" s="103" t="n">
        <f aca="false">IF(AND($K755&lt;=Q$20,$L755&gt;Q$20),$I755,0)</f>
        <v>0</v>
      </c>
      <c r="R755" s="103" t="n">
        <f aca="false">IF(AND($K755&lt;=R$20,$L755&gt;R$20),$I755,0)</f>
        <v>0</v>
      </c>
      <c r="S755" s="103" t="n">
        <f aca="false">IF(AND($K755&lt;=S$20,$L755&gt;S$20),$I755,0)</f>
        <v>0</v>
      </c>
      <c r="T755" s="103" t="n">
        <f aca="false">IF(AND($K755&lt;=T$20,$L755&gt;T$20),$I755,0)</f>
        <v>0</v>
      </c>
      <c r="U755" s="103" t="n">
        <f aca="false">IF(AND($K755&lt;=U$20,$L755&gt;U$20),$I755,0)</f>
        <v>0</v>
      </c>
      <c r="V755" s="103" t="n">
        <f aca="false">IF(AND($K755&lt;=V$20,$L755&gt;V$20),$I755,0)</f>
        <v>0</v>
      </c>
      <c r="W755" s="103" t="n">
        <f aca="false">IF(AND($K755&lt;=W$20,$L755&gt;W$20),$I755,0)</f>
        <v>0</v>
      </c>
      <c r="X755" s="103" t="n">
        <f aca="false">IF(AND($K755&lt;=X$20,$L755&gt;X$20),$I755,0)</f>
        <v>0</v>
      </c>
      <c r="Y755" s="106" t="n">
        <f aca="false">SUM(M755:X755)</f>
        <v>0</v>
      </c>
    </row>
    <row r="756" customFormat="false" ht="12.75" hidden="false" customHeight="false" outlineLevel="0" collapsed="false">
      <c r="A756" s="0" t="n">
        <f aca="false">+'Personnel Input Worksheet'!A757</f>
        <v>0</v>
      </c>
      <c r="B756" s="0" t="n">
        <f aca="false">+'Personnel Input Worksheet'!B757</f>
        <v>0</v>
      </c>
      <c r="C756" s="0" t="n">
        <f aca="false">+'Personnel Input Worksheet'!C757</f>
        <v>0</v>
      </c>
      <c r="D756" s="0" t="n">
        <f aca="false">+'Personnel Input Worksheet'!D757</f>
        <v>0</v>
      </c>
      <c r="E756" s="0" t="n">
        <f aca="false">+'Personnel Input Worksheet'!E757</f>
        <v>0</v>
      </c>
      <c r="F756" s="94" t="n">
        <f aca="false">+'Personnel Input Worksheet'!F757</f>
        <v>0</v>
      </c>
      <c r="G756" s="0" t="n">
        <f aca="false">+'Personnel Input Worksheet'!G757</f>
        <v>0</v>
      </c>
      <c r="H756" s="102" t="n">
        <f aca="false">+G756*30</f>
        <v>0</v>
      </c>
      <c r="I756" s="103" t="n">
        <f aca="false">+F756/12</f>
        <v>0</v>
      </c>
      <c r="J756" s="104" t="n">
        <v>36526</v>
      </c>
      <c r="K756" s="105" t="n">
        <f aca="false">IF(B756&lt;&gt;"FTE",DATE(99,12,31),+J756+(360-H756))</f>
        <v>36525</v>
      </c>
      <c r="L756" s="105" t="n">
        <f aca="false">IF(B756&lt;&gt;"FTE",J756+H756,DATE(2001,1,1))</f>
        <v>36526</v>
      </c>
      <c r="M756" s="103" t="n">
        <f aca="false">IF(AND($K756&lt;=M$20,$L756&gt;M$20),$I756,0)</f>
        <v>0</v>
      </c>
      <c r="N756" s="103" t="n">
        <f aca="false">IF(AND($K756&lt;=N$20,$L756&gt;N$20),$I756,0)</f>
        <v>0</v>
      </c>
      <c r="O756" s="103" t="n">
        <f aca="false">IF(AND($K756&lt;=O$20,$L756&gt;O$20),$I756,0)</f>
        <v>0</v>
      </c>
      <c r="P756" s="103" t="n">
        <f aca="false">IF(AND($K756&lt;=P$20,$L756&gt;P$20),$I756,0)</f>
        <v>0</v>
      </c>
      <c r="Q756" s="103" t="n">
        <f aca="false">IF(AND($K756&lt;=Q$20,$L756&gt;Q$20),$I756,0)</f>
        <v>0</v>
      </c>
      <c r="R756" s="103" t="n">
        <f aca="false">IF(AND($K756&lt;=R$20,$L756&gt;R$20),$I756,0)</f>
        <v>0</v>
      </c>
      <c r="S756" s="103" t="n">
        <f aca="false">IF(AND($K756&lt;=S$20,$L756&gt;S$20),$I756,0)</f>
        <v>0</v>
      </c>
      <c r="T756" s="103" t="n">
        <f aca="false">IF(AND($K756&lt;=T$20,$L756&gt;T$20),$I756,0)</f>
        <v>0</v>
      </c>
      <c r="U756" s="103" t="n">
        <f aca="false">IF(AND($K756&lt;=U$20,$L756&gt;U$20),$I756,0)</f>
        <v>0</v>
      </c>
      <c r="V756" s="103" t="n">
        <f aca="false">IF(AND($K756&lt;=V$20,$L756&gt;V$20),$I756,0)</f>
        <v>0</v>
      </c>
      <c r="W756" s="103" t="n">
        <f aca="false">IF(AND($K756&lt;=W$20,$L756&gt;W$20),$I756,0)</f>
        <v>0</v>
      </c>
      <c r="X756" s="103" t="n">
        <f aca="false">IF(AND($K756&lt;=X$20,$L756&gt;X$20),$I756,0)</f>
        <v>0</v>
      </c>
      <c r="Y756" s="106" t="n">
        <f aca="false">SUM(M756:X756)</f>
        <v>0</v>
      </c>
    </row>
    <row r="757" customFormat="false" ht="12.75" hidden="false" customHeight="false" outlineLevel="0" collapsed="false">
      <c r="A757" s="0" t="n">
        <f aca="false">+'Personnel Input Worksheet'!A758</f>
        <v>0</v>
      </c>
      <c r="B757" s="0" t="n">
        <f aca="false">+'Personnel Input Worksheet'!B758</f>
        <v>0</v>
      </c>
      <c r="C757" s="0" t="n">
        <f aca="false">+'Personnel Input Worksheet'!C758</f>
        <v>0</v>
      </c>
      <c r="D757" s="0" t="n">
        <f aca="false">+'Personnel Input Worksheet'!D758</f>
        <v>0</v>
      </c>
      <c r="E757" s="0" t="n">
        <f aca="false">+'Personnel Input Worksheet'!E758</f>
        <v>0</v>
      </c>
      <c r="F757" s="94" t="n">
        <f aca="false">+'Personnel Input Worksheet'!F758</f>
        <v>0</v>
      </c>
      <c r="G757" s="0" t="n">
        <f aca="false">+'Personnel Input Worksheet'!G758</f>
        <v>0</v>
      </c>
      <c r="H757" s="102" t="n">
        <f aca="false">+G757*30</f>
        <v>0</v>
      </c>
      <c r="I757" s="103" t="n">
        <f aca="false">+F757/12</f>
        <v>0</v>
      </c>
      <c r="J757" s="104" t="n">
        <v>36526</v>
      </c>
      <c r="K757" s="105" t="n">
        <f aca="false">IF(B757&lt;&gt;"FTE",DATE(99,12,31),+J757+(360-H757))</f>
        <v>36525</v>
      </c>
      <c r="L757" s="105" t="n">
        <f aca="false">IF(B757&lt;&gt;"FTE",J757+H757,DATE(2001,1,1))</f>
        <v>36526</v>
      </c>
      <c r="M757" s="103" t="n">
        <f aca="false">IF(AND($K757&lt;=M$20,$L757&gt;M$20),$I757,0)</f>
        <v>0</v>
      </c>
      <c r="N757" s="103" t="n">
        <f aca="false">IF(AND($K757&lt;=N$20,$L757&gt;N$20),$I757,0)</f>
        <v>0</v>
      </c>
      <c r="O757" s="103" t="n">
        <f aca="false">IF(AND($K757&lt;=O$20,$L757&gt;O$20),$I757,0)</f>
        <v>0</v>
      </c>
      <c r="P757" s="103" t="n">
        <f aca="false">IF(AND($K757&lt;=P$20,$L757&gt;P$20),$I757,0)</f>
        <v>0</v>
      </c>
      <c r="Q757" s="103" t="n">
        <f aca="false">IF(AND($K757&lt;=Q$20,$L757&gt;Q$20),$I757,0)</f>
        <v>0</v>
      </c>
      <c r="R757" s="103" t="n">
        <f aca="false">IF(AND($K757&lt;=R$20,$L757&gt;R$20),$I757,0)</f>
        <v>0</v>
      </c>
      <c r="S757" s="103" t="n">
        <f aca="false">IF(AND($K757&lt;=S$20,$L757&gt;S$20),$I757,0)</f>
        <v>0</v>
      </c>
      <c r="T757" s="103" t="n">
        <f aca="false">IF(AND($K757&lt;=T$20,$L757&gt;T$20),$I757,0)</f>
        <v>0</v>
      </c>
      <c r="U757" s="103" t="n">
        <f aca="false">IF(AND($K757&lt;=U$20,$L757&gt;U$20),$I757,0)</f>
        <v>0</v>
      </c>
      <c r="V757" s="103" t="n">
        <f aca="false">IF(AND($K757&lt;=V$20,$L757&gt;V$20),$I757,0)</f>
        <v>0</v>
      </c>
      <c r="W757" s="103" t="n">
        <f aca="false">IF(AND($K757&lt;=W$20,$L757&gt;W$20),$I757,0)</f>
        <v>0</v>
      </c>
      <c r="X757" s="103" t="n">
        <f aca="false">IF(AND($K757&lt;=X$20,$L757&gt;X$20),$I757,0)</f>
        <v>0</v>
      </c>
      <c r="Y757" s="106" t="n">
        <f aca="false">SUM(M757:X757)</f>
        <v>0</v>
      </c>
    </row>
    <row r="758" customFormat="false" ht="12.75" hidden="false" customHeight="false" outlineLevel="0" collapsed="false">
      <c r="A758" s="0" t="n">
        <f aca="false">+'Personnel Input Worksheet'!A759</f>
        <v>0</v>
      </c>
      <c r="B758" s="0" t="n">
        <f aca="false">+'Personnel Input Worksheet'!B759</f>
        <v>0</v>
      </c>
      <c r="C758" s="0" t="n">
        <f aca="false">+'Personnel Input Worksheet'!C759</f>
        <v>0</v>
      </c>
      <c r="D758" s="0" t="n">
        <f aca="false">+'Personnel Input Worksheet'!D759</f>
        <v>0</v>
      </c>
      <c r="E758" s="0" t="n">
        <f aca="false">+'Personnel Input Worksheet'!E759</f>
        <v>0</v>
      </c>
      <c r="F758" s="94" t="n">
        <f aca="false">+'Personnel Input Worksheet'!F759</f>
        <v>0</v>
      </c>
      <c r="G758" s="0" t="n">
        <f aca="false">+'Personnel Input Worksheet'!G759</f>
        <v>0</v>
      </c>
      <c r="H758" s="102" t="n">
        <f aca="false">+G758*30</f>
        <v>0</v>
      </c>
      <c r="I758" s="103" t="n">
        <f aca="false">+F758/12</f>
        <v>0</v>
      </c>
      <c r="J758" s="104" t="n">
        <v>36526</v>
      </c>
      <c r="K758" s="105" t="n">
        <f aca="false">IF(B758&lt;&gt;"FTE",DATE(99,12,31),+J758+(360-H758))</f>
        <v>36525</v>
      </c>
      <c r="L758" s="105" t="n">
        <f aca="false">IF(B758&lt;&gt;"FTE",J758+H758,DATE(2001,1,1))</f>
        <v>36526</v>
      </c>
      <c r="M758" s="103" t="n">
        <f aca="false">IF(AND($K758&lt;=M$20,$L758&gt;M$20),$I758,0)</f>
        <v>0</v>
      </c>
      <c r="N758" s="103" t="n">
        <f aca="false">IF(AND($K758&lt;=N$20,$L758&gt;N$20),$I758,0)</f>
        <v>0</v>
      </c>
      <c r="O758" s="103" t="n">
        <f aca="false">IF(AND($K758&lt;=O$20,$L758&gt;O$20),$I758,0)</f>
        <v>0</v>
      </c>
      <c r="P758" s="103" t="n">
        <f aca="false">IF(AND($K758&lt;=P$20,$L758&gt;P$20),$I758,0)</f>
        <v>0</v>
      </c>
      <c r="Q758" s="103" t="n">
        <f aca="false">IF(AND($K758&lt;=Q$20,$L758&gt;Q$20),$I758,0)</f>
        <v>0</v>
      </c>
      <c r="R758" s="103" t="n">
        <f aca="false">IF(AND($K758&lt;=R$20,$L758&gt;R$20),$I758,0)</f>
        <v>0</v>
      </c>
      <c r="S758" s="103" t="n">
        <f aca="false">IF(AND($K758&lt;=S$20,$L758&gt;S$20),$I758,0)</f>
        <v>0</v>
      </c>
      <c r="T758" s="103" t="n">
        <f aca="false">IF(AND($K758&lt;=T$20,$L758&gt;T$20),$I758,0)</f>
        <v>0</v>
      </c>
      <c r="U758" s="103" t="n">
        <f aca="false">IF(AND($K758&lt;=U$20,$L758&gt;U$20),$I758,0)</f>
        <v>0</v>
      </c>
      <c r="V758" s="103" t="n">
        <f aca="false">IF(AND($K758&lt;=V$20,$L758&gt;V$20),$I758,0)</f>
        <v>0</v>
      </c>
      <c r="W758" s="103" t="n">
        <f aca="false">IF(AND($K758&lt;=W$20,$L758&gt;W$20),$I758,0)</f>
        <v>0</v>
      </c>
      <c r="X758" s="103" t="n">
        <f aca="false">IF(AND($K758&lt;=X$20,$L758&gt;X$20),$I758,0)</f>
        <v>0</v>
      </c>
      <c r="Y758" s="106" t="n">
        <f aca="false">SUM(M758:X758)</f>
        <v>0</v>
      </c>
    </row>
    <row r="759" customFormat="false" ht="12.75" hidden="false" customHeight="false" outlineLevel="0" collapsed="false">
      <c r="A759" s="0" t="n">
        <f aca="false">+'Personnel Input Worksheet'!A760</f>
        <v>0</v>
      </c>
      <c r="B759" s="0" t="n">
        <f aca="false">+'Personnel Input Worksheet'!B760</f>
        <v>0</v>
      </c>
      <c r="C759" s="0" t="n">
        <f aca="false">+'Personnel Input Worksheet'!C760</f>
        <v>0</v>
      </c>
      <c r="D759" s="0" t="n">
        <f aca="false">+'Personnel Input Worksheet'!D760</f>
        <v>0</v>
      </c>
      <c r="E759" s="0" t="n">
        <f aca="false">+'Personnel Input Worksheet'!E760</f>
        <v>0</v>
      </c>
      <c r="F759" s="94" t="n">
        <f aca="false">+'Personnel Input Worksheet'!F760</f>
        <v>0</v>
      </c>
      <c r="G759" s="0" t="n">
        <f aca="false">+'Personnel Input Worksheet'!G760</f>
        <v>0</v>
      </c>
      <c r="H759" s="102" t="n">
        <f aca="false">+G759*30</f>
        <v>0</v>
      </c>
      <c r="I759" s="103" t="n">
        <f aca="false">+F759/12</f>
        <v>0</v>
      </c>
      <c r="J759" s="104" t="n">
        <v>36526</v>
      </c>
      <c r="K759" s="105" t="n">
        <f aca="false">IF(B759&lt;&gt;"FTE",DATE(99,12,31),+J759+(360-H759))</f>
        <v>36525</v>
      </c>
      <c r="L759" s="105" t="n">
        <f aca="false">IF(B759&lt;&gt;"FTE",J759+H759,DATE(2001,1,1))</f>
        <v>36526</v>
      </c>
      <c r="M759" s="103" t="n">
        <f aca="false">IF(AND($K759&lt;=M$20,$L759&gt;M$20),$I759,0)</f>
        <v>0</v>
      </c>
      <c r="N759" s="103" t="n">
        <f aca="false">IF(AND($K759&lt;=N$20,$L759&gt;N$20),$I759,0)</f>
        <v>0</v>
      </c>
      <c r="O759" s="103" t="n">
        <f aca="false">IF(AND($K759&lt;=O$20,$L759&gt;O$20),$I759,0)</f>
        <v>0</v>
      </c>
      <c r="P759" s="103" t="n">
        <f aca="false">IF(AND($K759&lt;=P$20,$L759&gt;P$20),$I759,0)</f>
        <v>0</v>
      </c>
      <c r="Q759" s="103" t="n">
        <f aca="false">IF(AND($K759&lt;=Q$20,$L759&gt;Q$20),$I759,0)</f>
        <v>0</v>
      </c>
      <c r="R759" s="103" t="n">
        <f aca="false">IF(AND($K759&lt;=R$20,$L759&gt;R$20),$I759,0)</f>
        <v>0</v>
      </c>
      <c r="S759" s="103" t="n">
        <f aca="false">IF(AND($K759&lt;=S$20,$L759&gt;S$20),$I759,0)</f>
        <v>0</v>
      </c>
      <c r="T759" s="103" t="n">
        <f aca="false">IF(AND($K759&lt;=T$20,$L759&gt;T$20),$I759,0)</f>
        <v>0</v>
      </c>
      <c r="U759" s="103" t="n">
        <f aca="false">IF(AND($K759&lt;=U$20,$L759&gt;U$20),$I759,0)</f>
        <v>0</v>
      </c>
      <c r="V759" s="103" t="n">
        <f aca="false">IF(AND($K759&lt;=V$20,$L759&gt;V$20),$I759,0)</f>
        <v>0</v>
      </c>
      <c r="W759" s="103" t="n">
        <f aca="false">IF(AND($K759&lt;=W$20,$L759&gt;W$20),$I759,0)</f>
        <v>0</v>
      </c>
      <c r="X759" s="103" t="n">
        <f aca="false">IF(AND($K759&lt;=X$20,$L759&gt;X$20),$I759,0)</f>
        <v>0</v>
      </c>
      <c r="Y759" s="106" t="n">
        <f aca="false">SUM(M759:X759)</f>
        <v>0</v>
      </c>
    </row>
    <row r="760" customFormat="false" ht="12.75" hidden="false" customHeight="false" outlineLevel="0" collapsed="false">
      <c r="A760" s="0" t="n">
        <f aca="false">+'Personnel Input Worksheet'!A761</f>
        <v>0</v>
      </c>
      <c r="B760" s="0" t="n">
        <f aca="false">+'Personnel Input Worksheet'!B761</f>
        <v>0</v>
      </c>
      <c r="C760" s="0" t="n">
        <f aca="false">+'Personnel Input Worksheet'!C761</f>
        <v>0</v>
      </c>
      <c r="D760" s="0" t="n">
        <f aca="false">+'Personnel Input Worksheet'!D761</f>
        <v>0</v>
      </c>
      <c r="E760" s="0" t="n">
        <f aca="false">+'Personnel Input Worksheet'!E761</f>
        <v>0</v>
      </c>
      <c r="F760" s="94" t="n">
        <f aca="false">+'Personnel Input Worksheet'!F761</f>
        <v>0</v>
      </c>
      <c r="G760" s="0" t="n">
        <f aca="false">+'Personnel Input Worksheet'!G761</f>
        <v>0</v>
      </c>
      <c r="H760" s="102" t="n">
        <f aca="false">+G760*30</f>
        <v>0</v>
      </c>
      <c r="I760" s="103" t="n">
        <f aca="false">+F760/12</f>
        <v>0</v>
      </c>
      <c r="J760" s="104" t="n">
        <v>36526</v>
      </c>
      <c r="K760" s="105" t="n">
        <f aca="false">IF(B760&lt;&gt;"FTE",DATE(99,12,31),+J760+(360-H760))</f>
        <v>36525</v>
      </c>
      <c r="L760" s="105" t="n">
        <f aca="false">IF(B760&lt;&gt;"FTE",J760+H760,DATE(2001,1,1))</f>
        <v>36526</v>
      </c>
      <c r="M760" s="103" t="n">
        <f aca="false">IF(AND($K760&lt;=M$20,$L760&gt;M$20),$I760,0)</f>
        <v>0</v>
      </c>
      <c r="N760" s="103" t="n">
        <f aca="false">IF(AND($K760&lt;=N$20,$L760&gt;N$20),$I760,0)</f>
        <v>0</v>
      </c>
      <c r="O760" s="103" t="n">
        <f aca="false">IF(AND($K760&lt;=O$20,$L760&gt;O$20),$I760,0)</f>
        <v>0</v>
      </c>
      <c r="P760" s="103" t="n">
        <f aca="false">IF(AND($K760&lt;=P$20,$L760&gt;P$20),$I760,0)</f>
        <v>0</v>
      </c>
      <c r="Q760" s="103" t="n">
        <f aca="false">IF(AND($K760&lt;=Q$20,$L760&gt;Q$20),$I760,0)</f>
        <v>0</v>
      </c>
      <c r="R760" s="103" t="n">
        <f aca="false">IF(AND($K760&lt;=R$20,$L760&gt;R$20),$I760,0)</f>
        <v>0</v>
      </c>
      <c r="S760" s="103" t="n">
        <f aca="false">IF(AND($K760&lt;=S$20,$L760&gt;S$20),$I760,0)</f>
        <v>0</v>
      </c>
      <c r="T760" s="103" t="n">
        <f aca="false">IF(AND($K760&lt;=T$20,$L760&gt;T$20),$I760,0)</f>
        <v>0</v>
      </c>
      <c r="U760" s="103" t="n">
        <f aca="false">IF(AND($K760&lt;=U$20,$L760&gt;U$20),$I760,0)</f>
        <v>0</v>
      </c>
      <c r="V760" s="103" t="n">
        <f aca="false">IF(AND($K760&lt;=V$20,$L760&gt;V$20),$I760,0)</f>
        <v>0</v>
      </c>
      <c r="W760" s="103" t="n">
        <f aca="false">IF(AND($K760&lt;=W$20,$L760&gt;W$20),$I760,0)</f>
        <v>0</v>
      </c>
      <c r="X760" s="103" t="n">
        <f aca="false">IF(AND($K760&lt;=X$20,$L760&gt;X$20),$I760,0)</f>
        <v>0</v>
      </c>
      <c r="Y760" s="106" t="n">
        <f aca="false">SUM(M760:X760)</f>
        <v>0</v>
      </c>
    </row>
    <row r="761" customFormat="false" ht="12.75" hidden="false" customHeight="false" outlineLevel="0" collapsed="false">
      <c r="A761" s="0" t="n">
        <f aca="false">+'Personnel Input Worksheet'!A762</f>
        <v>0</v>
      </c>
      <c r="B761" s="0" t="n">
        <f aca="false">+'Personnel Input Worksheet'!B762</f>
        <v>0</v>
      </c>
      <c r="C761" s="0" t="n">
        <f aca="false">+'Personnel Input Worksheet'!C762</f>
        <v>0</v>
      </c>
      <c r="D761" s="0" t="n">
        <f aca="false">+'Personnel Input Worksheet'!D762</f>
        <v>0</v>
      </c>
      <c r="E761" s="0" t="n">
        <f aca="false">+'Personnel Input Worksheet'!E762</f>
        <v>0</v>
      </c>
      <c r="F761" s="94" t="n">
        <f aca="false">+'Personnel Input Worksheet'!F762</f>
        <v>0</v>
      </c>
      <c r="G761" s="0" t="n">
        <f aca="false">+'Personnel Input Worksheet'!G762</f>
        <v>0</v>
      </c>
      <c r="H761" s="102" t="n">
        <f aca="false">+G761*30</f>
        <v>0</v>
      </c>
      <c r="I761" s="103" t="n">
        <f aca="false">+F761/12</f>
        <v>0</v>
      </c>
      <c r="J761" s="104" t="n">
        <v>36526</v>
      </c>
      <c r="K761" s="105" t="n">
        <f aca="false">IF(B761&lt;&gt;"FTE",DATE(99,12,31),+J761+(360-H761))</f>
        <v>36525</v>
      </c>
      <c r="L761" s="105" t="n">
        <f aca="false">IF(B761&lt;&gt;"FTE",J761+H761,DATE(2001,1,1))</f>
        <v>36526</v>
      </c>
      <c r="M761" s="103" t="n">
        <f aca="false">IF(AND($K761&lt;=M$20,$L761&gt;M$20),$I761,0)</f>
        <v>0</v>
      </c>
      <c r="N761" s="103" t="n">
        <f aca="false">IF(AND($K761&lt;=N$20,$L761&gt;N$20),$I761,0)</f>
        <v>0</v>
      </c>
      <c r="O761" s="103" t="n">
        <f aca="false">IF(AND($K761&lt;=O$20,$L761&gt;O$20),$I761,0)</f>
        <v>0</v>
      </c>
      <c r="P761" s="103" t="n">
        <f aca="false">IF(AND($K761&lt;=P$20,$L761&gt;P$20),$I761,0)</f>
        <v>0</v>
      </c>
      <c r="Q761" s="103" t="n">
        <f aca="false">IF(AND($K761&lt;=Q$20,$L761&gt;Q$20),$I761,0)</f>
        <v>0</v>
      </c>
      <c r="R761" s="103" t="n">
        <f aca="false">IF(AND($K761&lt;=R$20,$L761&gt;R$20),$I761,0)</f>
        <v>0</v>
      </c>
      <c r="S761" s="103" t="n">
        <f aca="false">IF(AND($K761&lt;=S$20,$L761&gt;S$20),$I761,0)</f>
        <v>0</v>
      </c>
      <c r="T761" s="103" t="n">
        <f aca="false">IF(AND($K761&lt;=T$20,$L761&gt;T$20),$I761,0)</f>
        <v>0</v>
      </c>
      <c r="U761" s="103" t="n">
        <f aca="false">IF(AND($K761&lt;=U$20,$L761&gt;U$20),$I761,0)</f>
        <v>0</v>
      </c>
      <c r="V761" s="103" t="n">
        <f aca="false">IF(AND($K761&lt;=V$20,$L761&gt;V$20),$I761,0)</f>
        <v>0</v>
      </c>
      <c r="W761" s="103" t="n">
        <f aca="false">IF(AND($K761&lt;=W$20,$L761&gt;W$20),$I761,0)</f>
        <v>0</v>
      </c>
      <c r="X761" s="103" t="n">
        <f aca="false">IF(AND($K761&lt;=X$20,$L761&gt;X$20),$I761,0)</f>
        <v>0</v>
      </c>
      <c r="Y761" s="106" t="n">
        <f aca="false">SUM(M761:X761)</f>
        <v>0</v>
      </c>
    </row>
    <row r="762" customFormat="false" ht="12.75" hidden="false" customHeight="false" outlineLevel="0" collapsed="false">
      <c r="A762" s="0" t="n">
        <f aca="false">+'Personnel Input Worksheet'!A763</f>
        <v>0</v>
      </c>
      <c r="B762" s="0" t="n">
        <f aca="false">+'Personnel Input Worksheet'!B763</f>
        <v>0</v>
      </c>
      <c r="C762" s="0" t="n">
        <f aca="false">+'Personnel Input Worksheet'!C763</f>
        <v>0</v>
      </c>
      <c r="D762" s="0" t="n">
        <f aca="false">+'Personnel Input Worksheet'!D763</f>
        <v>0</v>
      </c>
      <c r="E762" s="0" t="n">
        <f aca="false">+'Personnel Input Worksheet'!E763</f>
        <v>0</v>
      </c>
      <c r="F762" s="94" t="n">
        <f aca="false">+'Personnel Input Worksheet'!F763</f>
        <v>0</v>
      </c>
      <c r="G762" s="0" t="n">
        <f aca="false">+'Personnel Input Worksheet'!G763</f>
        <v>0</v>
      </c>
      <c r="H762" s="102" t="n">
        <f aca="false">+G762*30</f>
        <v>0</v>
      </c>
      <c r="I762" s="103" t="n">
        <f aca="false">+F762/12</f>
        <v>0</v>
      </c>
      <c r="J762" s="104" t="n">
        <v>36526</v>
      </c>
      <c r="K762" s="105" t="n">
        <f aca="false">IF(B762&lt;&gt;"FTE",DATE(99,12,31),+J762+(360-H762))</f>
        <v>36525</v>
      </c>
      <c r="L762" s="105" t="n">
        <f aca="false">IF(B762&lt;&gt;"FTE",J762+H762,DATE(2001,1,1))</f>
        <v>36526</v>
      </c>
      <c r="M762" s="103" t="n">
        <f aca="false">IF(AND($K762&lt;=M$20,$L762&gt;M$20),$I762,0)</f>
        <v>0</v>
      </c>
      <c r="N762" s="103" t="n">
        <f aca="false">IF(AND($K762&lt;=N$20,$L762&gt;N$20),$I762,0)</f>
        <v>0</v>
      </c>
      <c r="O762" s="103" t="n">
        <f aca="false">IF(AND($K762&lt;=O$20,$L762&gt;O$20),$I762,0)</f>
        <v>0</v>
      </c>
      <c r="P762" s="103" t="n">
        <f aca="false">IF(AND($K762&lt;=P$20,$L762&gt;P$20),$I762,0)</f>
        <v>0</v>
      </c>
      <c r="Q762" s="103" t="n">
        <f aca="false">IF(AND($K762&lt;=Q$20,$L762&gt;Q$20),$I762,0)</f>
        <v>0</v>
      </c>
      <c r="R762" s="103" t="n">
        <f aca="false">IF(AND($K762&lt;=R$20,$L762&gt;R$20),$I762,0)</f>
        <v>0</v>
      </c>
      <c r="S762" s="103" t="n">
        <f aca="false">IF(AND($K762&lt;=S$20,$L762&gt;S$20),$I762,0)</f>
        <v>0</v>
      </c>
      <c r="T762" s="103" t="n">
        <f aca="false">IF(AND($K762&lt;=T$20,$L762&gt;T$20),$I762,0)</f>
        <v>0</v>
      </c>
      <c r="U762" s="103" t="n">
        <f aca="false">IF(AND($K762&lt;=U$20,$L762&gt;U$20),$I762,0)</f>
        <v>0</v>
      </c>
      <c r="V762" s="103" t="n">
        <f aca="false">IF(AND($K762&lt;=V$20,$L762&gt;V$20),$I762,0)</f>
        <v>0</v>
      </c>
      <c r="W762" s="103" t="n">
        <f aca="false">IF(AND($K762&lt;=W$20,$L762&gt;W$20),$I762,0)</f>
        <v>0</v>
      </c>
      <c r="X762" s="103" t="n">
        <f aca="false">IF(AND($K762&lt;=X$20,$L762&gt;X$20),$I762,0)</f>
        <v>0</v>
      </c>
      <c r="Y762" s="106" t="n">
        <f aca="false">SUM(M762:X762)</f>
        <v>0</v>
      </c>
    </row>
    <row r="763" customFormat="false" ht="12.75" hidden="false" customHeight="false" outlineLevel="0" collapsed="false">
      <c r="A763" s="0" t="n">
        <f aca="false">+'Personnel Input Worksheet'!A764</f>
        <v>0</v>
      </c>
      <c r="B763" s="0" t="n">
        <f aca="false">+'Personnel Input Worksheet'!B764</f>
        <v>0</v>
      </c>
      <c r="C763" s="0" t="n">
        <f aca="false">+'Personnel Input Worksheet'!C764</f>
        <v>0</v>
      </c>
      <c r="D763" s="0" t="n">
        <f aca="false">+'Personnel Input Worksheet'!D764</f>
        <v>0</v>
      </c>
      <c r="E763" s="0" t="n">
        <f aca="false">+'Personnel Input Worksheet'!E764</f>
        <v>0</v>
      </c>
      <c r="F763" s="94" t="n">
        <f aca="false">+'Personnel Input Worksheet'!F764</f>
        <v>0</v>
      </c>
      <c r="G763" s="0" t="n">
        <f aca="false">+'Personnel Input Worksheet'!G764</f>
        <v>0</v>
      </c>
      <c r="H763" s="102" t="n">
        <f aca="false">+G763*30</f>
        <v>0</v>
      </c>
      <c r="I763" s="103" t="n">
        <f aca="false">+F763/12</f>
        <v>0</v>
      </c>
      <c r="J763" s="104" t="n">
        <v>36526</v>
      </c>
      <c r="K763" s="105" t="n">
        <f aca="false">IF(B763&lt;&gt;"FTE",DATE(99,12,31),+J763+(360-H763))</f>
        <v>36525</v>
      </c>
      <c r="L763" s="105" t="n">
        <f aca="false">IF(B763&lt;&gt;"FTE",J763+H763,DATE(2001,1,1))</f>
        <v>36526</v>
      </c>
      <c r="M763" s="103" t="n">
        <f aca="false">IF(AND($K763&lt;=M$20,$L763&gt;M$20),$I763,0)</f>
        <v>0</v>
      </c>
      <c r="N763" s="103" t="n">
        <f aca="false">IF(AND($K763&lt;=N$20,$L763&gt;N$20),$I763,0)</f>
        <v>0</v>
      </c>
      <c r="O763" s="103" t="n">
        <f aca="false">IF(AND($K763&lt;=O$20,$L763&gt;O$20),$I763,0)</f>
        <v>0</v>
      </c>
      <c r="P763" s="103" t="n">
        <f aca="false">IF(AND($K763&lt;=P$20,$L763&gt;P$20),$I763,0)</f>
        <v>0</v>
      </c>
      <c r="Q763" s="103" t="n">
        <f aca="false">IF(AND($K763&lt;=Q$20,$L763&gt;Q$20),$I763,0)</f>
        <v>0</v>
      </c>
      <c r="R763" s="103" t="n">
        <f aca="false">IF(AND($K763&lt;=R$20,$L763&gt;R$20),$I763,0)</f>
        <v>0</v>
      </c>
      <c r="S763" s="103" t="n">
        <f aca="false">IF(AND($K763&lt;=S$20,$L763&gt;S$20),$I763,0)</f>
        <v>0</v>
      </c>
      <c r="T763" s="103" t="n">
        <f aca="false">IF(AND($K763&lt;=T$20,$L763&gt;T$20),$I763,0)</f>
        <v>0</v>
      </c>
      <c r="U763" s="103" t="n">
        <f aca="false">IF(AND($K763&lt;=U$20,$L763&gt;U$20),$I763,0)</f>
        <v>0</v>
      </c>
      <c r="V763" s="103" t="n">
        <f aca="false">IF(AND($K763&lt;=V$20,$L763&gt;V$20),$I763,0)</f>
        <v>0</v>
      </c>
      <c r="W763" s="103" t="n">
        <f aca="false">IF(AND($K763&lt;=W$20,$L763&gt;W$20),$I763,0)</f>
        <v>0</v>
      </c>
      <c r="X763" s="103" t="n">
        <f aca="false">IF(AND($K763&lt;=X$20,$L763&gt;X$20),$I763,0)</f>
        <v>0</v>
      </c>
      <c r="Y763" s="106" t="n">
        <f aca="false">SUM(M763:X763)</f>
        <v>0</v>
      </c>
    </row>
    <row r="764" customFormat="false" ht="12.75" hidden="false" customHeight="false" outlineLevel="0" collapsed="false">
      <c r="A764" s="0" t="n">
        <f aca="false">+'Personnel Input Worksheet'!A765</f>
        <v>0</v>
      </c>
      <c r="B764" s="0" t="n">
        <f aca="false">+'Personnel Input Worksheet'!B765</f>
        <v>0</v>
      </c>
      <c r="C764" s="0" t="n">
        <f aca="false">+'Personnel Input Worksheet'!C765</f>
        <v>0</v>
      </c>
      <c r="D764" s="0" t="n">
        <f aca="false">+'Personnel Input Worksheet'!D765</f>
        <v>0</v>
      </c>
      <c r="E764" s="0" t="n">
        <f aca="false">+'Personnel Input Worksheet'!E765</f>
        <v>0</v>
      </c>
      <c r="F764" s="94" t="n">
        <f aca="false">+'Personnel Input Worksheet'!F765</f>
        <v>0</v>
      </c>
      <c r="G764" s="0" t="n">
        <f aca="false">+'Personnel Input Worksheet'!G765</f>
        <v>0</v>
      </c>
      <c r="H764" s="102" t="n">
        <f aca="false">+G764*30</f>
        <v>0</v>
      </c>
      <c r="I764" s="103" t="n">
        <f aca="false">+F764/12</f>
        <v>0</v>
      </c>
      <c r="J764" s="104" t="n">
        <v>36526</v>
      </c>
      <c r="K764" s="105" t="n">
        <f aca="false">IF(B764&lt;&gt;"FTE",DATE(99,12,31),+J764+(360-H764))</f>
        <v>36525</v>
      </c>
      <c r="L764" s="105" t="n">
        <f aca="false">IF(B764&lt;&gt;"FTE",J764+H764,DATE(2001,1,1))</f>
        <v>36526</v>
      </c>
      <c r="M764" s="103" t="n">
        <f aca="false">IF(AND($K764&lt;=M$20,$L764&gt;M$20),$I764,0)</f>
        <v>0</v>
      </c>
      <c r="N764" s="103" t="n">
        <f aca="false">IF(AND($K764&lt;=N$20,$L764&gt;N$20),$I764,0)</f>
        <v>0</v>
      </c>
      <c r="O764" s="103" t="n">
        <f aca="false">IF(AND($K764&lt;=O$20,$L764&gt;O$20),$I764,0)</f>
        <v>0</v>
      </c>
      <c r="P764" s="103" t="n">
        <f aca="false">IF(AND($K764&lt;=P$20,$L764&gt;P$20),$I764,0)</f>
        <v>0</v>
      </c>
      <c r="Q764" s="103" t="n">
        <f aca="false">IF(AND($K764&lt;=Q$20,$L764&gt;Q$20),$I764,0)</f>
        <v>0</v>
      </c>
      <c r="R764" s="103" t="n">
        <f aca="false">IF(AND($K764&lt;=R$20,$L764&gt;R$20),$I764,0)</f>
        <v>0</v>
      </c>
      <c r="S764" s="103" t="n">
        <f aca="false">IF(AND($K764&lt;=S$20,$L764&gt;S$20),$I764,0)</f>
        <v>0</v>
      </c>
      <c r="T764" s="103" t="n">
        <f aca="false">IF(AND($K764&lt;=T$20,$L764&gt;T$20),$I764,0)</f>
        <v>0</v>
      </c>
      <c r="U764" s="103" t="n">
        <f aca="false">IF(AND($K764&lt;=U$20,$L764&gt;U$20),$I764,0)</f>
        <v>0</v>
      </c>
      <c r="V764" s="103" t="n">
        <f aca="false">IF(AND($K764&lt;=V$20,$L764&gt;V$20),$I764,0)</f>
        <v>0</v>
      </c>
      <c r="W764" s="103" t="n">
        <f aca="false">IF(AND($K764&lt;=W$20,$L764&gt;W$20),$I764,0)</f>
        <v>0</v>
      </c>
      <c r="X764" s="103" t="n">
        <f aca="false">IF(AND($K764&lt;=X$20,$L764&gt;X$20),$I764,0)</f>
        <v>0</v>
      </c>
      <c r="Y764" s="106" t="n">
        <f aca="false">SUM(M764:X764)</f>
        <v>0</v>
      </c>
    </row>
    <row r="765" customFormat="false" ht="12.75" hidden="false" customHeight="false" outlineLevel="0" collapsed="false">
      <c r="A765" s="0" t="n">
        <f aca="false">+'Personnel Input Worksheet'!A766</f>
        <v>0</v>
      </c>
      <c r="B765" s="0" t="n">
        <f aca="false">+'Personnel Input Worksheet'!B766</f>
        <v>0</v>
      </c>
      <c r="C765" s="0" t="n">
        <f aca="false">+'Personnel Input Worksheet'!C766</f>
        <v>0</v>
      </c>
      <c r="D765" s="0" t="n">
        <f aca="false">+'Personnel Input Worksheet'!D766</f>
        <v>0</v>
      </c>
      <c r="E765" s="0" t="n">
        <f aca="false">+'Personnel Input Worksheet'!E766</f>
        <v>0</v>
      </c>
      <c r="F765" s="94" t="n">
        <f aca="false">+'Personnel Input Worksheet'!F766</f>
        <v>0</v>
      </c>
      <c r="G765" s="0" t="n">
        <f aca="false">+'Personnel Input Worksheet'!G766</f>
        <v>0</v>
      </c>
      <c r="H765" s="102" t="n">
        <f aca="false">+G765*30</f>
        <v>0</v>
      </c>
      <c r="I765" s="103" t="n">
        <f aca="false">+F765/12</f>
        <v>0</v>
      </c>
      <c r="J765" s="104" t="n">
        <v>36526</v>
      </c>
      <c r="K765" s="105" t="n">
        <f aca="false">IF(B765&lt;&gt;"FTE",DATE(99,12,31),+J765+(360-H765))</f>
        <v>36525</v>
      </c>
      <c r="L765" s="105" t="n">
        <f aca="false">IF(B765&lt;&gt;"FTE",J765+H765,DATE(2001,1,1))</f>
        <v>36526</v>
      </c>
      <c r="M765" s="103" t="n">
        <f aca="false">IF(AND($K765&lt;=M$20,$L765&gt;M$20),$I765,0)</f>
        <v>0</v>
      </c>
      <c r="N765" s="103" t="n">
        <f aca="false">IF(AND($K765&lt;=N$20,$L765&gt;N$20),$I765,0)</f>
        <v>0</v>
      </c>
      <c r="O765" s="103" t="n">
        <f aca="false">IF(AND($K765&lt;=O$20,$L765&gt;O$20),$I765,0)</f>
        <v>0</v>
      </c>
      <c r="P765" s="103" t="n">
        <f aca="false">IF(AND($K765&lt;=P$20,$L765&gt;P$20),$I765,0)</f>
        <v>0</v>
      </c>
      <c r="Q765" s="103" t="n">
        <f aca="false">IF(AND($K765&lt;=Q$20,$L765&gt;Q$20),$I765,0)</f>
        <v>0</v>
      </c>
      <c r="R765" s="103" t="n">
        <f aca="false">IF(AND($K765&lt;=R$20,$L765&gt;R$20),$I765,0)</f>
        <v>0</v>
      </c>
      <c r="S765" s="103" t="n">
        <f aca="false">IF(AND($K765&lt;=S$20,$L765&gt;S$20),$I765,0)</f>
        <v>0</v>
      </c>
      <c r="T765" s="103" t="n">
        <f aca="false">IF(AND($K765&lt;=T$20,$L765&gt;T$20),$I765,0)</f>
        <v>0</v>
      </c>
      <c r="U765" s="103" t="n">
        <f aca="false">IF(AND($K765&lt;=U$20,$L765&gt;U$20),$I765,0)</f>
        <v>0</v>
      </c>
      <c r="V765" s="103" t="n">
        <f aca="false">IF(AND($K765&lt;=V$20,$L765&gt;V$20),$I765,0)</f>
        <v>0</v>
      </c>
      <c r="W765" s="103" t="n">
        <f aca="false">IF(AND($K765&lt;=W$20,$L765&gt;W$20),$I765,0)</f>
        <v>0</v>
      </c>
      <c r="X765" s="103" t="n">
        <f aca="false">IF(AND($K765&lt;=X$20,$L765&gt;X$20),$I765,0)</f>
        <v>0</v>
      </c>
      <c r="Y765" s="106" t="n">
        <f aca="false">SUM(M765:X765)</f>
        <v>0</v>
      </c>
    </row>
    <row r="766" customFormat="false" ht="12.75" hidden="false" customHeight="false" outlineLevel="0" collapsed="false">
      <c r="A766" s="0" t="n">
        <f aca="false">+'Personnel Input Worksheet'!A767</f>
        <v>0</v>
      </c>
      <c r="B766" s="0" t="n">
        <f aca="false">+'Personnel Input Worksheet'!B767</f>
        <v>0</v>
      </c>
      <c r="C766" s="0" t="n">
        <f aca="false">+'Personnel Input Worksheet'!C767</f>
        <v>0</v>
      </c>
      <c r="D766" s="0" t="n">
        <f aca="false">+'Personnel Input Worksheet'!D767</f>
        <v>0</v>
      </c>
      <c r="E766" s="0" t="n">
        <f aca="false">+'Personnel Input Worksheet'!E767</f>
        <v>0</v>
      </c>
      <c r="F766" s="94" t="n">
        <f aca="false">+'Personnel Input Worksheet'!F767</f>
        <v>0</v>
      </c>
      <c r="G766" s="0" t="n">
        <f aca="false">+'Personnel Input Worksheet'!G767</f>
        <v>0</v>
      </c>
      <c r="H766" s="102" t="n">
        <f aca="false">+G766*30</f>
        <v>0</v>
      </c>
      <c r="I766" s="103" t="n">
        <f aca="false">+F766/12</f>
        <v>0</v>
      </c>
      <c r="J766" s="104" t="n">
        <v>36526</v>
      </c>
      <c r="K766" s="105" t="n">
        <f aca="false">IF(B766&lt;&gt;"FTE",DATE(99,12,31),+J766+(360-H766))</f>
        <v>36525</v>
      </c>
      <c r="L766" s="105" t="n">
        <f aca="false">IF(B766&lt;&gt;"FTE",J766+H766,DATE(2001,1,1))</f>
        <v>36526</v>
      </c>
      <c r="M766" s="103" t="n">
        <f aca="false">IF(AND($K766&lt;=M$20,$L766&gt;M$20),$I766,0)</f>
        <v>0</v>
      </c>
      <c r="N766" s="103" t="n">
        <f aca="false">IF(AND($K766&lt;=N$20,$L766&gt;N$20),$I766,0)</f>
        <v>0</v>
      </c>
      <c r="O766" s="103" t="n">
        <f aca="false">IF(AND($K766&lt;=O$20,$L766&gt;O$20),$I766,0)</f>
        <v>0</v>
      </c>
      <c r="P766" s="103" t="n">
        <f aca="false">IF(AND($K766&lt;=P$20,$L766&gt;P$20),$I766,0)</f>
        <v>0</v>
      </c>
      <c r="Q766" s="103" t="n">
        <f aca="false">IF(AND($K766&lt;=Q$20,$L766&gt;Q$20),$I766,0)</f>
        <v>0</v>
      </c>
      <c r="R766" s="103" t="n">
        <f aca="false">IF(AND($K766&lt;=R$20,$L766&gt;R$20),$I766,0)</f>
        <v>0</v>
      </c>
      <c r="S766" s="103" t="n">
        <f aca="false">IF(AND($K766&lt;=S$20,$L766&gt;S$20),$I766,0)</f>
        <v>0</v>
      </c>
      <c r="T766" s="103" t="n">
        <f aca="false">IF(AND($K766&lt;=T$20,$L766&gt;T$20),$I766,0)</f>
        <v>0</v>
      </c>
      <c r="U766" s="103" t="n">
        <f aca="false">IF(AND($K766&lt;=U$20,$L766&gt;U$20),$I766,0)</f>
        <v>0</v>
      </c>
      <c r="V766" s="103" t="n">
        <f aca="false">IF(AND($K766&lt;=V$20,$L766&gt;V$20),$I766,0)</f>
        <v>0</v>
      </c>
      <c r="W766" s="103" t="n">
        <f aca="false">IF(AND($K766&lt;=W$20,$L766&gt;W$20),$I766,0)</f>
        <v>0</v>
      </c>
      <c r="X766" s="103" t="n">
        <f aca="false">IF(AND($K766&lt;=X$20,$L766&gt;X$20),$I766,0)</f>
        <v>0</v>
      </c>
      <c r="Y766" s="106" t="n">
        <f aca="false">SUM(M766:X766)</f>
        <v>0</v>
      </c>
    </row>
    <row r="767" customFormat="false" ht="12.75" hidden="false" customHeight="false" outlineLevel="0" collapsed="false">
      <c r="A767" s="0" t="n">
        <f aca="false">+'Personnel Input Worksheet'!A768</f>
        <v>0</v>
      </c>
      <c r="B767" s="0" t="n">
        <f aca="false">+'Personnel Input Worksheet'!B768</f>
        <v>0</v>
      </c>
      <c r="C767" s="0" t="n">
        <f aca="false">+'Personnel Input Worksheet'!C768</f>
        <v>0</v>
      </c>
      <c r="D767" s="0" t="n">
        <f aca="false">+'Personnel Input Worksheet'!D768</f>
        <v>0</v>
      </c>
      <c r="E767" s="0" t="n">
        <f aca="false">+'Personnel Input Worksheet'!E768</f>
        <v>0</v>
      </c>
      <c r="F767" s="94" t="n">
        <f aca="false">+'Personnel Input Worksheet'!F768</f>
        <v>0</v>
      </c>
      <c r="G767" s="0" t="n">
        <f aca="false">+'Personnel Input Worksheet'!G768</f>
        <v>0</v>
      </c>
      <c r="H767" s="102" t="n">
        <f aca="false">+G767*30</f>
        <v>0</v>
      </c>
      <c r="I767" s="103" t="n">
        <f aca="false">+F767/12</f>
        <v>0</v>
      </c>
      <c r="J767" s="104" t="n">
        <v>36526</v>
      </c>
      <c r="K767" s="105" t="n">
        <f aca="false">IF(B767&lt;&gt;"FTE",DATE(99,12,31),+J767+(360-H767))</f>
        <v>36525</v>
      </c>
      <c r="L767" s="105" t="n">
        <f aca="false">IF(B767&lt;&gt;"FTE",J767+H767,DATE(2001,1,1))</f>
        <v>36526</v>
      </c>
      <c r="M767" s="103" t="n">
        <f aca="false">IF(AND($K767&lt;=M$20,$L767&gt;M$20),$I767,0)</f>
        <v>0</v>
      </c>
      <c r="N767" s="103" t="n">
        <f aca="false">IF(AND($K767&lt;=N$20,$L767&gt;N$20),$I767,0)</f>
        <v>0</v>
      </c>
      <c r="O767" s="103" t="n">
        <f aca="false">IF(AND($K767&lt;=O$20,$L767&gt;O$20),$I767,0)</f>
        <v>0</v>
      </c>
      <c r="P767" s="103" t="n">
        <f aca="false">IF(AND($K767&lt;=P$20,$L767&gt;P$20),$I767,0)</f>
        <v>0</v>
      </c>
      <c r="Q767" s="103" t="n">
        <f aca="false">IF(AND($K767&lt;=Q$20,$L767&gt;Q$20),$I767,0)</f>
        <v>0</v>
      </c>
      <c r="R767" s="103" t="n">
        <f aca="false">IF(AND($K767&lt;=R$20,$L767&gt;R$20),$I767,0)</f>
        <v>0</v>
      </c>
      <c r="S767" s="103" t="n">
        <f aca="false">IF(AND($K767&lt;=S$20,$L767&gt;S$20),$I767,0)</f>
        <v>0</v>
      </c>
      <c r="T767" s="103" t="n">
        <f aca="false">IF(AND($K767&lt;=T$20,$L767&gt;T$20),$I767,0)</f>
        <v>0</v>
      </c>
      <c r="U767" s="103" t="n">
        <f aca="false">IF(AND($K767&lt;=U$20,$L767&gt;U$20),$I767,0)</f>
        <v>0</v>
      </c>
      <c r="V767" s="103" t="n">
        <f aca="false">IF(AND($K767&lt;=V$20,$L767&gt;V$20),$I767,0)</f>
        <v>0</v>
      </c>
      <c r="W767" s="103" t="n">
        <f aca="false">IF(AND($K767&lt;=W$20,$L767&gt;W$20),$I767,0)</f>
        <v>0</v>
      </c>
      <c r="X767" s="103" t="n">
        <f aca="false">IF(AND($K767&lt;=X$20,$L767&gt;X$20),$I767,0)</f>
        <v>0</v>
      </c>
      <c r="Y767" s="106" t="n">
        <f aca="false">SUM(M767:X767)</f>
        <v>0</v>
      </c>
    </row>
    <row r="768" customFormat="false" ht="12.75" hidden="false" customHeight="false" outlineLevel="0" collapsed="false">
      <c r="A768" s="0" t="n">
        <f aca="false">+'Personnel Input Worksheet'!A769</f>
        <v>0</v>
      </c>
      <c r="B768" s="0" t="n">
        <f aca="false">+'Personnel Input Worksheet'!B769</f>
        <v>0</v>
      </c>
      <c r="C768" s="0" t="n">
        <f aca="false">+'Personnel Input Worksheet'!C769</f>
        <v>0</v>
      </c>
      <c r="D768" s="0" t="n">
        <f aca="false">+'Personnel Input Worksheet'!D769</f>
        <v>0</v>
      </c>
      <c r="E768" s="0" t="n">
        <f aca="false">+'Personnel Input Worksheet'!E769</f>
        <v>0</v>
      </c>
      <c r="F768" s="94" t="n">
        <f aca="false">+'Personnel Input Worksheet'!F769</f>
        <v>0</v>
      </c>
      <c r="G768" s="0" t="n">
        <f aca="false">+'Personnel Input Worksheet'!G769</f>
        <v>0</v>
      </c>
      <c r="H768" s="102" t="n">
        <f aca="false">+G768*30</f>
        <v>0</v>
      </c>
      <c r="I768" s="103" t="n">
        <f aca="false">+F768/12</f>
        <v>0</v>
      </c>
      <c r="J768" s="104" t="n">
        <v>36526</v>
      </c>
      <c r="K768" s="105" t="n">
        <f aca="false">IF(B768&lt;&gt;"FTE",DATE(99,12,31),+J768+(360-H768))</f>
        <v>36525</v>
      </c>
      <c r="L768" s="105" t="n">
        <f aca="false">IF(B768&lt;&gt;"FTE",J768+H768,DATE(2001,1,1))</f>
        <v>36526</v>
      </c>
      <c r="M768" s="103" t="n">
        <f aca="false">IF(AND($K768&lt;=M$20,$L768&gt;M$20),$I768,0)</f>
        <v>0</v>
      </c>
      <c r="N768" s="103" t="n">
        <f aca="false">IF(AND($K768&lt;=N$20,$L768&gt;N$20),$I768,0)</f>
        <v>0</v>
      </c>
      <c r="O768" s="103" t="n">
        <f aca="false">IF(AND($K768&lt;=O$20,$L768&gt;O$20),$I768,0)</f>
        <v>0</v>
      </c>
      <c r="P768" s="103" t="n">
        <f aca="false">IF(AND($K768&lt;=P$20,$L768&gt;P$20),$I768,0)</f>
        <v>0</v>
      </c>
      <c r="Q768" s="103" t="n">
        <f aca="false">IF(AND($K768&lt;=Q$20,$L768&gt;Q$20),$I768,0)</f>
        <v>0</v>
      </c>
      <c r="R768" s="103" t="n">
        <f aca="false">IF(AND($K768&lt;=R$20,$L768&gt;R$20),$I768,0)</f>
        <v>0</v>
      </c>
      <c r="S768" s="103" t="n">
        <f aca="false">IF(AND($K768&lt;=S$20,$L768&gt;S$20),$I768,0)</f>
        <v>0</v>
      </c>
      <c r="T768" s="103" t="n">
        <f aca="false">IF(AND($K768&lt;=T$20,$L768&gt;T$20),$I768,0)</f>
        <v>0</v>
      </c>
      <c r="U768" s="103" t="n">
        <f aca="false">IF(AND($K768&lt;=U$20,$L768&gt;U$20),$I768,0)</f>
        <v>0</v>
      </c>
      <c r="V768" s="103" t="n">
        <f aca="false">IF(AND($K768&lt;=V$20,$L768&gt;V$20),$I768,0)</f>
        <v>0</v>
      </c>
      <c r="W768" s="103" t="n">
        <f aca="false">IF(AND($K768&lt;=W$20,$L768&gt;W$20),$I768,0)</f>
        <v>0</v>
      </c>
      <c r="X768" s="103" t="n">
        <f aca="false">IF(AND($K768&lt;=X$20,$L768&gt;X$20),$I768,0)</f>
        <v>0</v>
      </c>
      <c r="Y768" s="106" t="n">
        <f aca="false">SUM(M768:X768)</f>
        <v>0</v>
      </c>
    </row>
    <row r="769" customFormat="false" ht="12.75" hidden="false" customHeight="false" outlineLevel="0" collapsed="false">
      <c r="A769" s="0" t="n">
        <f aca="false">+'Personnel Input Worksheet'!A770</f>
        <v>0</v>
      </c>
      <c r="B769" s="0" t="n">
        <f aca="false">+'Personnel Input Worksheet'!B770</f>
        <v>0</v>
      </c>
      <c r="C769" s="0" t="n">
        <f aca="false">+'Personnel Input Worksheet'!C770</f>
        <v>0</v>
      </c>
      <c r="D769" s="0" t="n">
        <f aca="false">+'Personnel Input Worksheet'!D770</f>
        <v>0</v>
      </c>
      <c r="E769" s="0" t="n">
        <f aca="false">+'Personnel Input Worksheet'!E770</f>
        <v>0</v>
      </c>
      <c r="F769" s="94" t="n">
        <f aca="false">+'Personnel Input Worksheet'!F770</f>
        <v>0</v>
      </c>
      <c r="G769" s="0" t="n">
        <f aca="false">+'Personnel Input Worksheet'!G770</f>
        <v>0</v>
      </c>
      <c r="H769" s="102" t="n">
        <f aca="false">+G769*30</f>
        <v>0</v>
      </c>
      <c r="I769" s="103" t="n">
        <f aca="false">+F769/12</f>
        <v>0</v>
      </c>
      <c r="J769" s="104" t="n">
        <v>36526</v>
      </c>
      <c r="K769" s="105" t="n">
        <f aca="false">IF(B769&lt;&gt;"FTE",DATE(99,12,31),+J769+(360-H769))</f>
        <v>36525</v>
      </c>
      <c r="L769" s="105" t="n">
        <f aca="false">IF(B769&lt;&gt;"FTE",J769+H769,DATE(2001,1,1))</f>
        <v>36526</v>
      </c>
      <c r="M769" s="103" t="n">
        <f aca="false">IF(AND($K769&lt;=M$20,$L769&gt;M$20),$I769,0)</f>
        <v>0</v>
      </c>
      <c r="N769" s="103" t="n">
        <f aca="false">IF(AND($K769&lt;=N$20,$L769&gt;N$20),$I769,0)</f>
        <v>0</v>
      </c>
      <c r="O769" s="103" t="n">
        <f aca="false">IF(AND($K769&lt;=O$20,$L769&gt;O$20),$I769,0)</f>
        <v>0</v>
      </c>
      <c r="P769" s="103" t="n">
        <f aca="false">IF(AND($K769&lt;=P$20,$L769&gt;P$20),$I769,0)</f>
        <v>0</v>
      </c>
      <c r="Q769" s="103" t="n">
        <f aca="false">IF(AND($K769&lt;=Q$20,$L769&gt;Q$20),$I769,0)</f>
        <v>0</v>
      </c>
      <c r="R769" s="103" t="n">
        <f aca="false">IF(AND($K769&lt;=R$20,$L769&gt;R$20),$I769,0)</f>
        <v>0</v>
      </c>
      <c r="S769" s="103" t="n">
        <f aca="false">IF(AND($K769&lt;=S$20,$L769&gt;S$20),$I769,0)</f>
        <v>0</v>
      </c>
      <c r="T769" s="103" t="n">
        <f aca="false">IF(AND($K769&lt;=T$20,$L769&gt;T$20),$I769,0)</f>
        <v>0</v>
      </c>
      <c r="U769" s="103" t="n">
        <f aca="false">IF(AND($K769&lt;=U$20,$L769&gt;U$20),$I769,0)</f>
        <v>0</v>
      </c>
      <c r="V769" s="103" t="n">
        <f aca="false">IF(AND($K769&lt;=V$20,$L769&gt;V$20),$I769,0)</f>
        <v>0</v>
      </c>
      <c r="W769" s="103" t="n">
        <f aca="false">IF(AND($K769&lt;=W$20,$L769&gt;W$20),$I769,0)</f>
        <v>0</v>
      </c>
      <c r="X769" s="103" t="n">
        <f aca="false">IF(AND($K769&lt;=X$20,$L769&gt;X$20),$I769,0)</f>
        <v>0</v>
      </c>
      <c r="Y769" s="106" t="n">
        <f aca="false">SUM(M769:X769)</f>
        <v>0</v>
      </c>
    </row>
    <row r="770" customFormat="false" ht="12.75" hidden="false" customHeight="false" outlineLevel="0" collapsed="false">
      <c r="A770" s="0" t="n">
        <f aca="false">+'Personnel Input Worksheet'!A771</f>
        <v>0</v>
      </c>
      <c r="B770" s="0" t="n">
        <f aca="false">+'Personnel Input Worksheet'!B771</f>
        <v>0</v>
      </c>
      <c r="C770" s="0" t="n">
        <f aca="false">+'Personnel Input Worksheet'!C771</f>
        <v>0</v>
      </c>
      <c r="D770" s="0" t="n">
        <f aca="false">+'Personnel Input Worksheet'!D771</f>
        <v>0</v>
      </c>
      <c r="E770" s="0" t="n">
        <f aca="false">+'Personnel Input Worksheet'!E771</f>
        <v>0</v>
      </c>
      <c r="F770" s="94" t="n">
        <f aca="false">+'Personnel Input Worksheet'!F771</f>
        <v>0</v>
      </c>
      <c r="G770" s="0" t="n">
        <f aca="false">+'Personnel Input Worksheet'!G771</f>
        <v>0</v>
      </c>
      <c r="H770" s="102" t="n">
        <f aca="false">+G770*30</f>
        <v>0</v>
      </c>
      <c r="I770" s="103" t="n">
        <f aca="false">+F770/12</f>
        <v>0</v>
      </c>
      <c r="J770" s="104" t="n">
        <v>36526</v>
      </c>
      <c r="K770" s="105" t="n">
        <f aca="false">IF(B770&lt;&gt;"FTE",DATE(99,12,31),+J770+(360-H770))</f>
        <v>36525</v>
      </c>
      <c r="L770" s="105" t="n">
        <f aca="false">IF(B770&lt;&gt;"FTE",J770+H770,DATE(2001,1,1))</f>
        <v>36526</v>
      </c>
      <c r="M770" s="103" t="n">
        <f aca="false">IF(AND($K770&lt;=M$20,$L770&gt;M$20),$I770,0)</f>
        <v>0</v>
      </c>
      <c r="N770" s="103" t="n">
        <f aca="false">IF(AND($K770&lt;=N$20,$L770&gt;N$20),$I770,0)</f>
        <v>0</v>
      </c>
      <c r="O770" s="103" t="n">
        <f aca="false">IF(AND($K770&lt;=O$20,$L770&gt;O$20),$I770,0)</f>
        <v>0</v>
      </c>
      <c r="P770" s="103" t="n">
        <f aca="false">IF(AND($K770&lt;=P$20,$L770&gt;P$20),$I770,0)</f>
        <v>0</v>
      </c>
      <c r="Q770" s="103" t="n">
        <f aca="false">IF(AND($K770&lt;=Q$20,$L770&gt;Q$20),$I770,0)</f>
        <v>0</v>
      </c>
      <c r="R770" s="103" t="n">
        <f aca="false">IF(AND($K770&lt;=R$20,$L770&gt;R$20),$I770,0)</f>
        <v>0</v>
      </c>
      <c r="S770" s="103" t="n">
        <f aca="false">IF(AND($K770&lt;=S$20,$L770&gt;S$20),$I770,0)</f>
        <v>0</v>
      </c>
      <c r="T770" s="103" t="n">
        <f aca="false">IF(AND($K770&lt;=T$20,$L770&gt;T$20),$I770,0)</f>
        <v>0</v>
      </c>
      <c r="U770" s="103" t="n">
        <f aca="false">IF(AND($K770&lt;=U$20,$L770&gt;U$20),$I770,0)</f>
        <v>0</v>
      </c>
      <c r="V770" s="103" t="n">
        <f aca="false">IF(AND($K770&lt;=V$20,$L770&gt;V$20),$I770,0)</f>
        <v>0</v>
      </c>
      <c r="W770" s="103" t="n">
        <f aca="false">IF(AND($K770&lt;=W$20,$L770&gt;W$20),$I770,0)</f>
        <v>0</v>
      </c>
      <c r="X770" s="103" t="n">
        <f aca="false">IF(AND($K770&lt;=X$20,$L770&gt;X$20),$I770,0)</f>
        <v>0</v>
      </c>
      <c r="Y770" s="106" t="n">
        <f aca="false">SUM(M770:X770)</f>
        <v>0</v>
      </c>
    </row>
    <row r="771" customFormat="false" ht="12.75" hidden="false" customHeight="false" outlineLevel="0" collapsed="false">
      <c r="A771" s="0" t="n">
        <f aca="false">+'Personnel Input Worksheet'!A772</f>
        <v>0</v>
      </c>
      <c r="B771" s="0" t="n">
        <f aca="false">+'Personnel Input Worksheet'!B772</f>
        <v>0</v>
      </c>
      <c r="C771" s="0" t="n">
        <f aca="false">+'Personnel Input Worksheet'!C772</f>
        <v>0</v>
      </c>
      <c r="D771" s="0" t="n">
        <f aca="false">+'Personnel Input Worksheet'!D772</f>
        <v>0</v>
      </c>
      <c r="E771" s="0" t="n">
        <f aca="false">+'Personnel Input Worksheet'!E772</f>
        <v>0</v>
      </c>
      <c r="F771" s="94" t="n">
        <f aca="false">+'Personnel Input Worksheet'!F772</f>
        <v>0</v>
      </c>
      <c r="G771" s="0" t="n">
        <f aca="false">+'Personnel Input Worksheet'!G772</f>
        <v>0</v>
      </c>
      <c r="H771" s="102" t="n">
        <f aca="false">+G771*30</f>
        <v>0</v>
      </c>
      <c r="I771" s="103" t="n">
        <f aca="false">+F771/12</f>
        <v>0</v>
      </c>
      <c r="J771" s="104" t="n">
        <v>36526</v>
      </c>
      <c r="K771" s="105" t="n">
        <f aca="false">IF(B771&lt;&gt;"FTE",DATE(99,12,31),+J771+(360-H771))</f>
        <v>36525</v>
      </c>
      <c r="L771" s="105" t="n">
        <f aca="false">IF(B771&lt;&gt;"FTE",J771+H771,DATE(2001,1,1))</f>
        <v>36526</v>
      </c>
      <c r="M771" s="103" t="n">
        <f aca="false">IF(AND($K771&lt;=M$20,$L771&gt;M$20),$I771,0)</f>
        <v>0</v>
      </c>
      <c r="N771" s="103" t="n">
        <f aca="false">IF(AND($K771&lt;=N$20,$L771&gt;N$20),$I771,0)</f>
        <v>0</v>
      </c>
      <c r="O771" s="103" t="n">
        <f aca="false">IF(AND($K771&lt;=O$20,$L771&gt;O$20),$I771,0)</f>
        <v>0</v>
      </c>
      <c r="P771" s="103" t="n">
        <f aca="false">IF(AND($K771&lt;=P$20,$L771&gt;P$20),$I771,0)</f>
        <v>0</v>
      </c>
      <c r="Q771" s="103" t="n">
        <f aca="false">IF(AND($K771&lt;=Q$20,$L771&gt;Q$20),$I771,0)</f>
        <v>0</v>
      </c>
      <c r="R771" s="103" t="n">
        <f aca="false">IF(AND($K771&lt;=R$20,$L771&gt;R$20),$I771,0)</f>
        <v>0</v>
      </c>
      <c r="S771" s="103" t="n">
        <f aca="false">IF(AND($K771&lt;=S$20,$L771&gt;S$20),$I771,0)</f>
        <v>0</v>
      </c>
      <c r="T771" s="103" t="n">
        <f aca="false">IF(AND($K771&lt;=T$20,$L771&gt;T$20),$I771,0)</f>
        <v>0</v>
      </c>
      <c r="U771" s="103" t="n">
        <f aca="false">IF(AND($K771&lt;=U$20,$L771&gt;U$20),$I771,0)</f>
        <v>0</v>
      </c>
      <c r="V771" s="103" t="n">
        <f aca="false">IF(AND($K771&lt;=V$20,$L771&gt;V$20),$I771,0)</f>
        <v>0</v>
      </c>
      <c r="W771" s="103" t="n">
        <f aca="false">IF(AND($K771&lt;=W$20,$L771&gt;W$20),$I771,0)</f>
        <v>0</v>
      </c>
      <c r="X771" s="103" t="n">
        <f aca="false">IF(AND($K771&lt;=X$20,$L771&gt;X$20),$I771,0)</f>
        <v>0</v>
      </c>
      <c r="Y771" s="106" t="n">
        <f aca="false">SUM(M771:X771)</f>
        <v>0</v>
      </c>
    </row>
    <row r="772" customFormat="false" ht="12.75" hidden="false" customHeight="false" outlineLevel="0" collapsed="false">
      <c r="A772" s="0" t="n">
        <f aca="false">+'Personnel Input Worksheet'!A773</f>
        <v>0</v>
      </c>
      <c r="B772" s="0" t="n">
        <f aca="false">+'Personnel Input Worksheet'!B773</f>
        <v>0</v>
      </c>
      <c r="C772" s="0" t="n">
        <f aca="false">+'Personnel Input Worksheet'!C773</f>
        <v>0</v>
      </c>
      <c r="D772" s="0" t="n">
        <f aca="false">+'Personnel Input Worksheet'!D773</f>
        <v>0</v>
      </c>
      <c r="E772" s="0" t="n">
        <f aca="false">+'Personnel Input Worksheet'!E773</f>
        <v>0</v>
      </c>
      <c r="F772" s="94" t="n">
        <f aca="false">+'Personnel Input Worksheet'!F773</f>
        <v>0</v>
      </c>
      <c r="G772" s="0" t="n">
        <f aca="false">+'Personnel Input Worksheet'!G773</f>
        <v>0</v>
      </c>
      <c r="H772" s="102" t="n">
        <f aca="false">+G772*30</f>
        <v>0</v>
      </c>
      <c r="I772" s="103" t="n">
        <f aca="false">+F772/12</f>
        <v>0</v>
      </c>
      <c r="J772" s="104" t="n">
        <v>36526</v>
      </c>
      <c r="K772" s="105" t="n">
        <f aca="false">IF(B772&lt;&gt;"FTE",DATE(99,12,31),+J772+(360-H772))</f>
        <v>36525</v>
      </c>
      <c r="L772" s="105" t="n">
        <f aca="false">IF(B772&lt;&gt;"FTE",J772+H772,DATE(2001,1,1))</f>
        <v>36526</v>
      </c>
      <c r="M772" s="103" t="n">
        <f aca="false">IF(AND($K772&lt;=M$20,$L772&gt;M$20),$I772,0)</f>
        <v>0</v>
      </c>
      <c r="N772" s="103" t="n">
        <f aca="false">IF(AND($K772&lt;=N$20,$L772&gt;N$20),$I772,0)</f>
        <v>0</v>
      </c>
      <c r="O772" s="103" t="n">
        <f aca="false">IF(AND($K772&lt;=O$20,$L772&gt;O$20),$I772,0)</f>
        <v>0</v>
      </c>
      <c r="P772" s="103" t="n">
        <f aca="false">IF(AND($K772&lt;=P$20,$L772&gt;P$20),$I772,0)</f>
        <v>0</v>
      </c>
      <c r="Q772" s="103" t="n">
        <f aca="false">IF(AND($K772&lt;=Q$20,$L772&gt;Q$20),$I772,0)</f>
        <v>0</v>
      </c>
      <c r="R772" s="103" t="n">
        <f aca="false">IF(AND($K772&lt;=R$20,$L772&gt;R$20),$I772,0)</f>
        <v>0</v>
      </c>
      <c r="S772" s="103" t="n">
        <f aca="false">IF(AND($K772&lt;=S$20,$L772&gt;S$20),$I772,0)</f>
        <v>0</v>
      </c>
      <c r="T772" s="103" t="n">
        <f aca="false">IF(AND($K772&lt;=T$20,$L772&gt;T$20),$I772,0)</f>
        <v>0</v>
      </c>
      <c r="U772" s="103" t="n">
        <f aca="false">IF(AND($K772&lt;=U$20,$L772&gt;U$20),$I772,0)</f>
        <v>0</v>
      </c>
      <c r="V772" s="103" t="n">
        <f aca="false">IF(AND($K772&lt;=V$20,$L772&gt;V$20),$I772,0)</f>
        <v>0</v>
      </c>
      <c r="W772" s="103" t="n">
        <f aca="false">IF(AND($K772&lt;=W$20,$L772&gt;W$20),$I772,0)</f>
        <v>0</v>
      </c>
      <c r="X772" s="103" t="n">
        <f aca="false">IF(AND($K772&lt;=X$20,$L772&gt;X$20),$I772,0)</f>
        <v>0</v>
      </c>
      <c r="Y772" s="106" t="n">
        <f aca="false">SUM(M772:X772)</f>
        <v>0</v>
      </c>
    </row>
    <row r="773" customFormat="false" ht="12.75" hidden="false" customHeight="false" outlineLevel="0" collapsed="false">
      <c r="A773" s="0" t="n">
        <f aca="false">+'Personnel Input Worksheet'!A774</f>
        <v>0</v>
      </c>
      <c r="B773" s="0" t="n">
        <f aca="false">+'Personnel Input Worksheet'!B774</f>
        <v>0</v>
      </c>
      <c r="C773" s="0" t="n">
        <f aca="false">+'Personnel Input Worksheet'!C774</f>
        <v>0</v>
      </c>
      <c r="D773" s="0" t="n">
        <f aca="false">+'Personnel Input Worksheet'!D774</f>
        <v>0</v>
      </c>
      <c r="E773" s="0" t="n">
        <f aca="false">+'Personnel Input Worksheet'!E774</f>
        <v>0</v>
      </c>
      <c r="F773" s="94" t="n">
        <f aca="false">+'Personnel Input Worksheet'!F774</f>
        <v>0</v>
      </c>
      <c r="G773" s="0" t="n">
        <f aca="false">+'Personnel Input Worksheet'!G774</f>
        <v>0</v>
      </c>
      <c r="H773" s="102" t="n">
        <f aca="false">+G773*30</f>
        <v>0</v>
      </c>
      <c r="I773" s="103" t="n">
        <f aca="false">+F773/12</f>
        <v>0</v>
      </c>
      <c r="J773" s="104" t="n">
        <v>36526</v>
      </c>
      <c r="K773" s="105" t="n">
        <f aca="false">IF(B773&lt;&gt;"FTE",DATE(99,12,31),+J773+(360-H773))</f>
        <v>36525</v>
      </c>
      <c r="L773" s="105" t="n">
        <f aca="false">IF(B773&lt;&gt;"FTE",J773+H773,DATE(2001,1,1))</f>
        <v>36526</v>
      </c>
      <c r="M773" s="103" t="n">
        <f aca="false">IF(AND($K773&lt;=M$20,$L773&gt;M$20),$I773,0)</f>
        <v>0</v>
      </c>
      <c r="N773" s="103" t="n">
        <f aca="false">IF(AND($K773&lt;=N$20,$L773&gt;N$20),$I773,0)</f>
        <v>0</v>
      </c>
      <c r="O773" s="103" t="n">
        <f aca="false">IF(AND($K773&lt;=O$20,$L773&gt;O$20),$I773,0)</f>
        <v>0</v>
      </c>
      <c r="P773" s="103" t="n">
        <f aca="false">IF(AND($K773&lt;=P$20,$L773&gt;P$20),$I773,0)</f>
        <v>0</v>
      </c>
      <c r="Q773" s="103" t="n">
        <f aca="false">IF(AND($K773&lt;=Q$20,$L773&gt;Q$20),$I773,0)</f>
        <v>0</v>
      </c>
      <c r="R773" s="103" t="n">
        <f aca="false">IF(AND($K773&lt;=R$20,$L773&gt;R$20),$I773,0)</f>
        <v>0</v>
      </c>
      <c r="S773" s="103" t="n">
        <f aca="false">IF(AND($K773&lt;=S$20,$L773&gt;S$20),$I773,0)</f>
        <v>0</v>
      </c>
      <c r="T773" s="103" t="n">
        <f aca="false">IF(AND($K773&lt;=T$20,$L773&gt;T$20),$I773,0)</f>
        <v>0</v>
      </c>
      <c r="U773" s="103" t="n">
        <f aca="false">IF(AND($K773&lt;=U$20,$L773&gt;U$20),$I773,0)</f>
        <v>0</v>
      </c>
      <c r="V773" s="103" t="n">
        <f aca="false">IF(AND($K773&lt;=V$20,$L773&gt;V$20),$I773,0)</f>
        <v>0</v>
      </c>
      <c r="W773" s="103" t="n">
        <f aca="false">IF(AND($K773&lt;=W$20,$L773&gt;W$20),$I773,0)</f>
        <v>0</v>
      </c>
      <c r="X773" s="103" t="n">
        <f aca="false">IF(AND($K773&lt;=X$20,$L773&gt;X$20),$I773,0)</f>
        <v>0</v>
      </c>
      <c r="Y773" s="106" t="n">
        <f aca="false">SUM(M773:X773)</f>
        <v>0</v>
      </c>
    </row>
    <row r="774" customFormat="false" ht="12.75" hidden="false" customHeight="false" outlineLevel="0" collapsed="false">
      <c r="A774" s="0" t="n">
        <f aca="false">+'Personnel Input Worksheet'!A775</f>
        <v>0</v>
      </c>
      <c r="B774" s="0" t="n">
        <f aca="false">+'Personnel Input Worksheet'!B775</f>
        <v>0</v>
      </c>
      <c r="C774" s="0" t="n">
        <f aca="false">+'Personnel Input Worksheet'!C775</f>
        <v>0</v>
      </c>
      <c r="D774" s="0" t="n">
        <f aca="false">+'Personnel Input Worksheet'!D775</f>
        <v>0</v>
      </c>
      <c r="E774" s="0" t="n">
        <f aca="false">+'Personnel Input Worksheet'!E775</f>
        <v>0</v>
      </c>
      <c r="F774" s="94" t="n">
        <f aca="false">+'Personnel Input Worksheet'!F775</f>
        <v>0</v>
      </c>
      <c r="G774" s="0" t="n">
        <f aca="false">+'Personnel Input Worksheet'!G775</f>
        <v>0</v>
      </c>
      <c r="H774" s="102" t="n">
        <f aca="false">+G774*30</f>
        <v>0</v>
      </c>
      <c r="I774" s="103" t="n">
        <f aca="false">+F774/12</f>
        <v>0</v>
      </c>
      <c r="J774" s="104" t="n">
        <v>36526</v>
      </c>
      <c r="K774" s="105" t="n">
        <f aca="false">IF(B774&lt;&gt;"FTE",DATE(99,12,31),+J774+(360-H774))</f>
        <v>36525</v>
      </c>
      <c r="L774" s="105" t="n">
        <f aca="false">IF(B774&lt;&gt;"FTE",J774+H774,DATE(2001,1,1))</f>
        <v>36526</v>
      </c>
      <c r="M774" s="103" t="n">
        <f aca="false">IF(AND($K774&lt;=M$20,$L774&gt;M$20),$I774,0)</f>
        <v>0</v>
      </c>
      <c r="N774" s="103" t="n">
        <f aca="false">IF(AND($K774&lt;=N$20,$L774&gt;N$20),$I774,0)</f>
        <v>0</v>
      </c>
      <c r="O774" s="103" t="n">
        <f aca="false">IF(AND($K774&lt;=O$20,$L774&gt;O$20),$I774,0)</f>
        <v>0</v>
      </c>
      <c r="P774" s="103" t="n">
        <f aca="false">IF(AND($K774&lt;=P$20,$L774&gt;P$20),$I774,0)</f>
        <v>0</v>
      </c>
      <c r="Q774" s="103" t="n">
        <f aca="false">IF(AND($K774&lt;=Q$20,$L774&gt;Q$20),$I774,0)</f>
        <v>0</v>
      </c>
      <c r="R774" s="103" t="n">
        <f aca="false">IF(AND($K774&lt;=R$20,$L774&gt;R$20),$I774,0)</f>
        <v>0</v>
      </c>
      <c r="S774" s="103" t="n">
        <f aca="false">IF(AND($K774&lt;=S$20,$L774&gt;S$20),$I774,0)</f>
        <v>0</v>
      </c>
      <c r="T774" s="103" t="n">
        <f aca="false">IF(AND($K774&lt;=T$20,$L774&gt;T$20),$I774,0)</f>
        <v>0</v>
      </c>
      <c r="U774" s="103" t="n">
        <f aca="false">IF(AND($K774&lt;=U$20,$L774&gt;U$20),$I774,0)</f>
        <v>0</v>
      </c>
      <c r="V774" s="103" t="n">
        <f aca="false">IF(AND($K774&lt;=V$20,$L774&gt;V$20),$I774,0)</f>
        <v>0</v>
      </c>
      <c r="W774" s="103" t="n">
        <f aca="false">IF(AND($K774&lt;=W$20,$L774&gt;W$20),$I774,0)</f>
        <v>0</v>
      </c>
      <c r="X774" s="103" t="n">
        <f aca="false">IF(AND($K774&lt;=X$20,$L774&gt;X$20),$I774,0)</f>
        <v>0</v>
      </c>
      <c r="Y774" s="106" t="n">
        <f aca="false">SUM(M774:X774)</f>
        <v>0</v>
      </c>
    </row>
    <row r="775" customFormat="false" ht="12.75" hidden="false" customHeight="false" outlineLevel="0" collapsed="false">
      <c r="A775" s="0" t="n">
        <f aca="false">+'Personnel Input Worksheet'!A776</f>
        <v>0</v>
      </c>
      <c r="B775" s="0" t="n">
        <f aca="false">+'Personnel Input Worksheet'!B776</f>
        <v>0</v>
      </c>
      <c r="C775" s="0" t="n">
        <f aca="false">+'Personnel Input Worksheet'!C776</f>
        <v>0</v>
      </c>
      <c r="D775" s="0" t="n">
        <f aca="false">+'Personnel Input Worksheet'!D776</f>
        <v>0</v>
      </c>
      <c r="E775" s="0" t="n">
        <f aca="false">+'Personnel Input Worksheet'!E776</f>
        <v>0</v>
      </c>
      <c r="F775" s="94" t="n">
        <f aca="false">+'Personnel Input Worksheet'!F776</f>
        <v>0</v>
      </c>
      <c r="G775" s="0" t="n">
        <f aca="false">+'Personnel Input Worksheet'!G776</f>
        <v>0</v>
      </c>
      <c r="H775" s="102" t="n">
        <f aca="false">+G775*30</f>
        <v>0</v>
      </c>
      <c r="I775" s="103" t="n">
        <f aca="false">+F775/12</f>
        <v>0</v>
      </c>
      <c r="J775" s="104" t="n">
        <v>36526</v>
      </c>
      <c r="K775" s="105" t="n">
        <f aca="false">IF(B775&lt;&gt;"FTE",DATE(99,12,31),+J775+(360-H775))</f>
        <v>36525</v>
      </c>
      <c r="L775" s="105" t="n">
        <f aca="false">IF(B775&lt;&gt;"FTE",J775+H775,DATE(2001,1,1))</f>
        <v>36526</v>
      </c>
      <c r="M775" s="103" t="n">
        <f aca="false">IF(AND($K775&lt;=M$20,$L775&gt;M$20),$I775,0)</f>
        <v>0</v>
      </c>
      <c r="N775" s="103" t="n">
        <f aca="false">IF(AND($K775&lt;=N$20,$L775&gt;N$20),$I775,0)</f>
        <v>0</v>
      </c>
      <c r="O775" s="103" t="n">
        <f aca="false">IF(AND($K775&lt;=O$20,$L775&gt;O$20),$I775,0)</f>
        <v>0</v>
      </c>
      <c r="P775" s="103" t="n">
        <f aca="false">IF(AND($K775&lt;=P$20,$L775&gt;P$20),$I775,0)</f>
        <v>0</v>
      </c>
      <c r="Q775" s="103" t="n">
        <f aca="false">IF(AND($K775&lt;=Q$20,$L775&gt;Q$20),$I775,0)</f>
        <v>0</v>
      </c>
      <c r="R775" s="103" t="n">
        <f aca="false">IF(AND($K775&lt;=R$20,$L775&gt;R$20),$I775,0)</f>
        <v>0</v>
      </c>
      <c r="S775" s="103" t="n">
        <f aca="false">IF(AND($K775&lt;=S$20,$L775&gt;S$20),$I775,0)</f>
        <v>0</v>
      </c>
      <c r="T775" s="103" t="n">
        <f aca="false">IF(AND($K775&lt;=T$20,$L775&gt;T$20),$I775,0)</f>
        <v>0</v>
      </c>
      <c r="U775" s="103" t="n">
        <f aca="false">IF(AND($K775&lt;=U$20,$L775&gt;U$20),$I775,0)</f>
        <v>0</v>
      </c>
      <c r="V775" s="103" t="n">
        <f aca="false">IF(AND($K775&lt;=V$20,$L775&gt;V$20),$I775,0)</f>
        <v>0</v>
      </c>
      <c r="W775" s="103" t="n">
        <f aca="false">IF(AND($K775&lt;=W$20,$L775&gt;W$20),$I775,0)</f>
        <v>0</v>
      </c>
      <c r="X775" s="103" t="n">
        <f aca="false">IF(AND($K775&lt;=X$20,$L775&gt;X$20),$I775,0)</f>
        <v>0</v>
      </c>
      <c r="Y775" s="106" t="n">
        <f aca="false">SUM(M775:X775)</f>
        <v>0</v>
      </c>
    </row>
    <row r="776" customFormat="false" ht="12.75" hidden="false" customHeight="false" outlineLevel="0" collapsed="false">
      <c r="A776" s="0" t="n">
        <f aca="false">+'Personnel Input Worksheet'!A777</f>
        <v>0</v>
      </c>
      <c r="B776" s="0" t="n">
        <f aca="false">+'Personnel Input Worksheet'!B777</f>
        <v>0</v>
      </c>
      <c r="C776" s="0" t="n">
        <f aca="false">+'Personnel Input Worksheet'!C777</f>
        <v>0</v>
      </c>
      <c r="D776" s="0" t="n">
        <f aca="false">+'Personnel Input Worksheet'!D777</f>
        <v>0</v>
      </c>
      <c r="E776" s="0" t="n">
        <f aca="false">+'Personnel Input Worksheet'!E777</f>
        <v>0</v>
      </c>
      <c r="F776" s="94" t="n">
        <f aca="false">+'Personnel Input Worksheet'!F777</f>
        <v>0</v>
      </c>
      <c r="G776" s="0" t="n">
        <f aca="false">+'Personnel Input Worksheet'!G777</f>
        <v>0</v>
      </c>
      <c r="H776" s="102" t="n">
        <f aca="false">+G776*30</f>
        <v>0</v>
      </c>
      <c r="I776" s="103" t="n">
        <f aca="false">+F776/12</f>
        <v>0</v>
      </c>
      <c r="J776" s="104" t="n">
        <v>36526</v>
      </c>
      <c r="K776" s="105" t="n">
        <f aca="false">IF(B776&lt;&gt;"FTE",DATE(99,12,31),+J776+(360-H776))</f>
        <v>36525</v>
      </c>
      <c r="L776" s="105" t="n">
        <f aca="false">IF(B776&lt;&gt;"FTE",J776+H776,DATE(2001,1,1))</f>
        <v>36526</v>
      </c>
      <c r="M776" s="103" t="n">
        <f aca="false">IF(AND($K776&lt;=M$20,$L776&gt;M$20),$I776,0)</f>
        <v>0</v>
      </c>
      <c r="N776" s="103" t="n">
        <f aca="false">IF(AND($K776&lt;=N$20,$L776&gt;N$20),$I776,0)</f>
        <v>0</v>
      </c>
      <c r="O776" s="103" t="n">
        <f aca="false">IF(AND($K776&lt;=O$20,$L776&gt;O$20),$I776,0)</f>
        <v>0</v>
      </c>
      <c r="P776" s="103" t="n">
        <f aca="false">IF(AND($K776&lt;=P$20,$L776&gt;P$20),$I776,0)</f>
        <v>0</v>
      </c>
      <c r="Q776" s="103" t="n">
        <f aca="false">IF(AND($K776&lt;=Q$20,$L776&gt;Q$20),$I776,0)</f>
        <v>0</v>
      </c>
      <c r="R776" s="103" t="n">
        <f aca="false">IF(AND($K776&lt;=R$20,$L776&gt;R$20),$I776,0)</f>
        <v>0</v>
      </c>
      <c r="S776" s="103" t="n">
        <f aca="false">IF(AND($K776&lt;=S$20,$L776&gt;S$20),$I776,0)</f>
        <v>0</v>
      </c>
      <c r="T776" s="103" t="n">
        <f aca="false">IF(AND($K776&lt;=T$20,$L776&gt;T$20),$I776,0)</f>
        <v>0</v>
      </c>
      <c r="U776" s="103" t="n">
        <f aca="false">IF(AND($K776&lt;=U$20,$L776&gt;U$20),$I776,0)</f>
        <v>0</v>
      </c>
      <c r="V776" s="103" t="n">
        <f aca="false">IF(AND($K776&lt;=V$20,$L776&gt;V$20),$I776,0)</f>
        <v>0</v>
      </c>
      <c r="W776" s="103" t="n">
        <f aca="false">IF(AND($K776&lt;=W$20,$L776&gt;W$20),$I776,0)</f>
        <v>0</v>
      </c>
      <c r="X776" s="103" t="n">
        <f aca="false">IF(AND($K776&lt;=X$20,$L776&gt;X$20),$I776,0)</f>
        <v>0</v>
      </c>
      <c r="Y776" s="106" t="n">
        <f aca="false">SUM(M776:X776)</f>
        <v>0</v>
      </c>
    </row>
    <row r="777" customFormat="false" ht="12.75" hidden="false" customHeight="false" outlineLevel="0" collapsed="false">
      <c r="A777" s="0" t="n">
        <f aca="false">+'Personnel Input Worksheet'!A778</f>
        <v>0</v>
      </c>
      <c r="B777" s="0" t="n">
        <f aca="false">+'Personnel Input Worksheet'!B778</f>
        <v>0</v>
      </c>
      <c r="C777" s="0" t="n">
        <f aca="false">+'Personnel Input Worksheet'!C778</f>
        <v>0</v>
      </c>
      <c r="D777" s="0" t="n">
        <f aca="false">+'Personnel Input Worksheet'!D778</f>
        <v>0</v>
      </c>
      <c r="E777" s="0" t="n">
        <f aca="false">+'Personnel Input Worksheet'!E778</f>
        <v>0</v>
      </c>
      <c r="F777" s="94" t="n">
        <f aca="false">+'Personnel Input Worksheet'!F778</f>
        <v>0</v>
      </c>
      <c r="G777" s="0" t="n">
        <f aca="false">+'Personnel Input Worksheet'!G778</f>
        <v>0</v>
      </c>
      <c r="H777" s="102" t="n">
        <f aca="false">+G777*30</f>
        <v>0</v>
      </c>
      <c r="I777" s="103" t="n">
        <f aca="false">+F777/12</f>
        <v>0</v>
      </c>
      <c r="J777" s="104" t="n">
        <v>36526</v>
      </c>
      <c r="K777" s="105" t="n">
        <f aca="false">IF(B777&lt;&gt;"FTE",DATE(99,12,31),+J777+(360-H777))</f>
        <v>36525</v>
      </c>
      <c r="L777" s="105" t="n">
        <f aca="false">IF(B777&lt;&gt;"FTE",J777+H777,DATE(2001,1,1))</f>
        <v>36526</v>
      </c>
      <c r="M777" s="103" t="n">
        <f aca="false">IF(AND($K777&lt;=M$20,$L777&gt;M$20),$I777,0)</f>
        <v>0</v>
      </c>
      <c r="N777" s="103" t="n">
        <f aca="false">IF(AND($K777&lt;=N$20,$L777&gt;N$20),$I777,0)</f>
        <v>0</v>
      </c>
      <c r="O777" s="103" t="n">
        <f aca="false">IF(AND($K777&lt;=O$20,$L777&gt;O$20),$I777,0)</f>
        <v>0</v>
      </c>
      <c r="P777" s="103" t="n">
        <f aca="false">IF(AND($K777&lt;=P$20,$L777&gt;P$20),$I777,0)</f>
        <v>0</v>
      </c>
      <c r="Q777" s="103" t="n">
        <f aca="false">IF(AND($K777&lt;=Q$20,$L777&gt;Q$20),$I777,0)</f>
        <v>0</v>
      </c>
      <c r="R777" s="103" t="n">
        <f aca="false">IF(AND($K777&lt;=R$20,$L777&gt;R$20),$I777,0)</f>
        <v>0</v>
      </c>
      <c r="S777" s="103" t="n">
        <f aca="false">IF(AND($K777&lt;=S$20,$L777&gt;S$20),$I777,0)</f>
        <v>0</v>
      </c>
      <c r="T777" s="103" t="n">
        <f aca="false">IF(AND($K777&lt;=T$20,$L777&gt;T$20),$I777,0)</f>
        <v>0</v>
      </c>
      <c r="U777" s="103" t="n">
        <f aca="false">IF(AND($K777&lt;=U$20,$L777&gt;U$20),$I777,0)</f>
        <v>0</v>
      </c>
      <c r="V777" s="103" t="n">
        <f aca="false">IF(AND($K777&lt;=V$20,$L777&gt;V$20),$I777,0)</f>
        <v>0</v>
      </c>
      <c r="W777" s="103" t="n">
        <f aca="false">IF(AND($K777&lt;=W$20,$L777&gt;W$20),$I777,0)</f>
        <v>0</v>
      </c>
      <c r="X777" s="103" t="n">
        <f aca="false">IF(AND($K777&lt;=X$20,$L777&gt;X$20),$I777,0)</f>
        <v>0</v>
      </c>
      <c r="Y777" s="106" t="n">
        <f aca="false">SUM(M777:X777)</f>
        <v>0</v>
      </c>
    </row>
    <row r="778" customFormat="false" ht="12.75" hidden="false" customHeight="false" outlineLevel="0" collapsed="false">
      <c r="A778" s="0" t="n">
        <f aca="false">+'Personnel Input Worksheet'!A779</f>
        <v>0</v>
      </c>
      <c r="B778" s="0" t="n">
        <f aca="false">+'Personnel Input Worksheet'!B779</f>
        <v>0</v>
      </c>
      <c r="C778" s="0" t="n">
        <f aca="false">+'Personnel Input Worksheet'!C779</f>
        <v>0</v>
      </c>
      <c r="D778" s="0" t="n">
        <f aca="false">+'Personnel Input Worksheet'!D779</f>
        <v>0</v>
      </c>
      <c r="E778" s="0" t="n">
        <f aca="false">+'Personnel Input Worksheet'!E779</f>
        <v>0</v>
      </c>
      <c r="F778" s="94" t="n">
        <f aca="false">+'Personnel Input Worksheet'!F779</f>
        <v>0</v>
      </c>
      <c r="G778" s="0" t="n">
        <f aca="false">+'Personnel Input Worksheet'!G779</f>
        <v>0</v>
      </c>
      <c r="H778" s="102" t="n">
        <f aca="false">+G778*30</f>
        <v>0</v>
      </c>
      <c r="I778" s="103" t="n">
        <f aca="false">+F778/12</f>
        <v>0</v>
      </c>
      <c r="J778" s="104" t="n">
        <v>36526</v>
      </c>
      <c r="K778" s="105" t="n">
        <f aca="false">IF(B778&lt;&gt;"FTE",DATE(99,12,31),+J778+(360-H778))</f>
        <v>36525</v>
      </c>
      <c r="L778" s="105" t="n">
        <f aca="false">IF(B778&lt;&gt;"FTE",J778+H778,DATE(2001,1,1))</f>
        <v>36526</v>
      </c>
      <c r="M778" s="103" t="n">
        <f aca="false">IF(AND($K778&lt;=M$20,$L778&gt;M$20),$I778,0)</f>
        <v>0</v>
      </c>
      <c r="N778" s="103" t="n">
        <f aca="false">IF(AND($K778&lt;=N$20,$L778&gt;N$20),$I778,0)</f>
        <v>0</v>
      </c>
      <c r="O778" s="103" t="n">
        <f aca="false">IF(AND($K778&lt;=O$20,$L778&gt;O$20),$I778,0)</f>
        <v>0</v>
      </c>
      <c r="P778" s="103" t="n">
        <f aca="false">IF(AND($K778&lt;=P$20,$L778&gt;P$20),$I778,0)</f>
        <v>0</v>
      </c>
      <c r="Q778" s="103" t="n">
        <f aca="false">IF(AND($K778&lt;=Q$20,$L778&gt;Q$20),$I778,0)</f>
        <v>0</v>
      </c>
      <c r="R778" s="103" t="n">
        <f aca="false">IF(AND($K778&lt;=R$20,$L778&gt;R$20),$I778,0)</f>
        <v>0</v>
      </c>
      <c r="S778" s="103" t="n">
        <f aca="false">IF(AND($K778&lt;=S$20,$L778&gt;S$20),$I778,0)</f>
        <v>0</v>
      </c>
      <c r="T778" s="103" t="n">
        <f aca="false">IF(AND($K778&lt;=T$20,$L778&gt;T$20),$I778,0)</f>
        <v>0</v>
      </c>
      <c r="U778" s="103" t="n">
        <f aca="false">IF(AND($K778&lt;=U$20,$L778&gt;U$20),$I778,0)</f>
        <v>0</v>
      </c>
      <c r="V778" s="103" t="n">
        <f aca="false">IF(AND($K778&lt;=V$20,$L778&gt;V$20),$I778,0)</f>
        <v>0</v>
      </c>
      <c r="W778" s="103" t="n">
        <f aca="false">IF(AND($K778&lt;=W$20,$L778&gt;W$20),$I778,0)</f>
        <v>0</v>
      </c>
      <c r="X778" s="103" t="n">
        <f aca="false">IF(AND($K778&lt;=X$20,$L778&gt;X$20),$I778,0)</f>
        <v>0</v>
      </c>
      <c r="Y778" s="106" t="n">
        <f aca="false">SUM(M778:X778)</f>
        <v>0</v>
      </c>
    </row>
    <row r="779" customFormat="false" ht="12.75" hidden="false" customHeight="false" outlineLevel="0" collapsed="false">
      <c r="A779" s="0" t="n">
        <f aca="false">+'Personnel Input Worksheet'!A780</f>
        <v>0</v>
      </c>
      <c r="B779" s="0" t="n">
        <f aca="false">+'Personnel Input Worksheet'!B780</f>
        <v>0</v>
      </c>
      <c r="C779" s="0" t="n">
        <f aca="false">+'Personnel Input Worksheet'!C780</f>
        <v>0</v>
      </c>
      <c r="D779" s="0" t="n">
        <f aca="false">+'Personnel Input Worksheet'!D780</f>
        <v>0</v>
      </c>
      <c r="E779" s="0" t="n">
        <f aca="false">+'Personnel Input Worksheet'!E780</f>
        <v>0</v>
      </c>
      <c r="F779" s="94" t="n">
        <f aca="false">+'Personnel Input Worksheet'!F780</f>
        <v>0</v>
      </c>
      <c r="G779" s="0" t="n">
        <f aca="false">+'Personnel Input Worksheet'!G780</f>
        <v>0</v>
      </c>
      <c r="H779" s="102" t="n">
        <f aca="false">+G779*30</f>
        <v>0</v>
      </c>
      <c r="I779" s="103" t="n">
        <f aca="false">+F779/12</f>
        <v>0</v>
      </c>
      <c r="J779" s="104" t="n">
        <v>36526</v>
      </c>
      <c r="K779" s="105" t="n">
        <f aca="false">IF(B779&lt;&gt;"FTE",DATE(99,12,31),+J779+(360-H779))</f>
        <v>36525</v>
      </c>
      <c r="L779" s="105" t="n">
        <f aca="false">IF(B779&lt;&gt;"FTE",J779+H779,DATE(2001,1,1))</f>
        <v>36526</v>
      </c>
      <c r="M779" s="103" t="n">
        <f aca="false">IF(AND($K779&lt;=M$20,$L779&gt;M$20),$I779,0)</f>
        <v>0</v>
      </c>
      <c r="N779" s="103" t="n">
        <f aca="false">IF(AND($K779&lt;=N$20,$L779&gt;N$20),$I779,0)</f>
        <v>0</v>
      </c>
      <c r="O779" s="103" t="n">
        <f aca="false">IF(AND($K779&lt;=O$20,$L779&gt;O$20),$I779,0)</f>
        <v>0</v>
      </c>
      <c r="P779" s="103" t="n">
        <f aca="false">IF(AND($K779&lt;=P$20,$L779&gt;P$20),$I779,0)</f>
        <v>0</v>
      </c>
      <c r="Q779" s="103" t="n">
        <f aca="false">IF(AND($K779&lt;=Q$20,$L779&gt;Q$20),$I779,0)</f>
        <v>0</v>
      </c>
      <c r="R779" s="103" t="n">
        <f aca="false">IF(AND($K779&lt;=R$20,$L779&gt;R$20),$I779,0)</f>
        <v>0</v>
      </c>
      <c r="S779" s="103" t="n">
        <f aca="false">IF(AND($K779&lt;=S$20,$L779&gt;S$20),$I779,0)</f>
        <v>0</v>
      </c>
      <c r="T779" s="103" t="n">
        <f aca="false">IF(AND($K779&lt;=T$20,$L779&gt;T$20),$I779,0)</f>
        <v>0</v>
      </c>
      <c r="U779" s="103" t="n">
        <f aca="false">IF(AND($K779&lt;=U$20,$L779&gt;U$20),$I779,0)</f>
        <v>0</v>
      </c>
      <c r="V779" s="103" t="n">
        <f aca="false">IF(AND($K779&lt;=V$20,$L779&gt;V$20),$I779,0)</f>
        <v>0</v>
      </c>
      <c r="W779" s="103" t="n">
        <f aca="false">IF(AND($K779&lt;=W$20,$L779&gt;W$20),$I779,0)</f>
        <v>0</v>
      </c>
      <c r="X779" s="103" t="n">
        <f aca="false">IF(AND($K779&lt;=X$20,$L779&gt;X$20),$I779,0)</f>
        <v>0</v>
      </c>
      <c r="Y779" s="106" t="n">
        <f aca="false">SUM(M779:X779)</f>
        <v>0</v>
      </c>
    </row>
    <row r="780" customFormat="false" ht="12.75" hidden="false" customHeight="false" outlineLevel="0" collapsed="false">
      <c r="A780" s="0" t="n">
        <f aca="false">+'Personnel Input Worksheet'!A781</f>
        <v>0</v>
      </c>
      <c r="B780" s="0" t="n">
        <f aca="false">+'Personnel Input Worksheet'!B781</f>
        <v>0</v>
      </c>
      <c r="C780" s="0" t="n">
        <f aca="false">+'Personnel Input Worksheet'!C781</f>
        <v>0</v>
      </c>
      <c r="D780" s="0" t="n">
        <f aca="false">+'Personnel Input Worksheet'!D781</f>
        <v>0</v>
      </c>
      <c r="E780" s="0" t="n">
        <f aca="false">+'Personnel Input Worksheet'!E781</f>
        <v>0</v>
      </c>
      <c r="F780" s="94" t="n">
        <f aca="false">+'Personnel Input Worksheet'!F781</f>
        <v>0</v>
      </c>
      <c r="G780" s="0" t="n">
        <f aca="false">+'Personnel Input Worksheet'!G781</f>
        <v>0</v>
      </c>
      <c r="H780" s="102" t="n">
        <f aca="false">+G780*30</f>
        <v>0</v>
      </c>
      <c r="I780" s="103" t="n">
        <f aca="false">+F780/12</f>
        <v>0</v>
      </c>
      <c r="J780" s="104" t="n">
        <v>36526</v>
      </c>
      <c r="K780" s="105" t="n">
        <f aca="false">IF(B780&lt;&gt;"FTE",DATE(99,12,31),+J780+(360-H780))</f>
        <v>36525</v>
      </c>
      <c r="L780" s="105" t="n">
        <f aca="false">IF(B780&lt;&gt;"FTE",J780+H780,DATE(2001,1,1))</f>
        <v>36526</v>
      </c>
      <c r="M780" s="103" t="n">
        <f aca="false">IF(AND($K780&lt;=M$20,$L780&gt;M$20),$I780,0)</f>
        <v>0</v>
      </c>
      <c r="N780" s="103" t="n">
        <f aca="false">IF(AND($K780&lt;=N$20,$L780&gt;N$20),$I780,0)</f>
        <v>0</v>
      </c>
      <c r="O780" s="103" t="n">
        <f aca="false">IF(AND($K780&lt;=O$20,$L780&gt;O$20),$I780,0)</f>
        <v>0</v>
      </c>
      <c r="P780" s="103" t="n">
        <f aca="false">IF(AND($K780&lt;=P$20,$L780&gt;P$20),$I780,0)</f>
        <v>0</v>
      </c>
      <c r="Q780" s="103" t="n">
        <f aca="false">IF(AND($K780&lt;=Q$20,$L780&gt;Q$20),$I780,0)</f>
        <v>0</v>
      </c>
      <c r="R780" s="103" t="n">
        <f aca="false">IF(AND($K780&lt;=R$20,$L780&gt;R$20),$I780,0)</f>
        <v>0</v>
      </c>
      <c r="S780" s="103" t="n">
        <f aca="false">IF(AND($K780&lt;=S$20,$L780&gt;S$20),$I780,0)</f>
        <v>0</v>
      </c>
      <c r="T780" s="103" t="n">
        <f aca="false">IF(AND($K780&lt;=T$20,$L780&gt;T$20),$I780,0)</f>
        <v>0</v>
      </c>
      <c r="U780" s="103" t="n">
        <f aca="false">IF(AND($K780&lt;=U$20,$L780&gt;U$20),$I780,0)</f>
        <v>0</v>
      </c>
      <c r="V780" s="103" t="n">
        <f aca="false">IF(AND($K780&lt;=V$20,$L780&gt;V$20),$I780,0)</f>
        <v>0</v>
      </c>
      <c r="W780" s="103" t="n">
        <f aca="false">IF(AND($K780&lt;=W$20,$L780&gt;W$20),$I780,0)</f>
        <v>0</v>
      </c>
      <c r="X780" s="103" t="n">
        <f aca="false">IF(AND($K780&lt;=X$20,$L780&gt;X$20),$I780,0)</f>
        <v>0</v>
      </c>
      <c r="Y780" s="106" t="n">
        <f aca="false">SUM(M780:X780)</f>
        <v>0</v>
      </c>
    </row>
    <row r="781" customFormat="false" ht="12.75" hidden="false" customHeight="false" outlineLevel="0" collapsed="false">
      <c r="A781" s="0" t="n">
        <f aca="false">+'Personnel Input Worksheet'!A782</f>
        <v>0</v>
      </c>
      <c r="B781" s="0" t="n">
        <f aca="false">+'Personnel Input Worksheet'!B782</f>
        <v>0</v>
      </c>
      <c r="C781" s="0" t="n">
        <f aca="false">+'Personnel Input Worksheet'!C782</f>
        <v>0</v>
      </c>
      <c r="D781" s="0" t="n">
        <f aca="false">+'Personnel Input Worksheet'!D782</f>
        <v>0</v>
      </c>
      <c r="E781" s="0" t="n">
        <f aca="false">+'Personnel Input Worksheet'!E782</f>
        <v>0</v>
      </c>
      <c r="F781" s="94" t="n">
        <f aca="false">+'Personnel Input Worksheet'!F782</f>
        <v>0</v>
      </c>
      <c r="G781" s="0" t="n">
        <f aca="false">+'Personnel Input Worksheet'!G782</f>
        <v>0</v>
      </c>
      <c r="H781" s="102" t="n">
        <f aca="false">+G781*30</f>
        <v>0</v>
      </c>
      <c r="I781" s="103" t="n">
        <f aca="false">+F781/12</f>
        <v>0</v>
      </c>
      <c r="J781" s="104" t="n">
        <v>36526</v>
      </c>
      <c r="K781" s="105" t="n">
        <f aca="false">IF(B781&lt;&gt;"FTE",DATE(99,12,31),+J781+(360-H781))</f>
        <v>36525</v>
      </c>
      <c r="L781" s="105" t="n">
        <f aca="false">IF(B781&lt;&gt;"FTE",J781+H781,DATE(2001,1,1))</f>
        <v>36526</v>
      </c>
      <c r="M781" s="103" t="n">
        <f aca="false">IF(AND($K781&lt;=M$20,$L781&gt;M$20),$I781,0)</f>
        <v>0</v>
      </c>
      <c r="N781" s="103" t="n">
        <f aca="false">IF(AND($K781&lt;=N$20,$L781&gt;N$20),$I781,0)</f>
        <v>0</v>
      </c>
      <c r="O781" s="103" t="n">
        <f aca="false">IF(AND($K781&lt;=O$20,$L781&gt;O$20),$I781,0)</f>
        <v>0</v>
      </c>
      <c r="P781" s="103" t="n">
        <f aca="false">IF(AND($K781&lt;=P$20,$L781&gt;P$20),$I781,0)</f>
        <v>0</v>
      </c>
      <c r="Q781" s="103" t="n">
        <f aca="false">IF(AND($K781&lt;=Q$20,$L781&gt;Q$20),$I781,0)</f>
        <v>0</v>
      </c>
      <c r="R781" s="103" t="n">
        <f aca="false">IF(AND($K781&lt;=R$20,$L781&gt;R$20),$I781,0)</f>
        <v>0</v>
      </c>
      <c r="S781" s="103" t="n">
        <f aca="false">IF(AND($K781&lt;=S$20,$L781&gt;S$20),$I781,0)</f>
        <v>0</v>
      </c>
      <c r="T781" s="103" t="n">
        <f aca="false">IF(AND($K781&lt;=T$20,$L781&gt;T$20),$I781,0)</f>
        <v>0</v>
      </c>
      <c r="U781" s="103" t="n">
        <f aca="false">IF(AND($K781&lt;=U$20,$L781&gt;U$20),$I781,0)</f>
        <v>0</v>
      </c>
      <c r="V781" s="103" t="n">
        <f aca="false">IF(AND($K781&lt;=V$20,$L781&gt;V$20),$I781,0)</f>
        <v>0</v>
      </c>
      <c r="W781" s="103" t="n">
        <f aca="false">IF(AND($K781&lt;=W$20,$L781&gt;W$20),$I781,0)</f>
        <v>0</v>
      </c>
      <c r="X781" s="103" t="n">
        <f aca="false">IF(AND($K781&lt;=X$20,$L781&gt;X$20),$I781,0)</f>
        <v>0</v>
      </c>
      <c r="Y781" s="106" t="n">
        <f aca="false">SUM(M781:X781)</f>
        <v>0</v>
      </c>
    </row>
    <row r="782" customFormat="false" ht="12.75" hidden="false" customHeight="false" outlineLevel="0" collapsed="false">
      <c r="A782" s="0" t="n">
        <f aca="false">+'Personnel Input Worksheet'!A783</f>
        <v>0</v>
      </c>
      <c r="B782" s="0" t="n">
        <f aca="false">+'Personnel Input Worksheet'!B783</f>
        <v>0</v>
      </c>
      <c r="C782" s="0" t="n">
        <f aca="false">+'Personnel Input Worksheet'!C783</f>
        <v>0</v>
      </c>
      <c r="D782" s="0" t="n">
        <f aca="false">+'Personnel Input Worksheet'!D783</f>
        <v>0</v>
      </c>
      <c r="E782" s="0" t="n">
        <f aca="false">+'Personnel Input Worksheet'!E783</f>
        <v>0</v>
      </c>
      <c r="F782" s="94" t="n">
        <f aca="false">+'Personnel Input Worksheet'!F783</f>
        <v>0</v>
      </c>
      <c r="G782" s="0" t="n">
        <f aca="false">+'Personnel Input Worksheet'!G783</f>
        <v>0</v>
      </c>
      <c r="H782" s="102" t="n">
        <f aca="false">+G782*30</f>
        <v>0</v>
      </c>
      <c r="I782" s="103" t="n">
        <f aca="false">+F782/12</f>
        <v>0</v>
      </c>
      <c r="J782" s="104" t="n">
        <v>36526</v>
      </c>
      <c r="K782" s="105" t="n">
        <f aca="false">IF(B782&lt;&gt;"FTE",DATE(99,12,31),+J782+(360-H782))</f>
        <v>36525</v>
      </c>
      <c r="L782" s="105" t="n">
        <f aca="false">IF(B782&lt;&gt;"FTE",J782+H782,DATE(2001,1,1))</f>
        <v>36526</v>
      </c>
      <c r="M782" s="103" t="n">
        <f aca="false">IF(AND($K782&lt;=M$20,$L782&gt;M$20),$I782,0)</f>
        <v>0</v>
      </c>
      <c r="N782" s="103" t="n">
        <f aca="false">IF(AND($K782&lt;=N$20,$L782&gt;N$20),$I782,0)</f>
        <v>0</v>
      </c>
      <c r="O782" s="103" t="n">
        <f aca="false">IF(AND($K782&lt;=O$20,$L782&gt;O$20),$I782,0)</f>
        <v>0</v>
      </c>
      <c r="P782" s="103" t="n">
        <f aca="false">IF(AND($K782&lt;=P$20,$L782&gt;P$20),$I782,0)</f>
        <v>0</v>
      </c>
      <c r="Q782" s="103" t="n">
        <f aca="false">IF(AND($K782&lt;=Q$20,$L782&gt;Q$20),$I782,0)</f>
        <v>0</v>
      </c>
      <c r="R782" s="103" t="n">
        <f aca="false">IF(AND($K782&lt;=R$20,$L782&gt;R$20),$I782,0)</f>
        <v>0</v>
      </c>
      <c r="S782" s="103" t="n">
        <f aca="false">IF(AND($K782&lt;=S$20,$L782&gt;S$20),$I782,0)</f>
        <v>0</v>
      </c>
      <c r="T782" s="103" t="n">
        <f aca="false">IF(AND($K782&lt;=T$20,$L782&gt;T$20),$I782,0)</f>
        <v>0</v>
      </c>
      <c r="U782" s="103" t="n">
        <f aca="false">IF(AND($K782&lt;=U$20,$L782&gt;U$20),$I782,0)</f>
        <v>0</v>
      </c>
      <c r="V782" s="103" t="n">
        <f aca="false">IF(AND($K782&lt;=V$20,$L782&gt;V$20),$I782,0)</f>
        <v>0</v>
      </c>
      <c r="W782" s="103" t="n">
        <f aca="false">IF(AND($K782&lt;=W$20,$L782&gt;W$20),$I782,0)</f>
        <v>0</v>
      </c>
      <c r="X782" s="103" t="n">
        <f aca="false">IF(AND($K782&lt;=X$20,$L782&gt;X$20),$I782,0)</f>
        <v>0</v>
      </c>
      <c r="Y782" s="106" t="n">
        <f aca="false">SUM(M782:X782)</f>
        <v>0</v>
      </c>
    </row>
    <row r="783" customFormat="false" ht="12.75" hidden="false" customHeight="false" outlineLevel="0" collapsed="false">
      <c r="A783" s="0" t="n">
        <f aca="false">+'Personnel Input Worksheet'!A784</f>
        <v>0</v>
      </c>
      <c r="B783" s="0" t="n">
        <f aca="false">+'Personnel Input Worksheet'!B784</f>
        <v>0</v>
      </c>
      <c r="C783" s="0" t="n">
        <f aca="false">+'Personnel Input Worksheet'!C784</f>
        <v>0</v>
      </c>
      <c r="D783" s="0" t="n">
        <f aca="false">+'Personnel Input Worksheet'!D784</f>
        <v>0</v>
      </c>
      <c r="E783" s="0" t="n">
        <f aca="false">+'Personnel Input Worksheet'!E784</f>
        <v>0</v>
      </c>
      <c r="F783" s="94" t="n">
        <f aca="false">+'Personnel Input Worksheet'!F784</f>
        <v>0</v>
      </c>
      <c r="G783" s="0" t="n">
        <f aca="false">+'Personnel Input Worksheet'!G784</f>
        <v>0</v>
      </c>
      <c r="H783" s="102" t="n">
        <f aca="false">+G783*30</f>
        <v>0</v>
      </c>
      <c r="I783" s="103" t="n">
        <f aca="false">+F783/12</f>
        <v>0</v>
      </c>
      <c r="J783" s="104" t="n">
        <v>36526</v>
      </c>
      <c r="K783" s="105" t="n">
        <f aca="false">IF(B783&lt;&gt;"FTE",DATE(99,12,31),+J783+(360-H783))</f>
        <v>36525</v>
      </c>
      <c r="L783" s="105" t="n">
        <f aca="false">IF(B783&lt;&gt;"FTE",J783+H783,DATE(2001,1,1))</f>
        <v>36526</v>
      </c>
      <c r="M783" s="103" t="n">
        <f aca="false">IF(AND($K783&lt;=M$20,$L783&gt;M$20),$I783,0)</f>
        <v>0</v>
      </c>
      <c r="N783" s="103" t="n">
        <f aca="false">IF(AND($K783&lt;=N$20,$L783&gt;N$20),$I783,0)</f>
        <v>0</v>
      </c>
      <c r="O783" s="103" t="n">
        <f aca="false">IF(AND($K783&lt;=O$20,$L783&gt;O$20),$I783,0)</f>
        <v>0</v>
      </c>
      <c r="P783" s="103" t="n">
        <f aca="false">IF(AND($K783&lt;=P$20,$L783&gt;P$20),$I783,0)</f>
        <v>0</v>
      </c>
      <c r="Q783" s="103" t="n">
        <f aca="false">IF(AND($K783&lt;=Q$20,$L783&gt;Q$20),$I783,0)</f>
        <v>0</v>
      </c>
      <c r="R783" s="103" t="n">
        <f aca="false">IF(AND($K783&lt;=R$20,$L783&gt;R$20),$I783,0)</f>
        <v>0</v>
      </c>
      <c r="S783" s="103" t="n">
        <f aca="false">IF(AND($K783&lt;=S$20,$L783&gt;S$20),$I783,0)</f>
        <v>0</v>
      </c>
      <c r="T783" s="103" t="n">
        <f aca="false">IF(AND($K783&lt;=T$20,$L783&gt;T$20),$I783,0)</f>
        <v>0</v>
      </c>
      <c r="U783" s="103" t="n">
        <f aca="false">IF(AND($K783&lt;=U$20,$L783&gt;U$20),$I783,0)</f>
        <v>0</v>
      </c>
      <c r="V783" s="103" t="n">
        <f aca="false">IF(AND($K783&lt;=V$20,$L783&gt;V$20),$I783,0)</f>
        <v>0</v>
      </c>
      <c r="W783" s="103" t="n">
        <f aca="false">IF(AND($K783&lt;=W$20,$L783&gt;W$20),$I783,0)</f>
        <v>0</v>
      </c>
      <c r="X783" s="103" t="n">
        <f aca="false">IF(AND($K783&lt;=X$20,$L783&gt;X$20),$I783,0)</f>
        <v>0</v>
      </c>
      <c r="Y783" s="106" t="n">
        <f aca="false">SUM(M783:X783)</f>
        <v>0</v>
      </c>
    </row>
    <row r="784" customFormat="false" ht="12.75" hidden="false" customHeight="false" outlineLevel="0" collapsed="false">
      <c r="A784" s="0" t="n">
        <f aca="false">+'Personnel Input Worksheet'!A785</f>
        <v>0</v>
      </c>
      <c r="B784" s="0" t="n">
        <f aca="false">+'Personnel Input Worksheet'!B785</f>
        <v>0</v>
      </c>
      <c r="C784" s="0" t="n">
        <f aca="false">+'Personnel Input Worksheet'!C785</f>
        <v>0</v>
      </c>
      <c r="D784" s="0" t="n">
        <f aca="false">+'Personnel Input Worksheet'!D785</f>
        <v>0</v>
      </c>
      <c r="E784" s="0" t="n">
        <f aca="false">+'Personnel Input Worksheet'!E785</f>
        <v>0</v>
      </c>
      <c r="F784" s="94" t="n">
        <f aca="false">+'Personnel Input Worksheet'!F785</f>
        <v>0</v>
      </c>
      <c r="G784" s="0" t="n">
        <f aca="false">+'Personnel Input Worksheet'!G785</f>
        <v>0</v>
      </c>
      <c r="H784" s="102" t="n">
        <f aca="false">+G784*30</f>
        <v>0</v>
      </c>
      <c r="I784" s="103" t="n">
        <f aca="false">+F784/12</f>
        <v>0</v>
      </c>
      <c r="J784" s="104" t="n">
        <v>36526</v>
      </c>
      <c r="K784" s="105" t="n">
        <f aca="false">IF(B784&lt;&gt;"FTE",DATE(99,12,31),+J784+(360-H784))</f>
        <v>36525</v>
      </c>
      <c r="L784" s="105" t="n">
        <f aca="false">IF(B784&lt;&gt;"FTE",J784+H784,DATE(2001,1,1))</f>
        <v>36526</v>
      </c>
      <c r="M784" s="103" t="n">
        <f aca="false">IF(AND($K784&lt;=M$20,$L784&gt;M$20),$I784,0)</f>
        <v>0</v>
      </c>
      <c r="N784" s="103" t="n">
        <f aca="false">IF(AND($K784&lt;=N$20,$L784&gt;N$20),$I784,0)</f>
        <v>0</v>
      </c>
      <c r="O784" s="103" t="n">
        <f aca="false">IF(AND($K784&lt;=O$20,$L784&gt;O$20),$I784,0)</f>
        <v>0</v>
      </c>
      <c r="P784" s="103" t="n">
        <f aca="false">IF(AND($K784&lt;=P$20,$L784&gt;P$20),$I784,0)</f>
        <v>0</v>
      </c>
      <c r="Q784" s="103" t="n">
        <f aca="false">IF(AND($K784&lt;=Q$20,$L784&gt;Q$20),$I784,0)</f>
        <v>0</v>
      </c>
      <c r="R784" s="103" t="n">
        <f aca="false">IF(AND($K784&lt;=R$20,$L784&gt;R$20),$I784,0)</f>
        <v>0</v>
      </c>
      <c r="S784" s="103" t="n">
        <f aca="false">IF(AND($K784&lt;=S$20,$L784&gt;S$20),$I784,0)</f>
        <v>0</v>
      </c>
      <c r="T784" s="103" t="n">
        <f aca="false">IF(AND($K784&lt;=T$20,$L784&gt;T$20),$I784,0)</f>
        <v>0</v>
      </c>
      <c r="U784" s="103" t="n">
        <f aca="false">IF(AND($K784&lt;=U$20,$L784&gt;U$20),$I784,0)</f>
        <v>0</v>
      </c>
      <c r="V784" s="103" t="n">
        <f aca="false">IF(AND($K784&lt;=V$20,$L784&gt;V$20),$I784,0)</f>
        <v>0</v>
      </c>
      <c r="W784" s="103" t="n">
        <f aca="false">IF(AND($K784&lt;=W$20,$L784&gt;W$20),$I784,0)</f>
        <v>0</v>
      </c>
      <c r="X784" s="103" t="n">
        <f aca="false">IF(AND($K784&lt;=X$20,$L784&gt;X$20),$I784,0)</f>
        <v>0</v>
      </c>
      <c r="Y784" s="106" t="n">
        <f aca="false">SUM(M784:X784)</f>
        <v>0</v>
      </c>
    </row>
    <row r="785" customFormat="false" ht="12.75" hidden="false" customHeight="false" outlineLevel="0" collapsed="false">
      <c r="A785" s="0" t="n">
        <f aca="false">+'Personnel Input Worksheet'!A786</f>
        <v>0</v>
      </c>
      <c r="B785" s="0" t="n">
        <f aca="false">+'Personnel Input Worksheet'!B786</f>
        <v>0</v>
      </c>
      <c r="C785" s="0" t="n">
        <f aca="false">+'Personnel Input Worksheet'!C786</f>
        <v>0</v>
      </c>
      <c r="D785" s="0" t="n">
        <f aca="false">+'Personnel Input Worksheet'!D786</f>
        <v>0</v>
      </c>
      <c r="E785" s="0" t="n">
        <f aca="false">+'Personnel Input Worksheet'!E786</f>
        <v>0</v>
      </c>
      <c r="F785" s="94" t="n">
        <f aca="false">+'Personnel Input Worksheet'!F786</f>
        <v>0</v>
      </c>
      <c r="G785" s="0" t="n">
        <f aca="false">+'Personnel Input Worksheet'!G786</f>
        <v>0</v>
      </c>
      <c r="H785" s="102" t="n">
        <f aca="false">+G785*30</f>
        <v>0</v>
      </c>
      <c r="I785" s="103" t="n">
        <f aca="false">+F785/12</f>
        <v>0</v>
      </c>
      <c r="J785" s="104" t="n">
        <v>36526</v>
      </c>
      <c r="K785" s="105" t="n">
        <f aca="false">IF(B785&lt;&gt;"FTE",DATE(99,12,31),+J785+(360-H785))</f>
        <v>36525</v>
      </c>
      <c r="L785" s="105" t="n">
        <f aca="false">IF(B785&lt;&gt;"FTE",J785+H785,DATE(2001,1,1))</f>
        <v>36526</v>
      </c>
      <c r="M785" s="103" t="n">
        <f aca="false">IF(AND($K785&lt;=M$20,$L785&gt;M$20),$I785,0)</f>
        <v>0</v>
      </c>
      <c r="N785" s="103" t="n">
        <f aca="false">IF(AND($K785&lt;=N$20,$L785&gt;N$20),$I785,0)</f>
        <v>0</v>
      </c>
      <c r="O785" s="103" t="n">
        <f aca="false">IF(AND($K785&lt;=O$20,$L785&gt;O$20),$I785,0)</f>
        <v>0</v>
      </c>
      <c r="P785" s="103" t="n">
        <f aca="false">IF(AND($K785&lt;=P$20,$L785&gt;P$20),$I785,0)</f>
        <v>0</v>
      </c>
      <c r="Q785" s="103" t="n">
        <f aca="false">IF(AND($K785&lt;=Q$20,$L785&gt;Q$20),$I785,0)</f>
        <v>0</v>
      </c>
      <c r="R785" s="103" t="n">
        <f aca="false">IF(AND($K785&lt;=R$20,$L785&gt;R$20),$I785,0)</f>
        <v>0</v>
      </c>
      <c r="S785" s="103" t="n">
        <f aca="false">IF(AND($K785&lt;=S$20,$L785&gt;S$20),$I785,0)</f>
        <v>0</v>
      </c>
      <c r="T785" s="103" t="n">
        <f aca="false">IF(AND($K785&lt;=T$20,$L785&gt;T$20),$I785,0)</f>
        <v>0</v>
      </c>
      <c r="U785" s="103" t="n">
        <f aca="false">IF(AND($K785&lt;=U$20,$L785&gt;U$20),$I785,0)</f>
        <v>0</v>
      </c>
      <c r="V785" s="103" t="n">
        <f aca="false">IF(AND($K785&lt;=V$20,$L785&gt;V$20),$I785,0)</f>
        <v>0</v>
      </c>
      <c r="W785" s="103" t="n">
        <f aca="false">IF(AND($K785&lt;=W$20,$L785&gt;W$20),$I785,0)</f>
        <v>0</v>
      </c>
      <c r="X785" s="103" t="n">
        <f aca="false">IF(AND($K785&lt;=X$20,$L785&gt;X$20),$I785,0)</f>
        <v>0</v>
      </c>
      <c r="Y785" s="106" t="n">
        <f aca="false">SUM(M785:X785)</f>
        <v>0</v>
      </c>
    </row>
    <row r="786" customFormat="false" ht="12.75" hidden="false" customHeight="false" outlineLevel="0" collapsed="false">
      <c r="A786" s="0" t="n">
        <f aca="false">+'Personnel Input Worksheet'!A787</f>
        <v>0</v>
      </c>
      <c r="B786" s="0" t="n">
        <f aca="false">+'Personnel Input Worksheet'!B787</f>
        <v>0</v>
      </c>
      <c r="C786" s="0" t="n">
        <f aca="false">+'Personnel Input Worksheet'!C787</f>
        <v>0</v>
      </c>
      <c r="D786" s="0" t="n">
        <f aca="false">+'Personnel Input Worksheet'!D787</f>
        <v>0</v>
      </c>
      <c r="E786" s="0" t="n">
        <f aca="false">+'Personnel Input Worksheet'!E787</f>
        <v>0</v>
      </c>
      <c r="F786" s="94" t="n">
        <f aca="false">+'Personnel Input Worksheet'!F787</f>
        <v>0</v>
      </c>
      <c r="G786" s="0" t="n">
        <f aca="false">+'Personnel Input Worksheet'!G787</f>
        <v>0</v>
      </c>
      <c r="H786" s="102" t="n">
        <f aca="false">+G786*30</f>
        <v>0</v>
      </c>
      <c r="I786" s="103" t="n">
        <f aca="false">+F786/12</f>
        <v>0</v>
      </c>
      <c r="J786" s="104" t="n">
        <v>36526</v>
      </c>
      <c r="K786" s="105" t="n">
        <f aca="false">IF(B786&lt;&gt;"FTE",DATE(99,12,31),+J786+(360-H786))</f>
        <v>36525</v>
      </c>
      <c r="L786" s="105" t="n">
        <f aca="false">IF(B786&lt;&gt;"FTE",J786+H786,DATE(2001,1,1))</f>
        <v>36526</v>
      </c>
      <c r="M786" s="103" t="n">
        <f aca="false">IF(AND($K786&lt;=M$20,$L786&gt;M$20),$I786,0)</f>
        <v>0</v>
      </c>
      <c r="N786" s="103" t="n">
        <f aca="false">IF(AND($K786&lt;=N$20,$L786&gt;N$20),$I786,0)</f>
        <v>0</v>
      </c>
      <c r="O786" s="103" t="n">
        <f aca="false">IF(AND($K786&lt;=O$20,$L786&gt;O$20),$I786,0)</f>
        <v>0</v>
      </c>
      <c r="P786" s="103" t="n">
        <f aca="false">IF(AND($K786&lt;=P$20,$L786&gt;P$20),$I786,0)</f>
        <v>0</v>
      </c>
      <c r="Q786" s="103" t="n">
        <f aca="false">IF(AND($K786&lt;=Q$20,$L786&gt;Q$20),$I786,0)</f>
        <v>0</v>
      </c>
      <c r="R786" s="103" t="n">
        <f aca="false">IF(AND($K786&lt;=R$20,$L786&gt;R$20),$I786,0)</f>
        <v>0</v>
      </c>
      <c r="S786" s="103" t="n">
        <f aca="false">IF(AND($K786&lt;=S$20,$L786&gt;S$20),$I786,0)</f>
        <v>0</v>
      </c>
      <c r="T786" s="103" t="n">
        <f aca="false">IF(AND($K786&lt;=T$20,$L786&gt;T$20),$I786,0)</f>
        <v>0</v>
      </c>
      <c r="U786" s="103" t="n">
        <f aca="false">IF(AND($K786&lt;=U$20,$L786&gt;U$20),$I786,0)</f>
        <v>0</v>
      </c>
      <c r="V786" s="103" t="n">
        <f aca="false">IF(AND($K786&lt;=V$20,$L786&gt;V$20),$I786,0)</f>
        <v>0</v>
      </c>
      <c r="W786" s="103" t="n">
        <f aca="false">IF(AND($K786&lt;=W$20,$L786&gt;W$20),$I786,0)</f>
        <v>0</v>
      </c>
      <c r="X786" s="103" t="n">
        <f aca="false">IF(AND($K786&lt;=X$20,$L786&gt;X$20),$I786,0)</f>
        <v>0</v>
      </c>
      <c r="Y786" s="106" t="n">
        <f aca="false">SUM(M786:X786)</f>
        <v>0</v>
      </c>
    </row>
    <row r="787" customFormat="false" ht="12.75" hidden="false" customHeight="false" outlineLevel="0" collapsed="false">
      <c r="A787" s="0" t="n">
        <f aca="false">+'Personnel Input Worksheet'!A788</f>
        <v>0</v>
      </c>
      <c r="B787" s="0" t="n">
        <f aca="false">+'Personnel Input Worksheet'!B788</f>
        <v>0</v>
      </c>
      <c r="C787" s="0" t="n">
        <f aca="false">+'Personnel Input Worksheet'!C788</f>
        <v>0</v>
      </c>
      <c r="D787" s="0" t="n">
        <f aca="false">+'Personnel Input Worksheet'!D788</f>
        <v>0</v>
      </c>
      <c r="E787" s="0" t="n">
        <f aca="false">+'Personnel Input Worksheet'!E788</f>
        <v>0</v>
      </c>
      <c r="F787" s="94" t="n">
        <f aca="false">+'Personnel Input Worksheet'!F788</f>
        <v>0</v>
      </c>
      <c r="G787" s="0" t="n">
        <f aca="false">+'Personnel Input Worksheet'!G788</f>
        <v>0</v>
      </c>
      <c r="H787" s="102" t="n">
        <f aca="false">+G787*30</f>
        <v>0</v>
      </c>
      <c r="I787" s="103" t="n">
        <f aca="false">+F787/12</f>
        <v>0</v>
      </c>
      <c r="J787" s="104" t="n">
        <v>36526</v>
      </c>
      <c r="K787" s="105" t="n">
        <f aca="false">IF(B787&lt;&gt;"FTE",DATE(99,12,31),+J787+(360-H787))</f>
        <v>36525</v>
      </c>
      <c r="L787" s="105" t="n">
        <f aca="false">IF(B787&lt;&gt;"FTE",J787+H787,DATE(2001,1,1))</f>
        <v>36526</v>
      </c>
      <c r="M787" s="103" t="n">
        <f aca="false">IF(AND($K787&lt;=M$20,$L787&gt;M$20),$I787,0)</f>
        <v>0</v>
      </c>
      <c r="N787" s="103" t="n">
        <f aca="false">IF(AND($K787&lt;=N$20,$L787&gt;N$20),$I787,0)</f>
        <v>0</v>
      </c>
      <c r="O787" s="103" t="n">
        <f aca="false">IF(AND($K787&lt;=O$20,$L787&gt;O$20),$I787,0)</f>
        <v>0</v>
      </c>
      <c r="P787" s="103" t="n">
        <f aca="false">IF(AND($K787&lt;=P$20,$L787&gt;P$20),$I787,0)</f>
        <v>0</v>
      </c>
      <c r="Q787" s="103" t="n">
        <f aca="false">IF(AND($K787&lt;=Q$20,$L787&gt;Q$20),$I787,0)</f>
        <v>0</v>
      </c>
      <c r="R787" s="103" t="n">
        <f aca="false">IF(AND($K787&lt;=R$20,$L787&gt;R$20),$I787,0)</f>
        <v>0</v>
      </c>
      <c r="S787" s="103" t="n">
        <f aca="false">IF(AND($K787&lt;=S$20,$L787&gt;S$20),$I787,0)</f>
        <v>0</v>
      </c>
      <c r="T787" s="103" t="n">
        <f aca="false">IF(AND($K787&lt;=T$20,$L787&gt;T$20),$I787,0)</f>
        <v>0</v>
      </c>
      <c r="U787" s="103" t="n">
        <f aca="false">IF(AND($K787&lt;=U$20,$L787&gt;U$20),$I787,0)</f>
        <v>0</v>
      </c>
      <c r="V787" s="103" t="n">
        <f aca="false">IF(AND($K787&lt;=V$20,$L787&gt;V$20),$I787,0)</f>
        <v>0</v>
      </c>
      <c r="W787" s="103" t="n">
        <f aca="false">IF(AND($K787&lt;=W$20,$L787&gt;W$20),$I787,0)</f>
        <v>0</v>
      </c>
      <c r="X787" s="103" t="n">
        <f aca="false">IF(AND($K787&lt;=X$20,$L787&gt;X$20),$I787,0)</f>
        <v>0</v>
      </c>
      <c r="Y787" s="106" t="n">
        <f aca="false">SUM(M787:X787)</f>
        <v>0</v>
      </c>
    </row>
    <row r="788" customFormat="false" ht="12.75" hidden="false" customHeight="false" outlineLevel="0" collapsed="false">
      <c r="A788" s="0" t="n">
        <f aca="false">+'Personnel Input Worksheet'!A789</f>
        <v>0</v>
      </c>
      <c r="B788" s="0" t="n">
        <f aca="false">+'Personnel Input Worksheet'!B789</f>
        <v>0</v>
      </c>
      <c r="C788" s="0" t="n">
        <f aca="false">+'Personnel Input Worksheet'!C789</f>
        <v>0</v>
      </c>
      <c r="D788" s="0" t="n">
        <f aca="false">+'Personnel Input Worksheet'!D789</f>
        <v>0</v>
      </c>
      <c r="E788" s="0" t="n">
        <f aca="false">+'Personnel Input Worksheet'!E789</f>
        <v>0</v>
      </c>
      <c r="F788" s="94" t="n">
        <f aca="false">+'Personnel Input Worksheet'!F789</f>
        <v>0</v>
      </c>
      <c r="G788" s="0" t="n">
        <f aca="false">+'Personnel Input Worksheet'!G789</f>
        <v>0</v>
      </c>
      <c r="H788" s="102" t="n">
        <f aca="false">+G788*30</f>
        <v>0</v>
      </c>
      <c r="I788" s="103" t="n">
        <f aca="false">+F788/12</f>
        <v>0</v>
      </c>
      <c r="J788" s="104" t="n">
        <v>36526</v>
      </c>
      <c r="K788" s="105" t="n">
        <f aca="false">IF(B788&lt;&gt;"FTE",DATE(99,12,31),+J788+(360-H788))</f>
        <v>36525</v>
      </c>
      <c r="L788" s="105" t="n">
        <f aca="false">IF(B788&lt;&gt;"FTE",J788+H788,DATE(2001,1,1))</f>
        <v>36526</v>
      </c>
      <c r="M788" s="103" t="n">
        <f aca="false">IF(AND($K788&lt;=M$20,$L788&gt;M$20),$I788,0)</f>
        <v>0</v>
      </c>
      <c r="N788" s="103" t="n">
        <f aca="false">IF(AND($K788&lt;=N$20,$L788&gt;N$20),$I788,0)</f>
        <v>0</v>
      </c>
      <c r="O788" s="103" t="n">
        <f aca="false">IF(AND($K788&lt;=O$20,$L788&gt;O$20),$I788,0)</f>
        <v>0</v>
      </c>
      <c r="P788" s="103" t="n">
        <f aca="false">IF(AND($K788&lt;=P$20,$L788&gt;P$20),$I788,0)</f>
        <v>0</v>
      </c>
      <c r="Q788" s="103" t="n">
        <f aca="false">IF(AND($K788&lt;=Q$20,$L788&gt;Q$20),$I788,0)</f>
        <v>0</v>
      </c>
      <c r="R788" s="103" t="n">
        <f aca="false">IF(AND($K788&lt;=R$20,$L788&gt;R$20),$I788,0)</f>
        <v>0</v>
      </c>
      <c r="S788" s="103" t="n">
        <f aca="false">IF(AND($K788&lt;=S$20,$L788&gt;S$20),$I788,0)</f>
        <v>0</v>
      </c>
      <c r="T788" s="103" t="n">
        <f aca="false">IF(AND($K788&lt;=T$20,$L788&gt;T$20),$I788,0)</f>
        <v>0</v>
      </c>
      <c r="U788" s="103" t="n">
        <f aca="false">IF(AND($K788&lt;=U$20,$L788&gt;U$20),$I788,0)</f>
        <v>0</v>
      </c>
      <c r="V788" s="103" t="n">
        <f aca="false">IF(AND($K788&lt;=V$20,$L788&gt;V$20),$I788,0)</f>
        <v>0</v>
      </c>
      <c r="W788" s="103" t="n">
        <f aca="false">IF(AND($K788&lt;=W$20,$L788&gt;W$20),$I788,0)</f>
        <v>0</v>
      </c>
      <c r="X788" s="103" t="n">
        <f aca="false">IF(AND($K788&lt;=X$20,$L788&gt;X$20),$I788,0)</f>
        <v>0</v>
      </c>
      <c r="Y788" s="106" t="n">
        <f aca="false">SUM(M788:X788)</f>
        <v>0</v>
      </c>
    </row>
    <row r="789" customFormat="false" ht="12.75" hidden="false" customHeight="false" outlineLevel="0" collapsed="false">
      <c r="A789" s="0" t="n">
        <f aca="false">+'Personnel Input Worksheet'!A790</f>
        <v>0</v>
      </c>
      <c r="B789" s="0" t="n">
        <f aca="false">+'Personnel Input Worksheet'!B790</f>
        <v>0</v>
      </c>
      <c r="C789" s="0" t="n">
        <f aca="false">+'Personnel Input Worksheet'!C790</f>
        <v>0</v>
      </c>
      <c r="D789" s="0" t="n">
        <f aca="false">+'Personnel Input Worksheet'!D790</f>
        <v>0</v>
      </c>
      <c r="E789" s="0" t="n">
        <f aca="false">+'Personnel Input Worksheet'!E790</f>
        <v>0</v>
      </c>
      <c r="F789" s="94" t="n">
        <f aca="false">+'Personnel Input Worksheet'!F790</f>
        <v>0</v>
      </c>
      <c r="G789" s="0" t="n">
        <f aca="false">+'Personnel Input Worksheet'!G790</f>
        <v>0</v>
      </c>
      <c r="H789" s="102" t="n">
        <f aca="false">+G789*30</f>
        <v>0</v>
      </c>
      <c r="I789" s="103" t="n">
        <f aca="false">+F789/12</f>
        <v>0</v>
      </c>
      <c r="J789" s="104" t="n">
        <v>36526</v>
      </c>
      <c r="K789" s="105" t="n">
        <f aca="false">IF(B789&lt;&gt;"FTE",DATE(99,12,31),+J789+(360-H789))</f>
        <v>36525</v>
      </c>
      <c r="L789" s="105" t="n">
        <f aca="false">IF(B789&lt;&gt;"FTE",J789+H789,DATE(2001,1,1))</f>
        <v>36526</v>
      </c>
      <c r="M789" s="103" t="n">
        <f aca="false">IF(AND($K789&lt;=M$20,$L789&gt;M$20),$I789,0)</f>
        <v>0</v>
      </c>
      <c r="N789" s="103" t="n">
        <f aca="false">IF(AND($K789&lt;=N$20,$L789&gt;N$20),$I789,0)</f>
        <v>0</v>
      </c>
      <c r="O789" s="103" t="n">
        <f aca="false">IF(AND($K789&lt;=O$20,$L789&gt;O$20),$I789,0)</f>
        <v>0</v>
      </c>
      <c r="P789" s="103" t="n">
        <f aca="false">IF(AND($K789&lt;=P$20,$L789&gt;P$20),$I789,0)</f>
        <v>0</v>
      </c>
      <c r="Q789" s="103" t="n">
        <f aca="false">IF(AND($K789&lt;=Q$20,$L789&gt;Q$20),$I789,0)</f>
        <v>0</v>
      </c>
      <c r="R789" s="103" t="n">
        <f aca="false">IF(AND($K789&lt;=R$20,$L789&gt;R$20),$I789,0)</f>
        <v>0</v>
      </c>
      <c r="S789" s="103" t="n">
        <f aca="false">IF(AND($K789&lt;=S$20,$L789&gt;S$20),$I789,0)</f>
        <v>0</v>
      </c>
      <c r="T789" s="103" t="n">
        <f aca="false">IF(AND($K789&lt;=T$20,$L789&gt;T$20),$I789,0)</f>
        <v>0</v>
      </c>
      <c r="U789" s="103" t="n">
        <f aca="false">IF(AND($K789&lt;=U$20,$L789&gt;U$20),$I789,0)</f>
        <v>0</v>
      </c>
      <c r="V789" s="103" t="n">
        <f aca="false">IF(AND($K789&lt;=V$20,$L789&gt;V$20),$I789,0)</f>
        <v>0</v>
      </c>
      <c r="W789" s="103" t="n">
        <f aca="false">IF(AND($K789&lt;=W$20,$L789&gt;W$20),$I789,0)</f>
        <v>0</v>
      </c>
      <c r="X789" s="103" t="n">
        <f aca="false">IF(AND($K789&lt;=X$20,$L789&gt;X$20),$I789,0)</f>
        <v>0</v>
      </c>
      <c r="Y789" s="106" t="n">
        <f aca="false">SUM(M789:X789)</f>
        <v>0</v>
      </c>
    </row>
    <row r="790" customFormat="false" ht="12.75" hidden="false" customHeight="false" outlineLevel="0" collapsed="false">
      <c r="A790" s="0" t="n">
        <f aca="false">+'Personnel Input Worksheet'!A791</f>
        <v>0</v>
      </c>
      <c r="B790" s="0" t="n">
        <f aca="false">+'Personnel Input Worksheet'!B791</f>
        <v>0</v>
      </c>
      <c r="C790" s="0" t="n">
        <f aca="false">+'Personnel Input Worksheet'!C791</f>
        <v>0</v>
      </c>
      <c r="D790" s="0" t="n">
        <f aca="false">+'Personnel Input Worksheet'!D791</f>
        <v>0</v>
      </c>
      <c r="E790" s="0" t="n">
        <f aca="false">+'Personnel Input Worksheet'!E791</f>
        <v>0</v>
      </c>
      <c r="F790" s="94" t="n">
        <f aca="false">+'Personnel Input Worksheet'!F791</f>
        <v>0</v>
      </c>
      <c r="G790" s="0" t="n">
        <f aca="false">+'Personnel Input Worksheet'!G791</f>
        <v>0</v>
      </c>
      <c r="H790" s="102" t="n">
        <f aca="false">+G790*30</f>
        <v>0</v>
      </c>
      <c r="I790" s="103" t="n">
        <f aca="false">+F790/12</f>
        <v>0</v>
      </c>
      <c r="J790" s="104" t="n">
        <v>36526</v>
      </c>
      <c r="K790" s="105" t="n">
        <f aca="false">IF(B790&lt;&gt;"FTE",DATE(99,12,31),+J790+(360-H790))</f>
        <v>36525</v>
      </c>
      <c r="L790" s="105" t="n">
        <f aca="false">IF(B790&lt;&gt;"FTE",J790+H790,DATE(2001,1,1))</f>
        <v>36526</v>
      </c>
      <c r="M790" s="103" t="n">
        <f aca="false">IF(AND($K790&lt;=M$20,$L790&gt;M$20),$I790,0)</f>
        <v>0</v>
      </c>
      <c r="N790" s="103" t="n">
        <f aca="false">IF(AND($K790&lt;=N$20,$L790&gt;N$20),$I790,0)</f>
        <v>0</v>
      </c>
      <c r="O790" s="103" t="n">
        <f aca="false">IF(AND($K790&lt;=O$20,$L790&gt;O$20),$I790,0)</f>
        <v>0</v>
      </c>
      <c r="P790" s="103" t="n">
        <f aca="false">IF(AND($K790&lt;=P$20,$L790&gt;P$20),$I790,0)</f>
        <v>0</v>
      </c>
      <c r="Q790" s="103" t="n">
        <f aca="false">IF(AND($K790&lt;=Q$20,$L790&gt;Q$20),$I790,0)</f>
        <v>0</v>
      </c>
      <c r="R790" s="103" t="n">
        <f aca="false">IF(AND($K790&lt;=R$20,$L790&gt;R$20),$I790,0)</f>
        <v>0</v>
      </c>
      <c r="S790" s="103" t="n">
        <f aca="false">IF(AND($K790&lt;=S$20,$L790&gt;S$20),$I790,0)</f>
        <v>0</v>
      </c>
      <c r="T790" s="103" t="n">
        <f aca="false">IF(AND($K790&lt;=T$20,$L790&gt;T$20),$I790,0)</f>
        <v>0</v>
      </c>
      <c r="U790" s="103" t="n">
        <f aca="false">IF(AND($K790&lt;=U$20,$L790&gt;U$20),$I790,0)</f>
        <v>0</v>
      </c>
      <c r="V790" s="103" t="n">
        <f aca="false">IF(AND($K790&lt;=V$20,$L790&gt;V$20),$I790,0)</f>
        <v>0</v>
      </c>
      <c r="W790" s="103" t="n">
        <f aca="false">IF(AND($K790&lt;=W$20,$L790&gt;W$20),$I790,0)</f>
        <v>0</v>
      </c>
      <c r="X790" s="103" t="n">
        <f aca="false">IF(AND($K790&lt;=X$20,$L790&gt;X$20),$I790,0)</f>
        <v>0</v>
      </c>
      <c r="Y790" s="106" t="n">
        <f aca="false">SUM(M790:X790)</f>
        <v>0</v>
      </c>
    </row>
    <row r="791" customFormat="false" ht="12.75" hidden="false" customHeight="false" outlineLevel="0" collapsed="false">
      <c r="A791" s="0" t="n">
        <f aca="false">+'Personnel Input Worksheet'!A792</f>
        <v>0</v>
      </c>
      <c r="B791" s="0" t="n">
        <f aca="false">+'Personnel Input Worksheet'!B792</f>
        <v>0</v>
      </c>
      <c r="C791" s="0" t="n">
        <f aca="false">+'Personnel Input Worksheet'!C792</f>
        <v>0</v>
      </c>
      <c r="D791" s="0" t="n">
        <f aca="false">+'Personnel Input Worksheet'!D792</f>
        <v>0</v>
      </c>
      <c r="E791" s="0" t="n">
        <f aca="false">+'Personnel Input Worksheet'!E792</f>
        <v>0</v>
      </c>
      <c r="F791" s="94" t="n">
        <f aca="false">+'Personnel Input Worksheet'!F792</f>
        <v>0</v>
      </c>
      <c r="G791" s="0" t="n">
        <f aca="false">+'Personnel Input Worksheet'!G792</f>
        <v>0</v>
      </c>
      <c r="H791" s="102" t="n">
        <f aca="false">+G791*30</f>
        <v>0</v>
      </c>
      <c r="I791" s="103" t="n">
        <f aca="false">+F791/12</f>
        <v>0</v>
      </c>
      <c r="J791" s="104" t="n">
        <v>36526</v>
      </c>
      <c r="K791" s="105" t="n">
        <f aca="false">IF(B791&lt;&gt;"FTE",DATE(99,12,31),+J791+(360-H791))</f>
        <v>36525</v>
      </c>
      <c r="L791" s="105" t="n">
        <f aca="false">IF(B791&lt;&gt;"FTE",J791+H791,DATE(2001,1,1))</f>
        <v>36526</v>
      </c>
      <c r="M791" s="103" t="n">
        <f aca="false">IF(AND($K791&lt;=M$20,$L791&gt;M$20),$I791,0)</f>
        <v>0</v>
      </c>
      <c r="N791" s="103" t="n">
        <f aca="false">IF(AND($K791&lt;=N$20,$L791&gt;N$20),$I791,0)</f>
        <v>0</v>
      </c>
      <c r="O791" s="103" t="n">
        <f aca="false">IF(AND($K791&lt;=O$20,$L791&gt;O$20),$I791,0)</f>
        <v>0</v>
      </c>
      <c r="P791" s="103" t="n">
        <f aca="false">IF(AND($K791&lt;=P$20,$L791&gt;P$20),$I791,0)</f>
        <v>0</v>
      </c>
      <c r="Q791" s="103" t="n">
        <f aca="false">IF(AND($K791&lt;=Q$20,$L791&gt;Q$20),$I791,0)</f>
        <v>0</v>
      </c>
      <c r="R791" s="103" t="n">
        <f aca="false">IF(AND($K791&lt;=R$20,$L791&gt;R$20),$I791,0)</f>
        <v>0</v>
      </c>
      <c r="S791" s="103" t="n">
        <f aca="false">IF(AND($K791&lt;=S$20,$L791&gt;S$20),$I791,0)</f>
        <v>0</v>
      </c>
      <c r="T791" s="103" t="n">
        <f aca="false">IF(AND($K791&lt;=T$20,$L791&gt;T$20),$I791,0)</f>
        <v>0</v>
      </c>
      <c r="U791" s="103" t="n">
        <f aca="false">IF(AND($K791&lt;=U$20,$L791&gt;U$20),$I791,0)</f>
        <v>0</v>
      </c>
      <c r="V791" s="103" t="n">
        <f aca="false">IF(AND($K791&lt;=V$20,$L791&gt;V$20),$I791,0)</f>
        <v>0</v>
      </c>
      <c r="W791" s="103" t="n">
        <f aca="false">IF(AND($K791&lt;=W$20,$L791&gt;W$20),$I791,0)</f>
        <v>0</v>
      </c>
      <c r="X791" s="103" t="n">
        <f aca="false">IF(AND($K791&lt;=X$20,$L791&gt;X$20),$I791,0)</f>
        <v>0</v>
      </c>
      <c r="Y791" s="106" t="n">
        <f aca="false">SUM(M791:X791)</f>
        <v>0</v>
      </c>
    </row>
    <row r="792" customFormat="false" ht="12.75" hidden="false" customHeight="false" outlineLevel="0" collapsed="false">
      <c r="A792" s="0" t="n">
        <f aca="false">+'Personnel Input Worksheet'!A793</f>
        <v>0</v>
      </c>
      <c r="B792" s="0" t="n">
        <f aca="false">+'Personnel Input Worksheet'!B793</f>
        <v>0</v>
      </c>
      <c r="C792" s="0" t="n">
        <f aca="false">+'Personnel Input Worksheet'!C793</f>
        <v>0</v>
      </c>
      <c r="D792" s="0" t="n">
        <f aca="false">+'Personnel Input Worksheet'!D793</f>
        <v>0</v>
      </c>
      <c r="E792" s="0" t="n">
        <f aca="false">+'Personnel Input Worksheet'!E793</f>
        <v>0</v>
      </c>
      <c r="F792" s="94" t="n">
        <f aca="false">+'Personnel Input Worksheet'!F793</f>
        <v>0</v>
      </c>
      <c r="G792" s="0" t="n">
        <f aca="false">+'Personnel Input Worksheet'!G793</f>
        <v>0</v>
      </c>
      <c r="H792" s="102" t="n">
        <f aca="false">+G792*30</f>
        <v>0</v>
      </c>
      <c r="I792" s="103" t="n">
        <f aca="false">+F792/12</f>
        <v>0</v>
      </c>
      <c r="J792" s="104" t="n">
        <v>36526</v>
      </c>
      <c r="K792" s="105" t="n">
        <f aca="false">IF(B792&lt;&gt;"FTE",DATE(99,12,31),+J792+(360-H792))</f>
        <v>36525</v>
      </c>
      <c r="L792" s="105" t="n">
        <f aca="false">IF(B792&lt;&gt;"FTE",J792+H792,DATE(2001,1,1))</f>
        <v>36526</v>
      </c>
      <c r="M792" s="103" t="n">
        <f aca="false">IF(AND($K792&lt;=M$20,$L792&gt;M$20),$I792,0)</f>
        <v>0</v>
      </c>
      <c r="N792" s="103" t="n">
        <f aca="false">IF(AND($K792&lt;=N$20,$L792&gt;N$20),$I792,0)</f>
        <v>0</v>
      </c>
      <c r="O792" s="103" t="n">
        <f aca="false">IF(AND($K792&lt;=O$20,$L792&gt;O$20),$I792,0)</f>
        <v>0</v>
      </c>
      <c r="P792" s="103" t="n">
        <f aca="false">IF(AND($K792&lt;=P$20,$L792&gt;P$20),$I792,0)</f>
        <v>0</v>
      </c>
      <c r="Q792" s="103" t="n">
        <f aca="false">IF(AND($K792&lt;=Q$20,$L792&gt;Q$20),$I792,0)</f>
        <v>0</v>
      </c>
      <c r="R792" s="103" t="n">
        <f aca="false">IF(AND($K792&lt;=R$20,$L792&gt;R$20),$I792,0)</f>
        <v>0</v>
      </c>
      <c r="S792" s="103" t="n">
        <f aca="false">IF(AND($K792&lt;=S$20,$L792&gt;S$20),$I792,0)</f>
        <v>0</v>
      </c>
      <c r="T792" s="103" t="n">
        <f aca="false">IF(AND($K792&lt;=T$20,$L792&gt;T$20),$I792,0)</f>
        <v>0</v>
      </c>
      <c r="U792" s="103" t="n">
        <f aca="false">IF(AND($K792&lt;=U$20,$L792&gt;U$20),$I792,0)</f>
        <v>0</v>
      </c>
      <c r="V792" s="103" t="n">
        <f aca="false">IF(AND($K792&lt;=V$20,$L792&gt;V$20),$I792,0)</f>
        <v>0</v>
      </c>
      <c r="W792" s="103" t="n">
        <f aca="false">IF(AND($K792&lt;=W$20,$L792&gt;W$20),$I792,0)</f>
        <v>0</v>
      </c>
      <c r="X792" s="103" t="n">
        <f aca="false">IF(AND($K792&lt;=X$20,$L792&gt;X$20),$I792,0)</f>
        <v>0</v>
      </c>
      <c r="Y792" s="106" t="n">
        <f aca="false">SUM(M792:X792)</f>
        <v>0</v>
      </c>
    </row>
    <row r="793" customFormat="false" ht="12.75" hidden="false" customHeight="false" outlineLevel="0" collapsed="false">
      <c r="A793" s="0" t="n">
        <f aca="false">+'Personnel Input Worksheet'!A794</f>
        <v>0</v>
      </c>
      <c r="B793" s="0" t="n">
        <f aca="false">+'Personnel Input Worksheet'!B794</f>
        <v>0</v>
      </c>
      <c r="C793" s="0" t="n">
        <f aca="false">+'Personnel Input Worksheet'!C794</f>
        <v>0</v>
      </c>
      <c r="D793" s="0" t="n">
        <f aca="false">+'Personnel Input Worksheet'!D794</f>
        <v>0</v>
      </c>
      <c r="E793" s="0" t="n">
        <f aca="false">+'Personnel Input Worksheet'!E794</f>
        <v>0</v>
      </c>
      <c r="F793" s="94" t="n">
        <f aca="false">+'Personnel Input Worksheet'!F794</f>
        <v>0</v>
      </c>
      <c r="G793" s="0" t="n">
        <f aca="false">+'Personnel Input Worksheet'!G794</f>
        <v>0</v>
      </c>
      <c r="H793" s="102" t="n">
        <f aca="false">+G793*30</f>
        <v>0</v>
      </c>
      <c r="I793" s="103" t="n">
        <f aca="false">+F793/12</f>
        <v>0</v>
      </c>
      <c r="J793" s="104" t="n">
        <v>36526</v>
      </c>
      <c r="K793" s="105" t="n">
        <f aca="false">IF(B793&lt;&gt;"FTE",DATE(99,12,31),+J793+(360-H793))</f>
        <v>36525</v>
      </c>
      <c r="L793" s="105" t="n">
        <f aca="false">IF(B793&lt;&gt;"FTE",J793+H793,DATE(2001,1,1))</f>
        <v>36526</v>
      </c>
      <c r="M793" s="103" t="n">
        <f aca="false">IF(AND($K793&lt;=M$20,$L793&gt;M$20),$I793,0)</f>
        <v>0</v>
      </c>
      <c r="N793" s="103" t="n">
        <f aca="false">IF(AND($K793&lt;=N$20,$L793&gt;N$20),$I793,0)</f>
        <v>0</v>
      </c>
      <c r="O793" s="103" t="n">
        <f aca="false">IF(AND($K793&lt;=O$20,$L793&gt;O$20),$I793,0)</f>
        <v>0</v>
      </c>
      <c r="P793" s="103" t="n">
        <f aca="false">IF(AND($K793&lt;=P$20,$L793&gt;P$20),$I793,0)</f>
        <v>0</v>
      </c>
      <c r="Q793" s="103" t="n">
        <f aca="false">IF(AND($K793&lt;=Q$20,$L793&gt;Q$20),$I793,0)</f>
        <v>0</v>
      </c>
      <c r="R793" s="103" t="n">
        <f aca="false">IF(AND($K793&lt;=R$20,$L793&gt;R$20),$I793,0)</f>
        <v>0</v>
      </c>
      <c r="S793" s="103" t="n">
        <f aca="false">IF(AND($K793&lt;=S$20,$L793&gt;S$20),$I793,0)</f>
        <v>0</v>
      </c>
      <c r="T793" s="103" t="n">
        <f aca="false">IF(AND($K793&lt;=T$20,$L793&gt;T$20),$I793,0)</f>
        <v>0</v>
      </c>
      <c r="U793" s="103" t="n">
        <f aca="false">IF(AND($K793&lt;=U$20,$L793&gt;U$20),$I793,0)</f>
        <v>0</v>
      </c>
      <c r="V793" s="103" t="n">
        <f aca="false">IF(AND($K793&lt;=V$20,$L793&gt;V$20),$I793,0)</f>
        <v>0</v>
      </c>
      <c r="W793" s="103" t="n">
        <f aca="false">IF(AND($K793&lt;=W$20,$L793&gt;W$20),$I793,0)</f>
        <v>0</v>
      </c>
      <c r="X793" s="103" t="n">
        <f aca="false">IF(AND($K793&lt;=X$20,$L793&gt;X$20),$I793,0)</f>
        <v>0</v>
      </c>
      <c r="Y793" s="106" t="n">
        <f aca="false">SUM(M793:X793)</f>
        <v>0</v>
      </c>
    </row>
    <row r="794" customFormat="false" ht="12.75" hidden="false" customHeight="false" outlineLevel="0" collapsed="false">
      <c r="A794" s="0" t="n">
        <f aca="false">+'Personnel Input Worksheet'!A795</f>
        <v>0</v>
      </c>
      <c r="B794" s="0" t="n">
        <f aca="false">+'Personnel Input Worksheet'!B795</f>
        <v>0</v>
      </c>
      <c r="C794" s="0" t="n">
        <f aca="false">+'Personnel Input Worksheet'!C795</f>
        <v>0</v>
      </c>
      <c r="D794" s="0" t="n">
        <f aca="false">+'Personnel Input Worksheet'!D795</f>
        <v>0</v>
      </c>
      <c r="E794" s="0" t="n">
        <f aca="false">+'Personnel Input Worksheet'!E795</f>
        <v>0</v>
      </c>
      <c r="F794" s="94" t="n">
        <f aca="false">+'Personnel Input Worksheet'!F795</f>
        <v>0</v>
      </c>
      <c r="G794" s="0" t="n">
        <f aca="false">+'Personnel Input Worksheet'!G795</f>
        <v>0</v>
      </c>
      <c r="H794" s="102" t="n">
        <f aca="false">+G794*30</f>
        <v>0</v>
      </c>
      <c r="I794" s="103" t="n">
        <f aca="false">+F794/12</f>
        <v>0</v>
      </c>
      <c r="J794" s="104" t="n">
        <v>36526</v>
      </c>
      <c r="K794" s="105" t="n">
        <f aca="false">IF(B794&lt;&gt;"FTE",DATE(99,12,31),+J794+(360-H794))</f>
        <v>36525</v>
      </c>
      <c r="L794" s="105" t="n">
        <f aca="false">IF(B794&lt;&gt;"FTE",J794+H794,DATE(2001,1,1))</f>
        <v>36526</v>
      </c>
      <c r="M794" s="103" t="n">
        <f aca="false">IF(AND($K794&lt;=M$20,$L794&gt;M$20),$I794,0)</f>
        <v>0</v>
      </c>
      <c r="N794" s="103" t="n">
        <f aca="false">IF(AND($K794&lt;=N$20,$L794&gt;N$20),$I794,0)</f>
        <v>0</v>
      </c>
      <c r="O794" s="103" t="n">
        <f aca="false">IF(AND($K794&lt;=O$20,$L794&gt;O$20),$I794,0)</f>
        <v>0</v>
      </c>
      <c r="P794" s="103" t="n">
        <f aca="false">IF(AND($K794&lt;=P$20,$L794&gt;P$20),$I794,0)</f>
        <v>0</v>
      </c>
      <c r="Q794" s="103" t="n">
        <f aca="false">IF(AND($K794&lt;=Q$20,$L794&gt;Q$20),$I794,0)</f>
        <v>0</v>
      </c>
      <c r="R794" s="103" t="n">
        <f aca="false">IF(AND($K794&lt;=R$20,$L794&gt;R$20),$I794,0)</f>
        <v>0</v>
      </c>
      <c r="S794" s="103" t="n">
        <f aca="false">IF(AND($K794&lt;=S$20,$L794&gt;S$20),$I794,0)</f>
        <v>0</v>
      </c>
      <c r="T794" s="103" t="n">
        <f aca="false">IF(AND($K794&lt;=T$20,$L794&gt;T$20),$I794,0)</f>
        <v>0</v>
      </c>
      <c r="U794" s="103" t="n">
        <f aca="false">IF(AND($K794&lt;=U$20,$L794&gt;U$20),$I794,0)</f>
        <v>0</v>
      </c>
      <c r="V794" s="103" t="n">
        <f aca="false">IF(AND($K794&lt;=V$20,$L794&gt;V$20),$I794,0)</f>
        <v>0</v>
      </c>
      <c r="W794" s="103" t="n">
        <f aca="false">IF(AND($K794&lt;=W$20,$L794&gt;W$20),$I794,0)</f>
        <v>0</v>
      </c>
      <c r="X794" s="103" t="n">
        <f aca="false">IF(AND($K794&lt;=X$20,$L794&gt;X$20),$I794,0)</f>
        <v>0</v>
      </c>
      <c r="Y794" s="106" t="n">
        <f aca="false">SUM(M794:X794)</f>
        <v>0</v>
      </c>
    </row>
    <row r="795" customFormat="false" ht="12.75" hidden="false" customHeight="false" outlineLevel="0" collapsed="false">
      <c r="A795" s="0" t="n">
        <f aca="false">+'Personnel Input Worksheet'!A796</f>
        <v>0</v>
      </c>
      <c r="B795" s="0" t="n">
        <f aca="false">+'Personnel Input Worksheet'!B796</f>
        <v>0</v>
      </c>
      <c r="C795" s="0" t="n">
        <f aca="false">+'Personnel Input Worksheet'!C796</f>
        <v>0</v>
      </c>
      <c r="D795" s="0" t="n">
        <f aca="false">+'Personnel Input Worksheet'!D796</f>
        <v>0</v>
      </c>
      <c r="E795" s="0" t="n">
        <f aca="false">+'Personnel Input Worksheet'!E796</f>
        <v>0</v>
      </c>
      <c r="F795" s="94" t="n">
        <f aca="false">+'Personnel Input Worksheet'!F796</f>
        <v>0</v>
      </c>
      <c r="G795" s="0" t="n">
        <f aca="false">+'Personnel Input Worksheet'!G796</f>
        <v>0</v>
      </c>
      <c r="H795" s="102" t="n">
        <f aca="false">+G795*30</f>
        <v>0</v>
      </c>
      <c r="I795" s="103" t="n">
        <f aca="false">+F795/12</f>
        <v>0</v>
      </c>
      <c r="J795" s="104" t="n">
        <v>36526</v>
      </c>
      <c r="K795" s="105" t="n">
        <f aca="false">IF(B795&lt;&gt;"FTE",DATE(99,12,31),+J795+(360-H795))</f>
        <v>36525</v>
      </c>
      <c r="L795" s="105" t="n">
        <f aca="false">IF(B795&lt;&gt;"FTE",J795+H795,DATE(2001,1,1))</f>
        <v>36526</v>
      </c>
      <c r="M795" s="103" t="n">
        <f aca="false">IF(AND($K795&lt;=M$20,$L795&gt;M$20),$I795,0)</f>
        <v>0</v>
      </c>
      <c r="N795" s="103" t="n">
        <f aca="false">IF(AND($K795&lt;=N$20,$L795&gt;N$20),$I795,0)</f>
        <v>0</v>
      </c>
      <c r="O795" s="103" t="n">
        <f aca="false">IF(AND($K795&lt;=O$20,$L795&gt;O$20),$I795,0)</f>
        <v>0</v>
      </c>
      <c r="P795" s="103" t="n">
        <f aca="false">IF(AND($K795&lt;=P$20,$L795&gt;P$20),$I795,0)</f>
        <v>0</v>
      </c>
      <c r="Q795" s="103" t="n">
        <f aca="false">IF(AND($K795&lt;=Q$20,$L795&gt;Q$20),$I795,0)</f>
        <v>0</v>
      </c>
      <c r="R795" s="103" t="n">
        <f aca="false">IF(AND($K795&lt;=R$20,$L795&gt;R$20),$I795,0)</f>
        <v>0</v>
      </c>
      <c r="S795" s="103" t="n">
        <f aca="false">IF(AND($K795&lt;=S$20,$L795&gt;S$20),$I795,0)</f>
        <v>0</v>
      </c>
      <c r="T795" s="103" t="n">
        <f aca="false">IF(AND($K795&lt;=T$20,$L795&gt;T$20),$I795,0)</f>
        <v>0</v>
      </c>
      <c r="U795" s="103" t="n">
        <f aca="false">IF(AND($K795&lt;=U$20,$L795&gt;U$20),$I795,0)</f>
        <v>0</v>
      </c>
      <c r="V795" s="103" t="n">
        <f aca="false">IF(AND($K795&lt;=V$20,$L795&gt;V$20),$I795,0)</f>
        <v>0</v>
      </c>
      <c r="W795" s="103" t="n">
        <f aca="false">IF(AND($K795&lt;=W$20,$L795&gt;W$20),$I795,0)</f>
        <v>0</v>
      </c>
      <c r="X795" s="103" t="n">
        <f aca="false">IF(AND($K795&lt;=X$20,$L795&gt;X$20),$I795,0)</f>
        <v>0</v>
      </c>
      <c r="Y795" s="106" t="n">
        <f aca="false">SUM(M795:X795)</f>
        <v>0</v>
      </c>
    </row>
    <row r="796" customFormat="false" ht="12.75" hidden="false" customHeight="false" outlineLevel="0" collapsed="false">
      <c r="A796" s="0" t="n">
        <f aca="false">+'Personnel Input Worksheet'!A797</f>
        <v>0</v>
      </c>
      <c r="B796" s="0" t="n">
        <f aca="false">+'Personnel Input Worksheet'!B797</f>
        <v>0</v>
      </c>
      <c r="C796" s="0" t="n">
        <f aca="false">+'Personnel Input Worksheet'!C797</f>
        <v>0</v>
      </c>
      <c r="D796" s="0" t="n">
        <f aca="false">+'Personnel Input Worksheet'!D797</f>
        <v>0</v>
      </c>
      <c r="E796" s="0" t="n">
        <f aca="false">+'Personnel Input Worksheet'!E797</f>
        <v>0</v>
      </c>
      <c r="F796" s="94" t="n">
        <f aca="false">+'Personnel Input Worksheet'!F797</f>
        <v>0</v>
      </c>
      <c r="G796" s="0" t="n">
        <f aca="false">+'Personnel Input Worksheet'!G797</f>
        <v>0</v>
      </c>
      <c r="H796" s="102" t="n">
        <f aca="false">+G796*30</f>
        <v>0</v>
      </c>
      <c r="I796" s="103" t="n">
        <f aca="false">+F796/12</f>
        <v>0</v>
      </c>
      <c r="J796" s="104" t="n">
        <v>36526</v>
      </c>
      <c r="K796" s="105" t="n">
        <f aca="false">IF(B796&lt;&gt;"FTE",DATE(99,12,31),+J796+(360-H796))</f>
        <v>36525</v>
      </c>
      <c r="L796" s="105" t="n">
        <f aca="false">IF(B796&lt;&gt;"FTE",J796+H796,DATE(2001,1,1))</f>
        <v>36526</v>
      </c>
      <c r="M796" s="103" t="n">
        <f aca="false">IF(AND($K796&lt;=M$20,$L796&gt;M$20),$I796,0)</f>
        <v>0</v>
      </c>
      <c r="N796" s="103" t="n">
        <f aca="false">IF(AND($K796&lt;=N$20,$L796&gt;N$20),$I796,0)</f>
        <v>0</v>
      </c>
      <c r="O796" s="103" t="n">
        <f aca="false">IF(AND($K796&lt;=O$20,$L796&gt;O$20),$I796,0)</f>
        <v>0</v>
      </c>
      <c r="P796" s="103" t="n">
        <f aca="false">IF(AND($K796&lt;=P$20,$L796&gt;P$20),$I796,0)</f>
        <v>0</v>
      </c>
      <c r="Q796" s="103" t="n">
        <f aca="false">IF(AND($K796&lt;=Q$20,$L796&gt;Q$20),$I796,0)</f>
        <v>0</v>
      </c>
      <c r="R796" s="103" t="n">
        <f aca="false">IF(AND($K796&lt;=R$20,$L796&gt;R$20),$I796,0)</f>
        <v>0</v>
      </c>
      <c r="S796" s="103" t="n">
        <f aca="false">IF(AND($K796&lt;=S$20,$L796&gt;S$20),$I796,0)</f>
        <v>0</v>
      </c>
      <c r="T796" s="103" t="n">
        <f aca="false">IF(AND($K796&lt;=T$20,$L796&gt;T$20),$I796,0)</f>
        <v>0</v>
      </c>
      <c r="U796" s="103" t="n">
        <f aca="false">IF(AND($K796&lt;=U$20,$L796&gt;U$20),$I796,0)</f>
        <v>0</v>
      </c>
      <c r="V796" s="103" t="n">
        <f aca="false">IF(AND($K796&lt;=V$20,$L796&gt;V$20),$I796,0)</f>
        <v>0</v>
      </c>
      <c r="W796" s="103" t="n">
        <f aca="false">IF(AND($K796&lt;=W$20,$L796&gt;W$20),$I796,0)</f>
        <v>0</v>
      </c>
      <c r="X796" s="103" t="n">
        <f aca="false">IF(AND($K796&lt;=X$20,$L796&gt;X$20),$I796,0)</f>
        <v>0</v>
      </c>
      <c r="Y796" s="106" t="n">
        <f aca="false">SUM(M796:X796)</f>
        <v>0</v>
      </c>
    </row>
    <row r="797" customFormat="false" ht="12.75" hidden="false" customHeight="false" outlineLevel="0" collapsed="false">
      <c r="A797" s="0" t="n">
        <f aca="false">+'Personnel Input Worksheet'!A798</f>
        <v>0</v>
      </c>
      <c r="B797" s="0" t="n">
        <f aca="false">+'Personnel Input Worksheet'!B798</f>
        <v>0</v>
      </c>
      <c r="C797" s="0" t="n">
        <f aca="false">+'Personnel Input Worksheet'!C798</f>
        <v>0</v>
      </c>
      <c r="D797" s="0" t="n">
        <f aca="false">+'Personnel Input Worksheet'!D798</f>
        <v>0</v>
      </c>
      <c r="E797" s="0" t="n">
        <f aca="false">+'Personnel Input Worksheet'!E798</f>
        <v>0</v>
      </c>
      <c r="F797" s="94" t="n">
        <f aca="false">+'Personnel Input Worksheet'!F798</f>
        <v>0</v>
      </c>
      <c r="G797" s="0" t="n">
        <f aca="false">+'Personnel Input Worksheet'!G798</f>
        <v>0</v>
      </c>
      <c r="H797" s="102" t="n">
        <f aca="false">+G797*30</f>
        <v>0</v>
      </c>
      <c r="I797" s="103" t="n">
        <f aca="false">+F797/12</f>
        <v>0</v>
      </c>
      <c r="J797" s="104" t="n">
        <v>36526</v>
      </c>
      <c r="K797" s="105" t="n">
        <f aca="false">IF(B797&lt;&gt;"FTE",DATE(99,12,31),+J797+(360-H797))</f>
        <v>36525</v>
      </c>
      <c r="L797" s="105" t="n">
        <f aca="false">IF(B797&lt;&gt;"FTE",J797+H797,DATE(2001,1,1))</f>
        <v>36526</v>
      </c>
      <c r="M797" s="103" t="n">
        <f aca="false">IF(AND($K797&lt;=M$20,$L797&gt;M$20),$I797,0)</f>
        <v>0</v>
      </c>
      <c r="N797" s="103" t="n">
        <f aca="false">IF(AND($K797&lt;=N$20,$L797&gt;N$20),$I797,0)</f>
        <v>0</v>
      </c>
      <c r="O797" s="103" t="n">
        <f aca="false">IF(AND($K797&lt;=O$20,$L797&gt;O$20),$I797,0)</f>
        <v>0</v>
      </c>
      <c r="P797" s="103" t="n">
        <f aca="false">IF(AND($K797&lt;=P$20,$L797&gt;P$20),$I797,0)</f>
        <v>0</v>
      </c>
      <c r="Q797" s="103" t="n">
        <f aca="false">IF(AND($K797&lt;=Q$20,$L797&gt;Q$20),$I797,0)</f>
        <v>0</v>
      </c>
      <c r="R797" s="103" t="n">
        <f aca="false">IF(AND($K797&lt;=R$20,$L797&gt;R$20),$I797,0)</f>
        <v>0</v>
      </c>
      <c r="S797" s="103" t="n">
        <f aca="false">IF(AND($K797&lt;=S$20,$L797&gt;S$20),$I797,0)</f>
        <v>0</v>
      </c>
      <c r="T797" s="103" t="n">
        <f aca="false">IF(AND($K797&lt;=T$20,$L797&gt;T$20),$I797,0)</f>
        <v>0</v>
      </c>
      <c r="U797" s="103" t="n">
        <f aca="false">IF(AND($K797&lt;=U$20,$L797&gt;U$20),$I797,0)</f>
        <v>0</v>
      </c>
      <c r="V797" s="103" t="n">
        <f aca="false">IF(AND($K797&lt;=V$20,$L797&gt;V$20),$I797,0)</f>
        <v>0</v>
      </c>
      <c r="W797" s="103" t="n">
        <f aca="false">IF(AND($K797&lt;=W$20,$L797&gt;W$20),$I797,0)</f>
        <v>0</v>
      </c>
      <c r="X797" s="103" t="n">
        <f aca="false">IF(AND($K797&lt;=X$20,$L797&gt;X$20),$I797,0)</f>
        <v>0</v>
      </c>
      <c r="Y797" s="106" t="n">
        <f aca="false">SUM(M797:X797)</f>
        <v>0</v>
      </c>
    </row>
    <row r="798" customFormat="false" ht="12.75" hidden="false" customHeight="false" outlineLevel="0" collapsed="false">
      <c r="A798" s="0" t="n">
        <f aca="false">+'Personnel Input Worksheet'!A799</f>
        <v>0</v>
      </c>
      <c r="B798" s="0" t="n">
        <f aca="false">+'Personnel Input Worksheet'!B799</f>
        <v>0</v>
      </c>
      <c r="C798" s="0" t="n">
        <f aca="false">+'Personnel Input Worksheet'!C799</f>
        <v>0</v>
      </c>
      <c r="D798" s="0" t="n">
        <f aca="false">+'Personnel Input Worksheet'!D799</f>
        <v>0</v>
      </c>
      <c r="E798" s="0" t="n">
        <f aca="false">+'Personnel Input Worksheet'!E799</f>
        <v>0</v>
      </c>
      <c r="F798" s="94" t="n">
        <f aca="false">+'Personnel Input Worksheet'!F799</f>
        <v>0</v>
      </c>
      <c r="G798" s="0" t="n">
        <f aca="false">+'Personnel Input Worksheet'!G799</f>
        <v>0</v>
      </c>
      <c r="H798" s="102" t="n">
        <f aca="false">+G798*30</f>
        <v>0</v>
      </c>
      <c r="I798" s="103" t="n">
        <f aca="false">+F798/12</f>
        <v>0</v>
      </c>
      <c r="J798" s="104" t="n">
        <v>36526</v>
      </c>
      <c r="K798" s="105" t="n">
        <f aca="false">IF(B798&lt;&gt;"FTE",DATE(99,12,31),+J798+(360-H798))</f>
        <v>36525</v>
      </c>
      <c r="L798" s="105" t="n">
        <f aca="false">IF(B798&lt;&gt;"FTE",J798+H798,DATE(2001,1,1))</f>
        <v>36526</v>
      </c>
      <c r="M798" s="103" t="n">
        <f aca="false">IF(AND($K798&lt;=M$20,$L798&gt;M$20),$I798,0)</f>
        <v>0</v>
      </c>
      <c r="N798" s="103" t="n">
        <f aca="false">IF(AND($K798&lt;=N$20,$L798&gt;N$20),$I798,0)</f>
        <v>0</v>
      </c>
      <c r="O798" s="103" t="n">
        <f aca="false">IF(AND($K798&lt;=O$20,$L798&gt;O$20),$I798,0)</f>
        <v>0</v>
      </c>
      <c r="P798" s="103" t="n">
        <f aca="false">IF(AND($K798&lt;=P$20,$L798&gt;P$20),$I798,0)</f>
        <v>0</v>
      </c>
      <c r="Q798" s="103" t="n">
        <f aca="false">IF(AND($K798&lt;=Q$20,$L798&gt;Q$20),$I798,0)</f>
        <v>0</v>
      </c>
      <c r="R798" s="103" t="n">
        <f aca="false">IF(AND($K798&lt;=R$20,$L798&gt;R$20),$I798,0)</f>
        <v>0</v>
      </c>
      <c r="S798" s="103" t="n">
        <f aca="false">IF(AND($K798&lt;=S$20,$L798&gt;S$20),$I798,0)</f>
        <v>0</v>
      </c>
      <c r="T798" s="103" t="n">
        <f aca="false">IF(AND($K798&lt;=T$20,$L798&gt;T$20),$I798,0)</f>
        <v>0</v>
      </c>
      <c r="U798" s="103" t="n">
        <f aca="false">IF(AND($K798&lt;=U$20,$L798&gt;U$20),$I798,0)</f>
        <v>0</v>
      </c>
      <c r="V798" s="103" t="n">
        <f aca="false">IF(AND($K798&lt;=V$20,$L798&gt;V$20),$I798,0)</f>
        <v>0</v>
      </c>
      <c r="W798" s="103" t="n">
        <f aca="false">IF(AND($K798&lt;=W$20,$L798&gt;W$20),$I798,0)</f>
        <v>0</v>
      </c>
      <c r="X798" s="103" t="n">
        <f aca="false">IF(AND($K798&lt;=X$20,$L798&gt;X$20),$I798,0)</f>
        <v>0</v>
      </c>
      <c r="Y798" s="106" t="n">
        <f aca="false">SUM(M798:X798)</f>
        <v>0</v>
      </c>
    </row>
    <row r="799" customFormat="false" ht="12.75" hidden="false" customHeight="false" outlineLevel="0" collapsed="false">
      <c r="A799" s="0" t="n">
        <f aca="false">+'Personnel Input Worksheet'!A800</f>
        <v>0</v>
      </c>
      <c r="B799" s="0" t="n">
        <f aca="false">+'Personnel Input Worksheet'!B800</f>
        <v>0</v>
      </c>
      <c r="C799" s="0" t="n">
        <f aca="false">+'Personnel Input Worksheet'!C800</f>
        <v>0</v>
      </c>
      <c r="D799" s="0" t="n">
        <f aca="false">+'Personnel Input Worksheet'!D800</f>
        <v>0</v>
      </c>
      <c r="E799" s="0" t="n">
        <f aca="false">+'Personnel Input Worksheet'!E800</f>
        <v>0</v>
      </c>
      <c r="F799" s="94" t="n">
        <f aca="false">+'Personnel Input Worksheet'!F800</f>
        <v>0</v>
      </c>
      <c r="G799" s="0" t="n">
        <f aca="false">+'Personnel Input Worksheet'!G800</f>
        <v>0</v>
      </c>
      <c r="H799" s="102" t="n">
        <f aca="false">+G799*30</f>
        <v>0</v>
      </c>
      <c r="I799" s="103" t="n">
        <f aca="false">+F799/12</f>
        <v>0</v>
      </c>
      <c r="J799" s="104" t="n">
        <v>36526</v>
      </c>
      <c r="K799" s="105" t="n">
        <f aca="false">IF(B799&lt;&gt;"FTE",DATE(99,12,31),+J799+(360-H799))</f>
        <v>36525</v>
      </c>
      <c r="L799" s="105" t="n">
        <f aca="false">IF(B799&lt;&gt;"FTE",J799+H799,DATE(2001,1,1))</f>
        <v>36526</v>
      </c>
      <c r="M799" s="103" t="n">
        <f aca="false">IF(AND($K799&lt;=M$20,$L799&gt;M$20),$I799,0)</f>
        <v>0</v>
      </c>
      <c r="N799" s="103" t="n">
        <f aca="false">IF(AND($K799&lt;=N$20,$L799&gt;N$20),$I799,0)</f>
        <v>0</v>
      </c>
      <c r="O799" s="103" t="n">
        <f aca="false">IF(AND($K799&lt;=O$20,$L799&gt;O$20),$I799,0)</f>
        <v>0</v>
      </c>
      <c r="P799" s="103" t="n">
        <f aca="false">IF(AND($K799&lt;=P$20,$L799&gt;P$20),$I799,0)</f>
        <v>0</v>
      </c>
      <c r="Q799" s="103" t="n">
        <f aca="false">IF(AND($K799&lt;=Q$20,$L799&gt;Q$20),$I799,0)</f>
        <v>0</v>
      </c>
      <c r="R799" s="103" t="n">
        <f aca="false">IF(AND($K799&lt;=R$20,$L799&gt;R$20),$I799,0)</f>
        <v>0</v>
      </c>
      <c r="S799" s="103" t="n">
        <f aca="false">IF(AND($K799&lt;=S$20,$L799&gt;S$20),$I799,0)</f>
        <v>0</v>
      </c>
      <c r="T799" s="103" t="n">
        <f aca="false">IF(AND($K799&lt;=T$20,$L799&gt;T$20),$I799,0)</f>
        <v>0</v>
      </c>
      <c r="U799" s="103" t="n">
        <f aca="false">IF(AND($K799&lt;=U$20,$L799&gt;U$20),$I799,0)</f>
        <v>0</v>
      </c>
      <c r="V799" s="103" t="n">
        <f aca="false">IF(AND($K799&lt;=V$20,$L799&gt;V$20),$I799,0)</f>
        <v>0</v>
      </c>
      <c r="W799" s="103" t="n">
        <f aca="false">IF(AND($K799&lt;=W$20,$L799&gt;W$20),$I799,0)</f>
        <v>0</v>
      </c>
      <c r="X799" s="103" t="n">
        <f aca="false">IF(AND($K799&lt;=X$20,$L799&gt;X$20),$I799,0)</f>
        <v>0</v>
      </c>
      <c r="Y799" s="106" t="n">
        <f aca="false">SUM(M799:X799)</f>
        <v>0</v>
      </c>
    </row>
    <row r="800" customFormat="false" ht="12.75" hidden="false" customHeight="false" outlineLevel="0" collapsed="false">
      <c r="A800" s="0" t="n">
        <f aca="false">+'Personnel Input Worksheet'!A801</f>
        <v>0</v>
      </c>
      <c r="B800" s="0" t="n">
        <f aca="false">+'Personnel Input Worksheet'!B801</f>
        <v>0</v>
      </c>
      <c r="C800" s="0" t="n">
        <f aca="false">+'Personnel Input Worksheet'!C801</f>
        <v>0</v>
      </c>
      <c r="D800" s="0" t="n">
        <f aca="false">+'Personnel Input Worksheet'!D801</f>
        <v>0</v>
      </c>
      <c r="E800" s="0" t="n">
        <f aca="false">+'Personnel Input Worksheet'!E801</f>
        <v>0</v>
      </c>
      <c r="F800" s="94" t="n">
        <f aca="false">+'Personnel Input Worksheet'!F801</f>
        <v>0</v>
      </c>
      <c r="G800" s="0" t="n">
        <f aca="false">+'Personnel Input Worksheet'!G801</f>
        <v>0</v>
      </c>
      <c r="H800" s="102" t="n">
        <f aca="false">+G800*30</f>
        <v>0</v>
      </c>
      <c r="I800" s="103" t="n">
        <f aca="false">+F800/12</f>
        <v>0</v>
      </c>
      <c r="J800" s="104" t="n">
        <v>36526</v>
      </c>
      <c r="K800" s="105" t="n">
        <f aca="false">IF(B800&lt;&gt;"FTE",DATE(99,12,31),+J800+(360-H800))</f>
        <v>36525</v>
      </c>
      <c r="L800" s="105" t="n">
        <f aca="false">IF(B800&lt;&gt;"FTE",J800+H800,DATE(2001,1,1))</f>
        <v>36526</v>
      </c>
      <c r="M800" s="103" t="n">
        <f aca="false">IF(AND($K800&lt;=M$20,$L800&gt;M$20),$I800,0)</f>
        <v>0</v>
      </c>
      <c r="N800" s="103" t="n">
        <f aca="false">IF(AND($K800&lt;=N$20,$L800&gt;N$20),$I800,0)</f>
        <v>0</v>
      </c>
      <c r="O800" s="103" t="n">
        <f aca="false">IF(AND($K800&lt;=O$20,$L800&gt;O$20),$I800,0)</f>
        <v>0</v>
      </c>
      <c r="P800" s="103" t="n">
        <f aca="false">IF(AND($K800&lt;=P$20,$L800&gt;P$20),$I800,0)</f>
        <v>0</v>
      </c>
      <c r="Q800" s="103" t="n">
        <f aca="false">IF(AND($K800&lt;=Q$20,$L800&gt;Q$20),$I800,0)</f>
        <v>0</v>
      </c>
      <c r="R800" s="103" t="n">
        <f aca="false">IF(AND($K800&lt;=R$20,$L800&gt;R$20),$I800,0)</f>
        <v>0</v>
      </c>
      <c r="S800" s="103" t="n">
        <f aca="false">IF(AND($K800&lt;=S$20,$L800&gt;S$20),$I800,0)</f>
        <v>0</v>
      </c>
      <c r="T800" s="103" t="n">
        <f aca="false">IF(AND($K800&lt;=T$20,$L800&gt;T$20),$I800,0)</f>
        <v>0</v>
      </c>
      <c r="U800" s="103" t="n">
        <f aca="false">IF(AND($K800&lt;=U$20,$L800&gt;U$20),$I800,0)</f>
        <v>0</v>
      </c>
      <c r="V800" s="103" t="n">
        <f aca="false">IF(AND($K800&lt;=V$20,$L800&gt;V$20),$I800,0)</f>
        <v>0</v>
      </c>
      <c r="W800" s="103" t="n">
        <f aca="false">IF(AND($K800&lt;=W$20,$L800&gt;W$20),$I800,0)</f>
        <v>0</v>
      </c>
      <c r="X800" s="103" t="n">
        <f aca="false">IF(AND($K800&lt;=X$20,$L800&gt;X$20),$I800,0)</f>
        <v>0</v>
      </c>
      <c r="Y800" s="106" t="n">
        <f aca="false">SUM(M800:X800)</f>
        <v>0</v>
      </c>
    </row>
    <row r="801" customFormat="false" ht="12.75" hidden="false" customHeight="false" outlineLevel="0" collapsed="false">
      <c r="A801" s="0" t="n">
        <f aca="false">+'Personnel Input Worksheet'!A802</f>
        <v>0</v>
      </c>
      <c r="B801" s="0" t="n">
        <f aca="false">+'Personnel Input Worksheet'!B802</f>
        <v>0</v>
      </c>
      <c r="C801" s="0" t="n">
        <f aca="false">+'Personnel Input Worksheet'!C802</f>
        <v>0</v>
      </c>
      <c r="D801" s="0" t="n">
        <f aca="false">+'Personnel Input Worksheet'!D802</f>
        <v>0</v>
      </c>
      <c r="E801" s="0" t="n">
        <f aca="false">+'Personnel Input Worksheet'!E802</f>
        <v>0</v>
      </c>
      <c r="F801" s="94" t="n">
        <f aca="false">+'Personnel Input Worksheet'!F802</f>
        <v>0</v>
      </c>
      <c r="G801" s="0" t="n">
        <f aca="false">+'Personnel Input Worksheet'!G802</f>
        <v>0</v>
      </c>
      <c r="H801" s="102" t="n">
        <f aca="false">+G801*30</f>
        <v>0</v>
      </c>
      <c r="I801" s="103" t="n">
        <f aca="false">+F801/12</f>
        <v>0</v>
      </c>
      <c r="J801" s="104" t="n">
        <v>36526</v>
      </c>
      <c r="K801" s="105" t="n">
        <f aca="false">IF(B801&lt;&gt;"FTE",DATE(99,12,31),+J801+(360-H801))</f>
        <v>36525</v>
      </c>
      <c r="L801" s="105" t="n">
        <f aca="false">IF(B801&lt;&gt;"FTE",J801+H801,DATE(2001,1,1))</f>
        <v>36526</v>
      </c>
      <c r="M801" s="103" t="n">
        <f aca="false">IF(AND($K801&lt;=M$20,$L801&gt;M$20),$I801,0)</f>
        <v>0</v>
      </c>
      <c r="N801" s="103" t="n">
        <f aca="false">IF(AND($K801&lt;=N$20,$L801&gt;N$20),$I801,0)</f>
        <v>0</v>
      </c>
      <c r="O801" s="103" t="n">
        <f aca="false">IF(AND($K801&lt;=O$20,$L801&gt;O$20),$I801,0)</f>
        <v>0</v>
      </c>
      <c r="P801" s="103" t="n">
        <f aca="false">IF(AND($K801&lt;=P$20,$L801&gt;P$20),$I801,0)</f>
        <v>0</v>
      </c>
      <c r="Q801" s="103" t="n">
        <f aca="false">IF(AND($K801&lt;=Q$20,$L801&gt;Q$20),$I801,0)</f>
        <v>0</v>
      </c>
      <c r="R801" s="103" t="n">
        <f aca="false">IF(AND($K801&lt;=R$20,$L801&gt;R$20),$I801,0)</f>
        <v>0</v>
      </c>
      <c r="S801" s="103" t="n">
        <f aca="false">IF(AND($K801&lt;=S$20,$L801&gt;S$20),$I801,0)</f>
        <v>0</v>
      </c>
      <c r="T801" s="103" t="n">
        <f aca="false">IF(AND($K801&lt;=T$20,$L801&gt;T$20),$I801,0)</f>
        <v>0</v>
      </c>
      <c r="U801" s="103" t="n">
        <f aca="false">IF(AND($K801&lt;=U$20,$L801&gt;U$20),$I801,0)</f>
        <v>0</v>
      </c>
      <c r="V801" s="103" t="n">
        <f aca="false">IF(AND($K801&lt;=V$20,$L801&gt;V$20),$I801,0)</f>
        <v>0</v>
      </c>
      <c r="W801" s="103" t="n">
        <f aca="false">IF(AND($K801&lt;=W$20,$L801&gt;W$20),$I801,0)</f>
        <v>0</v>
      </c>
      <c r="X801" s="103" t="n">
        <f aca="false">IF(AND($K801&lt;=X$20,$L801&gt;X$20),$I801,0)</f>
        <v>0</v>
      </c>
      <c r="Y801" s="106" t="n">
        <f aca="false">SUM(M801:X801)</f>
        <v>0</v>
      </c>
    </row>
    <row r="802" customFormat="false" ht="12.75" hidden="false" customHeight="false" outlineLevel="0" collapsed="false">
      <c r="A802" s="0" t="n">
        <f aca="false">+'Personnel Input Worksheet'!A803</f>
        <v>0</v>
      </c>
      <c r="B802" s="0" t="n">
        <f aca="false">+'Personnel Input Worksheet'!B803</f>
        <v>0</v>
      </c>
      <c r="C802" s="0" t="n">
        <f aca="false">+'Personnel Input Worksheet'!C803</f>
        <v>0</v>
      </c>
      <c r="D802" s="0" t="n">
        <f aca="false">+'Personnel Input Worksheet'!D803</f>
        <v>0</v>
      </c>
      <c r="E802" s="0" t="n">
        <f aca="false">+'Personnel Input Worksheet'!E803</f>
        <v>0</v>
      </c>
      <c r="F802" s="94" t="n">
        <f aca="false">+'Personnel Input Worksheet'!F803</f>
        <v>0</v>
      </c>
      <c r="G802" s="0" t="n">
        <f aca="false">+'Personnel Input Worksheet'!G803</f>
        <v>0</v>
      </c>
      <c r="H802" s="102" t="n">
        <f aca="false">+G802*30</f>
        <v>0</v>
      </c>
      <c r="I802" s="103" t="n">
        <f aca="false">+F802/12</f>
        <v>0</v>
      </c>
      <c r="J802" s="104" t="n">
        <v>36526</v>
      </c>
      <c r="K802" s="105" t="n">
        <f aca="false">IF(B802&lt;&gt;"FTE",DATE(99,12,31),+J802+(360-H802))</f>
        <v>36525</v>
      </c>
      <c r="L802" s="105" t="n">
        <f aca="false">IF(B802&lt;&gt;"FTE",J802+H802,DATE(2001,1,1))</f>
        <v>36526</v>
      </c>
      <c r="M802" s="103" t="n">
        <f aca="false">IF(AND($K802&lt;=M$20,$L802&gt;M$20),$I802,0)</f>
        <v>0</v>
      </c>
      <c r="N802" s="103" t="n">
        <f aca="false">IF(AND($K802&lt;=N$20,$L802&gt;N$20),$I802,0)</f>
        <v>0</v>
      </c>
      <c r="O802" s="103" t="n">
        <f aca="false">IF(AND($K802&lt;=O$20,$L802&gt;O$20),$I802,0)</f>
        <v>0</v>
      </c>
      <c r="P802" s="103" t="n">
        <f aca="false">IF(AND($K802&lt;=P$20,$L802&gt;P$20),$I802,0)</f>
        <v>0</v>
      </c>
      <c r="Q802" s="103" t="n">
        <f aca="false">IF(AND($K802&lt;=Q$20,$L802&gt;Q$20),$I802,0)</f>
        <v>0</v>
      </c>
      <c r="R802" s="103" t="n">
        <f aca="false">IF(AND($K802&lt;=R$20,$L802&gt;R$20),$I802,0)</f>
        <v>0</v>
      </c>
      <c r="S802" s="103" t="n">
        <f aca="false">IF(AND($K802&lt;=S$20,$L802&gt;S$20),$I802,0)</f>
        <v>0</v>
      </c>
      <c r="T802" s="103" t="n">
        <f aca="false">IF(AND($K802&lt;=T$20,$L802&gt;T$20),$I802,0)</f>
        <v>0</v>
      </c>
      <c r="U802" s="103" t="n">
        <f aca="false">IF(AND($K802&lt;=U$20,$L802&gt;U$20),$I802,0)</f>
        <v>0</v>
      </c>
      <c r="V802" s="103" t="n">
        <f aca="false">IF(AND($K802&lt;=V$20,$L802&gt;V$20),$I802,0)</f>
        <v>0</v>
      </c>
      <c r="W802" s="103" t="n">
        <f aca="false">IF(AND($K802&lt;=W$20,$L802&gt;W$20),$I802,0)</f>
        <v>0</v>
      </c>
      <c r="X802" s="103" t="n">
        <f aca="false">IF(AND($K802&lt;=X$20,$L802&gt;X$20),$I802,0)</f>
        <v>0</v>
      </c>
      <c r="Y802" s="106" t="n">
        <f aca="false">SUM(M802:X802)</f>
        <v>0</v>
      </c>
    </row>
    <row r="803" customFormat="false" ht="12.75" hidden="false" customHeight="false" outlineLevel="0" collapsed="false">
      <c r="A803" s="0" t="n">
        <f aca="false">+'Personnel Input Worksheet'!A804</f>
        <v>0</v>
      </c>
      <c r="B803" s="0" t="n">
        <f aca="false">+'Personnel Input Worksheet'!B804</f>
        <v>0</v>
      </c>
      <c r="C803" s="0" t="n">
        <f aca="false">+'Personnel Input Worksheet'!C804</f>
        <v>0</v>
      </c>
      <c r="D803" s="0" t="n">
        <f aca="false">+'Personnel Input Worksheet'!D804</f>
        <v>0</v>
      </c>
      <c r="E803" s="0" t="n">
        <f aca="false">+'Personnel Input Worksheet'!E804</f>
        <v>0</v>
      </c>
      <c r="F803" s="94" t="n">
        <f aca="false">+'Personnel Input Worksheet'!F804</f>
        <v>0</v>
      </c>
      <c r="G803" s="0" t="n">
        <f aca="false">+'Personnel Input Worksheet'!G804</f>
        <v>0</v>
      </c>
      <c r="H803" s="102" t="n">
        <f aca="false">+G803*30</f>
        <v>0</v>
      </c>
      <c r="I803" s="103" t="n">
        <f aca="false">+F803/12</f>
        <v>0</v>
      </c>
      <c r="J803" s="104" t="n">
        <v>36526</v>
      </c>
      <c r="K803" s="105" t="n">
        <f aca="false">IF(B803&lt;&gt;"FTE",DATE(99,12,31),+J803+(360-H803))</f>
        <v>36525</v>
      </c>
      <c r="L803" s="105" t="n">
        <f aca="false">IF(B803&lt;&gt;"FTE",J803+H803,DATE(2001,1,1))</f>
        <v>36526</v>
      </c>
      <c r="M803" s="103" t="n">
        <f aca="false">IF(AND($K803&lt;=M$20,$L803&gt;M$20),$I803,0)</f>
        <v>0</v>
      </c>
      <c r="N803" s="103" t="n">
        <f aca="false">IF(AND($K803&lt;=N$20,$L803&gt;N$20),$I803,0)</f>
        <v>0</v>
      </c>
      <c r="O803" s="103" t="n">
        <f aca="false">IF(AND($K803&lt;=O$20,$L803&gt;O$20),$I803,0)</f>
        <v>0</v>
      </c>
      <c r="P803" s="103" t="n">
        <f aca="false">IF(AND($K803&lt;=P$20,$L803&gt;P$20),$I803,0)</f>
        <v>0</v>
      </c>
      <c r="Q803" s="103" t="n">
        <f aca="false">IF(AND($K803&lt;=Q$20,$L803&gt;Q$20),$I803,0)</f>
        <v>0</v>
      </c>
      <c r="R803" s="103" t="n">
        <f aca="false">IF(AND($K803&lt;=R$20,$L803&gt;R$20),$I803,0)</f>
        <v>0</v>
      </c>
      <c r="S803" s="103" t="n">
        <f aca="false">IF(AND($K803&lt;=S$20,$L803&gt;S$20),$I803,0)</f>
        <v>0</v>
      </c>
      <c r="T803" s="103" t="n">
        <f aca="false">IF(AND($K803&lt;=T$20,$L803&gt;T$20),$I803,0)</f>
        <v>0</v>
      </c>
      <c r="U803" s="103" t="n">
        <f aca="false">IF(AND($K803&lt;=U$20,$L803&gt;U$20),$I803,0)</f>
        <v>0</v>
      </c>
      <c r="V803" s="103" t="n">
        <f aca="false">IF(AND($K803&lt;=V$20,$L803&gt;V$20),$I803,0)</f>
        <v>0</v>
      </c>
      <c r="W803" s="103" t="n">
        <f aca="false">IF(AND($K803&lt;=W$20,$L803&gt;W$20),$I803,0)</f>
        <v>0</v>
      </c>
      <c r="X803" s="103" t="n">
        <f aca="false">IF(AND($K803&lt;=X$20,$L803&gt;X$20),$I803,0)</f>
        <v>0</v>
      </c>
      <c r="Y803" s="106" t="n">
        <f aca="false">SUM(M803:X803)</f>
        <v>0</v>
      </c>
    </row>
    <row r="804" customFormat="false" ht="12.75" hidden="false" customHeight="false" outlineLevel="0" collapsed="false">
      <c r="A804" s="0" t="n">
        <f aca="false">+'Personnel Input Worksheet'!A805</f>
        <v>0</v>
      </c>
      <c r="B804" s="0" t="n">
        <f aca="false">+'Personnel Input Worksheet'!B805</f>
        <v>0</v>
      </c>
      <c r="C804" s="0" t="n">
        <f aca="false">+'Personnel Input Worksheet'!C805</f>
        <v>0</v>
      </c>
      <c r="D804" s="0" t="n">
        <f aca="false">+'Personnel Input Worksheet'!D805</f>
        <v>0</v>
      </c>
      <c r="E804" s="0" t="n">
        <f aca="false">+'Personnel Input Worksheet'!E805</f>
        <v>0</v>
      </c>
      <c r="F804" s="94" t="n">
        <f aca="false">+'Personnel Input Worksheet'!F805</f>
        <v>0</v>
      </c>
      <c r="G804" s="0" t="n">
        <f aca="false">+'Personnel Input Worksheet'!G805</f>
        <v>0</v>
      </c>
      <c r="H804" s="102" t="n">
        <f aca="false">+G804*30</f>
        <v>0</v>
      </c>
      <c r="I804" s="103" t="n">
        <f aca="false">+F804/12</f>
        <v>0</v>
      </c>
      <c r="J804" s="104" t="n">
        <v>36526</v>
      </c>
      <c r="K804" s="105" t="n">
        <f aca="false">IF(B804&lt;&gt;"FTE",DATE(99,12,31),+J804+(360-H804))</f>
        <v>36525</v>
      </c>
      <c r="L804" s="105" t="n">
        <f aca="false">IF(B804&lt;&gt;"FTE",J804+H804,DATE(2001,1,1))</f>
        <v>36526</v>
      </c>
      <c r="M804" s="103" t="n">
        <f aca="false">IF(AND($K804&lt;=M$20,$L804&gt;M$20),$I804,0)</f>
        <v>0</v>
      </c>
      <c r="N804" s="103" t="n">
        <f aca="false">IF(AND($K804&lt;=N$20,$L804&gt;N$20),$I804,0)</f>
        <v>0</v>
      </c>
      <c r="O804" s="103" t="n">
        <f aca="false">IF(AND($K804&lt;=O$20,$L804&gt;O$20),$I804,0)</f>
        <v>0</v>
      </c>
      <c r="P804" s="103" t="n">
        <f aca="false">IF(AND($K804&lt;=P$20,$L804&gt;P$20),$I804,0)</f>
        <v>0</v>
      </c>
      <c r="Q804" s="103" t="n">
        <f aca="false">IF(AND($K804&lt;=Q$20,$L804&gt;Q$20),$I804,0)</f>
        <v>0</v>
      </c>
      <c r="R804" s="103" t="n">
        <f aca="false">IF(AND($K804&lt;=R$20,$L804&gt;R$20),$I804,0)</f>
        <v>0</v>
      </c>
      <c r="S804" s="103" t="n">
        <f aca="false">IF(AND($K804&lt;=S$20,$L804&gt;S$20),$I804,0)</f>
        <v>0</v>
      </c>
      <c r="T804" s="103" t="n">
        <f aca="false">IF(AND($K804&lt;=T$20,$L804&gt;T$20),$I804,0)</f>
        <v>0</v>
      </c>
      <c r="U804" s="103" t="n">
        <f aca="false">IF(AND($K804&lt;=U$20,$L804&gt;U$20),$I804,0)</f>
        <v>0</v>
      </c>
      <c r="V804" s="103" t="n">
        <f aca="false">IF(AND($K804&lt;=V$20,$L804&gt;V$20),$I804,0)</f>
        <v>0</v>
      </c>
      <c r="W804" s="103" t="n">
        <f aca="false">IF(AND($K804&lt;=W$20,$L804&gt;W$20),$I804,0)</f>
        <v>0</v>
      </c>
      <c r="X804" s="103" t="n">
        <f aca="false">IF(AND($K804&lt;=X$20,$L804&gt;X$20),$I804,0)</f>
        <v>0</v>
      </c>
      <c r="Y804" s="106" t="n">
        <f aca="false">SUM(M804:X804)</f>
        <v>0</v>
      </c>
    </row>
    <row r="805" customFormat="false" ht="12.75" hidden="false" customHeight="false" outlineLevel="0" collapsed="false">
      <c r="A805" s="0" t="n">
        <f aca="false">+'Personnel Input Worksheet'!A806</f>
        <v>0</v>
      </c>
      <c r="B805" s="0" t="n">
        <f aca="false">+'Personnel Input Worksheet'!B806</f>
        <v>0</v>
      </c>
      <c r="C805" s="0" t="n">
        <f aca="false">+'Personnel Input Worksheet'!C806</f>
        <v>0</v>
      </c>
      <c r="D805" s="0" t="n">
        <f aca="false">+'Personnel Input Worksheet'!D806</f>
        <v>0</v>
      </c>
      <c r="E805" s="0" t="n">
        <f aca="false">+'Personnel Input Worksheet'!E806</f>
        <v>0</v>
      </c>
      <c r="F805" s="94" t="n">
        <f aca="false">+'Personnel Input Worksheet'!F806</f>
        <v>0</v>
      </c>
      <c r="G805" s="0" t="n">
        <f aca="false">+'Personnel Input Worksheet'!G806</f>
        <v>0</v>
      </c>
      <c r="H805" s="102" t="n">
        <f aca="false">+G805*30</f>
        <v>0</v>
      </c>
      <c r="I805" s="103" t="n">
        <f aca="false">+F805/12</f>
        <v>0</v>
      </c>
      <c r="J805" s="104" t="n">
        <v>36526</v>
      </c>
      <c r="K805" s="105" t="n">
        <f aca="false">IF(B805&lt;&gt;"FTE",DATE(99,12,31),+J805+(360-H805))</f>
        <v>36525</v>
      </c>
      <c r="L805" s="105" t="n">
        <f aca="false">IF(B805&lt;&gt;"FTE",J805+H805,DATE(2001,1,1))</f>
        <v>36526</v>
      </c>
      <c r="M805" s="103" t="n">
        <f aca="false">IF(AND($K805&lt;=M$20,$L805&gt;M$20),$I805,0)</f>
        <v>0</v>
      </c>
      <c r="N805" s="103" t="n">
        <f aca="false">IF(AND($K805&lt;=N$20,$L805&gt;N$20),$I805,0)</f>
        <v>0</v>
      </c>
      <c r="O805" s="103" t="n">
        <f aca="false">IF(AND($K805&lt;=O$20,$L805&gt;O$20),$I805,0)</f>
        <v>0</v>
      </c>
      <c r="P805" s="103" t="n">
        <f aca="false">IF(AND($K805&lt;=P$20,$L805&gt;P$20),$I805,0)</f>
        <v>0</v>
      </c>
      <c r="Q805" s="103" t="n">
        <f aca="false">IF(AND($K805&lt;=Q$20,$L805&gt;Q$20),$I805,0)</f>
        <v>0</v>
      </c>
      <c r="R805" s="103" t="n">
        <f aca="false">IF(AND($K805&lt;=R$20,$L805&gt;R$20),$I805,0)</f>
        <v>0</v>
      </c>
      <c r="S805" s="103" t="n">
        <f aca="false">IF(AND($K805&lt;=S$20,$L805&gt;S$20),$I805,0)</f>
        <v>0</v>
      </c>
      <c r="T805" s="103" t="n">
        <f aca="false">IF(AND($K805&lt;=T$20,$L805&gt;T$20),$I805,0)</f>
        <v>0</v>
      </c>
      <c r="U805" s="103" t="n">
        <f aca="false">IF(AND($K805&lt;=U$20,$L805&gt;U$20),$I805,0)</f>
        <v>0</v>
      </c>
      <c r="V805" s="103" t="n">
        <f aca="false">IF(AND($K805&lt;=V$20,$L805&gt;V$20),$I805,0)</f>
        <v>0</v>
      </c>
      <c r="W805" s="103" t="n">
        <f aca="false">IF(AND($K805&lt;=W$20,$L805&gt;W$20),$I805,0)</f>
        <v>0</v>
      </c>
      <c r="X805" s="103" t="n">
        <f aca="false">IF(AND($K805&lt;=X$20,$L805&gt;X$20),$I805,0)</f>
        <v>0</v>
      </c>
      <c r="Y805" s="106" t="n">
        <f aca="false">SUM(M805:X805)</f>
        <v>0</v>
      </c>
    </row>
    <row r="806" customFormat="false" ht="12.75" hidden="false" customHeight="false" outlineLevel="0" collapsed="false">
      <c r="A806" s="0" t="n">
        <f aca="false">+'Personnel Input Worksheet'!A807</f>
        <v>0</v>
      </c>
      <c r="B806" s="0" t="n">
        <f aca="false">+'Personnel Input Worksheet'!B807</f>
        <v>0</v>
      </c>
      <c r="C806" s="0" t="n">
        <f aca="false">+'Personnel Input Worksheet'!C807</f>
        <v>0</v>
      </c>
      <c r="D806" s="0" t="n">
        <f aca="false">+'Personnel Input Worksheet'!D807</f>
        <v>0</v>
      </c>
      <c r="E806" s="0" t="n">
        <f aca="false">+'Personnel Input Worksheet'!E807</f>
        <v>0</v>
      </c>
      <c r="F806" s="94" t="n">
        <f aca="false">+'Personnel Input Worksheet'!F807</f>
        <v>0</v>
      </c>
      <c r="G806" s="0" t="n">
        <f aca="false">+'Personnel Input Worksheet'!G807</f>
        <v>0</v>
      </c>
      <c r="H806" s="102" t="n">
        <f aca="false">+G806*30</f>
        <v>0</v>
      </c>
      <c r="I806" s="103" t="n">
        <f aca="false">+F806/12</f>
        <v>0</v>
      </c>
      <c r="J806" s="104" t="n">
        <v>36526</v>
      </c>
      <c r="K806" s="105" t="n">
        <f aca="false">IF(B806&lt;&gt;"FTE",DATE(99,12,31),+J806+(360-H806))</f>
        <v>36525</v>
      </c>
      <c r="L806" s="105" t="n">
        <f aca="false">IF(B806&lt;&gt;"FTE",J806+H806,DATE(2001,1,1))</f>
        <v>36526</v>
      </c>
      <c r="M806" s="103" t="n">
        <f aca="false">IF(AND($K806&lt;=M$20,$L806&gt;M$20),$I806,0)</f>
        <v>0</v>
      </c>
      <c r="N806" s="103" t="n">
        <f aca="false">IF(AND($K806&lt;=N$20,$L806&gt;N$20),$I806,0)</f>
        <v>0</v>
      </c>
      <c r="O806" s="103" t="n">
        <f aca="false">IF(AND($K806&lt;=O$20,$L806&gt;O$20),$I806,0)</f>
        <v>0</v>
      </c>
      <c r="P806" s="103" t="n">
        <f aca="false">IF(AND($K806&lt;=P$20,$L806&gt;P$20),$I806,0)</f>
        <v>0</v>
      </c>
      <c r="Q806" s="103" t="n">
        <f aca="false">IF(AND($K806&lt;=Q$20,$L806&gt;Q$20),$I806,0)</f>
        <v>0</v>
      </c>
      <c r="R806" s="103" t="n">
        <f aca="false">IF(AND($K806&lt;=R$20,$L806&gt;R$20),$I806,0)</f>
        <v>0</v>
      </c>
      <c r="S806" s="103" t="n">
        <f aca="false">IF(AND($K806&lt;=S$20,$L806&gt;S$20),$I806,0)</f>
        <v>0</v>
      </c>
      <c r="T806" s="103" t="n">
        <f aca="false">IF(AND($K806&lt;=T$20,$L806&gt;T$20),$I806,0)</f>
        <v>0</v>
      </c>
      <c r="U806" s="103" t="n">
        <f aca="false">IF(AND($K806&lt;=U$20,$L806&gt;U$20),$I806,0)</f>
        <v>0</v>
      </c>
      <c r="V806" s="103" t="n">
        <f aca="false">IF(AND($K806&lt;=V$20,$L806&gt;V$20),$I806,0)</f>
        <v>0</v>
      </c>
      <c r="W806" s="103" t="n">
        <f aca="false">IF(AND($K806&lt;=W$20,$L806&gt;W$20),$I806,0)</f>
        <v>0</v>
      </c>
      <c r="X806" s="103" t="n">
        <f aca="false">IF(AND($K806&lt;=X$20,$L806&gt;X$20),$I806,0)</f>
        <v>0</v>
      </c>
      <c r="Y806" s="106" t="n">
        <f aca="false">SUM(M806:X806)</f>
        <v>0</v>
      </c>
    </row>
    <row r="807" customFormat="false" ht="12.75" hidden="false" customHeight="false" outlineLevel="0" collapsed="false">
      <c r="A807" s="0" t="n">
        <f aca="false">+'Personnel Input Worksheet'!A808</f>
        <v>0</v>
      </c>
      <c r="B807" s="0" t="n">
        <f aca="false">+'Personnel Input Worksheet'!B808</f>
        <v>0</v>
      </c>
      <c r="C807" s="0" t="n">
        <f aca="false">+'Personnel Input Worksheet'!C808</f>
        <v>0</v>
      </c>
      <c r="D807" s="0" t="n">
        <f aca="false">+'Personnel Input Worksheet'!D808</f>
        <v>0</v>
      </c>
      <c r="E807" s="0" t="n">
        <f aca="false">+'Personnel Input Worksheet'!E808</f>
        <v>0</v>
      </c>
      <c r="F807" s="94" t="n">
        <f aca="false">+'Personnel Input Worksheet'!F808</f>
        <v>0</v>
      </c>
      <c r="G807" s="0" t="n">
        <f aca="false">+'Personnel Input Worksheet'!G808</f>
        <v>0</v>
      </c>
      <c r="H807" s="102" t="n">
        <f aca="false">+G807*30</f>
        <v>0</v>
      </c>
      <c r="I807" s="103" t="n">
        <f aca="false">+F807/12</f>
        <v>0</v>
      </c>
      <c r="J807" s="104" t="n">
        <v>36526</v>
      </c>
      <c r="K807" s="105" t="n">
        <f aca="false">IF(B807&lt;&gt;"FTE",DATE(99,12,31),+J807+(360-H807))</f>
        <v>36525</v>
      </c>
      <c r="L807" s="105" t="n">
        <f aca="false">IF(B807&lt;&gt;"FTE",J807+H807,DATE(2001,1,1))</f>
        <v>36526</v>
      </c>
      <c r="M807" s="103" t="n">
        <f aca="false">IF(AND($K807&lt;=M$20,$L807&gt;M$20),$I807,0)</f>
        <v>0</v>
      </c>
      <c r="N807" s="103" t="n">
        <f aca="false">IF(AND($K807&lt;=N$20,$L807&gt;N$20),$I807,0)</f>
        <v>0</v>
      </c>
      <c r="O807" s="103" t="n">
        <f aca="false">IF(AND($K807&lt;=O$20,$L807&gt;O$20),$I807,0)</f>
        <v>0</v>
      </c>
      <c r="P807" s="103" t="n">
        <f aca="false">IF(AND($K807&lt;=P$20,$L807&gt;P$20),$I807,0)</f>
        <v>0</v>
      </c>
      <c r="Q807" s="103" t="n">
        <f aca="false">IF(AND($K807&lt;=Q$20,$L807&gt;Q$20),$I807,0)</f>
        <v>0</v>
      </c>
      <c r="R807" s="103" t="n">
        <f aca="false">IF(AND($K807&lt;=R$20,$L807&gt;R$20),$I807,0)</f>
        <v>0</v>
      </c>
      <c r="S807" s="103" t="n">
        <f aca="false">IF(AND($K807&lt;=S$20,$L807&gt;S$20),$I807,0)</f>
        <v>0</v>
      </c>
      <c r="T807" s="103" t="n">
        <f aca="false">IF(AND($K807&lt;=T$20,$L807&gt;T$20),$I807,0)</f>
        <v>0</v>
      </c>
      <c r="U807" s="103" t="n">
        <f aca="false">IF(AND($K807&lt;=U$20,$L807&gt;U$20),$I807,0)</f>
        <v>0</v>
      </c>
      <c r="V807" s="103" t="n">
        <f aca="false">IF(AND($K807&lt;=V$20,$L807&gt;V$20),$I807,0)</f>
        <v>0</v>
      </c>
      <c r="W807" s="103" t="n">
        <f aca="false">IF(AND($K807&lt;=W$20,$L807&gt;W$20),$I807,0)</f>
        <v>0</v>
      </c>
      <c r="X807" s="103" t="n">
        <f aca="false">IF(AND($K807&lt;=X$20,$L807&gt;X$20),$I807,0)</f>
        <v>0</v>
      </c>
      <c r="Y807" s="106" t="n">
        <f aca="false">SUM(M807:X807)</f>
        <v>0</v>
      </c>
    </row>
    <row r="808" customFormat="false" ht="12.75" hidden="false" customHeight="false" outlineLevel="0" collapsed="false">
      <c r="A808" s="0" t="n">
        <f aca="false">+'Personnel Input Worksheet'!A809</f>
        <v>0</v>
      </c>
      <c r="B808" s="0" t="n">
        <f aca="false">+'Personnel Input Worksheet'!B809</f>
        <v>0</v>
      </c>
      <c r="C808" s="0" t="n">
        <f aca="false">+'Personnel Input Worksheet'!C809</f>
        <v>0</v>
      </c>
      <c r="D808" s="0" t="n">
        <f aca="false">+'Personnel Input Worksheet'!D809</f>
        <v>0</v>
      </c>
      <c r="E808" s="0" t="n">
        <f aca="false">+'Personnel Input Worksheet'!E809</f>
        <v>0</v>
      </c>
      <c r="F808" s="94" t="n">
        <f aca="false">+'Personnel Input Worksheet'!F809</f>
        <v>0</v>
      </c>
      <c r="G808" s="0" t="n">
        <f aca="false">+'Personnel Input Worksheet'!G809</f>
        <v>0</v>
      </c>
      <c r="H808" s="102" t="n">
        <f aca="false">+G808*30</f>
        <v>0</v>
      </c>
      <c r="I808" s="103" t="n">
        <f aca="false">+F808/12</f>
        <v>0</v>
      </c>
      <c r="J808" s="104" t="n">
        <v>36526</v>
      </c>
      <c r="K808" s="105" t="n">
        <f aca="false">IF(B808&lt;&gt;"FTE",DATE(99,12,31),+J808+(360-H808))</f>
        <v>36525</v>
      </c>
      <c r="L808" s="105" t="n">
        <f aca="false">IF(B808&lt;&gt;"FTE",J808+H808,DATE(2001,1,1))</f>
        <v>36526</v>
      </c>
      <c r="M808" s="103" t="n">
        <f aca="false">IF(AND($K808&lt;=M$20,$L808&gt;M$20),$I808,0)</f>
        <v>0</v>
      </c>
      <c r="N808" s="103" t="n">
        <f aca="false">IF(AND($K808&lt;=N$20,$L808&gt;N$20),$I808,0)</f>
        <v>0</v>
      </c>
      <c r="O808" s="103" t="n">
        <f aca="false">IF(AND($K808&lt;=O$20,$L808&gt;O$20),$I808,0)</f>
        <v>0</v>
      </c>
      <c r="P808" s="103" t="n">
        <f aca="false">IF(AND($K808&lt;=P$20,$L808&gt;P$20),$I808,0)</f>
        <v>0</v>
      </c>
      <c r="Q808" s="103" t="n">
        <f aca="false">IF(AND($K808&lt;=Q$20,$L808&gt;Q$20),$I808,0)</f>
        <v>0</v>
      </c>
      <c r="R808" s="103" t="n">
        <f aca="false">IF(AND($K808&lt;=R$20,$L808&gt;R$20),$I808,0)</f>
        <v>0</v>
      </c>
      <c r="S808" s="103" t="n">
        <f aca="false">IF(AND($K808&lt;=S$20,$L808&gt;S$20),$I808,0)</f>
        <v>0</v>
      </c>
      <c r="T808" s="103" t="n">
        <f aca="false">IF(AND($K808&lt;=T$20,$L808&gt;T$20),$I808,0)</f>
        <v>0</v>
      </c>
      <c r="U808" s="103" t="n">
        <f aca="false">IF(AND($K808&lt;=U$20,$L808&gt;U$20),$I808,0)</f>
        <v>0</v>
      </c>
      <c r="V808" s="103" t="n">
        <f aca="false">IF(AND($K808&lt;=V$20,$L808&gt;V$20),$I808,0)</f>
        <v>0</v>
      </c>
      <c r="W808" s="103" t="n">
        <f aca="false">IF(AND($K808&lt;=W$20,$L808&gt;W$20),$I808,0)</f>
        <v>0</v>
      </c>
      <c r="X808" s="103" t="n">
        <f aca="false">IF(AND($K808&lt;=X$20,$L808&gt;X$20),$I808,0)</f>
        <v>0</v>
      </c>
      <c r="Y808" s="106" t="n">
        <f aca="false">SUM(M808:X808)</f>
        <v>0</v>
      </c>
    </row>
    <row r="809" customFormat="false" ht="12.75" hidden="false" customHeight="false" outlineLevel="0" collapsed="false">
      <c r="A809" s="0" t="n">
        <f aca="false">+'Personnel Input Worksheet'!A810</f>
        <v>0</v>
      </c>
      <c r="B809" s="0" t="n">
        <f aca="false">+'Personnel Input Worksheet'!B810</f>
        <v>0</v>
      </c>
      <c r="C809" s="0" t="n">
        <f aca="false">+'Personnel Input Worksheet'!C810</f>
        <v>0</v>
      </c>
      <c r="D809" s="0" t="n">
        <f aca="false">+'Personnel Input Worksheet'!D810</f>
        <v>0</v>
      </c>
      <c r="E809" s="0" t="n">
        <f aca="false">+'Personnel Input Worksheet'!E810</f>
        <v>0</v>
      </c>
      <c r="F809" s="94" t="n">
        <f aca="false">+'Personnel Input Worksheet'!F810</f>
        <v>0</v>
      </c>
      <c r="G809" s="0" t="n">
        <f aca="false">+'Personnel Input Worksheet'!G810</f>
        <v>0</v>
      </c>
      <c r="H809" s="102" t="n">
        <f aca="false">+G809*30</f>
        <v>0</v>
      </c>
      <c r="I809" s="103" t="n">
        <f aca="false">+F809/12</f>
        <v>0</v>
      </c>
      <c r="J809" s="104" t="n">
        <v>36526</v>
      </c>
      <c r="K809" s="105" t="n">
        <f aca="false">IF(B809&lt;&gt;"FTE",DATE(99,12,31),+J809+(360-H809))</f>
        <v>36525</v>
      </c>
      <c r="L809" s="105" t="n">
        <f aca="false">IF(B809&lt;&gt;"FTE",J809+H809,DATE(2001,1,1))</f>
        <v>36526</v>
      </c>
      <c r="M809" s="103" t="n">
        <f aca="false">IF(AND($K809&lt;=M$20,$L809&gt;M$20),$I809,0)</f>
        <v>0</v>
      </c>
      <c r="N809" s="103" t="n">
        <f aca="false">IF(AND($K809&lt;=N$20,$L809&gt;N$20),$I809,0)</f>
        <v>0</v>
      </c>
      <c r="O809" s="103" t="n">
        <f aca="false">IF(AND($K809&lt;=O$20,$L809&gt;O$20),$I809,0)</f>
        <v>0</v>
      </c>
      <c r="P809" s="103" t="n">
        <f aca="false">IF(AND($K809&lt;=P$20,$L809&gt;P$20),$I809,0)</f>
        <v>0</v>
      </c>
      <c r="Q809" s="103" t="n">
        <f aca="false">IF(AND($K809&lt;=Q$20,$L809&gt;Q$20),$I809,0)</f>
        <v>0</v>
      </c>
      <c r="R809" s="103" t="n">
        <f aca="false">IF(AND($K809&lt;=R$20,$L809&gt;R$20),$I809,0)</f>
        <v>0</v>
      </c>
      <c r="S809" s="103" t="n">
        <f aca="false">IF(AND($K809&lt;=S$20,$L809&gt;S$20),$I809,0)</f>
        <v>0</v>
      </c>
      <c r="T809" s="103" t="n">
        <f aca="false">IF(AND($K809&lt;=T$20,$L809&gt;T$20),$I809,0)</f>
        <v>0</v>
      </c>
      <c r="U809" s="103" t="n">
        <f aca="false">IF(AND($K809&lt;=U$20,$L809&gt;U$20),$I809,0)</f>
        <v>0</v>
      </c>
      <c r="V809" s="103" t="n">
        <f aca="false">IF(AND($K809&lt;=V$20,$L809&gt;V$20),$I809,0)</f>
        <v>0</v>
      </c>
      <c r="W809" s="103" t="n">
        <f aca="false">IF(AND($K809&lt;=W$20,$L809&gt;W$20),$I809,0)</f>
        <v>0</v>
      </c>
      <c r="X809" s="103" t="n">
        <f aca="false">IF(AND($K809&lt;=X$20,$L809&gt;X$20),$I809,0)</f>
        <v>0</v>
      </c>
      <c r="Y809" s="106" t="n">
        <f aca="false">SUM(M809:X809)</f>
        <v>0</v>
      </c>
    </row>
    <row r="810" customFormat="false" ht="12.75" hidden="false" customHeight="false" outlineLevel="0" collapsed="false">
      <c r="A810" s="0" t="n">
        <f aca="false">+'Personnel Input Worksheet'!A811</f>
        <v>0</v>
      </c>
      <c r="B810" s="0" t="n">
        <f aca="false">+'Personnel Input Worksheet'!B811</f>
        <v>0</v>
      </c>
      <c r="C810" s="0" t="n">
        <f aca="false">+'Personnel Input Worksheet'!C811</f>
        <v>0</v>
      </c>
      <c r="D810" s="0" t="n">
        <f aca="false">+'Personnel Input Worksheet'!D811</f>
        <v>0</v>
      </c>
      <c r="E810" s="0" t="n">
        <f aca="false">+'Personnel Input Worksheet'!E811</f>
        <v>0</v>
      </c>
      <c r="F810" s="94" t="n">
        <f aca="false">+'Personnel Input Worksheet'!F811</f>
        <v>0</v>
      </c>
      <c r="G810" s="0" t="n">
        <f aca="false">+'Personnel Input Worksheet'!G811</f>
        <v>0</v>
      </c>
      <c r="H810" s="102" t="n">
        <f aca="false">+G810*30</f>
        <v>0</v>
      </c>
      <c r="I810" s="103" t="n">
        <f aca="false">+F810/12</f>
        <v>0</v>
      </c>
      <c r="J810" s="104" t="n">
        <v>36526</v>
      </c>
      <c r="K810" s="105" t="n">
        <f aca="false">IF(B810&lt;&gt;"FTE",DATE(99,12,31),+J810+(360-H810))</f>
        <v>36525</v>
      </c>
      <c r="L810" s="105" t="n">
        <f aca="false">IF(B810&lt;&gt;"FTE",J810+H810,DATE(2001,1,1))</f>
        <v>36526</v>
      </c>
      <c r="M810" s="103" t="n">
        <f aca="false">IF(AND($K810&lt;=M$20,$L810&gt;M$20),$I810,0)</f>
        <v>0</v>
      </c>
      <c r="N810" s="103" t="n">
        <f aca="false">IF(AND($K810&lt;=N$20,$L810&gt;N$20),$I810,0)</f>
        <v>0</v>
      </c>
      <c r="O810" s="103" t="n">
        <f aca="false">IF(AND($K810&lt;=O$20,$L810&gt;O$20),$I810,0)</f>
        <v>0</v>
      </c>
      <c r="P810" s="103" t="n">
        <f aca="false">IF(AND($K810&lt;=P$20,$L810&gt;P$20),$I810,0)</f>
        <v>0</v>
      </c>
      <c r="Q810" s="103" t="n">
        <f aca="false">IF(AND($K810&lt;=Q$20,$L810&gt;Q$20),$I810,0)</f>
        <v>0</v>
      </c>
      <c r="R810" s="103" t="n">
        <f aca="false">IF(AND($K810&lt;=R$20,$L810&gt;R$20),$I810,0)</f>
        <v>0</v>
      </c>
      <c r="S810" s="103" t="n">
        <f aca="false">IF(AND($K810&lt;=S$20,$L810&gt;S$20),$I810,0)</f>
        <v>0</v>
      </c>
      <c r="T810" s="103" t="n">
        <f aca="false">IF(AND($K810&lt;=T$20,$L810&gt;T$20),$I810,0)</f>
        <v>0</v>
      </c>
      <c r="U810" s="103" t="n">
        <f aca="false">IF(AND($K810&lt;=U$20,$L810&gt;U$20),$I810,0)</f>
        <v>0</v>
      </c>
      <c r="V810" s="103" t="n">
        <f aca="false">IF(AND($K810&lt;=V$20,$L810&gt;V$20),$I810,0)</f>
        <v>0</v>
      </c>
      <c r="W810" s="103" t="n">
        <f aca="false">IF(AND($K810&lt;=W$20,$L810&gt;W$20),$I810,0)</f>
        <v>0</v>
      </c>
      <c r="X810" s="103" t="n">
        <f aca="false">IF(AND($K810&lt;=X$20,$L810&gt;X$20),$I810,0)</f>
        <v>0</v>
      </c>
      <c r="Y810" s="106" t="n">
        <f aca="false">SUM(M810:X810)</f>
        <v>0</v>
      </c>
    </row>
    <row r="811" customFormat="false" ht="12.75" hidden="false" customHeight="false" outlineLevel="0" collapsed="false">
      <c r="A811" s="0" t="n">
        <f aca="false">+'Personnel Input Worksheet'!A812</f>
        <v>0</v>
      </c>
      <c r="B811" s="0" t="n">
        <f aca="false">+'Personnel Input Worksheet'!B812</f>
        <v>0</v>
      </c>
      <c r="C811" s="0" t="n">
        <f aca="false">+'Personnel Input Worksheet'!C812</f>
        <v>0</v>
      </c>
      <c r="D811" s="0" t="n">
        <f aca="false">+'Personnel Input Worksheet'!D812</f>
        <v>0</v>
      </c>
      <c r="E811" s="0" t="n">
        <f aca="false">+'Personnel Input Worksheet'!E812</f>
        <v>0</v>
      </c>
      <c r="F811" s="94" t="n">
        <f aca="false">+'Personnel Input Worksheet'!F812</f>
        <v>0</v>
      </c>
      <c r="G811" s="0" t="n">
        <f aca="false">+'Personnel Input Worksheet'!G812</f>
        <v>0</v>
      </c>
      <c r="H811" s="102" t="n">
        <f aca="false">+G811*30</f>
        <v>0</v>
      </c>
      <c r="I811" s="103" t="n">
        <f aca="false">+F811/12</f>
        <v>0</v>
      </c>
      <c r="J811" s="104" t="n">
        <v>36526</v>
      </c>
      <c r="K811" s="105" t="n">
        <f aca="false">IF(B811&lt;&gt;"FTE",DATE(99,12,31),+J811+(360-H811))</f>
        <v>36525</v>
      </c>
      <c r="L811" s="105" t="n">
        <f aca="false">IF(B811&lt;&gt;"FTE",J811+H811,DATE(2001,1,1))</f>
        <v>36526</v>
      </c>
      <c r="M811" s="103" t="n">
        <f aca="false">IF(AND($K811&lt;=M$20,$L811&gt;M$20),$I811,0)</f>
        <v>0</v>
      </c>
      <c r="N811" s="103" t="n">
        <f aca="false">IF(AND($K811&lt;=N$20,$L811&gt;N$20),$I811,0)</f>
        <v>0</v>
      </c>
      <c r="O811" s="103" t="n">
        <f aca="false">IF(AND($K811&lt;=O$20,$L811&gt;O$20),$I811,0)</f>
        <v>0</v>
      </c>
      <c r="P811" s="103" t="n">
        <f aca="false">IF(AND($K811&lt;=P$20,$L811&gt;P$20),$I811,0)</f>
        <v>0</v>
      </c>
      <c r="Q811" s="103" t="n">
        <f aca="false">IF(AND($K811&lt;=Q$20,$L811&gt;Q$20),$I811,0)</f>
        <v>0</v>
      </c>
      <c r="R811" s="103" t="n">
        <f aca="false">IF(AND($K811&lt;=R$20,$L811&gt;R$20),$I811,0)</f>
        <v>0</v>
      </c>
      <c r="S811" s="103" t="n">
        <f aca="false">IF(AND($K811&lt;=S$20,$L811&gt;S$20),$I811,0)</f>
        <v>0</v>
      </c>
      <c r="T811" s="103" t="n">
        <f aca="false">IF(AND($K811&lt;=T$20,$L811&gt;T$20),$I811,0)</f>
        <v>0</v>
      </c>
      <c r="U811" s="103" t="n">
        <f aca="false">IF(AND($K811&lt;=U$20,$L811&gt;U$20),$I811,0)</f>
        <v>0</v>
      </c>
      <c r="V811" s="103" t="n">
        <f aca="false">IF(AND($K811&lt;=V$20,$L811&gt;V$20),$I811,0)</f>
        <v>0</v>
      </c>
      <c r="W811" s="103" t="n">
        <f aca="false">IF(AND($K811&lt;=W$20,$L811&gt;W$20),$I811,0)</f>
        <v>0</v>
      </c>
      <c r="X811" s="103" t="n">
        <f aca="false">IF(AND($K811&lt;=X$20,$L811&gt;X$20),$I811,0)</f>
        <v>0</v>
      </c>
      <c r="Y811" s="106" t="n">
        <f aca="false">SUM(M811:X811)</f>
        <v>0</v>
      </c>
    </row>
    <row r="812" customFormat="false" ht="12.75" hidden="false" customHeight="false" outlineLevel="0" collapsed="false">
      <c r="A812" s="0" t="n">
        <f aca="false">+'Personnel Input Worksheet'!A813</f>
        <v>0</v>
      </c>
      <c r="B812" s="0" t="n">
        <f aca="false">+'Personnel Input Worksheet'!B813</f>
        <v>0</v>
      </c>
      <c r="C812" s="0" t="n">
        <f aca="false">+'Personnel Input Worksheet'!C813</f>
        <v>0</v>
      </c>
      <c r="D812" s="0" t="n">
        <f aca="false">+'Personnel Input Worksheet'!D813</f>
        <v>0</v>
      </c>
      <c r="E812" s="0" t="n">
        <f aca="false">+'Personnel Input Worksheet'!E813</f>
        <v>0</v>
      </c>
      <c r="F812" s="94" t="n">
        <f aca="false">+'Personnel Input Worksheet'!F813</f>
        <v>0</v>
      </c>
      <c r="G812" s="0" t="n">
        <f aca="false">+'Personnel Input Worksheet'!G813</f>
        <v>0</v>
      </c>
      <c r="H812" s="102" t="n">
        <f aca="false">+G812*30</f>
        <v>0</v>
      </c>
      <c r="I812" s="103" t="n">
        <f aca="false">+F812/12</f>
        <v>0</v>
      </c>
      <c r="J812" s="104" t="n">
        <v>36526</v>
      </c>
      <c r="K812" s="105" t="n">
        <f aca="false">IF(B812&lt;&gt;"FTE",DATE(99,12,31),+J812+(360-H812))</f>
        <v>36525</v>
      </c>
      <c r="L812" s="105" t="n">
        <f aca="false">IF(B812&lt;&gt;"FTE",J812+H812,DATE(2001,1,1))</f>
        <v>36526</v>
      </c>
      <c r="M812" s="103" t="n">
        <f aca="false">IF(AND($K812&lt;=M$20,$L812&gt;M$20),$I812,0)</f>
        <v>0</v>
      </c>
      <c r="N812" s="103" t="n">
        <f aca="false">IF(AND($K812&lt;=N$20,$L812&gt;N$20),$I812,0)</f>
        <v>0</v>
      </c>
      <c r="O812" s="103" t="n">
        <f aca="false">IF(AND($K812&lt;=O$20,$L812&gt;O$20),$I812,0)</f>
        <v>0</v>
      </c>
      <c r="P812" s="103" t="n">
        <f aca="false">IF(AND($K812&lt;=P$20,$L812&gt;P$20),$I812,0)</f>
        <v>0</v>
      </c>
      <c r="Q812" s="103" t="n">
        <f aca="false">IF(AND($K812&lt;=Q$20,$L812&gt;Q$20),$I812,0)</f>
        <v>0</v>
      </c>
      <c r="R812" s="103" t="n">
        <f aca="false">IF(AND($K812&lt;=R$20,$L812&gt;R$20),$I812,0)</f>
        <v>0</v>
      </c>
      <c r="S812" s="103" t="n">
        <f aca="false">IF(AND($K812&lt;=S$20,$L812&gt;S$20),$I812,0)</f>
        <v>0</v>
      </c>
      <c r="T812" s="103" t="n">
        <f aca="false">IF(AND($K812&lt;=T$20,$L812&gt;T$20),$I812,0)</f>
        <v>0</v>
      </c>
      <c r="U812" s="103" t="n">
        <f aca="false">IF(AND($K812&lt;=U$20,$L812&gt;U$20),$I812,0)</f>
        <v>0</v>
      </c>
      <c r="V812" s="103" t="n">
        <f aca="false">IF(AND($K812&lt;=V$20,$L812&gt;V$20),$I812,0)</f>
        <v>0</v>
      </c>
      <c r="W812" s="103" t="n">
        <f aca="false">IF(AND($K812&lt;=W$20,$L812&gt;W$20),$I812,0)</f>
        <v>0</v>
      </c>
      <c r="X812" s="103" t="n">
        <f aca="false">IF(AND($K812&lt;=X$20,$L812&gt;X$20),$I812,0)</f>
        <v>0</v>
      </c>
      <c r="Y812" s="106" t="n">
        <f aca="false">SUM(M812:X812)</f>
        <v>0</v>
      </c>
    </row>
    <row r="813" customFormat="false" ht="12.75" hidden="false" customHeight="false" outlineLevel="0" collapsed="false">
      <c r="A813" s="0" t="n">
        <f aca="false">+'Personnel Input Worksheet'!A814</f>
        <v>0</v>
      </c>
      <c r="B813" s="0" t="n">
        <f aca="false">+'Personnel Input Worksheet'!B814</f>
        <v>0</v>
      </c>
      <c r="C813" s="0" t="n">
        <f aca="false">+'Personnel Input Worksheet'!C814</f>
        <v>0</v>
      </c>
      <c r="D813" s="0" t="n">
        <f aca="false">+'Personnel Input Worksheet'!D814</f>
        <v>0</v>
      </c>
      <c r="E813" s="0" t="n">
        <f aca="false">+'Personnel Input Worksheet'!E814</f>
        <v>0</v>
      </c>
      <c r="F813" s="94" t="n">
        <f aca="false">+'Personnel Input Worksheet'!F814</f>
        <v>0</v>
      </c>
      <c r="G813" s="0" t="n">
        <f aca="false">+'Personnel Input Worksheet'!G814</f>
        <v>0</v>
      </c>
      <c r="H813" s="102" t="n">
        <f aca="false">+G813*30</f>
        <v>0</v>
      </c>
      <c r="I813" s="103" t="n">
        <f aca="false">+F813/12</f>
        <v>0</v>
      </c>
      <c r="J813" s="104" t="n">
        <v>36526</v>
      </c>
      <c r="K813" s="105" t="n">
        <f aca="false">IF(B813&lt;&gt;"FTE",DATE(99,12,31),+J813+(360-H813))</f>
        <v>36525</v>
      </c>
      <c r="L813" s="105" t="n">
        <f aca="false">IF(B813&lt;&gt;"FTE",J813+H813,DATE(2001,1,1))</f>
        <v>36526</v>
      </c>
      <c r="M813" s="103" t="n">
        <f aca="false">IF(AND($K813&lt;=M$20,$L813&gt;M$20),$I813,0)</f>
        <v>0</v>
      </c>
      <c r="N813" s="103" t="n">
        <f aca="false">IF(AND($K813&lt;=N$20,$L813&gt;N$20),$I813,0)</f>
        <v>0</v>
      </c>
      <c r="O813" s="103" t="n">
        <f aca="false">IF(AND($K813&lt;=O$20,$L813&gt;O$20),$I813,0)</f>
        <v>0</v>
      </c>
      <c r="P813" s="103" t="n">
        <f aca="false">IF(AND($K813&lt;=P$20,$L813&gt;P$20),$I813,0)</f>
        <v>0</v>
      </c>
      <c r="Q813" s="103" t="n">
        <f aca="false">IF(AND($K813&lt;=Q$20,$L813&gt;Q$20),$I813,0)</f>
        <v>0</v>
      </c>
      <c r="R813" s="103" t="n">
        <f aca="false">IF(AND($K813&lt;=R$20,$L813&gt;R$20),$I813,0)</f>
        <v>0</v>
      </c>
      <c r="S813" s="103" t="n">
        <f aca="false">IF(AND($K813&lt;=S$20,$L813&gt;S$20),$I813,0)</f>
        <v>0</v>
      </c>
      <c r="T813" s="103" t="n">
        <f aca="false">IF(AND($K813&lt;=T$20,$L813&gt;T$20),$I813,0)</f>
        <v>0</v>
      </c>
      <c r="U813" s="103" t="n">
        <f aca="false">IF(AND($K813&lt;=U$20,$L813&gt;U$20),$I813,0)</f>
        <v>0</v>
      </c>
      <c r="V813" s="103" t="n">
        <f aca="false">IF(AND($K813&lt;=V$20,$L813&gt;V$20),$I813,0)</f>
        <v>0</v>
      </c>
      <c r="W813" s="103" t="n">
        <f aca="false">IF(AND($K813&lt;=W$20,$L813&gt;W$20),$I813,0)</f>
        <v>0</v>
      </c>
      <c r="X813" s="103" t="n">
        <f aca="false">IF(AND($K813&lt;=X$20,$L813&gt;X$20),$I813,0)</f>
        <v>0</v>
      </c>
      <c r="Y813" s="106" t="n">
        <f aca="false">SUM(M813:X813)</f>
        <v>0</v>
      </c>
    </row>
    <row r="814" customFormat="false" ht="12.75" hidden="false" customHeight="false" outlineLevel="0" collapsed="false">
      <c r="A814" s="0" t="n">
        <f aca="false">+'Personnel Input Worksheet'!A815</f>
        <v>0</v>
      </c>
      <c r="B814" s="0" t="n">
        <f aca="false">+'Personnel Input Worksheet'!B815</f>
        <v>0</v>
      </c>
      <c r="C814" s="0" t="n">
        <f aca="false">+'Personnel Input Worksheet'!C815</f>
        <v>0</v>
      </c>
      <c r="D814" s="0" t="n">
        <f aca="false">+'Personnel Input Worksheet'!D815</f>
        <v>0</v>
      </c>
      <c r="E814" s="0" t="n">
        <f aca="false">+'Personnel Input Worksheet'!E815</f>
        <v>0</v>
      </c>
      <c r="F814" s="94" t="n">
        <f aca="false">+'Personnel Input Worksheet'!F815</f>
        <v>0</v>
      </c>
      <c r="G814" s="0" t="n">
        <f aca="false">+'Personnel Input Worksheet'!G815</f>
        <v>0</v>
      </c>
      <c r="H814" s="102" t="n">
        <f aca="false">+G814*30</f>
        <v>0</v>
      </c>
      <c r="I814" s="103" t="n">
        <f aca="false">+F814/12</f>
        <v>0</v>
      </c>
      <c r="J814" s="104" t="n">
        <v>36526</v>
      </c>
      <c r="K814" s="105" t="n">
        <f aca="false">IF(B814&lt;&gt;"FTE",DATE(99,12,31),+J814+(360-H814))</f>
        <v>36525</v>
      </c>
      <c r="L814" s="105" t="n">
        <f aca="false">IF(B814&lt;&gt;"FTE",J814+H814,DATE(2001,1,1))</f>
        <v>36526</v>
      </c>
      <c r="M814" s="103" t="n">
        <f aca="false">IF(AND($K814&lt;=M$20,$L814&gt;M$20),$I814,0)</f>
        <v>0</v>
      </c>
      <c r="N814" s="103" t="n">
        <f aca="false">IF(AND($K814&lt;=N$20,$L814&gt;N$20),$I814,0)</f>
        <v>0</v>
      </c>
      <c r="O814" s="103" t="n">
        <f aca="false">IF(AND($K814&lt;=O$20,$L814&gt;O$20),$I814,0)</f>
        <v>0</v>
      </c>
      <c r="P814" s="103" t="n">
        <f aca="false">IF(AND($K814&lt;=P$20,$L814&gt;P$20),$I814,0)</f>
        <v>0</v>
      </c>
      <c r="Q814" s="103" t="n">
        <f aca="false">IF(AND($K814&lt;=Q$20,$L814&gt;Q$20),$I814,0)</f>
        <v>0</v>
      </c>
      <c r="R814" s="103" t="n">
        <f aca="false">IF(AND($K814&lt;=R$20,$L814&gt;R$20),$I814,0)</f>
        <v>0</v>
      </c>
      <c r="S814" s="103" t="n">
        <f aca="false">IF(AND($K814&lt;=S$20,$L814&gt;S$20),$I814,0)</f>
        <v>0</v>
      </c>
      <c r="T814" s="103" t="n">
        <f aca="false">IF(AND($K814&lt;=T$20,$L814&gt;T$20),$I814,0)</f>
        <v>0</v>
      </c>
      <c r="U814" s="103" t="n">
        <f aca="false">IF(AND($K814&lt;=U$20,$L814&gt;U$20),$I814,0)</f>
        <v>0</v>
      </c>
      <c r="V814" s="103" t="n">
        <f aca="false">IF(AND($K814&lt;=V$20,$L814&gt;V$20),$I814,0)</f>
        <v>0</v>
      </c>
      <c r="W814" s="103" t="n">
        <f aca="false">IF(AND($K814&lt;=W$20,$L814&gt;W$20),$I814,0)</f>
        <v>0</v>
      </c>
      <c r="X814" s="103" t="n">
        <f aca="false">IF(AND($K814&lt;=X$20,$L814&gt;X$20),$I814,0)</f>
        <v>0</v>
      </c>
      <c r="Y814" s="106" t="n">
        <f aca="false">SUM(M814:X814)</f>
        <v>0</v>
      </c>
    </row>
    <row r="815" customFormat="false" ht="12.75" hidden="false" customHeight="false" outlineLevel="0" collapsed="false">
      <c r="A815" s="0" t="n">
        <f aca="false">+'Personnel Input Worksheet'!A816</f>
        <v>0</v>
      </c>
      <c r="B815" s="0" t="n">
        <f aca="false">+'Personnel Input Worksheet'!B816</f>
        <v>0</v>
      </c>
      <c r="C815" s="0" t="n">
        <f aca="false">+'Personnel Input Worksheet'!C816</f>
        <v>0</v>
      </c>
      <c r="D815" s="0" t="n">
        <f aca="false">+'Personnel Input Worksheet'!D816</f>
        <v>0</v>
      </c>
      <c r="E815" s="0" t="n">
        <f aca="false">+'Personnel Input Worksheet'!E816</f>
        <v>0</v>
      </c>
      <c r="F815" s="94" t="n">
        <f aca="false">+'Personnel Input Worksheet'!F816</f>
        <v>0</v>
      </c>
      <c r="G815" s="0" t="n">
        <f aca="false">+'Personnel Input Worksheet'!G816</f>
        <v>0</v>
      </c>
      <c r="H815" s="102" t="n">
        <f aca="false">+G815*30</f>
        <v>0</v>
      </c>
      <c r="I815" s="103" t="n">
        <f aca="false">+F815/12</f>
        <v>0</v>
      </c>
      <c r="J815" s="104" t="n">
        <v>36526</v>
      </c>
      <c r="K815" s="105" t="n">
        <f aca="false">IF(B815&lt;&gt;"FTE",DATE(99,12,31),+J815+(360-H815))</f>
        <v>36525</v>
      </c>
      <c r="L815" s="105" t="n">
        <f aca="false">IF(B815&lt;&gt;"FTE",J815+H815,DATE(2001,1,1))</f>
        <v>36526</v>
      </c>
      <c r="M815" s="103" t="n">
        <f aca="false">IF(AND($K815&lt;=M$20,$L815&gt;M$20),$I815,0)</f>
        <v>0</v>
      </c>
      <c r="N815" s="103" t="n">
        <f aca="false">IF(AND($K815&lt;=N$20,$L815&gt;N$20),$I815,0)</f>
        <v>0</v>
      </c>
      <c r="O815" s="103" t="n">
        <f aca="false">IF(AND($K815&lt;=O$20,$L815&gt;O$20),$I815,0)</f>
        <v>0</v>
      </c>
      <c r="P815" s="103" t="n">
        <f aca="false">IF(AND($K815&lt;=P$20,$L815&gt;P$20),$I815,0)</f>
        <v>0</v>
      </c>
      <c r="Q815" s="103" t="n">
        <f aca="false">IF(AND($K815&lt;=Q$20,$L815&gt;Q$20),$I815,0)</f>
        <v>0</v>
      </c>
      <c r="R815" s="103" t="n">
        <f aca="false">IF(AND($K815&lt;=R$20,$L815&gt;R$20),$I815,0)</f>
        <v>0</v>
      </c>
      <c r="S815" s="103" t="n">
        <f aca="false">IF(AND($K815&lt;=S$20,$L815&gt;S$20),$I815,0)</f>
        <v>0</v>
      </c>
      <c r="T815" s="103" t="n">
        <f aca="false">IF(AND($K815&lt;=T$20,$L815&gt;T$20),$I815,0)</f>
        <v>0</v>
      </c>
      <c r="U815" s="103" t="n">
        <f aca="false">IF(AND($K815&lt;=U$20,$L815&gt;U$20),$I815,0)</f>
        <v>0</v>
      </c>
      <c r="V815" s="103" t="n">
        <f aca="false">IF(AND($K815&lt;=V$20,$L815&gt;V$20),$I815,0)</f>
        <v>0</v>
      </c>
      <c r="W815" s="103" t="n">
        <f aca="false">IF(AND($K815&lt;=W$20,$L815&gt;W$20),$I815,0)</f>
        <v>0</v>
      </c>
      <c r="X815" s="103" t="n">
        <f aca="false">IF(AND($K815&lt;=X$20,$L815&gt;X$20),$I815,0)</f>
        <v>0</v>
      </c>
      <c r="Y815" s="106" t="n">
        <f aca="false">SUM(M815:X815)</f>
        <v>0</v>
      </c>
    </row>
    <row r="816" customFormat="false" ht="12.75" hidden="false" customHeight="false" outlineLevel="0" collapsed="false">
      <c r="A816" s="0" t="n">
        <f aca="false">+'Personnel Input Worksheet'!A817</f>
        <v>0</v>
      </c>
      <c r="B816" s="0" t="n">
        <f aca="false">+'Personnel Input Worksheet'!B817</f>
        <v>0</v>
      </c>
      <c r="C816" s="0" t="n">
        <f aca="false">+'Personnel Input Worksheet'!C817</f>
        <v>0</v>
      </c>
      <c r="D816" s="0" t="n">
        <f aca="false">+'Personnel Input Worksheet'!D817</f>
        <v>0</v>
      </c>
      <c r="E816" s="0" t="n">
        <f aca="false">+'Personnel Input Worksheet'!E817</f>
        <v>0</v>
      </c>
      <c r="F816" s="94" t="n">
        <f aca="false">+'Personnel Input Worksheet'!F817</f>
        <v>0</v>
      </c>
      <c r="G816" s="0" t="n">
        <f aca="false">+'Personnel Input Worksheet'!G817</f>
        <v>0</v>
      </c>
      <c r="H816" s="102" t="n">
        <f aca="false">+G816*30</f>
        <v>0</v>
      </c>
      <c r="I816" s="103" t="n">
        <f aca="false">+F816/12</f>
        <v>0</v>
      </c>
      <c r="J816" s="104" t="n">
        <v>36526</v>
      </c>
      <c r="K816" s="105" t="n">
        <f aca="false">IF(B816&lt;&gt;"FTE",DATE(99,12,31),+J816+(360-H816))</f>
        <v>36525</v>
      </c>
      <c r="L816" s="105" t="n">
        <f aca="false">IF(B816&lt;&gt;"FTE",J816+H816,DATE(2001,1,1))</f>
        <v>36526</v>
      </c>
      <c r="M816" s="103" t="n">
        <f aca="false">IF(AND($K816&lt;=M$20,$L816&gt;M$20),$I816,0)</f>
        <v>0</v>
      </c>
      <c r="N816" s="103" t="n">
        <f aca="false">IF(AND($K816&lt;=N$20,$L816&gt;N$20),$I816,0)</f>
        <v>0</v>
      </c>
      <c r="O816" s="103" t="n">
        <f aca="false">IF(AND($K816&lt;=O$20,$L816&gt;O$20),$I816,0)</f>
        <v>0</v>
      </c>
      <c r="P816" s="103" t="n">
        <f aca="false">IF(AND($K816&lt;=P$20,$L816&gt;P$20),$I816,0)</f>
        <v>0</v>
      </c>
      <c r="Q816" s="103" t="n">
        <f aca="false">IF(AND($K816&lt;=Q$20,$L816&gt;Q$20),$I816,0)</f>
        <v>0</v>
      </c>
      <c r="R816" s="103" t="n">
        <f aca="false">IF(AND($K816&lt;=R$20,$L816&gt;R$20),$I816,0)</f>
        <v>0</v>
      </c>
      <c r="S816" s="103" t="n">
        <f aca="false">IF(AND($K816&lt;=S$20,$L816&gt;S$20),$I816,0)</f>
        <v>0</v>
      </c>
      <c r="T816" s="103" t="n">
        <f aca="false">IF(AND($K816&lt;=T$20,$L816&gt;T$20),$I816,0)</f>
        <v>0</v>
      </c>
      <c r="U816" s="103" t="n">
        <f aca="false">IF(AND($K816&lt;=U$20,$L816&gt;U$20),$I816,0)</f>
        <v>0</v>
      </c>
      <c r="V816" s="103" t="n">
        <f aca="false">IF(AND($K816&lt;=V$20,$L816&gt;V$20),$I816,0)</f>
        <v>0</v>
      </c>
      <c r="W816" s="103" t="n">
        <f aca="false">IF(AND($K816&lt;=W$20,$L816&gt;W$20),$I816,0)</f>
        <v>0</v>
      </c>
      <c r="X816" s="103" t="n">
        <f aca="false">IF(AND($K816&lt;=X$20,$L816&gt;X$20),$I816,0)</f>
        <v>0</v>
      </c>
      <c r="Y816" s="106" t="n">
        <f aca="false">SUM(M816:X816)</f>
        <v>0</v>
      </c>
    </row>
    <row r="817" customFormat="false" ht="12.75" hidden="false" customHeight="false" outlineLevel="0" collapsed="false">
      <c r="A817" s="0" t="n">
        <f aca="false">+'Personnel Input Worksheet'!A818</f>
        <v>0</v>
      </c>
      <c r="B817" s="0" t="n">
        <f aca="false">+'Personnel Input Worksheet'!B818</f>
        <v>0</v>
      </c>
      <c r="C817" s="0" t="n">
        <f aca="false">+'Personnel Input Worksheet'!C818</f>
        <v>0</v>
      </c>
      <c r="D817" s="0" t="n">
        <f aca="false">+'Personnel Input Worksheet'!D818</f>
        <v>0</v>
      </c>
      <c r="E817" s="0" t="n">
        <f aca="false">+'Personnel Input Worksheet'!E818</f>
        <v>0</v>
      </c>
      <c r="F817" s="94" t="n">
        <f aca="false">+'Personnel Input Worksheet'!F818</f>
        <v>0</v>
      </c>
      <c r="G817" s="0" t="n">
        <f aca="false">+'Personnel Input Worksheet'!G818</f>
        <v>0</v>
      </c>
      <c r="H817" s="102" t="n">
        <f aca="false">+G817*30</f>
        <v>0</v>
      </c>
      <c r="I817" s="103" t="n">
        <f aca="false">+F817/12</f>
        <v>0</v>
      </c>
      <c r="J817" s="104" t="n">
        <v>36526</v>
      </c>
      <c r="K817" s="105" t="n">
        <f aca="false">IF(B817&lt;&gt;"FTE",DATE(99,12,31),+J817+(360-H817))</f>
        <v>36525</v>
      </c>
      <c r="L817" s="105" t="n">
        <f aca="false">IF(B817&lt;&gt;"FTE",J817+H817,DATE(2001,1,1))</f>
        <v>36526</v>
      </c>
      <c r="M817" s="103" t="n">
        <f aca="false">IF(AND($K817&lt;=M$20,$L817&gt;M$20),$I817,0)</f>
        <v>0</v>
      </c>
      <c r="N817" s="103" t="n">
        <f aca="false">IF(AND($K817&lt;=N$20,$L817&gt;N$20),$I817,0)</f>
        <v>0</v>
      </c>
      <c r="O817" s="103" t="n">
        <f aca="false">IF(AND($K817&lt;=O$20,$L817&gt;O$20),$I817,0)</f>
        <v>0</v>
      </c>
      <c r="P817" s="103" t="n">
        <f aca="false">IF(AND($K817&lt;=P$20,$L817&gt;P$20),$I817,0)</f>
        <v>0</v>
      </c>
      <c r="Q817" s="103" t="n">
        <f aca="false">IF(AND($K817&lt;=Q$20,$L817&gt;Q$20),$I817,0)</f>
        <v>0</v>
      </c>
      <c r="R817" s="103" t="n">
        <f aca="false">IF(AND($K817&lt;=R$20,$L817&gt;R$20),$I817,0)</f>
        <v>0</v>
      </c>
      <c r="S817" s="103" t="n">
        <f aca="false">IF(AND($K817&lt;=S$20,$L817&gt;S$20),$I817,0)</f>
        <v>0</v>
      </c>
      <c r="T817" s="103" t="n">
        <f aca="false">IF(AND($K817&lt;=T$20,$L817&gt;T$20),$I817,0)</f>
        <v>0</v>
      </c>
      <c r="U817" s="103" t="n">
        <f aca="false">IF(AND($K817&lt;=U$20,$L817&gt;U$20),$I817,0)</f>
        <v>0</v>
      </c>
      <c r="V817" s="103" t="n">
        <f aca="false">IF(AND($K817&lt;=V$20,$L817&gt;V$20),$I817,0)</f>
        <v>0</v>
      </c>
      <c r="W817" s="103" t="n">
        <f aca="false">IF(AND($K817&lt;=W$20,$L817&gt;W$20),$I817,0)</f>
        <v>0</v>
      </c>
      <c r="X817" s="103" t="n">
        <f aca="false">IF(AND($K817&lt;=X$20,$L817&gt;X$20),$I817,0)</f>
        <v>0</v>
      </c>
      <c r="Y817" s="106" t="n">
        <f aca="false">SUM(M817:X817)</f>
        <v>0</v>
      </c>
    </row>
    <row r="818" customFormat="false" ht="12.75" hidden="false" customHeight="false" outlineLevel="0" collapsed="false">
      <c r="A818" s="0" t="n">
        <f aca="false">+'Personnel Input Worksheet'!A819</f>
        <v>0</v>
      </c>
      <c r="B818" s="0" t="n">
        <f aca="false">+'Personnel Input Worksheet'!B819</f>
        <v>0</v>
      </c>
      <c r="C818" s="0" t="n">
        <f aca="false">+'Personnel Input Worksheet'!C819</f>
        <v>0</v>
      </c>
      <c r="D818" s="0" t="n">
        <f aca="false">+'Personnel Input Worksheet'!D819</f>
        <v>0</v>
      </c>
      <c r="E818" s="0" t="n">
        <f aca="false">+'Personnel Input Worksheet'!E819</f>
        <v>0</v>
      </c>
      <c r="F818" s="94" t="n">
        <f aca="false">+'Personnel Input Worksheet'!F819</f>
        <v>0</v>
      </c>
      <c r="G818" s="0" t="n">
        <f aca="false">+'Personnel Input Worksheet'!G819</f>
        <v>0</v>
      </c>
      <c r="H818" s="102" t="n">
        <f aca="false">+G818*30</f>
        <v>0</v>
      </c>
      <c r="I818" s="103" t="n">
        <f aca="false">+F818/12</f>
        <v>0</v>
      </c>
      <c r="J818" s="104" t="n">
        <v>36526</v>
      </c>
      <c r="K818" s="105" t="n">
        <f aca="false">IF(B818&lt;&gt;"FTE",DATE(99,12,31),+J818+(360-H818))</f>
        <v>36525</v>
      </c>
      <c r="L818" s="105" t="n">
        <f aca="false">IF(B818&lt;&gt;"FTE",J818+H818,DATE(2001,1,1))</f>
        <v>36526</v>
      </c>
      <c r="M818" s="103" t="n">
        <f aca="false">IF(AND($K818&lt;=M$20,$L818&gt;M$20),$I818,0)</f>
        <v>0</v>
      </c>
      <c r="N818" s="103" t="n">
        <f aca="false">IF(AND($K818&lt;=N$20,$L818&gt;N$20),$I818,0)</f>
        <v>0</v>
      </c>
      <c r="O818" s="103" t="n">
        <f aca="false">IF(AND($K818&lt;=O$20,$L818&gt;O$20),$I818,0)</f>
        <v>0</v>
      </c>
      <c r="P818" s="103" t="n">
        <f aca="false">IF(AND($K818&lt;=P$20,$L818&gt;P$20),$I818,0)</f>
        <v>0</v>
      </c>
      <c r="Q818" s="103" t="n">
        <f aca="false">IF(AND($K818&lt;=Q$20,$L818&gt;Q$20),$I818,0)</f>
        <v>0</v>
      </c>
      <c r="R818" s="103" t="n">
        <f aca="false">IF(AND($K818&lt;=R$20,$L818&gt;R$20),$I818,0)</f>
        <v>0</v>
      </c>
      <c r="S818" s="103" t="n">
        <f aca="false">IF(AND($K818&lt;=S$20,$L818&gt;S$20),$I818,0)</f>
        <v>0</v>
      </c>
      <c r="T818" s="103" t="n">
        <f aca="false">IF(AND($K818&lt;=T$20,$L818&gt;T$20),$I818,0)</f>
        <v>0</v>
      </c>
      <c r="U818" s="103" t="n">
        <f aca="false">IF(AND($K818&lt;=U$20,$L818&gt;U$20),$I818,0)</f>
        <v>0</v>
      </c>
      <c r="V818" s="103" t="n">
        <f aca="false">IF(AND($K818&lt;=V$20,$L818&gt;V$20),$I818,0)</f>
        <v>0</v>
      </c>
      <c r="W818" s="103" t="n">
        <f aca="false">IF(AND($K818&lt;=W$20,$L818&gt;W$20),$I818,0)</f>
        <v>0</v>
      </c>
      <c r="X818" s="103" t="n">
        <f aca="false">IF(AND($K818&lt;=X$20,$L818&gt;X$20),$I818,0)</f>
        <v>0</v>
      </c>
      <c r="Y818" s="106" t="n">
        <f aca="false">SUM(M818:X818)</f>
        <v>0</v>
      </c>
    </row>
    <row r="819" customFormat="false" ht="12.75" hidden="false" customHeight="false" outlineLevel="0" collapsed="false">
      <c r="A819" s="0" t="n">
        <f aca="false">+'Personnel Input Worksheet'!A820</f>
        <v>0</v>
      </c>
      <c r="B819" s="0" t="n">
        <f aca="false">+'Personnel Input Worksheet'!B820</f>
        <v>0</v>
      </c>
      <c r="C819" s="0" t="n">
        <f aca="false">+'Personnel Input Worksheet'!C820</f>
        <v>0</v>
      </c>
      <c r="D819" s="0" t="n">
        <f aca="false">+'Personnel Input Worksheet'!D820</f>
        <v>0</v>
      </c>
      <c r="E819" s="0" t="n">
        <f aca="false">+'Personnel Input Worksheet'!E820</f>
        <v>0</v>
      </c>
      <c r="F819" s="94" t="n">
        <f aca="false">+'Personnel Input Worksheet'!F820</f>
        <v>0</v>
      </c>
      <c r="G819" s="0" t="n">
        <f aca="false">+'Personnel Input Worksheet'!G820</f>
        <v>0</v>
      </c>
      <c r="H819" s="102" t="n">
        <f aca="false">+G819*30</f>
        <v>0</v>
      </c>
      <c r="I819" s="103" t="n">
        <f aca="false">+F819/12</f>
        <v>0</v>
      </c>
      <c r="J819" s="104" t="n">
        <v>36526</v>
      </c>
      <c r="K819" s="105" t="n">
        <f aca="false">IF(B819&lt;&gt;"FTE",DATE(99,12,31),+J819+(360-H819))</f>
        <v>36525</v>
      </c>
      <c r="L819" s="105" t="n">
        <f aca="false">IF(B819&lt;&gt;"FTE",J819+H819,DATE(2001,1,1))</f>
        <v>36526</v>
      </c>
      <c r="M819" s="103" t="n">
        <f aca="false">IF(AND($K819&lt;=M$20,$L819&gt;M$20),$I819,0)</f>
        <v>0</v>
      </c>
      <c r="N819" s="103" t="n">
        <f aca="false">IF(AND($K819&lt;=N$20,$L819&gt;N$20),$I819,0)</f>
        <v>0</v>
      </c>
      <c r="O819" s="103" t="n">
        <f aca="false">IF(AND($K819&lt;=O$20,$L819&gt;O$20),$I819,0)</f>
        <v>0</v>
      </c>
      <c r="P819" s="103" t="n">
        <f aca="false">IF(AND($K819&lt;=P$20,$L819&gt;P$20),$I819,0)</f>
        <v>0</v>
      </c>
      <c r="Q819" s="103" t="n">
        <f aca="false">IF(AND($K819&lt;=Q$20,$L819&gt;Q$20),$I819,0)</f>
        <v>0</v>
      </c>
      <c r="R819" s="103" t="n">
        <f aca="false">IF(AND($K819&lt;=R$20,$L819&gt;R$20),$I819,0)</f>
        <v>0</v>
      </c>
      <c r="S819" s="103" t="n">
        <f aca="false">IF(AND($K819&lt;=S$20,$L819&gt;S$20),$I819,0)</f>
        <v>0</v>
      </c>
      <c r="T819" s="103" t="n">
        <f aca="false">IF(AND($K819&lt;=T$20,$L819&gt;T$20),$I819,0)</f>
        <v>0</v>
      </c>
      <c r="U819" s="103" t="n">
        <f aca="false">IF(AND($K819&lt;=U$20,$L819&gt;U$20),$I819,0)</f>
        <v>0</v>
      </c>
      <c r="V819" s="103" t="n">
        <f aca="false">IF(AND($K819&lt;=V$20,$L819&gt;V$20),$I819,0)</f>
        <v>0</v>
      </c>
      <c r="W819" s="103" t="n">
        <f aca="false">IF(AND($K819&lt;=W$20,$L819&gt;W$20),$I819,0)</f>
        <v>0</v>
      </c>
      <c r="X819" s="103" t="n">
        <f aca="false">IF(AND($K819&lt;=X$20,$L819&gt;X$20),$I819,0)</f>
        <v>0</v>
      </c>
      <c r="Y819" s="106" t="n">
        <f aca="false">SUM(M819:X819)</f>
        <v>0</v>
      </c>
    </row>
    <row r="820" customFormat="false" ht="12.75" hidden="false" customHeight="false" outlineLevel="0" collapsed="false">
      <c r="A820" s="0" t="n">
        <f aca="false">+'Personnel Input Worksheet'!A821</f>
        <v>0</v>
      </c>
      <c r="B820" s="0" t="n">
        <f aca="false">+'Personnel Input Worksheet'!B821</f>
        <v>0</v>
      </c>
      <c r="C820" s="0" t="n">
        <f aca="false">+'Personnel Input Worksheet'!C821</f>
        <v>0</v>
      </c>
      <c r="D820" s="0" t="n">
        <f aca="false">+'Personnel Input Worksheet'!D821</f>
        <v>0</v>
      </c>
      <c r="E820" s="0" t="n">
        <f aca="false">+'Personnel Input Worksheet'!E821</f>
        <v>0</v>
      </c>
      <c r="F820" s="94" t="n">
        <f aca="false">+'Personnel Input Worksheet'!F821</f>
        <v>0</v>
      </c>
      <c r="G820" s="0" t="n">
        <f aca="false">+'Personnel Input Worksheet'!G821</f>
        <v>0</v>
      </c>
      <c r="H820" s="102" t="n">
        <f aca="false">+G820*30</f>
        <v>0</v>
      </c>
      <c r="I820" s="103" t="n">
        <f aca="false">+F820/12</f>
        <v>0</v>
      </c>
      <c r="J820" s="104" t="n">
        <v>36526</v>
      </c>
      <c r="K820" s="105" t="n">
        <f aca="false">IF(B820&lt;&gt;"FTE",DATE(99,12,31),+J820+(360-H820))</f>
        <v>36525</v>
      </c>
      <c r="L820" s="105" t="n">
        <f aca="false">IF(B820&lt;&gt;"FTE",J820+H820,DATE(2001,1,1))</f>
        <v>36526</v>
      </c>
      <c r="M820" s="103" t="n">
        <f aca="false">IF(AND($K820&lt;=M$20,$L820&gt;M$20),$I820,0)</f>
        <v>0</v>
      </c>
      <c r="N820" s="103" t="n">
        <f aca="false">IF(AND($K820&lt;=N$20,$L820&gt;N$20),$I820,0)</f>
        <v>0</v>
      </c>
      <c r="O820" s="103" t="n">
        <f aca="false">IF(AND($K820&lt;=O$20,$L820&gt;O$20),$I820,0)</f>
        <v>0</v>
      </c>
      <c r="P820" s="103" t="n">
        <f aca="false">IF(AND($K820&lt;=P$20,$L820&gt;P$20),$I820,0)</f>
        <v>0</v>
      </c>
      <c r="Q820" s="103" t="n">
        <f aca="false">IF(AND($K820&lt;=Q$20,$L820&gt;Q$20),$I820,0)</f>
        <v>0</v>
      </c>
      <c r="R820" s="103" t="n">
        <f aca="false">IF(AND($K820&lt;=R$20,$L820&gt;R$20),$I820,0)</f>
        <v>0</v>
      </c>
      <c r="S820" s="103" t="n">
        <f aca="false">IF(AND($K820&lt;=S$20,$L820&gt;S$20),$I820,0)</f>
        <v>0</v>
      </c>
      <c r="T820" s="103" t="n">
        <f aca="false">IF(AND($K820&lt;=T$20,$L820&gt;T$20),$I820,0)</f>
        <v>0</v>
      </c>
      <c r="U820" s="103" t="n">
        <f aca="false">IF(AND($K820&lt;=U$20,$L820&gt;U$20),$I820,0)</f>
        <v>0</v>
      </c>
      <c r="V820" s="103" t="n">
        <f aca="false">IF(AND($K820&lt;=V$20,$L820&gt;V$20),$I820,0)</f>
        <v>0</v>
      </c>
      <c r="W820" s="103" t="n">
        <f aca="false">IF(AND($K820&lt;=W$20,$L820&gt;W$20),$I820,0)</f>
        <v>0</v>
      </c>
      <c r="X820" s="103" t="n">
        <f aca="false">IF(AND($K820&lt;=X$20,$L820&gt;X$20),$I820,0)</f>
        <v>0</v>
      </c>
      <c r="Y820" s="106" t="n">
        <f aca="false">SUM(M820:X820)</f>
        <v>0</v>
      </c>
    </row>
    <row r="821" customFormat="false" ht="12.75" hidden="false" customHeight="false" outlineLevel="0" collapsed="false">
      <c r="A821" s="0" t="n">
        <f aca="false">+'Personnel Input Worksheet'!A822</f>
        <v>0</v>
      </c>
      <c r="B821" s="0" t="n">
        <f aca="false">+'Personnel Input Worksheet'!B822</f>
        <v>0</v>
      </c>
      <c r="C821" s="0" t="n">
        <f aca="false">+'Personnel Input Worksheet'!C822</f>
        <v>0</v>
      </c>
      <c r="D821" s="0" t="n">
        <f aca="false">+'Personnel Input Worksheet'!D822</f>
        <v>0</v>
      </c>
      <c r="E821" s="0" t="n">
        <f aca="false">+'Personnel Input Worksheet'!E822</f>
        <v>0</v>
      </c>
      <c r="F821" s="94" t="n">
        <f aca="false">+'Personnel Input Worksheet'!F822</f>
        <v>0</v>
      </c>
      <c r="G821" s="0" t="n">
        <f aca="false">+'Personnel Input Worksheet'!G822</f>
        <v>0</v>
      </c>
      <c r="H821" s="102" t="n">
        <f aca="false">+G821*30</f>
        <v>0</v>
      </c>
      <c r="I821" s="103" t="n">
        <f aca="false">+F821/12</f>
        <v>0</v>
      </c>
      <c r="J821" s="104" t="n">
        <v>36526</v>
      </c>
      <c r="K821" s="105" t="n">
        <f aca="false">IF(B821&lt;&gt;"FTE",DATE(99,12,31),+J821+(360-H821))</f>
        <v>36525</v>
      </c>
      <c r="L821" s="105" t="n">
        <f aca="false">IF(B821&lt;&gt;"FTE",J821+H821,DATE(2001,1,1))</f>
        <v>36526</v>
      </c>
      <c r="M821" s="103" t="n">
        <f aca="false">IF(AND($K821&lt;=M$20,$L821&gt;M$20),$I821,0)</f>
        <v>0</v>
      </c>
      <c r="N821" s="103" t="n">
        <f aca="false">IF(AND($K821&lt;=N$20,$L821&gt;N$20),$I821,0)</f>
        <v>0</v>
      </c>
      <c r="O821" s="103" t="n">
        <f aca="false">IF(AND($K821&lt;=O$20,$L821&gt;O$20),$I821,0)</f>
        <v>0</v>
      </c>
      <c r="P821" s="103" t="n">
        <f aca="false">IF(AND($K821&lt;=P$20,$L821&gt;P$20),$I821,0)</f>
        <v>0</v>
      </c>
      <c r="Q821" s="103" t="n">
        <f aca="false">IF(AND($K821&lt;=Q$20,$L821&gt;Q$20),$I821,0)</f>
        <v>0</v>
      </c>
      <c r="R821" s="103" t="n">
        <f aca="false">IF(AND($K821&lt;=R$20,$L821&gt;R$20),$I821,0)</f>
        <v>0</v>
      </c>
      <c r="S821" s="103" t="n">
        <f aca="false">IF(AND($K821&lt;=S$20,$L821&gt;S$20),$I821,0)</f>
        <v>0</v>
      </c>
      <c r="T821" s="103" t="n">
        <f aca="false">IF(AND($K821&lt;=T$20,$L821&gt;T$20),$I821,0)</f>
        <v>0</v>
      </c>
      <c r="U821" s="103" t="n">
        <f aca="false">IF(AND($K821&lt;=U$20,$L821&gt;U$20),$I821,0)</f>
        <v>0</v>
      </c>
      <c r="V821" s="103" t="n">
        <f aca="false">IF(AND($K821&lt;=V$20,$L821&gt;V$20),$I821,0)</f>
        <v>0</v>
      </c>
      <c r="W821" s="103" t="n">
        <f aca="false">IF(AND($K821&lt;=W$20,$L821&gt;W$20),$I821,0)</f>
        <v>0</v>
      </c>
      <c r="X821" s="103" t="n">
        <f aca="false">IF(AND($K821&lt;=X$20,$L821&gt;X$20),$I821,0)</f>
        <v>0</v>
      </c>
      <c r="Y821" s="106" t="n">
        <f aca="false">SUM(M821:X821)</f>
        <v>0</v>
      </c>
    </row>
    <row r="822" customFormat="false" ht="12.75" hidden="false" customHeight="false" outlineLevel="0" collapsed="false">
      <c r="A822" s="0" t="n">
        <f aca="false">+'Personnel Input Worksheet'!A823</f>
        <v>0</v>
      </c>
      <c r="B822" s="0" t="n">
        <f aca="false">+'Personnel Input Worksheet'!B823</f>
        <v>0</v>
      </c>
      <c r="C822" s="0" t="n">
        <f aca="false">+'Personnel Input Worksheet'!C823</f>
        <v>0</v>
      </c>
      <c r="D822" s="0" t="n">
        <f aca="false">+'Personnel Input Worksheet'!D823</f>
        <v>0</v>
      </c>
      <c r="E822" s="0" t="n">
        <f aca="false">+'Personnel Input Worksheet'!E823</f>
        <v>0</v>
      </c>
      <c r="F822" s="94" t="n">
        <f aca="false">+'Personnel Input Worksheet'!F823</f>
        <v>0</v>
      </c>
      <c r="G822" s="0" t="n">
        <f aca="false">+'Personnel Input Worksheet'!G823</f>
        <v>0</v>
      </c>
      <c r="H822" s="102" t="n">
        <f aca="false">+G822*30</f>
        <v>0</v>
      </c>
      <c r="I822" s="103" t="n">
        <f aca="false">+F822/12</f>
        <v>0</v>
      </c>
      <c r="J822" s="104" t="n">
        <v>36526</v>
      </c>
      <c r="K822" s="105" t="n">
        <f aca="false">IF(B822&lt;&gt;"FTE",DATE(99,12,31),+J822+(360-H822))</f>
        <v>36525</v>
      </c>
      <c r="L822" s="105" t="n">
        <f aca="false">IF(B822&lt;&gt;"FTE",J822+H822,DATE(2001,1,1))</f>
        <v>36526</v>
      </c>
      <c r="M822" s="103" t="n">
        <f aca="false">IF(AND($K822&lt;=M$20,$L822&gt;M$20),$I822,0)</f>
        <v>0</v>
      </c>
      <c r="N822" s="103" t="n">
        <f aca="false">IF(AND($K822&lt;=N$20,$L822&gt;N$20),$I822,0)</f>
        <v>0</v>
      </c>
      <c r="O822" s="103" t="n">
        <f aca="false">IF(AND($K822&lt;=O$20,$L822&gt;O$20),$I822,0)</f>
        <v>0</v>
      </c>
      <c r="P822" s="103" t="n">
        <f aca="false">IF(AND($K822&lt;=P$20,$L822&gt;P$20),$I822,0)</f>
        <v>0</v>
      </c>
      <c r="Q822" s="103" t="n">
        <f aca="false">IF(AND($K822&lt;=Q$20,$L822&gt;Q$20),$I822,0)</f>
        <v>0</v>
      </c>
      <c r="R822" s="103" t="n">
        <f aca="false">IF(AND($K822&lt;=R$20,$L822&gt;R$20),$I822,0)</f>
        <v>0</v>
      </c>
      <c r="S822" s="103" t="n">
        <f aca="false">IF(AND($K822&lt;=S$20,$L822&gt;S$20),$I822,0)</f>
        <v>0</v>
      </c>
      <c r="T822" s="103" t="n">
        <f aca="false">IF(AND($K822&lt;=T$20,$L822&gt;T$20),$I822,0)</f>
        <v>0</v>
      </c>
      <c r="U822" s="103" t="n">
        <f aca="false">IF(AND($K822&lt;=U$20,$L822&gt;U$20),$I822,0)</f>
        <v>0</v>
      </c>
      <c r="V822" s="103" t="n">
        <f aca="false">IF(AND($K822&lt;=V$20,$L822&gt;V$20),$I822,0)</f>
        <v>0</v>
      </c>
      <c r="W822" s="103" t="n">
        <f aca="false">IF(AND($K822&lt;=W$20,$L822&gt;W$20),$I822,0)</f>
        <v>0</v>
      </c>
      <c r="X822" s="103" t="n">
        <f aca="false">IF(AND($K822&lt;=X$20,$L822&gt;X$20),$I822,0)</f>
        <v>0</v>
      </c>
      <c r="Y822" s="106" t="n">
        <f aca="false">SUM(M822:X822)</f>
        <v>0</v>
      </c>
    </row>
    <row r="823" customFormat="false" ht="12.75" hidden="false" customHeight="false" outlineLevel="0" collapsed="false">
      <c r="A823" s="0" t="n">
        <f aca="false">+'Personnel Input Worksheet'!A824</f>
        <v>0</v>
      </c>
      <c r="B823" s="0" t="n">
        <f aca="false">+'Personnel Input Worksheet'!B824</f>
        <v>0</v>
      </c>
      <c r="C823" s="0" t="n">
        <f aca="false">+'Personnel Input Worksheet'!C824</f>
        <v>0</v>
      </c>
      <c r="D823" s="0" t="n">
        <f aca="false">+'Personnel Input Worksheet'!D824</f>
        <v>0</v>
      </c>
      <c r="E823" s="0" t="n">
        <f aca="false">+'Personnel Input Worksheet'!E824</f>
        <v>0</v>
      </c>
      <c r="F823" s="94" t="n">
        <f aca="false">+'Personnel Input Worksheet'!F824</f>
        <v>0</v>
      </c>
      <c r="G823" s="0" t="n">
        <f aca="false">+'Personnel Input Worksheet'!G824</f>
        <v>0</v>
      </c>
      <c r="H823" s="102" t="n">
        <f aca="false">+G823*30</f>
        <v>0</v>
      </c>
      <c r="I823" s="103" t="n">
        <f aca="false">+F823/12</f>
        <v>0</v>
      </c>
      <c r="J823" s="104" t="n">
        <v>36526</v>
      </c>
      <c r="K823" s="105" t="n">
        <f aca="false">IF(B823&lt;&gt;"FTE",DATE(99,12,31),+J823+(360-H823))</f>
        <v>36525</v>
      </c>
      <c r="L823" s="105" t="n">
        <f aca="false">IF(B823&lt;&gt;"FTE",J823+H823,DATE(2001,1,1))</f>
        <v>36526</v>
      </c>
      <c r="M823" s="103" t="n">
        <f aca="false">IF(AND($K823&lt;=M$20,$L823&gt;M$20),$I823,0)</f>
        <v>0</v>
      </c>
      <c r="N823" s="103" t="n">
        <f aca="false">IF(AND($K823&lt;=N$20,$L823&gt;N$20),$I823,0)</f>
        <v>0</v>
      </c>
      <c r="O823" s="103" t="n">
        <f aca="false">IF(AND($K823&lt;=O$20,$L823&gt;O$20),$I823,0)</f>
        <v>0</v>
      </c>
      <c r="P823" s="103" t="n">
        <f aca="false">IF(AND($K823&lt;=P$20,$L823&gt;P$20),$I823,0)</f>
        <v>0</v>
      </c>
      <c r="Q823" s="103" t="n">
        <f aca="false">IF(AND($K823&lt;=Q$20,$L823&gt;Q$20),$I823,0)</f>
        <v>0</v>
      </c>
      <c r="R823" s="103" t="n">
        <f aca="false">IF(AND($K823&lt;=R$20,$L823&gt;R$20),$I823,0)</f>
        <v>0</v>
      </c>
      <c r="S823" s="103" t="n">
        <f aca="false">IF(AND($K823&lt;=S$20,$L823&gt;S$20),$I823,0)</f>
        <v>0</v>
      </c>
      <c r="T823" s="103" t="n">
        <f aca="false">IF(AND($K823&lt;=T$20,$L823&gt;T$20),$I823,0)</f>
        <v>0</v>
      </c>
      <c r="U823" s="103" t="n">
        <f aca="false">IF(AND($K823&lt;=U$20,$L823&gt;U$20),$I823,0)</f>
        <v>0</v>
      </c>
      <c r="V823" s="103" t="n">
        <f aca="false">IF(AND($K823&lt;=V$20,$L823&gt;V$20),$I823,0)</f>
        <v>0</v>
      </c>
      <c r="W823" s="103" t="n">
        <f aca="false">IF(AND($K823&lt;=W$20,$L823&gt;W$20),$I823,0)</f>
        <v>0</v>
      </c>
      <c r="X823" s="103" t="n">
        <f aca="false">IF(AND($K823&lt;=X$20,$L823&gt;X$20),$I823,0)</f>
        <v>0</v>
      </c>
      <c r="Y823" s="106" t="n">
        <f aca="false">SUM(M823:X823)</f>
        <v>0</v>
      </c>
    </row>
    <row r="824" customFormat="false" ht="12.75" hidden="false" customHeight="false" outlineLevel="0" collapsed="false">
      <c r="A824" s="0" t="n">
        <f aca="false">+'Personnel Input Worksheet'!A825</f>
        <v>0</v>
      </c>
      <c r="B824" s="0" t="n">
        <f aca="false">+'Personnel Input Worksheet'!B825</f>
        <v>0</v>
      </c>
      <c r="C824" s="0" t="n">
        <f aca="false">+'Personnel Input Worksheet'!C825</f>
        <v>0</v>
      </c>
      <c r="D824" s="0" t="n">
        <f aca="false">+'Personnel Input Worksheet'!D825</f>
        <v>0</v>
      </c>
      <c r="E824" s="0" t="n">
        <f aca="false">+'Personnel Input Worksheet'!E825</f>
        <v>0</v>
      </c>
      <c r="F824" s="94" t="n">
        <f aca="false">+'Personnel Input Worksheet'!F825</f>
        <v>0</v>
      </c>
      <c r="G824" s="0" t="n">
        <f aca="false">+'Personnel Input Worksheet'!G825</f>
        <v>0</v>
      </c>
      <c r="H824" s="102" t="n">
        <f aca="false">+G824*30</f>
        <v>0</v>
      </c>
      <c r="I824" s="103" t="n">
        <f aca="false">+F824/12</f>
        <v>0</v>
      </c>
      <c r="J824" s="104" t="n">
        <v>36526</v>
      </c>
      <c r="K824" s="105" t="n">
        <f aca="false">IF(B824&lt;&gt;"FTE",DATE(99,12,31),+J824+(360-H824))</f>
        <v>36525</v>
      </c>
      <c r="L824" s="105" t="n">
        <f aca="false">IF(B824&lt;&gt;"FTE",J824+H824,DATE(2001,1,1))</f>
        <v>36526</v>
      </c>
      <c r="M824" s="103" t="n">
        <f aca="false">IF(AND($K824&lt;=M$20,$L824&gt;M$20),$I824,0)</f>
        <v>0</v>
      </c>
      <c r="N824" s="103" t="n">
        <f aca="false">IF(AND($K824&lt;=N$20,$L824&gt;N$20),$I824,0)</f>
        <v>0</v>
      </c>
      <c r="O824" s="103" t="n">
        <f aca="false">IF(AND($K824&lt;=O$20,$L824&gt;O$20),$I824,0)</f>
        <v>0</v>
      </c>
      <c r="P824" s="103" t="n">
        <f aca="false">IF(AND($K824&lt;=P$20,$L824&gt;P$20),$I824,0)</f>
        <v>0</v>
      </c>
      <c r="Q824" s="103" t="n">
        <f aca="false">IF(AND($K824&lt;=Q$20,$L824&gt;Q$20),$I824,0)</f>
        <v>0</v>
      </c>
      <c r="R824" s="103" t="n">
        <f aca="false">IF(AND($K824&lt;=R$20,$L824&gt;R$20),$I824,0)</f>
        <v>0</v>
      </c>
      <c r="S824" s="103" t="n">
        <f aca="false">IF(AND($K824&lt;=S$20,$L824&gt;S$20),$I824,0)</f>
        <v>0</v>
      </c>
      <c r="T824" s="103" t="n">
        <f aca="false">IF(AND($K824&lt;=T$20,$L824&gt;T$20),$I824,0)</f>
        <v>0</v>
      </c>
      <c r="U824" s="103" t="n">
        <f aca="false">IF(AND($K824&lt;=U$20,$L824&gt;U$20),$I824,0)</f>
        <v>0</v>
      </c>
      <c r="V824" s="103" t="n">
        <f aca="false">IF(AND($K824&lt;=V$20,$L824&gt;V$20),$I824,0)</f>
        <v>0</v>
      </c>
      <c r="W824" s="103" t="n">
        <f aca="false">IF(AND($K824&lt;=W$20,$L824&gt;W$20),$I824,0)</f>
        <v>0</v>
      </c>
      <c r="X824" s="103" t="n">
        <f aca="false">IF(AND($K824&lt;=X$20,$L824&gt;X$20),$I824,0)</f>
        <v>0</v>
      </c>
      <c r="Y824" s="106" t="n">
        <f aca="false">SUM(M824:X824)</f>
        <v>0</v>
      </c>
    </row>
    <row r="825" customFormat="false" ht="12.75" hidden="false" customHeight="false" outlineLevel="0" collapsed="false">
      <c r="A825" s="0" t="n">
        <f aca="false">+'Personnel Input Worksheet'!A826</f>
        <v>0</v>
      </c>
      <c r="B825" s="0" t="n">
        <f aca="false">+'Personnel Input Worksheet'!B826</f>
        <v>0</v>
      </c>
      <c r="C825" s="0" t="n">
        <f aca="false">+'Personnel Input Worksheet'!C826</f>
        <v>0</v>
      </c>
      <c r="D825" s="0" t="n">
        <f aca="false">+'Personnel Input Worksheet'!D826</f>
        <v>0</v>
      </c>
      <c r="E825" s="0" t="n">
        <f aca="false">+'Personnel Input Worksheet'!E826</f>
        <v>0</v>
      </c>
      <c r="F825" s="94" t="n">
        <f aca="false">+'Personnel Input Worksheet'!F826</f>
        <v>0</v>
      </c>
      <c r="G825" s="0" t="n">
        <f aca="false">+'Personnel Input Worksheet'!G826</f>
        <v>0</v>
      </c>
      <c r="H825" s="102" t="n">
        <f aca="false">+G825*30</f>
        <v>0</v>
      </c>
      <c r="I825" s="103" t="n">
        <f aca="false">+F825/12</f>
        <v>0</v>
      </c>
      <c r="J825" s="104" t="n">
        <v>36526</v>
      </c>
      <c r="K825" s="105" t="n">
        <f aca="false">IF(B825&lt;&gt;"FTE",DATE(99,12,31),+J825+(360-H825))</f>
        <v>36525</v>
      </c>
      <c r="L825" s="105" t="n">
        <f aca="false">IF(B825&lt;&gt;"FTE",J825+H825,DATE(2001,1,1))</f>
        <v>36526</v>
      </c>
      <c r="M825" s="103" t="n">
        <f aca="false">IF(AND($K825&lt;=M$20,$L825&gt;M$20),$I825,0)</f>
        <v>0</v>
      </c>
      <c r="N825" s="103" t="n">
        <f aca="false">IF(AND($K825&lt;=N$20,$L825&gt;N$20),$I825,0)</f>
        <v>0</v>
      </c>
      <c r="O825" s="103" t="n">
        <f aca="false">IF(AND($K825&lt;=O$20,$L825&gt;O$20),$I825,0)</f>
        <v>0</v>
      </c>
      <c r="P825" s="103" t="n">
        <f aca="false">IF(AND($K825&lt;=P$20,$L825&gt;P$20),$I825,0)</f>
        <v>0</v>
      </c>
      <c r="Q825" s="103" t="n">
        <f aca="false">IF(AND($K825&lt;=Q$20,$L825&gt;Q$20),$I825,0)</f>
        <v>0</v>
      </c>
      <c r="R825" s="103" t="n">
        <f aca="false">IF(AND($K825&lt;=R$20,$L825&gt;R$20),$I825,0)</f>
        <v>0</v>
      </c>
      <c r="S825" s="103" t="n">
        <f aca="false">IF(AND($K825&lt;=S$20,$L825&gt;S$20),$I825,0)</f>
        <v>0</v>
      </c>
      <c r="T825" s="103" t="n">
        <f aca="false">IF(AND($K825&lt;=T$20,$L825&gt;T$20),$I825,0)</f>
        <v>0</v>
      </c>
      <c r="U825" s="103" t="n">
        <f aca="false">IF(AND($K825&lt;=U$20,$L825&gt;U$20),$I825,0)</f>
        <v>0</v>
      </c>
      <c r="V825" s="103" t="n">
        <f aca="false">IF(AND($K825&lt;=V$20,$L825&gt;V$20),$I825,0)</f>
        <v>0</v>
      </c>
      <c r="W825" s="103" t="n">
        <f aca="false">IF(AND($K825&lt;=W$20,$L825&gt;W$20),$I825,0)</f>
        <v>0</v>
      </c>
      <c r="X825" s="103" t="n">
        <f aca="false">IF(AND($K825&lt;=X$20,$L825&gt;X$20),$I825,0)</f>
        <v>0</v>
      </c>
      <c r="Y825" s="106" t="n">
        <f aca="false">SUM(M825:X825)</f>
        <v>0</v>
      </c>
    </row>
    <row r="826" customFormat="false" ht="12.75" hidden="false" customHeight="false" outlineLevel="0" collapsed="false">
      <c r="A826" s="0" t="n">
        <f aca="false">+'Personnel Input Worksheet'!A827</f>
        <v>0</v>
      </c>
      <c r="B826" s="0" t="n">
        <f aca="false">+'Personnel Input Worksheet'!B827</f>
        <v>0</v>
      </c>
      <c r="C826" s="0" t="n">
        <f aca="false">+'Personnel Input Worksheet'!C827</f>
        <v>0</v>
      </c>
      <c r="D826" s="0" t="n">
        <f aca="false">+'Personnel Input Worksheet'!D827</f>
        <v>0</v>
      </c>
      <c r="E826" s="0" t="n">
        <f aca="false">+'Personnel Input Worksheet'!E827</f>
        <v>0</v>
      </c>
      <c r="F826" s="94" t="n">
        <f aca="false">+'Personnel Input Worksheet'!F827</f>
        <v>0</v>
      </c>
      <c r="G826" s="0" t="n">
        <f aca="false">+'Personnel Input Worksheet'!G827</f>
        <v>0</v>
      </c>
      <c r="H826" s="102" t="n">
        <f aca="false">+G826*30</f>
        <v>0</v>
      </c>
      <c r="I826" s="103" t="n">
        <f aca="false">+F826/12</f>
        <v>0</v>
      </c>
      <c r="J826" s="104" t="n">
        <v>36526</v>
      </c>
      <c r="K826" s="105" t="n">
        <f aca="false">IF(B826&lt;&gt;"FTE",DATE(99,12,31),+J826+(360-H826))</f>
        <v>36525</v>
      </c>
      <c r="L826" s="105" t="n">
        <f aca="false">IF(B826&lt;&gt;"FTE",J826+H826,DATE(2001,1,1))</f>
        <v>36526</v>
      </c>
      <c r="M826" s="103" t="n">
        <f aca="false">IF(AND($K826&lt;=M$20,$L826&gt;M$20),$I826,0)</f>
        <v>0</v>
      </c>
      <c r="N826" s="103" t="n">
        <f aca="false">IF(AND($K826&lt;=N$20,$L826&gt;N$20),$I826,0)</f>
        <v>0</v>
      </c>
      <c r="O826" s="103" t="n">
        <f aca="false">IF(AND($K826&lt;=O$20,$L826&gt;O$20),$I826,0)</f>
        <v>0</v>
      </c>
      <c r="P826" s="103" t="n">
        <f aca="false">IF(AND($K826&lt;=P$20,$L826&gt;P$20),$I826,0)</f>
        <v>0</v>
      </c>
      <c r="Q826" s="103" t="n">
        <f aca="false">IF(AND($K826&lt;=Q$20,$L826&gt;Q$20),$I826,0)</f>
        <v>0</v>
      </c>
      <c r="R826" s="103" t="n">
        <f aca="false">IF(AND($K826&lt;=R$20,$L826&gt;R$20),$I826,0)</f>
        <v>0</v>
      </c>
      <c r="S826" s="103" t="n">
        <f aca="false">IF(AND($K826&lt;=S$20,$L826&gt;S$20),$I826,0)</f>
        <v>0</v>
      </c>
      <c r="T826" s="103" t="n">
        <f aca="false">IF(AND($K826&lt;=T$20,$L826&gt;T$20),$I826,0)</f>
        <v>0</v>
      </c>
      <c r="U826" s="103" t="n">
        <f aca="false">IF(AND($K826&lt;=U$20,$L826&gt;U$20),$I826,0)</f>
        <v>0</v>
      </c>
      <c r="V826" s="103" t="n">
        <f aca="false">IF(AND($K826&lt;=V$20,$L826&gt;V$20),$I826,0)</f>
        <v>0</v>
      </c>
      <c r="W826" s="103" t="n">
        <f aca="false">IF(AND($K826&lt;=W$20,$L826&gt;W$20),$I826,0)</f>
        <v>0</v>
      </c>
      <c r="X826" s="103" t="n">
        <f aca="false">IF(AND($K826&lt;=X$20,$L826&gt;X$20),$I826,0)</f>
        <v>0</v>
      </c>
      <c r="Y826" s="106" t="n">
        <f aca="false">SUM(M826:X826)</f>
        <v>0</v>
      </c>
    </row>
    <row r="827" customFormat="false" ht="12.75" hidden="false" customHeight="false" outlineLevel="0" collapsed="false">
      <c r="A827" s="0" t="n">
        <f aca="false">+'Personnel Input Worksheet'!A828</f>
        <v>0</v>
      </c>
      <c r="B827" s="0" t="n">
        <f aca="false">+'Personnel Input Worksheet'!B828</f>
        <v>0</v>
      </c>
      <c r="C827" s="0" t="n">
        <f aca="false">+'Personnel Input Worksheet'!C828</f>
        <v>0</v>
      </c>
      <c r="D827" s="0" t="n">
        <f aca="false">+'Personnel Input Worksheet'!D828</f>
        <v>0</v>
      </c>
      <c r="E827" s="0" t="n">
        <f aca="false">+'Personnel Input Worksheet'!E828</f>
        <v>0</v>
      </c>
      <c r="F827" s="94" t="n">
        <f aca="false">+'Personnel Input Worksheet'!F828</f>
        <v>0</v>
      </c>
      <c r="G827" s="0" t="n">
        <f aca="false">+'Personnel Input Worksheet'!G828</f>
        <v>0</v>
      </c>
      <c r="H827" s="102" t="n">
        <f aca="false">+G827*30</f>
        <v>0</v>
      </c>
      <c r="I827" s="103" t="n">
        <f aca="false">+F827/12</f>
        <v>0</v>
      </c>
      <c r="J827" s="104" t="n">
        <v>36526</v>
      </c>
      <c r="K827" s="105" t="n">
        <f aca="false">IF(B827&lt;&gt;"FTE",DATE(99,12,31),+J827+(360-H827))</f>
        <v>36525</v>
      </c>
      <c r="L827" s="105" t="n">
        <f aca="false">IF(B827&lt;&gt;"FTE",J827+H827,DATE(2001,1,1))</f>
        <v>36526</v>
      </c>
      <c r="M827" s="103" t="n">
        <f aca="false">IF(AND($K827&lt;=M$20,$L827&gt;M$20),$I827,0)</f>
        <v>0</v>
      </c>
      <c r="N827" s="103" t="n">
        <f aca="false">IF(AND($K827&lt;=N$20,$L827&gt;N$20),$I827,0)</f>
        <v>0</v>
      </c>
      <c r="O827" s="103" t="n">
        <f aca="false">IF(AND($K827&lt;=O$20,$L827&gt;O$20),$I827,0)</f>
        <v>0</v>
      </c>
      <c r="P827" s="103" t="n">
        <f aca="false">IF(AND($K827&lt;=P$20,$L827&gt;P$20),$I827,0)</f>
        <v>0</v>
      </c>
      <c r="Q827" s="103" t="n">
        <f aca="false">IF(AND($K827&lt;=Q$20,$L827&gt;Q$20),$I827,0)</f>
        <v>0</v>
      </c>
      <c r="R827" s="103" t="n">
        <f aca="false">IF(AND($K827&lt;=R$20,$L827&gt;R$20),$I827,0)</f>
        <v>0</v>
      </c>
      <c r="S827" s="103" t="n">
        <f aca="false">IF(AND($K827&lt;=S$20,$L827&gt;S$20),$I827,0)</f>
        <v>0</v>
      </c>
      <c r="T827" s="103" t="n">
        <f aca="false">IF(AND($K827&lt;=T$20,$L827&gt;T$20),$I827,0)</f>
        <v>0</v>
      </c>
      <c r="U827" s="103" t="n">
        <f aca="false">IF(AND($K827&lt;=U$20,$L827&gt;U$20),$I827,0)</f>
        <v>0</v>
      </c>
      <c r="V827" s="103" t="n">
        <f aca="false">IF(AND($K827&lt;=V$20,$L827&gt;V$20),$I827,0)</f>
        <v>0</v>
      </c>
      <c r="W827" s="103" t="n">
        <f aca="false">IF(AND($K827&lt;=W$20,$L827&gt;W$20),$I827,0)</f>
        <v>0</v>
      </c>
      <c r="X827" s="103" t="n">
        <f aca="false">IF(AND($K827&lt;=X$20,$L827&gt;X$20),$I827,0)</f>
        <v>0</v>
      </c>
      <c r="Y827" s="106" t="n">
        <f aca="false">SUM(M827:X827)</f>
        <v>0</v>
      </c>
    </row>
    <row r="828" customFormat="false" ht="12.75" hidden="false" customHeight="false" outlineLevel="0" collapsed="false">
      <c r="A828" s="0" t="n">
        <f aca="false">+'Personnel Input Worksheet'!A829</f>
        <v>0</v>
      </c>
      <c r="B828" s="0" t="n">
        <f aca="false">+'Personnel Input Worksheet'!B829</f>
        <v>0</v>
      </c>
      <c r="C828" s="0" t="n">
        <f aca="false">+'Personnel Input Worksheet'!C829</f>
        <v>0</v>
      </c>
      <c r="D828" s="0" t="n">
        <f aca="false">+'Personnel Input Worksheet'!D829</f>
        <v>0</v>
      </c>
      <c r="E828" s="0" t="n">
        <f aca="false">+'Personnel Input Worksheet'!E829</f>
        <v>0</v>
      </c>
      <c r="F828" s="94" t="n">
        <f aca="false">+'Personnel Input Worksheet'!F829</f>
        <v>0</v>
      </c>
      <c r="G828" s="0" t="n">
        <f aca="false">+'Personnel Input Worksheet'!G829</f>
        <v>0</v>
      </c>
      <c r="H828" s="102" t="n">
        <f aca="false">+G828*30</f>
        <v>0</v>
      </c>
      <c r="I828" s="103" t="n">
        <f aca="false">+F828/12</f>
        <v>0</v>
      </c>
      <c r="J828" s="104" t="n">
        <v>36526</v>
      </c>
      <c r="K828" s="105" t="n">
        <f aca="false">IF(B828&lt;&gt;"FTE",DATE(99,12,31),+J828+(360-H828))</f>
        <v>36525</v>
      </c>
      <c r="L828" s="105" t="n">
        <f aca="false">IF(B828&lt;&gt;"FTE",J828+H828,DATE(2001,1,1))</f>
        <v>36526</v>
      </c>
      <c r="M828" s="103" t="n">
        <f aca="false">IF(AND($K828&lt;=M$20,$L828&gt;M$20),$I828,0)</f>
        <v>0</v>
      </c>
      <c r="N828" s="103" t="n">
        <f aca="false">IF(AND($K828&lt;=N$20,$L828&gt;N$20),$I828,0)</f>
        <v>0</v>
      </c>
      <c r="O828" s="103" t="n">
        <f aca="false">IF(AND($K828&lt;=O$20,$L828&gt;O$20),$I828,0)</f>
        <v>0</v>
      </c>
      <c r="P828" s="103" t="n">
        <f aca="false">IF(AND($K828&lt;=P$20,$L828&gt;P$20),$I828,0)</f>
        <v>0</v>
      </c>
      <c r="Q828" s="103" t="n">
        <f aca="false">IF(AND($K828&lt;=Q$20,$L828&gt;Q$20),$I828,0)</f>
        <v>0</v>
      </c>
      <c r="R828" s="103" t="n">
        <f aca="false">IF(AND($K828&lt;=R$20,$L828&gt;R$20),$I828,0)</f>
        <v>0</v>
      </c>
      <c r="S828" s="103" t="n">
        <f aca="false">IF(AND($K828&lt;=S$20,$L828&gt;S$20),$I828,0)</f>
        <v>0</v>
      </c>
      <c r="T828" s="103" t="n">
        <f aca="false">IF(AND($K828&lt;=T$20,$L828&gt;T$20),$I828,0)</f>
        <v>0</v>
      </c>
      <c r="U828" s="103" t="n">
        <f aca="false">IF(AND($K828&lt;=U$20,$L828&gt;U$20),$I828,0)</f>
        <v>0</v>
      </c>
      <c r="V828" s="103" t="n">
        <f aca="false">IF(AND($K828&lt;=V$20,$L828&gt;V$20),$I828,0)</f>
        <v>0</v>
      </c>
      <c r="W828" s="103" t="n">
        <f aca="false">IF(AND($K828&lt;=W$20,$L828&gt;W$20),$I828,0)</f>
        <v>0</v>
      </c>
      <c r="X828" s="103" t="n">
        <f aca="false">IF(AND($K828&lt;=X$20,$L828&gt;X$20),$I828,0)</f>
        <v>0</v>
      </c>
      <c r="Y828" s="106" t="n">
        <f aca="false">SUM(M828:X828)</f>
        <v>0</v>
      </c>
    </row>
    <row r="829" customFormat="false" ht="12.75" hidden="false" customHeight="false" outlineLevel="0" collapsed="false">
      <c r="A829" s="0" t="n">
        <f aca="false">+'Personnel Input Worksheet'!A830</f>
        <v>0</v>
      </c>
      <c r="B829" s="0" t="n">
        <f aca="false">+'Personnel Input Worksheet'!B830</f>
        <v>0</v>
      </c>
      <c r="C829" s="0" t="n">
        <f aca="false">+'Personnel Input Worksheet'!C830</f>
        <v>0</v>
      </c>
      <c r="D829" s="0" t="n">
        <f aca="false">+'Personnel Input Worksheet'!D830</f>
        <v>0</v>
      </c>
      <c r="E829" s="0" t="n">
        <f aca="false">+'Personnel Input Worksheet'!E830</f>
        <v>0</v>
      </c>
      <c r="F829" s="94" t="n">
        <f aca="false">+'Personnel Input Worksheet'!F830</f>
        <v>0</v>
      </c>
      <c r="G829" s="0" t="n">
        <f aca="false">+'Personnel Input Worksheet'!G830</f>
        <v>0</v>
      </c>
      <c r="H829" s="102" t="n">
        <f aca="false">+G829*30</f>
        <v>0</v>
      </c>
      <c r="I829" s="103" t="n">
        <f aca="false">+F829/12</f>
        <v>0</v>
      </c>
      <c r="J829" s="104" t="n">
        <v>36526</v>
      </c>
      <c r="K829" s="105" t="n">
        <f aca="false">IF(B829&lt;&gt;"FTE",DATE(99,12,31),+J829+(360-H829))</f>
        <v>36525</v>
      </c>
      <c r="L829" s="105" t="n">
        <f aca="false">IF(B829&lt;&gt;"FTE",J829+H829,DATE(2001,1,1))</f>
        <v>36526</v>
      </c>
      <c r="M829" s="103" t="n">
        <f aca="false">IF(AND($K829&lt;=M$20,$L829&gt;M$20),$I829,0)</f>
        <v>0</v>
      </c>
      <c r="N829" s="103" t="n">
        <f aca="false">IF(AND($K829&lt;=N$20,$L829&gt;N$20),$I829,0)</f>
        <v>0</v>
      </c>
      <c r="O829" s="103" t="n">
        <f aca="false">IF(AND($K829&lt;=O$20,$L829&gt;O$20),$I829,0)</f>
        <v>0</v>
      </c>
      <c r="P829" s="103" t="n">
        <f aca="false">IF(AND($K829&lt;=P$20,$L829&gt;P$20),$I829,0)</f>
        <v>0</v>
      </c>
      <c r="Q829" s="103" t="n">
        <f aca="false">IF(AND($K829&lt;=Q$20,$L829&gt;Q$20),$I829,0)</f>
        <v>0</v>
      </c>
      <c r="R829" s="103" t="n">
        <f aca="false">IF(AND($K829&lt;=R$20,$L829&gt;R$20),$I829,0)</f>
        <v>0</v>
      </c>
      <c r="S829" s="103" t="n">
        <f aca="false">IF(AND($K829&lt;=S$20,$L829&gt;S$20),$I829,0)</f>
        <v>0</v>
      </c>
      <c r="T829" s="103" t="n">
        <f aca="false">IF(AND($K829&lt;=T$20,$L829&gt;T$20),$I829,0)</f>
        <v>0</v>
      </c>
      <c r="U829" s="103" t="n">
        <f aca="false">IF(AND($K829&lt;=U$20,$L829&gt;U$20),$I829,0)</f>
        <v>0</v>
      </c>
      <c r="V829" s="103" t="n">
        <f aca="false">IF(AND($K829&lt;=V$20,$L829&gt;V$20),$I829,0)</f>
        <v>0</v>
      </c>
      <c r="W829" s="103" t="n">
        <f aca="false">IF(AND($K829&lt;=W$20,$L829&gt;W$20),$I829,0)</f>
        <v>0</v>
      </c>
      <c r="X829" s="103" t="n">
        <f aca="false">IF(AND($K829&lt;=X$20,$L829&gt;X$20),$I829,0)</f>
        <v>0</v>
      </c>
      <c r="Y829" s="106" t="n">
        <f aca="false">SUM(M829:X829)</f>
        <v>0</v>
      </c>
    </row>
    <row r="830" customFormat="false" ht="12.75" hidden="false" customHeight="false" outlineLevel="0" collapsed="false">
      <c r="A830" s="0" t="n">
        <f aca="false">+'Personnel Input Worksheet'!A831</f>
        <v>0</v>
      </c>
      <c r="B830" s="0" t="n">
        <f aca="false">+'Personnel Input Worksheet'!B831</f>
        <v>0</v>
      </c>
      <c r="C830" s="0" t="n">
        <f aca="false">+'Personnel Input Worksheet'!C831</f>
        <v>0</v>
      </c>
      <c r="D830" s="0" t="n">
        <f aca="false">+'Personnel Input Worksheet'!D831</f>
        <v>0</v>
      </c>
      <c r="E830" s="0" t="n">
        <f aca="false">+'Personnel Input Worksheet'!E831</f>
        <v>0</v>
      </c>
      <c r="F830" s="94" t="n">
        <f aca="false">+'Personnel Input Worksheet'!F831</f>
        <v>0</v>
      </c>
      <c r="G830" s="0" t="n">
        <f aca="false">+'Personnel Input Worksheet'!G831</f>
        <v>0</v>
      </c>
      <c r="H830" s="102" t="n">
        <f aca="false">+G830*30</f>
        <v>0</v>
      </c>
      <c r="I830" s="103" t="n">
        <f aca="false">+F830/12</f>
        <v>0</v>
      </c>
      <c r="J830" s="104" t="n">
        <v>36526</v>
      </c>
      <c r="K830" s="105" t="n">
        <f aca="false">IF(B830&lt;&gt;"FTE",DATE(99,12,31),+J830+(360-H830))</f>
        <v>36525</v>
      </c>
      <c r="L830" s="105" t="n">
        <f aca="false">IF(B830&lt;&gt;"FTE",J830+H830,DATE(2001,1,1))</f>
        <v>36526</v>
      </c>
      <c r="M830" s="103" t="n">
        <f aca="false">IF(AND($K830&lt;=M$20,$L830&gt;M$20),$I830,0)</f>
        <v>0</v>
      </c>
      <c r="N830" s="103" t="n">
        <f aca="false">IF(AND($K830&lt;=N$20,$L830&gt;N$20),$I830,0)</f>
        <v>0</v>
      </c>
      <c r="O830" s="103" t="n">
        <f aca="false">IF(AND($K830&lt;=O$20,$L830&gt;O$20),$I830,0)</f>
        <v>0</v>
      </c>
      <c r="P830" s="103" t="n">
        <f aca="false">IF(AND($K830&lt;=P$20,$L830&gt;P$20),$I830,0)</f>
        <v>0</v>
      </c>
      <c r="Q830" s="103" t="n">
        <f aca="false">IF(AND($K830&lt;=Q$20,$L830&gt;Q$20),$I830,0)</f>
        <v>0</v>
      </c>
      <c r="R830" s="103" t="n">
        <f aca="false">IF(AND($K830&lt;=R$20,$L830&gt;R$20),$I830,0)</f>
        <v>0</v>
      </c>
      <c r="S830" s="103" t="n">
        <f aca="false">IF(AND($K830&lt;=S$20,$L830&gt;S$20),$I830,0)</f>
        <v>0</v>
      </c>
      <c r="T830" s="103" t="n">
        <f aca="false">IF(AND($K830&lt;=T$20,$L830&gt;T$20),$I830,0)</f>
        <v>0</v>
      </c>
      <c r="U830" s="103" t="n">
        <f aca="false">IF(AND($K830&lt;=U$20,$L830&gt;U$20),$I830,0)</f>
        <v>0</v>
      </c>
      <c r="V830" s="103" t="n">
        <f aca="false">IF(AND($K830&lt;=V$20,$L830&gt;V$20),$I830,0)</f>
        <v>0</v>
      </c>
      <c r="W830" s="103" t="n">
        <f aca="false">IF(AND($K830&lt;=W$20,$L830&gt;W$20),$I830,0)</f>
        <v>0</v>
      </c>
      <c r="X830" s="103" t="n">
        <f aca="false">IF(AND($K830&lt;=X$20,$L830&gt;X$20),$I830,0)</f>
        <v>0</v>
      </c>
      <c r="Y830" s="106" t="n">
        <f aca="false">SUM(M830:X830)</f>
        <v>0</v>
      </c>
    </row>
    <row r="831" customFormat="false" ht="12.75" hidden="false" customHeight="false" outlineLevel="0" collapsed="false">
      <c r="A831" s="0" t="n">
        <f aca="false">+'Personnel Input Worksheet'!A832</f>
        <v>0</v>
      </c>
      <c r="B831" s="0" t="n">
        <f aca="false">+'Personnel Input Worksheet'!B832</f>
        <v>0</v>
      </c>
      <c r="C831" s="0" t="n">
        <f aca="false">+'Personnel Input Worksheet'!C832</f>
        <v>0</v>
      </c>
      <c r="D831" s="0" t="n">
        <f aca="false">+'Personnel Input Worksheet'!D832</f>
        <v>0</v>
      </c>
      <c r="E831" s="0" t="n">
        <f aca="false">+'Personnel Input Worksheet'!E832</f>
        <v>0</v>
      </c>
      <c r="F831" s="94" t="n">
        <f aca="false">+'Personnel Input Worksheet'!F832</f>
        <v>0</v>
      </c>
      <c r="G831" s="0" t="n">
        <f aca="false">+'Personnel Input Worksheet'!G832</f>
        <v>0</v>
      </c>
      <c r="H831" s="102" t="n">
        <f aca="false">+G831*30</f>
        <v>0</v>
      </c>
      <c r="I831" s="103" t="n">
        <f aca="false">+F831/12</f>
        <v>0</v>
      </c>
      <c r="J831" s="104" t="n">
        <v>36526</v>
      </c>
      <c r="K831" s="105" t="n">
        <f aca="false">IF(B831&lt;&gt;"FTE",DATE(99,12,31),+J831+(360-H831))</f>
        <v>36525</v>
      </c>
      <c r="L831" s="105" t="n">
        <f aca="false">IF(B831&lt;&gt;"FTE",J831+H831,DATE(2001,1,1))</f>
        <v>36526</v>
      </c>
      <c r="M831" s="103" t="n">
        <f aca="false">IF(AND($K831&lt;=M$20,$L831&gt;M$20),$I831,0)</f>
        <v>0</v>
      </c>
      <c r="N831" s="103" t="n">
        <f aca="false">IF(AND($K831&lt;=N$20,$L831&gt;N$20),$I831,0)</f>
        <v>0</v>
      </c>
      <c r="O831" s="103" t="n">
        <f aca="false">IF(AND($K831&lt;=O$20,$L831&gt;O$20),$I831,0)</f>
        <v>0</v>
      </c>
      <c r="P831" s="103" t="n">
        <f aca="false">IF(AND($K831&lt;=P$20,$L831&gt;P$20),$I831,0)</f>
        <v>0</v>
      </c>
      <c r="Q831" s="103" t="n">
        <f aca="false">IF(AND($K831&lt;=Q$20,$L831&gt;Q$20),$I831,0)</f>
        <v>0</v>
      </c>
      <c r="R831" s="103" t="n">
        <f aca="false">IF(AND($K831&lt;=R$20,$L831&gt;R$20),$I831,0)</f>
        <v>0</v>
      </c>
      <c r="S831" s="103" t="n">
        <f aca="false">IF(AND($K831&lt;=S$20,$L831&gt;S$20),$I831,0)</f>
        <v>0</v>
      </c>
      <c r="T831" s="103" t="n">
        <f aca="false">IF(AND($K831&lt;=T$20,$L831&gt;T$20),$I831,0)</f>
        <v>0</v>
      </c>
      <c r="U831" s="103" t="n">
        <f aca="false">IF(AND($K831&lt;=U$20,$L831&gt;U$20),$I831,0)</f>
        <v>0</v>
      </c>
      <c r="V831" s="103" t="n">
        <f aca="false">IF(AND($K831&lt;=V$20,$L831&gt;V$20),$I831,0)</f>
        <v>0</v>
      </c>
      <c r="W831" s="103" t="n">
        <f aca="false">IF(AND($K831&lt;=W$20,$L831&gt;W$20),$I831,0)</f>
        <v>0</v>
      </c>
      <c r="X831" s="103" t="n">
        <f aca="false">IF(AND($K831&lt;=X$20,$L831&gt;X$20),$I831,0)</f>
        <v>0</v>
      </c>
      <c r="Y831" s="106" t="n">
        <f aca="false">SUM(M831:X831)</f>
        <v>0</v>
      </c>
    </row>
    <row r="832" customFormat="false" ht="12.75" hidden="false" customHeight="false" outlineLevel="0" collapsed="false">
      <c r="A832" s="0" t="n">
        <f aca="false">+'Personnel Input Worksheet'!A833</f>
        <v>0</v>
      </c>
      <c r="B832" s="0" t="n">
        <f aca="false">+'Personnel Input Worksheet'!B833</f>
        <v>0</v>
      </c>
      <c r="C832" s="0" t="n">
        <f aca="false">+'Personnel Input Worksheet'!C833</f>
        <v>0</v>
      </c>
      <c r="D832" s="0" t="n">
        <f aca="false">+'Personnel Input Worksheet'!D833</f>
        <v>0</v>
      </c>
      <c r="E832" s="0" t="n">
        <f aca="false">+'Personnel Input Worksheet'!E833</f>
        <v>0</v>
      </c>
      <c r="F832" s="94" t="n">
        <f aca="false">+'Personnel Input Worksheet'!F833</f>
        <v>0</v>
      </c>
      <c r="G832" s="0" t="n">
        <f aca="false">+'Personnel Input Worksheet'!G833</f>
        <v>0</v>
      </c>
      <c r="H832" s="102" t="n">
        <f aca="false">+G832*30</f>
        <v>0</v>
      </c>
      <c r="I832" s="103" t="n">
        <f aca="false">+F832/12</f>
        <v>0</v>
      </c>
      <c r="J832" s="104" t="n">
        <v>36526</v>
      </c>
      <c r="K832" s="105" t="n">
        <f aca="false">IF(B832&lt;&gt;"FTE",DATE(99,12,31),+J832+(360-H832))</f>
        <v>36525</v>
      </c>
      <c r="L832" s="105" t="n">
        <f aca="false">IF(B832&lt;&gt;"FTE",J832+H832,DATE(2001,1,1))</f>
        <v>36526</v>
      </c>
      <c r="M832" s="103" t="n">
        <f aca="false">IF(AND($K832&lt;=M$20,$L832&gt;M$20),$I832,0)</f>
        <v>0</v>
      </c>
      <c r="N832" s="103" t="n">
        <f aca="false">IF(AND($K832&lt;=N$20,$L832&gt;N$20),$I832,0)</f>
        <v>0</v>
      </c>
      <c r="O832" s="103" t="n">
        <f aca="false">IF(AND($K832&lt;=O$20,$L832&gt;O$20),$I832,0)</f>
        <v>0</v>
      </c>
      <c r="P832" s="103" t="n">
        <f aca="false">IF(AND($K832&lt;=P$20,$L832&gt;P$20),$I832,0)</f>
        <v>0</v>
      </c>
      <c r="Q832" s="103" t="n">
        <f aca="false">IF(AND($K832&lt;=Q$20,$L832&gt;Q$20),$I832,0)</f>
        <v>0</v>
      </c>
      <c r="R832" s="103" t="n">
        <f aca="false">IF(AND($K832&lt;=R$20,$L832&gt;R$20),$I832,0)</f>
        <v>0</v>
      </c>
      <c r="S832" s="103" t="n">
        <f aca="false">IF(AND($K832&lt;=S$20,$L832&gt;S$20),$I832,0)</f>
        <v>0</v>
      </c>
      <c r="T832" s="103" t="n">
        <f aca="false">IF(AND($K832&lt;=T$20,$L832&gt;T$20),$I832,0)</f>
        <v>0</v>
      </c>
      <c r="U832" s="103" t="n">
        <f aca="false">IF(AND($K832&lt;=U$20,$L832&gt;U$20),$I832,0)</f>
        <v>0</v>
      </c>
      <c r="V832" s="103" t="n">
        <f aca="false">IF(AND($K832&lt;=V$20,$L832&gt;V$20),$I832,0)</f>
        <v>0</v>
      </c>
      <c r="W832" s="103" t="n">
        <f aca="false">IF(AND($K832&lt;=W$20,$L832&gt;W$20),$I832,0)</f>
        <v>0</v>
      </c>
      <c r="X832" s="103" t="n">
        <f aca="false">IF(AND($K832&lt;=X$20,$L832&gt;X$20),$I832,0)</f>
        <v>0</v>
      </c>
      <c r="Y832" s="106" t="n">
        <f aca="false">SUM(M832:X832)</f>
        <v>0</v>
      </c>
    </row>
    <row r="833" customFormat="false" ht="12.75" hidden="false" customHeight="false" outlineLevel="0" collapsed="false">
      <c r="A833" s="0" t="n">
        <f aca="false">+'Personnel Input Worksheet'!A834</f>
        <v>0</v>
      </c>
      <c r="B833" s="0" t="n">
        <f aca="false">+'Personnel Input Worksheet'!B834</f>
        <v>0</v>
      </c>
      <c r="C833" s="0" t="n">
        <f aca="false">+'Personnel Input Worksheet'!C834</f>
        <v>0</v>
      </c>
      <c r="D833" s="0" t="n">
        <f aca="false">+'Personnel Input Worksheet'!D834</f>
        <v>0</v>
      </c>
      <c r="E833" s="0" t="n">
        <f aca="false">+'Personnel Input Worksheet'!E834</f>
        <v>0</v>
      </c>
      <c r="F833" s="94" t="n">
        <f aca="false">+'Personnel Input Worksheet'!F834</f>
        <v>0</v>
      </c>
      <c r="G833" s="0" t="n">
        <f aca="false">+'Personnel Input Worksheet'!G834</f>
        <v>0</v>
      </c>
      <c r="H833" s="102" t="n">
        <f aca="false">+G833*30</f>
        <v>0</v>
      </c>
      <c r="I833" s="103" t="n">
        <f aca="false">+F833/12</f>
        <v>0</v>
      </c>
      <c r="J833" s="104" t="n">
        <v>36526</v>
      </c>
      <c r="K833" s="105" t="n">
        <f aca="false">IF(B833&lt;&gt;"FTE",DATE(99,12,31),+J833+(360-H833))</f>
        <v>36525</v>
      </c>
      <c r="L833" s="105" t="n">
        <f aca="false">IF(B833&lt;&gt;"FTE",J833+H833,DATE(2001,1,1))</f>
        <v>36526</v>
      </c>
      <c r="M833" s="103" t="n">
        <f aca="false">IF(AND($K833&lt;=M$20,$L833&gt;M$20),$I833,0)</f>
        <v>0</v>
      </c>
      <c r="N833" s="103" t="n">
        <f aca="false">IF(AND($K833&lt;=N$20,$L833&gt;N$20),$I833,0)</f>
        <v>0</v>
      </c>
      <c r="O833" s="103" t="n">
        <f aca="false">IF(AND($K833&lt;=O$20,$L833&gt;O$20),$I833,0)</f>
        <v>0</v>
      </c>
      <c r="P833" s="103" t="n">
        <f aca="false">IF(AND($K833&lt;=P$20,$L833&gt;P$20),$I833,0)</f>
        <v>0</v>
      </c>
      <c r="Q833" s="103" t="n">
        <f aca="false">IF(AND($K833&lt;=Q$20,$L833&gt;Q$20),$I833,0)</f>
        <v>0</v>
      </c>
      <c r="R833" s="103" t="n">
        <f aca="false">IF(AND($K833&lt;=R$20,$L833&gt;R$20),$I833,0)</f>
        <v>0</v>
      </c>
      <c r="S833" s="103" t="n">
        <f aca="false">IF(AND($K833&lt;=S$20,$L833&gt;S$20),$I833,0)</f>
        <v>0</v>
      </c>
      <c r="T833" s="103" t="n">
        <f aca="false">IF(AND($K833&lt;=T$20,$L833&gt;T$20),$I833,0)</f>
        <v>0</v>
      </c>
      <c r="U833" s="103" t="n">
        <f aca="false">IF(AND($K833&lt;=U$20,$L833&gt;U$20),$I833,0)</f>
        <v>0</v>
      </c>
      <c r="V833" s="103" t="n">
        <f aca="false">IF(AND($K833&lt;=V$20,$L833&gt;V$20),$I833,0)</f>
        <v>0</v>
      </c>
      <c r="W833" s="103" t="n">
        <f aca="false">IF(AND($K833&lt;=W$20,$L833&gt;W$20),$I833,0)</f>
        <v>0</v>
      </c>
      <c r="X833" s="103" t="n">
        <f aca="false">IF(AND($K833&lt;=X$20,$L833&gt;X$20),$I833,0)</f>
        <v>0</v>
      </c>
      <c r="Y833" s="106" t="n">
        <f aca="false">SUM(M833:X833)</f>
        <v>0</v>
      </c>
    </row>
    <row r="834" customFormat="false" ht="12.75" hidden="false" customHeight="false" outlineLevel="0" collapsed="false">
      <c r="A834" s="0" t="n">
        <f aca="false">+'Personnel Input Worksheet'!A835</f>
        <v>0</v>
      </c>
      <c r="B834" s="0" t="n">
        <f aca="false">+'Personnel Input Worksheet'!B835</f>
        <v>0</v>
      </c>
      <c r="C834" s="0" t="n">
        <f aca="false">+'Personnel Input Worksheet'!C835</f>
        <v>0</v>
      </c>
      <c r="D834" s="0" t="n">
        <f aca="false">+'Personnel Input Worksheet'!D835</f>
        <v>0</v>
      </c>
      <c r="E834" s="0" t="n">
        <f aca="false">+'Personnel Input Worksheet'!E835</f>
        <v>0</v>
      </c>
      <c r="F834" s="94" t="n">
        <f aca="false">+'Personnel Input Worksheet'!F835</f>
        <v>0</v>
      </c>
      <c r="G834" s="0" t="n">
        <f aca="false">+'Personnel Input Worksheet'!G835</f>
        <v>0</v>
      </c>
      <c r="H834" s="102" t="n">
        <f aca="false">+G834*30</f>
        <v>0</v>
      </c>
      <c r="I834" s="103" t="n">
        <f aca="false">+F834/12</f>
        <v>0</v>
      </c>
      <c r="J834" s="104" t="n">
        <v>36526</v>
      </c>
      <c r="K834" s="105" t="n">
        <f aca="false">IF(B834&lt;&gt;"FTE",DATE(99,12,31),+J834+(360-H834))</f>
        <v>36525</v>
      </c>
      <c r="L834" s="105" t="n">
        <f aca="false">IF(B834&lt;&gt;"FTE",J834+H834,DATE(2001,1,1))</f>
        <v>36526</v>
      </c>
      <c r="M834" s="103" t="n">
        <f aca="false">IF(AND($K834&lt;=M$20,$L834&gt;M$20),$I834,0)</f>
        <v>0</v>
      </c>
      <c r="N834" s="103" t="n">
        <f aca="false">IF(AND($K834&lt;=N$20,$L834&gt;N$20),$I834,0)</f>
        <v>0</v>
      </c>
      <c r="O834" s="103" t="n">
        <f aca="false">IF(AND($K834&lt;=O$20,$L834&gt;O$20),$I834,0)</f>
        <v>0</v>
      </c>
      <c r="P834" s="103" t="n">
        <f aca="false">IF(AND($K834&lt;=P$20,$L834&gt;P$20),$I834,0)</f>
        <v>0</v>
      </c>
      <c r="Q834" s="103" t="n">
        <f aca="false">IF(AND($K834&lt;=Q$20,$L834&gt;Q$20),$I834,0)</f>
        <v>0</v>
      </c>
      <c r="R834" s="103" t="n">
        <f aca="false">IF(AND($K834&lt;=R$20,$L834&gt;R$20),$I834,0)</f>
        <v>0</v>
      </c>
      <c r="S834" s="103" t="n">
        <f aca="false">IF(AND($K834&lt;=S$20,$L834&gt;S$20),$I834,0)</f>
        <v>0</v>
      </c>
      <c r="T834" s="103" t="n">
        <f aca="false">IF(AND($K834&lt;=T$20,$L834&gt;T$20),$I834,0)</f>
        <v>0</v>
      </c>
      <c r="U834" s="103" t="n">
        <f aca="false">IF(AND($K834&lt;=U$20,$L834&gt;U$20),$I834,0)</f>
        <v>0</v>
      </c>
      <c r="V834" s="103" t="n">
        <f aca="false">IF(AND($K834&lt;=V$20,$L834&gt;V$20),$I834,0)</f>
        <v>0</v>
      </c>
      <c r="W834" s="103" t="n">
        <f aca="false">IF(AND($K834&lt;=W$20,$L834&gt;W$20),$I834,0)</f>
        <v>0</v>
      </c>
      <c r="X834" s="103" t="n">
        <f aca="false">IF(AND($K834&lt;=X$20,$L834&gt;X$20),$I834,0)</f>
        <v>0</v>
      </c>
      <c r="Y834" s="106" t="n">
        <f aca="false">SUM(M834:X834)</f>
        <v>0</v>
      </c>
    </row>
    <row r="835" customFormat="false" ht="12.75" hidden="false" customHeight="false" outlineLevel="0" collapsed="false">
      <c r="A835" s="0" t="n">
        <f aca="false">+'Personnel Input Worksheet'!A836</f>
        <v>0</v>
      </c>
      <c r="B835" s="0" t="n">
        <f aca="false">+'Personnel Input Worksheet'!B836</f>
        <v>0</v>
      </c>
      <c r="C835" s="0" t="n">
        <f aca="false">+'Personnel Input Worksheet'!C836</f>
        <v>0</v>
      </c>
      <c r="D835" s="0" t="n">
        <f aca="false">+'Personnel Input Worksheet'!D836</f>
        <v>0</v>
      </c>
      <c r="E835" s="0" t="n">
        <f aca="false">+'Personnel Input Worksheet'!E836</f>
        <v>0</v>
      </c>
      <c r="F835" s="94" t="n">
        <f aca="false">+'Personnel Input Worksheet'!F836</f>
        <v>0</v>
      </c>
      <c r="G835" s="0" t="n">
        <f aca="false">+'Personnel Input Worksheet'!G836</f>
        <v>0</v>
      </c>
      <c r="H835" s="102" t="n">
        <f aca="false">+G835*30</f>
        <v>0</v>
      </c>
      <c r="I835" s="103" t="n">
        <f aca="false">+F835/12</f>
        <v>0</v>
      </c>
      <c r="J835" s="104" t="n">
        <v>36526</v>
      </c>
      <c r="K835" s="105" t="n">
        <f aca="false">IF(B835&lt;&gt;"FTE",DATE(99,12,31),+J835+(360-H835))</f>
        <v>36525</v>
      </c>
      <c r="L835" s="105" t="n">
        <f aca="false">IF(B835&lt;&gt;"FTE",J835+H835,DATE(2001,1,1))</f>
        <v>36526</v>
      </c>
      <c r="M835" s="103" t="n">
        <f aca="false">IF(AND($K835&lt;=M$20,$L835&gt;M$20),$I835,0)</f>
        <v>0</v>
      </c>
      <c r="N835" s="103" t="n">
        <f aca="false">IF(AND($K835&lt;=N$20,$L835&gt;N$20),$I835,0)</f>
        <v>0</v>
      </c>
      <c r="O835" s="103" t="n">
        <f aca="false">IF(AND($K835&lt;=O$20,$L835&gt;O$20),$I835,0)</f>
        <v>0</v>
      </c>
      <c r="P835" s="103" t="n">
        <f aca="false">IF(AND($K835&lt;=P$20,$L835&gt;P$20),$I835,0)</f>
        <v>0</v>
      </c>
      <c r="Q835" s="103" t="n">
        <f aca="false">IF(AND($K835&lt;=Q$20,$L835&gt;Q$20),$I835,0)</f>
        <v>0</v>
      </c>
      <c r="R835" s="103" t="n">
        <f aca="false">IF(AND($K835&lt;=R$20,$L835&gt;R$20),$I835,0)</f>
        <v>0</v>
      </c>
      <c r="S835" s="103" t="n">
        <f aca="false">IF(AND($K835&lt;=S$20,$L835&gt;S$20),$I835,0)</f>
        <v>0</v>
      </c>
      <c r="T835" s="103" t="n">
        <f aca="false">IF(AND($K835&lt;=T$20,$L835&gt;T$20),$I835,0)</f>
        <v>0</v>
      </c>
      <c r="U835" s="103" t="n">
        <f aca="false">IF(AND($K835&lt;=U$20,$L835&gt;U$20),$I835,0)</f>
        <v>0</v>
      </c>
      <c r="V835" s="103" t="n">
        <f aca="false">IF(AND($K835&lt;=V$20,$L835&gt;V$20),$I835,0)</f>
        <v>0</v>
      </c>
      <c r="W835" s="103" t="n">
        <f aca="false">IF(AND($K835&lt;=W$20,$L835&gt;W$20),$I835,0)</f>
        <v>0</v>
      </c>
      <c r="X835" s="103" t="n">
        <f aca="false">IF(AND($K835&lt;=X$20,$L835&gt;X$20),$I835,0)</f>
        <v>0</v>
      </c>
      <c r="Y835" s="106" t="n">
        <f aca="false">SUM(M835:X835)</f>
        <v>0</v>
      </c>
    </row>
    <row r="836" customFormat="false" ht="12.75" hidden="false" customHeight="false" outlineLevel="0" collapsed="false">
      <c r="A836" s="0" t="n">
        <f aca="false">+'Personnel Input Worksheet'!A837</f>
        <v>0</v>
      </c>
      <c r="B836" s="0" t="n">
        <f aca="false">+'Personnel Input Worksheet'!B837</f>
        <v>0</v>
      </c>
      <c r="C836" s="0" t="n">
        <f aca="false">+'Personnel Input Worksheet'!C837</f>
        <v>0</v>
      </c>
      <c r="D836" s="0" t="n">
        <f aca="false">+'Personnel Input Worksheet'!D837</f>
        <v>0</v>
      </c>
      <c r="E836" s="0" t="n">
        <f aca="false">+'Personnel Input Worksheet'!E837</f>
        <v>0</v>
      </c>
      <c r="F836" s="94" t="n">
        <f aca="false">+'Personnel Input Worksheet'!F837</f>
        <v>0</v>
      </c>
      <c r="G836" s="0" t="n">
        <f aca="false">+'Personnel Input Worksheet'!G837</f>
        <v>0</v>
      </c>
      <c r="H836" s="102" t="n">
        <f aca="false">+G836*30</f>
        <v>0</v>
      </c>
      <c r="I836" s="103" t="n">
        <f aca="false">+F836/12</f>
        <v>0</v>
      </c>
      <c r="J836" s="104" t="n">
        <v>36526</v>
      </c>
      <c r="K836" s="105" t="n">
        <f aca="false">IF(B836&lt;&gt;"FTE",DATE(99,12,31),+J836+(360-H836))</f>
        <v>36525</v>
      </c>
      <c r="L836" s="105" t="n">
        <f aca="false">IF(B836&lt;&gt;"FTE",J836+H836,DATE(2001,1,1))</f>
        <v>36526</v>
      </c>
      <c r="M836" s="103" t="n">
        <f aca="false">IF(AND($K836&lt;=M$20,$L836&gt;M$20),$I836,0)</f>
        <v>0</v>
      </c>
      <c r="N836" s="103" t="n">
        <f aca="false">IF(AND($K836&lt;=N$20,$L836&gt;N$20),$I836,0)</f>
        <v>0</v>
      </c>
      <c r="O836" s="103" t="n">
        <f aca="false">IF(AND($K836&lt;=O$20,$L836&gt;O$20),$I836,0)</f>
        <v>0</v>
      </c>
      <c r="P836" s="103" t="n">
        <f aca="false">IF(AND($K836&lt;=P$20,$L836&gt;P$20),$I836,0)</f>
        <v>0</v>
      </c>
      <c r="Q836" s="103" t="n">
        <f aca="false">IF(AND($K836&lt;=Q$20,$L836&gt;Q$20),$I836,0)</f>
        <v>0</v>
      </c>
      <c r="R836" s="103" t="n">
        <f aca="false">IF(AND($K836&lt;=R$20,$L836&gt;R$20),$I836,0)</f>
        <v>0</v>
      </c>
      <c r="S836" s="103" t="n">
        <f aca="false">IF(AND($K836&lt;=S$20,$L836&gt;S$20),$I836,0)</f>
        <v>0</v>
      </c>
      <c r="T836" s="103" t="n">
        <f aca="false">IF(AND($K836&lt;=T$20,$L836&gt;T$20),$I836,0)</f>
        <v>0</v>
      </c>
      <c r="U836" s="103" t="n">
        <f aca="false">IF(AND($K836&lt;=U$20,$L836&gt;U$20),$I836,0)</f>
        <v>0</v>
      </c>
      <c r="V836" s="103" t="n">
        <f aca="false">IF(AND($K836&lt;=V$20,$L836&gt;V$20),$I836,0)</f>
        <v>0</v>
      </c>
      <c r="W836" s="103" t="n">
        <f aca="false">IF(AND($K836&lt;=W$20,$L836&gt;W$20),$I836,0)</f>
        <v>0</v>
      </c>
      <c r="X836" s="103" t="n">
        <f aca="false">IF(AND($K836&lt;=X$20,$L836&gt;X$20),$I836,0)</f>
        <v>0</v>
      </c>
      <c r="Y836" s="106" t="n">
        <f aca="false">SUM(M836:X836)</f>
        <v>0</v>
      </c>
    </row>
    <row r="837" customFormat="false" ht="12.75" hidden="false" customHeight="false" outlineLevel="0" collapsed="false">
      <c r="A837" s="0" t="n">
        <f aca="false">+'Personnel Input Worksheet'!A838</f>
        <v>0</v>
      </c>
      <c r="B837" s="0" t="n">
        <f aca="false">+'Personnel Input Worksheet'!B838</f>
        <v>0</v>
      </c>
      <c r="C837" s="0" t="n">
        <f aca="false">+'Personnel Input Worksheet'!C838</f>
        <v>0</v>
      </c>
      <c r="D837" s="0" t="n">
        <f aca="false">+'Personnel Input Worksheet'!D838</f>
        <v>0</v>
      </c>
      <c r="E837" s="0" t="n">
        <f aca="false">+'Personnel Input Worksheet'!E838</f>
        <v>0</v>
      </c>
      <c r="F837" s="94" t="n">
        <f aca="false">+'Personnel Input Worksheet'!F838</f>
        <v>0</v>
      </c>
      <c r="G837" s="0" t="n">
        <f aca="false">+'Personnel Input Worksheet'!G838</f>
        <v>0</v>
      </c>
      <c r="H837" s="102" t="n">
        <f aca="false">+G837*30</f>
        <v>0</v>
      </c>
      <c r="I837" s="103" t="n">
        <f aca="false">+F837/12</f>
        <v>0</v>
      </c>
      <c r="J837" s="104" t="n">
        <v>36526</v>
      </c>
      <c r="K837" s="105" t="n">
        <f aca="false">IF(B837&lt;&gt;"FTE",DATE(99,12,31),+J837+(360-H837))</f>
        <v>36525</v>
      </c>
      <c r="L837" s="105" t="n">
        <f aca="false">IF(B837&lt;&gt;"FTE",J837+H837,DATE(2001,1,1))</f>
        <v>36526</v>
      </c>
      <c r="M837" s="103" t="n">
        <f aca="false">IF(AND($K837&lt;=M$20,$L837&gt;M$20),$I837,0)</f>
        <v>0</v>
      </c>
      <c r="N837" s="103" t="n">
        <f aca="false">IF(AND($K837&lt;=N$20,$L837&gt;N$20),$I837,0)</f>
        <v>0</v>
      </c>
      <c r="O837" s="103" t="n">
        <f aca="false">IF(AND($K837&lt;=O$20,$L837&gt;O$20),$I837,0)</f>
        <v>0</v>
      </c>
      <c r="P837" s="103" t="n">
        <f aca="false">IF(AND($K837&lt;=P$20,$L837&gt;P$20),$I837,0)</f>
        <v>0</v>
      </c>
      <c r="Q837" s="103" t="n">
        <f aca="false">IF(AND($K837&lt;=Q$20,$L837&gt;Q$20),$I837,0)</f>
        <v>0</v>
      </c>
      <c r="R837" s="103" t="n">
        <f aca="false">IF(AND($K837&lt;=R$20,$L837&gt;R$20),$I837,0)</f>
        <v>0</v>
      </c>
      <c r="S837" s="103" t="n">
        <f aca="false">IF(AND($K837&lt;=S$20,$L837&gt;S$20),$I837,0)</f>
        <v>0</v>
      </c>
      <c r="T837" s="103" t="n">
        <f aca="false">IF(AND($K837&lt;=T$20,$L837&gt;T$20),$I837,0)</f>
        <v>0</v>
      </c>
      <c r="U837" s="103" t="n">
        <f aca="false">IF(AND($K837&lt;=U$20,$L837&gt;U$20),$I837,0)</f>
        <v>0</v>
      </c>
      <c r="V837" s="103" t="n">
        <f aca="false">IF(AND($K837&lt;=V$20,$L837&gt;V$20),$I837,0)</f>
        <v>0</v>
      </c>
      <c r="W837" s="103" t="n">
        <f aca="false">IF(AND($K837&lt;=W$20,$L837&gt;W$20),$I837,0)</f>
        <v>0</v>
      </c>
      <c r="X837" s="103" t="n">
        <f aca="false">IF(AND($K837&lt;=X$20,$L837&gt;X$20),$I837,0)</f>
        <v>0</v>
      </c>
      <c r="Y837" s="106" t="n">
        <f aca="false">SUM(M837:X837)</f>
        <v>0</v>
      </c>
    </row>
    <row r="838" customFormat="false" ht="12.75" hidden="false" customHeight="false" outlineLevel="0" collapsed="false">
      <c r="A838" s="0" t="n">
        <f aca="false">+'Personnel Input Worksheet'!A839</f>
        <v>0</v>
      </c>
      <c r="B838" s="0" t="n">
        <f aca="false">+'Personnel Input Worksheet'!B839</f>
        <v>0</v>
      </c>
      <c r="C838" s="0" t="n">
        <f aca="false">+'Personnel Input Worksheet'!C839</f>
        <v>0</v>
      </c>
      <c r="D838" s="0" t="n">
        <f aca="false">+'Personnel Input Worksheet'!D839</f>
        <v>0</v>
      </c>
      <c r="E838" s="0" t="n">
        <f aca="false">+'Personnel Input Worksheet'!E839</f>
        <v>0</v>
      </c>
      <c r="F838" s="94" t="n">
        <f aca="false">+'Personnel Input Worksheet'!F839</f>
        <v>0</v>
      </c>
      <c r="G838" s="0" t="n">
        <f aca="false">+'Personnel Input Worksheet'!G839</f>
        <v>0</v>
      </c>
      <c r="H838" s="102" t="n">
        <f aca="false">+G838*30</f>
        <v>0</v>
      </c>
      <c r="I838" s="103" t="n">
        <f aca="false">+F838/12</f>
        <v>0</v>
      </c>
      <c r="J838" s="104" t="n">
        <v>36526</v>
      </c>
      <c r="K838" s="105" t="n">
        <f aca="false">IF(B838&lt;&gt;"FTE",DATE(99,12,31),+J838+(360-H838))</f>
        <v>36525</v>
      </c>
      <c r="L838" s="105" t="n">
        <f aca="false">IF(B838&lt;&gt;"FTE",J838+H838,DATE(2001,1,1))</f>
        <v>36526</v>
      </c>
      <c r="M838" s="103" t="n">
        <f aca="false">IF(AND($K838&lt;=M$20,$L838&gt;M$20),$I838,0)</f>
        <v>0</v>
      </c>
      <c r="N838" s="103" t="n">
        <f aca="false">IF(AND($K838&lt;=N$20,$L838&gt;N$20),$I838,0)</f>
        <v>0</v>
      </c>
      <c r="O838" s="103" t="n">
        <f aca="false">IF(AND($K838&lt;=O$20,$L838&gt;O$20),$I838,0)</f>
        <v>0</v>
      </c>
      <c r="P838" s="103" t="n">
        <f aca="false">IF(AND($K838&lt;=P$20,$L838&gt;P$20),$I838,0)</f>
        <v>0</v>
      </c>
      <c r="Q838" s="103" t="n">
        <f aca="false">IF(AND($K838&lt;=Q$20,$L838&gt;Q$20),$I838,0)</f>
        <v>0</v>
      </c>
      <c r="R838" s="103" t="n">
        <f aca="false">IF(AND($K838&lt;=R$20,$L838&gt;R$20),$I838,0)</f>
        <v>0</v>
      </c>
      <c r="S838" s="103" t="n">
        <f aca="false">IF(AND($K838&lt;=S$20,$L838&gt;S$20),$I838,0)</f>
        <v>0</v>
      </c>
      <c r="T838" s="103" t="n">
        <f aca="false">IF(AND($K838&lt;=T$20,$L838&gt;T$20),$I838,0)</f>
        <v>0</v>
      </c>
      <c r="U838" s="103" t="n">
        <f aca="false">IF(AND($K838&lt;=U$20,$L838&gt;U$20),$I838,0)</f>
        <v>0</v>
      </c>
      <c r="V838" s="103" t="n">
        <f aca="false">IF(AND($K838&lt;=V$20,$L838&gt;V$20),$I838,0)</f>
        <v>0</v>
      </c>
      <c r="W838" s="103" t="n">
        <f aca="false">IF(AND($K838&lt;=W$20,$L838&gt;W$20),$I838,0)</f>
        <v>0</v>
      </c>
      <c r="X838" s="103" t="n">
        <f aca="false">IF(AND($K838&lt;=X$20,$L838&gt;X$20),$I838,0)</f>
        <v>0</v>
      </c>
      <c r="Y838" s="106" t="n">
        <f aca="false">SUM(M838:X838)</f>
        <v>0</v>
      </c>
    </row>
    <row r="839" customFormat="false" ht="12.75" hidden="false" customHeight="false" outlineLevel="0" collapsed="false">
      <c r="A839" s="0" t="n">
        <f aca="false">+'Personnel Input Worksheet'!A840</f>
        <v>0</v>
      </c>
      <c r="B839" s="0" t="n">
        <f aca="false">+'Personnel Input Worksheet'!B840</f>
        <v>0</v>
      </c>
      <c r="C839" s="0" t="n">
        <f aca="false">+'Personnel Input Worksheet'!C840</f>
        <v>0</v>
      </c>
      <c r="D839" s="0" t="n">
        <f aca="false">+'Personnel Input Worksheet'!D840</f>
        <v>0</v>
      </c>
      <c r="E839" s="0" t="n">
        <f aca="false">+'Personnel Input Worksheet'!E840</f>
        <v>0</v>
      </c>
      <c r="F839" s="94" t="n">
        <f aca="false">+'Personnel Input Worksheet'!F840</f>
        <v>0</v>
      </c>
      <c r="G839" s="0" t="n">
        <f aca="false">+'Personnel Input Worksheet'!G840</f>
        <v>0</v>
      </c>
      <c r="H839" s="102" t="n">
        <f aca="false">+G839*30</f>
        <v>0</v>
      </c>
      <c r="I839" s="103" t="n">
        <f aca="false">+F839/12</f>
        <v>0</v>
      </c>
      <c r="J839" s="104" t="n">
        <v>36526</v>
      </c>
      <c r="K839" s="105" t="n">
        <f aca="false">IF(B839&lt;&gt;"FTE",DATE(99,12,31),+J839+(360-H839))</f>
        <v>36525</v>
      </c>
      <c r="L839" s="105" t="n">
        <f aca="false">IF(B839&lt;&gt;"FTE",J839+H839,DATE(2001,1,1))</f>
        <v>36526</v>
      </c>
      <c r="M839" s="103" t="n">
        <f aca="false">IF(AND($K839&lt;=M$20,$L839&gt;M$20),$I839,0)</f>
        <v>0</v>
      </c>
      <c r="N839" s="103" t="n">
        <f aca="false">IF(AND($K839&lt;=N$20,$L839&gt;N$20),$I839,0)</f>
        <v>0</v>
      </c>
      <c r="O839" s="103" t="n">
        <f aca="false">IF(AND($K839&lt;=O$20,$L839&gt;O$20),$I839,0)</f>
        <v>0</v>
      </c>
      <c r="P839" s="103" t="n">
        <f aca="false">IF(AND($K839&lt;=P$20,$L839&gt;P$20),$I839,0)</f>
        <v>0</v>
      </c>
      <c r="Q839" s="103" t="n">
        <f aca="false">IF(AND($K839&lt;=Q$20,$L839&gt;Q$20),$I839,0)</f>
        <v>0</v>
      </c>
      <c r="R839" s="103" t="n">
        <f aca="false">IF(AND($K839&lt;=R$20,$L839&gt;R$20),$I839,0)</f>
        <v>0</v>
      </c>
      <c r="S839" s="103" t="n">
        <f aca="false">IF(AND($K839&lt;=S$20,$L839&gt;S$20),$I839,0)</f>
        <v>0</v>
      </c>
      <c r="T839" s="103" t="n">
        <f aca="false">IF(AND($K839&lt;=T$20,$L839&gt;T$20),$I839,0)</f>
        <v>0</v>
      </c>
      <c r="U839" s="103" t="n">
        <f aca="false">IF(AND($K839&lt;=U$20,$L839&gt;U$20),$I839,0)</f>
        <v>0</v>
      </c>
      <c r="V839" s="103" t="n">
        <f aca="false">IF(AND($K839&lt;=V$20,$L839&gt;V$20),$I839,0)</f>
        <v>0</v>
      </c>
      <c r="W839" s="103" t="n">
        <f aca="false">IF(AND($K839&lt;=W$20,$L839&gt;W$20),$I839,0)</f>
        <v>0</v>
      </c>
      <c r="X839" s="103" t="n">
        <f aca="false">IF(AND($K839&lt;=X$20,$L839&gt;X$20),$I839,0)</f>
        <v>0</v>
      </c>
      <c r="Y839" s="106" t="n">
        <f aca="false">SUM(M839:X839)</f>
        <v>0</v>
      </c>
    </row>
    <row r="840" customFormat="false" ht="12.75" hidden="false" customHeight="false" outlineLevel="0" collapsed="false">
      <c r="A840" s="0" t="n">
        <f aca="false">+'Personnel Input Worksheet'!A841</f>
        <v>0</v>
      </c>
      <c r="B840" s="0" t="n">
        <f aca="false">+'Personnel Input Worksheet'!B841</f>
        <v>0</v>
      </c>
      <c r="C840" s="0" t="n">
        <f aca="false">+'Personnel Input Worksheet'!C841</f>
        <v>0</v>
      </c>
      <c r="D840" s="0" t="n">
        <f aca="false">+'Personnel Input Worksheet'!D841</f>
        <v>0</v>
      </c>
      <c r="E840" s="0" t="n">
        <f aca="false">+'Personnel Input Worksheet'!E841</f>
        <v>0</v>
      </c>
      <c r="F840" s="94" t="n">
        <f aca="false">+'Personnel Input Worksheet'!F841</f>
        <v>0</v>
      </c>
      <c r="G840" s="0" t="n">
        <f aca="false">+'Personnel Input Worksheet'!G841</f>
        <v>0</v>
      </c>
      <c r="H840" s="102" t="n">
        <f aca="false">+G840*30</f>
        <v>0</v>
      </c>
      <c r="I840" s="103" t="n">
        <f aca="false">+F840/12</f>
        <v>0</v>
      </c>
      <c r="J840" s="104" t="n">
        <v>36526</v>
      </c>
      <c r="K840" s="105" t="n">
        <f aca="false">IF(B840&lt;&gt;"FTE",DATE(99,12,31),+J840+(360-H840))</f>
        <v>36525</v>
      </c>
      <c r="L840" s="105" t="n">
        <f aca="false">IF(B840&lt;&gt;"FTE",J840+H840,DATE(2001,1,1))</f>
        <v>36526</v>
      </c>
      <c r="M840" s="103" t="n">
        <f aca="false">IF(AND($K840&lt;=M$20,$L840&gt;M$20),$I840,0)</f>
        <v>0</v>
      </c>
      <c r="N840" s="103" t="n">
        <f aca="false">IF(AND($K840&lt;=N$20,$L840&gt;N$20),$I840,0)</f>
        <v>0</v>
      </c>
      <c r="O840" s="103" t="n">
        <f aca="false">IF(AND($K840&lt;=O$20,$L840&gt;O$20),$I840,0)</f>
        <v>0</v>
      </c>
      <c r="P840" s="103" t="n">
        <f aca="false">IF(AND($K840&lt;=P$20,$L840&gt;P$20),$I840,0)</f>
        <v>0</v>
      </c>
      <c r="Q840" s="103" t="n">
        <f aca="false">IF(AND($K840&lt;=Q$20,$L840&gt;Q$20),$I840,0)</f>
        <v>0</v>
      </c>
      <c r="R840" s="103" t="n">
        <f aca="false">IF(AND($K840&lt;=R$20,$L840&gt;R$20),$I840,0)</f>
        <v>0</v>
      </c>
      <c r="S840" s="103" t="n">
        <f aca="false">IF(AND($K840&lt;=S$20,$L840&gt;S$20),$I840,0)</f>
        <v>0</v>
      </c>
      <c r="T840" s="103" t="n">
        <f aca="false">IF(AND($K840&lt;=T$20,$L840&gt;T$20),$I840,0)</f>
        <v>0</v>
      </c>
      <c r="U840" s="103" t="n">
        <f aca="false">IF(AND($K840&lt;=U$20,$L840&gt;U$20),$I840,0)</f>
        <v>0</v>
      </c>
      <c r="V840" s="103" t="n">
        <f aca="false">IF(AND($K840&lt;=V$20,$L840&gt;V$20),$I840,0)</f>
        <v>0</v>
      </c>
      <c r="W840" s="103" t="n">
        <f aca="false">IF(AND($K840&lt;=W$20,$L840&gt;W$20),$I840,0)</f>
        <v>0</v>
      </c>
      <c r="X840" s="103" t="n">
        <f aca="false">IF(AND($K840&lt;=X$20,$L840&gt;X$20),$I840,0)</f>
        <v>0</v>
      </c>
      <c r="Y840" s="106" t="n">
        <f aca="false">SUM(M840:X840)</f>
        <v>0</v>
      </c>
    </row>
    <row r="841" customFormat="false" ht="12.75" hidden="false" customHeight="false" outlineLevel="0" collapsed="false">
      <c r="A841" s="0" t="n">
        <f aca="false">+'Personnel Input Worksheet'!A842</f>
        <v>0</v>
      </c>
      <c r="B841" s="0" t="n">
        <f aca="false">+'Personnel Input Worksheet'!B842</f>
        <v>0</v>
      </c>
      <c r="C841" s="0" t="n">
        <f aca="false">+'Personnel Input Worksheet'!C842</f>
        <v>0</v>
      </c>
      <c r="D841" s="0" t="n">
        <f aca="false">+'Personnel Input Worksheet'!D842</f>
        <v>0</v>
      </c>
      <c r="E841" s="0" t="n">
        <f aca="false">+'Personnel Input Worksheet'!E842</f>
        <v>0</v>
      </c>
      <c r="F841" s="94" t="n">
        <f aca="false">+'Personnel Input Worksheet'!F842</f>
        <v>0</v>
      </c>
      <c r="G841" s="0" t="n">
        <f aca="false">+'Personnel Input Worksheet'!G842</f>
        <v>0</v>
      </c>
      <c r="H841" s="102" t="n">
        <f aca="false">+G841*30</f>
        <v>0</v>
      </c>
      <c r="I841" s="103" t="n">
        <f aca="false">+F841/12</f>
        <v>0</v>
      </c>
      <c r="J841" s="104" t="n">
        <v>36526</v>
      </c>
      <c r="K841" s="105" t="n">
        <f aca="false">IF(B841&lt;&gt;"FTE",DATE(99,12,31),+J841+(360-H841))</f>
        <v>36525</v>
      </c>
      <c r="L841" s="105" t="n">
        <f aca="false">IF(B841&lt;&gt;"FTE",J841+H841,DATE(2001,1,1))</f>
        <v>36526</v>
      </c>
      <c r="M841" s="103" t="n">
        <f aca="false">IF(AND($K841&lt;=M$20,$L841&gt;M$20),$I841,0)</f>
        <v>0</v>
      </c>
      <c r="N841" s="103" t="n">
        <f aca="false">IF(AND($K841&lt;=N$20,$L841&gt;N$20),$I841,0)</f>
        <v>0</v>
      </c>
      <c r="O841" s="103" t="n">
        <f aca="false">IF(AND($K841&lt;=O$20,$L841&gt;O$20),$I841,0)</f>
        <v>0</v>
      </c>
      <c r="P841" s="103" t="n">
        <f aca="false">IF(AND($K841&lt;=P$20,$L841&gt;P$20),$I841,0)</f>
        <v>0</v>
      </c>
      <c r="Q841" s="103" t="n">
        <f aca="false">IF(AND($K841&lt;=Q$20,$L841&gt;Q$20),$I841,0)</f>
        <v>0</v>
      </c>
      <c r="R841" s="103" t="n">
        <f aca="false">IF(AND($K841&lt;=R$20,$L841&gt;R$20),$I841,0)</f>
        <v>0</v>
      </c>
      <c r="S841" s="103" t="n">
        <f aca="false">IF(AND($K841&lt;=S$20,$L841&gt;S$20),$I841,0)</f>
        <v>0</v>
      </c>
      <c r="T841" s="103" t="n">
        <f aca="false">IF(AND($K841&lt;=T$20,$L841&gt;T$20),$I841,0)</f>
        <v>0</v>
      </c>
      <c r="U841" s="103" t="n">
        <f aca="false">IF(AND($K841&lt;=U$20,$L841&gt;U$20),$I841,0)</f>
        <v>0</v>
      </c>
      <c r="V841" s="103" t="n">
        <f aca="false">IF(AND($K841&lt;=V$20,$L841&gt;V$20),$I841,0)</f>
        <v>0</v>
      </c>
      <c r="W841" s="103" t="n">
        <f aca="false">IF(AND($K841&lt;=W$20,$L841&gt;W$20),$I841,0)</f>
        <v>0</v>
      </c>
      <c r="X841" s="103" t="n">
        <f aca="false">IF(AND($K841&lt;=X$20,$L841&gt;X$20),$I841,0)</f>
        <v>0</v>
      </c>
      <c r="Y841" s="106" t="n">
        <f aca="false">SUM(M841:X841)</f>
        <v>0</v>
      </c>
    </row>
    <row r="842" customFormat="false" ht="12.75" hidden="false" customHeight="false" outlineLevel="0" collapsed="false">
      <c r="A842" s="0" t="n">
        <f aca="false">+'Personnel Input Worksheet'!A843</f>
        <v>0</v>
      </c>
      <c r="B842" s="0" t="n">
        <f aca="false">+'Personnel Input Worksheet'!B843</f>
        <v>0</v>
      </c>
      <c r="C842" s="0" t="n">
        <f aca="false">+'Personnel Input Worksheet'!C843</f>
        <v>0</v>
      </c>
      <c r="D842" s="0" t="n">
        <f aca="false">+'Personnel Input Worksheet'!D843</f>
        <v>0</v>
      </c>
      <c r="E842" s="0" t="n">
        <f aca="false">+'Personnel Input Worksheet'!E843</f>
        <v>0</v>
      </c>
      <c r="F842" s="94" t="n">
        <f aca="false">+'Personnel Input Worksheet'!F843</f>
        <v>0</v>
      </c>
      <c r="G842" s="0" t="n">
        <f aca="false">+'Personnel Input Worksheet'!G843</f>
        <v>0</v>
      </c>
      <c r="H842" s="102" t="n">
        <f aca="false">+G842*30</f>
        <v>0</v>
      </c>
      <c r="I842" s="103" t="n">
        <f aca="false">+F842/12</f>
        <v>0</v>
      </c>
      <c r="J842" s="104" t="n">
        <v>36526</v>
      </c>
      <c r="K842" s="105" t="n">
        <f aca="false">IF(B842&lt;&gt;"FTE",DATE(99,12,31),+J842+(360-H842))</f>
        <v>36525</v>
      </c>
      <c r="L842" s="105" t="n">
        <f aca="false">IF(B842&lt;&gt;"FTE",J842+H842,DATE(2001,1,1))</f>
        <v>36526</v>
      </c>
      <c r="M842" s="103" t="n">
        <f aca="false">IF(AND($K842&lt;=M$20,$L842&gt;M$20),$I842,0)</f>
        <v>0</v>
      </c>
      <c r="N842" s="103" t="n">
        <f aca="false">IF(AND($K842&lt;=N$20,$L842&gt;N$20),$I842,0)</f>
        <v>0</v>
      </c>
      <c r="O842" s="103" t="n">
        <f aca="false">IF(AND($K842&lt;=O$20,$L842&gt;O$20),$I842,0)</f>
        <v>0</v>
      </c>
      <c r="P842" s="103" t="n">
        <f aca="false">IF(AND($K842&lt;=P$20,$L842&gt;P$20),$I842,0)</f>
        <v>0</v>
      </c>
      <c r="Q842" s="103" t="n">
        <f aca="false">IF(AND($K842&lt;=Q$20,$L842&gt;Q$20),$I842,0)</f>
        <v>0</v>
      </c>
      <c r="R842" s="103" t="n">
        <f aca="false">IF(AND($K842&lt;=R$20,$L842&gt;R$20),$I842,0)</f>
        <v>0</v>
      </c>
      <c r="S842" s="103" t="n">
        <f aca="false">IF(AND($K842&lt;=S$20,$L842&gt;S$20),$I842,0)</f>
        <v>0</v>
      </c>
      <c r="T842" s="103" t="n">
        <f aca="false">IF(AND($K842&lt;=T$20,$L842&gt;T$20),$I842,0)</f>
        <v>0</v>
      </c>
      <c r="U842" s="103" t="n">
        <f aca="false">IF(AND($K842&lt;=U$20,$L842&gt;U$20),$I842,0)</f>
        <v>0</v>
      </c>
      <c r="V842" s="103" t="n">
        <f aca="false">IF(AND($K842&lt;=V$20,$L842&gt;V$20),$I842,0)</f>
        <v>0</v>
      </c>
      <c r="W842" s="103" t="n">
        <f aca="false">IF(AND($K842&lt;=W$20,$L842&gt;W$20),$I842,0)</f>
        <v>0</v>
      </c>
      <c r="X842" s="103" t="n">
        <f aca="false">IF(AND($K842&lt;=X$20,$L842&gt;X$20),$I842,0)</f>
        <v>0</v>
      </c>
      <c r="Y842" s="106" t="n">
        <f aca="false">SUM(M842:X842)</f>
        <v>0</v>
      </c>
    </row>
    <row r="843" customFormat="false" ht="12.75" hidden="false" customHeight="false" outlineLevel="0" collapsed="false">
      <c r="A843" s="0" t="n">
        <f aca="false">+'Personnel Input Worksheet'!A844</f>
        <v>0</v>
      </c>
      <c r="B843" s="0" t="n">
        <f aca="false">+'Personnel Input Worksheet'!B844</f>
        <v>0</v>
      </c>
      <c r="C843" s="0" t="n">
        <f aca="false">+'Personnel Input Worksheet'!C844</f>
        <v>0</v>
      </c>
      <c r="D843" s="0" t="n">
        <f aca="false">+'Personnel Input Worksheet'!D844</f>
        <v>0</v>
      </c>
      <c r="E843" s="0" t="n">
        <f aca="false">+'Personnel Input Worksheet'!E844</f>
        <v>0</v>
      </c>
      <c r="F843" s="94" t="n">
        <f aca="false">+'Personnel Input Worksheet'!F844</f>
        <v>0</v>
      </c>
      <c r="G843" s="0" t="n">
        <f aca="false">+'Personnel Input Worksheet'!G844</f>
        <v>0</v>
      </c>
      <c r="H843" s="102" t="n">
        <f aca="false">+G843*30</f>
        <v>0</v>
      </c>
      <c r="I843" s="103" t="n">
        <f aca="false">+F843/12</f>
        <v>0</v>
      </c>
      <c r="J843" s="104" t="n">
        <v>36526</v>
      </c>
      <c r="K843" s="105" t="n">
        <f aca="false">IF(B843&lt;&gt;"FTE",DATE(99,12,31),+J843+(360-H843))</f>
        <v>36525</v>
      </c>
      <c r="L843" s="105" t="n">
        <f aca="false">IF(B843&lt;&gt;"FTE",J843+H843,DATE(2001,1,1))</f>
        <v>36526</v>
      </c>
      <c r="M843" s="103" t="n">
        <f aca="false">IF(AND($K843&lt;=M$20,$L843&gt;M$20),$I843,0)</f>
        <v>0</v>
      </c>
      <c r="N843" s="103" t="n">
        <f aca="false">IF(AND($K843&lt;=N$20,$L843&gt;N$20),$I843,0)</f>
        <v>0</v>
      </c>
      <c r="O843" s="103" t="n">
        <f aca="false">IF(AND($K843&lt;=O$20,$L843&gt;O$20),$I843,0)</f>
        <v>0</v>
      </c>
      <c r="P843" s="103" t="n">
        <f aca="false">IF(AND($K843&lt;=P$20,$L843&gt;P$20),$I843,0)</f>
        <v>0</v>
      </c>
      <c r="Q843" s="103" t="n">
        <f aca="false">IF(AND($K843&lt;=Q$20,$L843&gt;Q$20),$I843,0)</f>
        <v>0</v>
      </c>
      <c r="R843" s="103" t="n">
        <f aca="false">IF(AND($K843&lt;=R$20,$L843&gt;R$20),$I843,0)</f>
        <v>0</v>
      </c>
      <c r="S843" s="103" t="n">
        <f aca="false">IF(AND($K843&lt;=S$20,$L843&gt;S$20),$I843,0)</f>
        <v>0</v>
      </c>
      <c r="T843" s="103" t="n">
        <f aca="false">IF(AND($K843&lt;=T$20,$L843&gt;T$20),$I843,0)</f>
        <v>0</v>
      </c>
      <c r="U843" s="103" t="n">
        <f aca="false">IF(AND($K843&lt;=U$20,$L843&gt;U$20),$I843,0)</f>
        <v>0</v>
      </c>
      <c r="V843" s="103" t="n">
        <f aca="false">IF(AND($K843&lt;=V$20,$L843&gt;V$20),$I843,0)</f>
        <v>0</v>
      </c>
      <c r="W843" s="103" t="n">
        <f aca="false">IF(AND($K843&lt;=W$20,$L843&gt;W$20),$I843,0)</f>
        <v>0</v>
      </c>
      <c r="X843" s="103" t="n">
        <f aca="false">IF(AND($K843&lt;=X$20,$L843&gt;X$20),$I843,0)</f>
        <v>0</v>
      </c>
      <c r="Y843" s="106" t="n">
        <f aca="false">SUM(M843:X843)</f>
        <v>0</v>
      </c>
    </row>
    <row r="844" customFormat="false" ht="12.75" hidden="false" customHeight="false" outlineLevel="0" collapsed="false">
      <c r="A844" s="0" t="n">
        <f aca="false">+'Personnel Input Worksheet'!A845</f>
        <v>0</v>
      </c>
      <c r="B844" s="0" t="n">
        <f aca="false">+'Personnel Input Worksheet'!B845</f>
        <v>0</v>
      </c>
      <c r="C844" s="0" t="n">
        <f aca="false">+'Personnel Input Worksheet'!C845</f>
        <v>0</v>
      </c>
      <c r="D844" s="0" t="n">
        <f aca="false">+'Personnel Input Worksheet'!D845</f>
        <v>0</v>
      </c>
      <c r="E844" s="0" t="n">
        <f aca="false">+'Personnel Input Worksheet'!E845</f>
        <v>0</v>
      </c>
      <c r="F844" s="94" t="n">
        <f aca="false">+'Personnel Input Worksheet'!F845</f>
        <v>0</v>
      </c>
      <c r="G844" s="0" t="n">
        <f aca="false">+'Personnel Input Worksheet'!G845</f>
        <v>0</v>
      </c>
      <c r="H844" s="102" t="n">
        <f aca="false">+G844*30</f>
        <v>0</v>
      </c>
      <c r="I844" s="103" t="n">
        <f aca="false">+F844/12</f>
        <v>0</v>
      </c>
      <c r="J844" s="104" t="n">
        <v>36526</v>
      </c>
      <c r="K844" s="105" t="n">
        <f aca="false">IF(B844&lt;&gt;"FTE",DATE(99,12,31),+J844+(360-H844))</f>
        <v>36525</v>
      </c>
      <c r="L844" s="105" t="n">
        <f aca="false">IF(B844&lt;&gt;"FTE",J844+H844,DATE(2001,1,1))</f>
        <v>36526</v>
      </c>
      <c r="M844" s="103" t="n">
        <f aca="false">IF(AND($K844&lt;=M$20,$L844&gt;M$20),$I844,0)</f>
        <v>0</v>
      </c>
      <c r="N844" s="103" t="n">
        <f aca="false">IF(AND($K844&lt;=N$20,$L844&gt;N$20),$I844,0)</f>
        <v>0</v>
      </c>
      <c r="O844" s="103" t="n">
        <f aca="false">IF(AND($K844&lt;=O$20,$L844&gt;O$20),$I844,0)</f>
        <v>0</v>
      </c>
      <c r="P844" s="103" t="n">
        <f aca="false">IF(AND($K844&lt;=P$20,$L844&gt;P$20),$I844,0)</f>
        <v>0</v>
      </c>
      <c r="Q844" s="103" t="n">
        <f aca="false">IF(AND($K844&lt;=Q$20,$L844&gt;Q$20),$I844,0)</f>
        <v>0</v>
      </c>
      <c r="R844" s="103" t="n">
        <f aca="false">IF(AND($K844&lt;=R$20,$L844&gt;R$20),$I844,0)</f>
        <v>0</v>
      </c>
      <c r="S844" s="103" t="n">
        <f aca="false">IF(AND($K844&lt;=S$20,$L844&gt;S$20),$I844,0)</f>
        <v>0</v>
      </c>
      <c r="T844" s="103" t="n">
        <f aca="false">IF(AND($K844&lt;=T$20,$L844&gt;T$20),$I844,0)</f>
        <v>0</v>
      </c>
      <c r="U844" s="103" t="n">
        <f aca="false">IF(AND($K844&lt;=U$20,$L844&gt;U$20),$I844,0)</f>
        <v>0</v>
      </c>
      <c r="V844" s="103" t="n">
        <f aca="false">IF(AND($K844&lt;=V$20,$L844&gt;V$20),$I844,0)</f>
        <v>0</v>
      </c>
      <c r="W844" s="103" t="n">
        <f aca="false">IF(AND($K844&lt;=W$20,$L844&gt;W$20),$I844,0)</f>
        <v>0</v>
      </c>
      <c r="X844" s="103" t="n">
        <f aca="false">IF(AND($K844&lt;=X$20,$L844&gt;X$20),$I844,0)</f>
        <v>0</v>
      </c>
      <c r="Y844" s="106" t="n">
        <f aca="false">SUM(M844:X844)</f>
        <v>0</v>
      </c>
    </row>
    <row r="845" customFormat="false" ht="12.75" hidden="false" customHeight="false" outlineLevel="0" collapsed="false">
      <c r="A845" s="0" t="n">
        <f aca="false">+'Personnel Input Worksheet'!A846</f>
        <v>0</v>
      </c>
      <c r="B845" s="0" t="n">
        <f aca="false">+'Personnel Input Worksheet'!B846</f>
        <v>0</v>
      </c>
      <c r="C845" s="0" t="n">
        <f aca="false">+'Personnel Input Worksheet'!C846</f>
        <v>0</v>
      </c>
      <c r="D845" s="0" t="n">
        <f aca="false">+'Personnel Input Worksheet'!D846</f>
        <v>0</v>
      </c>
      <c r="E845" s="0" t="n">
        <f aca="false">+'Personnel Input Worksheet'!E846</f>
        <v>0</v>
      </c>
      <c r="F845" s="94" t="n">
        <f aca="false">+'Personnel Input Worksheet'!F846</f>
        <v>0</v>
      </c>
      <c r="G845" s="0" t="n">
        <f aca="false">+'Personnel Input Worksheet'!G846</f>
        <v>0</v>
      </c>
      <c r="H845" s="102" t="n">
        <f aca="false">+G845*30</f>
        <v>0</v>
      </c>
      <c r="I845" s="103" t="n">
        <f aca="false">+F845/12</f>
        <v>0</v>
      </c>
      <c r="J845" s="104" t="n">
        <v>36526</v>
      </c>
      <c r="K845" s="105" t="n">
        <f aca="false">IF(B845&lt;&gt;"FTE",DATE(99,12,31),+J845+(360-H845))</f>
        <v>36525</v>
      </c>
      <c r="L845" s="105" t="n">
        <f aca="false">IF(B845&lt;&gt;"FTE",J845+H845,DATE(2001,1,1))</f>
        <v>36526</v>
      </c>
      <c r="M845" s="103" t="n">
        <f aca="false">IF(AND($K845&lt;=M$20,$L845&gt;M$20),$I845,0)</f>
        <v>0</v>
      </c>
      <c r="N845" s="103" t="n">
        <f aca="false">IF(AND($K845&lt;=N$20,$L845&gt;N$20),$I845,0)</f>
        <v>0</v>
      </c>
      <c r="O845" s="103" t="n">
        <f aca="false">IF(AND($K845&lt;=O$20,$L845&gt;O$20),$I845,0)</f>
        <v>0</v>
      </c>
      <c r="P845" s="103" t="n">
        <f aca="false">IF(AND($K845&lt;=P$20,$L845&gt;P$20),$I845,0)</f>
        <v>0</v>
      </c>
      <c r="Q845" s="103" t="n">
        <f aca="false">IF(AND($K845&lt;=Q$20,$L845&gt;Q$20),$I845,0)</f>
        <v>0</v>
      </c>
      <c r="R845" s="103" t="n">
        <f aca="false">IF(AND($K845&lt;=R$20,$L845&gt;R$20),$I845,0)</f>
        <v>0</v>
      </c>
      <c r="S845" s="103" t="n">
        <f aca="false">IF(AND($K845&lt;=S$20,$L845&gt;S$20),$I845,0)</f>
        <v>0</v>
      </c>
      <c r="T845" s="103" t="n">
        <f aca="false">IF(AND($K845&lt;=T$20,$L845&gt;T$20),$I845,0)</f>
        <v>0</v>
      </c>
      <c r="U845" s="103" t="n">
        <f aca="false">IF(AND($K845&lt;=U$20,$L845&gt;U$20),$I845,0)</f>
        <v>0</v>
      </c>
      <c r="V845" s="103" t="n">
        <f aca="false">IF(AND($K845&lt;=V$20,$L845&gt;V$20),$I845,0)</f>
        <v>0</v>
      </c>
      <c r="W845" s="103" t="n">
        <f aca="false">IF(AND($K845&lt;=W$20,$L845&gt;W$20),$I845,0)</f>
        <v>0</v>
      </c>
      <c r="X845" s="103" t="n">
        <f aca="false">IF(AND($K845&lt;=X$20,$L845&gt;X$20),$I845,0)</f>
        <v>0</v>
      </c>
      <c r="Y845" s="106" t="n">
        <f aca="false">SUM(M845:X845)</f>
        <v>0</v>
      </c>
    </row>
    <row r="846" customFormat="false" ht="12.75" hidden="false" customHeight="false" outlineLevel="0" collapsed="false">
      <c r="A846" s="0" t="n">
        <f aca="false">+'Personnel Input Worksheet'!A847</f>
        <v>0</v>
      </c>
      <c r="B846" s="0" t="n">
        <f aca="false">+'Personnel Input Worksheet'!B847</f>
        <v>0</v>
      </c>
      <c r="C846" s="0" t="n">
        <f aca="false">+'Personnel Input Worksheet'!C847</f>
        <v>0</v>
      </c>
      <c r="D846" s="0" t="n">
        <f aca="false">+'Personnel Input Worksheet'!D847</f>
        <v>0</v>
      </c>
      <c r="E846" s="0" t="n">
        <f aca="false">+'Personnel Input Worksheet'!E847</f>
        <v>0</v>
      </c>
      <c r="F846" s="94" t="n">
        <f aca="false">+'Personnel Input Worksheet'!F847</f>
        <v>0</v>
      </c>
      <c r="G846" s="0" t="n">
        <f aca="false">+'Personnel Input Worksheet'!G847</f>
        <v>0</v>
      </c>
      <c r="H846" s="102" t="n">
        <f aca="false">+G846*30</f>
        <v>0</v>
      </c>
      <c r="I846" s="103" t="n">
        <f aca="false">+F846/12</f>
        <v>0</v>
      </c>
      <c r="J846" s="104" t="n">
        <v>36526</v>
      </c>
      <c r="K846" s="105" t="n">
        <f aca="false">IF(B846&lt;&gt;"FTE",DATE(99,12,31),+J846+(360-H846))</f>
        <v>36525</v>
      </c>
      <c r="L846" s="105" t="n">
        <f aca="false">IF(B846&lt;&gt;"FTE",J846+H846,DATE(2001,1,1))</f>
        <v>36526</v>
      </c>
      <c r="M846" s="103" t="n">
        <f aca="false">IF(AND($K846&lt;=M$20,$L846&gt;M$20),$I846,0)</f>
        <v>0</v>
      </c>
      <c r="N846" s="103" t="n">
        <f aca="false">IF(AND($K846&lt;=N$20,$L846&gt;N$20),$I846,0)</f>
        <v>0</v>
      </c>
      <c r="O846" s="103" t="n">
        <f aca="false">IF(AND($K846&lt;=O$20,$L846&gt;O$20),$I846,0)</f>
        <v>0</v>
      </c>
      <c r="P846" s="103" t="n">
        <f aca="false">IF(AND($K846&lt;=P$20,$L846&gt;P$20),$I846,0)</f>
        <v>0</v>
      </c>
      <c r="Q846" s="103" t="n">
        <f aca="false">IF(AND($K846&lt;=Q$20,$L846&gt;Q$20),$I846,0)</f>
        <v>0</v>
      </c>
      <c r="R846" s="103" t="n">
        <f aca="false">IF(AND($K846&lt;=R$20,$L846&gt;R$20),$I846,0)</f>
        <v>0</v>
      </c>
      <c r="S846" s="103" t="n">
        <f aca="false">IF(AND($K846&lt;=S$20,$L846&gt;S$20),$I846,0)</f>
        <v>0</v>
      </c>
      <c r="T846" s="103" t="n">
        <f aca="false">IF(AND($K846&lt;=T$20,$L846&gt;T$20),$I846,0)</f>
        <v>0</v>
      </c>
      <c r="U846" s="103" t="n">
        <f aca="false">IF(AND($K846&lt;=U$20,$L846&gt;U$20),$I846,0)</f>
        <v>0</v>
      </c>
      <c r="V846" s="103" t="n">
        <f aca="false">IF(AND($K846&lt;=V$20,$L846&gt;V$20),$I846,0)</f>
        <v>0</v>
      </c>
      <c r="W846" s="103" t="n">
        <f aca="false">IF(AND($K846&lt;=W$20,$L846&gt;W$20),$I846,0)</f>
        <v>0</v>
      </c>
      <c r="X846" s="103" t="n">
        <f aca="false">IF(AND($K846&lt;=X$20,$L846&gt;X$20),$I846,0)</f>
        <v>0</v>
      </c>
      <c r="Y846" s="106" t="n">
        <f aca="false">SUM(M846:X846)</f>
        <v>0</v>
      </c>
    </row>
    <row r="847" customFormat="false" ht="12.75" hidden="false" customHeight="false" outlineLevel="0" collapsed="false">
      <c r="A847" s="0" t="n">
        <f aca="false">+'Personnel Input Worksheet'!A848</f>
        <v>0</v>
      </c>
      <c r="B847" s="0" t="n">
        <f aca="false">+'Personnel Input Worksheet'!B848</f>
        <v>0</v>
      </c>
      <c r="C847" s="0" t="n">
        <f aca="false">+'Personnel Input Worksheet'!C848</f>
        <v>0</v>
      </c>
      <c r="D847" s="0" t="n">
        <f aca="false">+'Personnel Input Worksheet'!D848</f>
        <v>0</v>
      </c>
      <c r="E847" s="0" t="n">
        <f aca="false">+'Personnel Input Worksheet'!E848</f>
        <v>0</v>
      </c>
      <c r="F847" s="94" t="n">
        <f aca="false">+'Personnel Input Worksheet'!F848</f>
        <v>0</v>
      </c>
      <c r="G847" s="0" t="n">
        <f aca="false">+'Personnel Input Worksheet'!G848</f>
        <v>0</v>
      </c>
      <c r="H847" s="102" t="n">
        <f aca="false">+G847*30</f>
        <v>0</v>
      </c>
      <c r="I847" s="103" t="n">
        <f aca="false">+F847/12</f>
        <v>0</v>
      </c>
      <c r="J847" s="104" t="n">
        <v>36526</v>
      </c>
      <c r="K847" s="105" t="n">
        <f aca="false">IF(B847&lt;&gt;"FTE",DATE(99,12,31),+J847+(360-H847))</f>
        <v>36525</v>
      </c>
      <c r="L847" s="105" t="n">
        <f aca="false">IF(B847&lt;&gt;"FTE",J847+H847,DATE(2001,1,1))</f>
        <v>36526</v>
      </c>
      <c r="M847" s="103" t="n">
        <f aca="false">IF(AND($K847&lt;=M$20,$L847&gt;M$20),$I847,0)</f>
        <v>0</v>
      </c>
      <c r="N847" s="103" t="n">
        <f aca="false">IF(AND($K847&lt;=N$20,$L847&gt;N$20),$I847,0)</f>
        <v>0</v>
      </c>
      <c r="O847" s="103" t="n">
        <f aca="false">IF(AND($K847&lt;=O$20,$L847&gt;O$20),$I847,0)</f>
        <v>0</v>
      </c>
      <c r="P847" s="103" t="n">
        <f aca="false">IF(AND($K847&lt;=P$20,$L847&gt;P$20),$I847,0)</f>
        <v>0</v>
      </c>
      <c r="Q847" s="103" t="n">
        <f aca="false">IF(AND($K847&lt;=Q$20,$L847&gt;Q$20),$I847,0)</f>
        <v>0</v>
      </c>
      <c r="R847" s="103" t="n">
        <f aca="false">IF(AND($K847&lt;=R$20,$L847&gt;R$20),$I847,0)</f>
        <v>0</v>
      </c>
      <c r="S847" s="103" t="n">
        <f aca="false">IF(AND($K847&lt;=S$20,$L847&gt;S$20),$I847,0)</f>
        <v>0</v>
      </c>
      <c r="T847" s="103" t="n">
        <f aca="false">IF(AND($K847&lt;=T$20,$L847&gt;T$20),$I847,0)</f>
        <v>0</v>
      </c>
      <c r="U847" s="103" t="n">
        <f aca="false">IF(AND($K847&lt;=U$20,$L847&gt;U$20),$I847,0)</f>
        <v>0</v>
      </c>
      <c r="V847" s="103" t="n">
        <f aca="false">IF(AND($K847&lt;=V$20,$L847&gt;V$20),$I847,0)</f>
        <v>0</v>
      </c>
      <c r="W847" s="103" t="n">
        <f aca="false">IF(AND($K847&lt;=W$20,$L847&gt;W$20),$I847,0)</f>
        <v>0</v>
      </c>
      <c r="X847" s="103" t="n">
        <f aca="false">IF(AND($K847&lt;=X$20,$L847&gt;X$20),$I847,0)</f>
        <v>0</v>
      </c>
      <c r="Y847" s="106" t="n">
        <f aca="false">SUM(M847:X847)</f>
        <v>0</v>
      </c>
    </row>
    <row r="848" customFormat="false" ht="12.75" hidden="false" customHeight="false" outlineLevel="0" collapsed="false">
      <c r="A848" s="0" t="n">
        <f aca="false">+'Personnel Input Worksheet'!A849</f>
        <v>0</v>
      </c>
      <c r="B848" s="0" t="n">
        <f aca="false">+'Personnel Input Worksheet'!B849</f>
        <v>0</v>
      </c>
      <c r="C848" s="0" t="n">
        <f aca="false">+'Personnel Input Worksheet'!C849</f>
        <v>0</v>
      </c>
      <c r="D848" s="0" t="n">
        <f aca="false">+'Personnel Input Worksheet'!D849</f>
        <v>0</v>
      </c>
      <c r="E848" s="0" t="n">
        <f aca="false">+'Personnel Input Worksheet'!E849</f>
        <v>0</v>
      </c>
      <c r="F848" s="94" t="n">
        <f aca="false">+'Personnel Input Worksheet'!F849</f>
        <v>0</v>
      </c>
      <c r="G848" s="0" t="n">
        <f aca="false">+'Personnel Input Worksheet'!G849</f>
        <v>0</v>
      </c>
      <c r="H848" s="102" t="n">
        <f aca="false">+G848*30</f>
        <v>0</v>
      </c>
      <c r="I848" s="103" t="n">
        <f aca="false">+F848/12</f>
        <v>0</v>
      </c>
      <c r="J848" s="104" t="n">
        <v>36526</v>
      </c>
      <c r="K848" s="105" t="n">
        <f aca="false">IF(B848&lt;&gt;"FTE",DATE(99,12,31),+J848+(360-H848))</f>
        <v>36525</v>
      </c>
      <c r="L848" s="105" t="n">
        <f aca="false">IF(B848&lt;&gt;"FTE",J848+H848,DATE(2001,1,1))</f>
        <v>36526</v>
      </c>
      <c r="M848" s="103" t="n">
        <f aca="false">IF(AND($K848&lt;=M$20,$L848&gt;M$20),$I848,0)</f>
        <v>0</v>
      </c>
      <c r="N848" s="103" t="n">
        <f aca="false">IF(AND($K848&lt;=N$20,$L848&gt;N$20),$I848,0)</f>
        <v>0</v>
      </c>
      <c r="O848" s="103" t="n">
        <f aca="false">IF(AND($K848&lt;=O$20,$L848&gt;O$20),$I848,0)</f>
        <v>0</v>
      </c>
      <c r="P848" s="103" t="n">
        <f aca="false">IF(AND($K848&lt;=P$20,$L848&gt;P$20),$I848,0)</f>
        <v>0</v>
      </c>
      <c r="Q848" s="103" t="n">
        <f aca="false">IF(AND($K848&lt;=Q$20,$L848&gt;Q$20),$I848,0)</f>
        <v>0</v>
      </c>
      <c r="R848" s="103" t="n">
        <f aca="false">IF(AND($K848&lt;=R$20,$L848&gt;R$20),$I848,0)</f>
        <v>0</v>
      </c>
      <c r="S848" s="103" t="n">
        <f aca="false">IF(AND($K848&lt;=S$20,$L848&gt;S$20),$I848,0)</f>
        <v>0</v>
      </c>
      <c r="T848" s="103" t="n">
        <f aca="false">IF(AND($K848&lt;=T$20,$L848&gt;T$20),$I848,0)</f>
        <v>0</v>
      </c>
      <c r="U848" s="103" t="n">
        <f aca="false">IF(AND($K848&lt;=U$20,$L848&gt;U$20),$I848,0)</f>
        <v>0</v>
      </c>
      <c r="V848" s="103" t="n">
        <f aca="false">IF(AND($K848&lt;=V$20,$L848&gt;V$20),$I848,0)</f>
        <v>0</v>
      </c>
      <c r="W848" s="103" t="n">
        <f aca="false">IF(AND($K848&lt;=W$20,$L848&gt;W$20),$I848,0)</f>
        <v>0</v>
      </c>
      <c r="X848" s="103" t="n">
        <f aca="false">IF(AND($K848&lt;=X$20,$L848&gt;X$20),$I848,0)</f>
        <v>0</v>
      </c>
      <c r="Y848" s="106" t="n">
        <f aca="false">SUM(M848:X848)</f>
        <v>0</v>
      </c>
    </row>
    <row r="849" customFormat="false" ht="12.75" hidden="false" customHeight="false" outlineLevel="0" collapsed="false">
      <c r="A849" s="0" t="n">
        <f aca="false">+'Personnel Input Worksheet'!A850</f>
        <v>0</v>
      </c>
      <c r="B849" s="0" t="n">
        <f aca="false">+'Personnel Input Worksheet'!B850</f>
        <v>0</v>
      </c>
      <c r="C849" s="0" t="n">
        <f aca="false">+'Personnel Input Worksheet'!C850</f>
        <v>0</v>
      </c>
      <c r="D849" s="0" t="n">
        <f aca="false">+'Personnel Input Worksheet'!D850</f>
        <v>0</v>
      </c>
      <c r="E849" s="0" t="n">
        <f aca="false">+'Personnel Input Worksheet'!E850</f>
        <v>0</v>
      </c>
      <c r="F849" s="94" t="n">
        <f aca="false">+'Personnel Input Worksheet'!F850</f>
        <v>0</v>
      </c>
      <c r="G849" s="0" t="n">
        <f aca="false">+'Personnel Input Worksheet'!G850</f>
        <v>0</v>
      </c>
      <c r="H849" s="102" t="n">
        <f aca="false">+G849*30</f>
        <v>0</v>
      </c>
      <c r="I849" s="103" t="n">
        <f aca="false">+F849/12</f>
        <v>0</v>
      </c>
      <c r="J849" s="104" t="n">
        <v>36526</v>
      </c>
      <c r="K849" s="105" t="n">
        <f aca="false">IF(B849&lt;&gt;"FTE",DATE(99,12,31),+J849+(360-H849))</f>
        <v>36525</v>
      </c>
      <c r="L849" s="105" t="n">
        <f aca="false">IF(B849&lt;&gt;"FTE",J849+H849,DATE(2001,1,1))</f>
        <v>36526</v>
      </c>
      <c r="M849" s="103" t="n">
        <f aca="false">IF(AND($K849&lt;=M$20,$L849&gt;M$20),$I849,0)</f>
        <v>0</v>
      </c>
      <c r="N849" s="103" t="n">
        <f aca="false">IF(AND($K849&lt;=N$20,$L849&gt;N$20),$I849,0)</f>
        <v>0</v>
      </c>
      <c r="O849" s="103" t="n">
        <f aca="false">IF(AND($K849&lt;=O$20,$L849&gt;O$20),$I849,0)</f>
        <v>0</v>
      </c>
      <c r="P849" s="103" t="n">
        <f aca="false">IF(AND($K849&lt;=P$20,$L849&gt;P$20),$I849,0)</f>
        <v>0</v>
      </c>
      <c r="Q849" s="103" t="n">
        <f aca="false">IF(AND($K849&lt;=Q$20,$L849&gt;Q$20),$I849,0)</f>
        <v>0</v>
      </c>
      <c r="R849" s="103" t="n">
        <f aca="false">IF(AND($K849&lt;=R$20,$L849&gt;R$20),$I849,0)</f>
        <v>0</v>
      </c>
      <c r="S849" s="103" t="n">
        <f aca="false">IF(AND($K849&lt;=S$20,$L849&gt;S$20),$I849,0)</f>
        <v>0</v>
      </c>
      <c r="T849" s="103" t="n">
        <f aca="false">IF(AND($K849&lt;=T$20,$L849&gt;T$20),$I849,0)</f>
        <v>0</v>
      </c>
      <c r="U849" s="103" t="n">
        <f aca="false">IF(AND($K849&lt;=U$20,$L849&gt;U$20),$I849,0)</f>
        <v>0</v>
      </c>
      <c r="V849" s="103" t="n">
        <f aca="false">IF(AND($K849&lt;=V$20,$L849&gt;V$20),$I849,0)</f>
        <v>0</v>
      </c>
      <c r="W849" s="103" t="n">
        <f aca="false">IF(AND($K849&lt;=W$20,$L849&gt;W$20),$I849,0)</f>
        <v>0</v>
      </c>
      <c r="X849" s="103" t="n">
        <f aca="false">IF(AND($K849&lt;=X$20,$L849&gt;X$20),$I849,0)</f>
        <v>0</v>
      </c>
      <c r="Y849" s="106" t="n">
        <f aca="false">SUM(M849:X849)</f>
        <v>0</v>
      </c>
    </row>
    <row r="850" customFormat="false" ht="12.75" hidden="false" customHeight="false" outlineLevel="0" collapsed="false">
      <c r="A850" s="0" t="n">
        <f aca="false">+'Personnel Input Worksheet'!A851</f>
        <v>0</v>
      </c>
      <c r="B850" s="0" t="n">
        <f aca="false">+'Personnel Input Worksheet'!B851</f>
        <v>0</v>
      </c>
      <c r="C850" s="0" t="n">
        <f aca="false">+'Personnel Input Worksheet'!C851</f>
        <v>0</v>
      </c>
      <c r="D850" s="0" t="n">
        <f aca="false">+'Personnel Input Worksheet'!D851</f>
        <v>0</v>
      </c>
      <c r="E850" s="0" t="n">
        <f aca="false">+'Personnel Input Worksheet'!E851</f>
        <v>0</v>
      </c>
      <c r="F850" s="94" t="n">
        <f aca="false">+'Personnel Input Worksheet'!F851</f>
        <v>0</v>
      </c>
      <c r="G850" s="0" t="n">
        <f aca="false">+'Personnel Input Worksheet'!G851</f>
        <v>0</v>
      </c>
      <c r="H850" s="102" t="n">
        <f aca="false">+G850*30</f>
        <v>0</v>
      </c>
      <c r="I850" s="103" t="n">
        <f aca="false">+F850/12</f>
        <v>0</v>
      </c>
      <c r="J850" s="104" t="n">
        <v>36526</v>
      </c>
      <c r="K850" s="105" t="n">
        <f aca="false">IF(B850&lt;&gt;"FTE",DATE(99,12,31),+J850+(360-H850))</f>
        <v>36525</v>
      </c>
      <c r="L850" s="105" t="n">
        <f aca="false">IF(B850&lt;&gt;"FTE",J850+H850,DATE(2001,1,1))</f>
        <v>36526</v>
      </c>
      <c r="M850" s="103" t="n">
        <f aca="false">IF(AND($K850&lt;=M$20,$L850&gt;M$20),$I850,0)</f>
        <v>0</v>
      </c>
      <c r="N850" s="103" t="n">
        <f aca="false">IF(AND($K850&lt;=N$20,$L850&gt;N$20),$I850,0)</f>
        <v>0</v>
      </c>
      <c r="O850" s="103" t="n">
        <f aca="false">IF(AND($K850&lt;=O$20,$L850&gt;O$20),$I850,0)</f>
        <v>0</v>
      </c>
      <c r="P850" s="103" t="n">
        <f aca="false">IF(AND($K850&lt;=P$20,$L850&gt;P$20),$I850,0)</f>
        <v>0</v>
      </c>
      <c r="Q850" s="103" t="n">
        <f aca="false">IF(AND($K850&lt;=Q$20,$L850&gt;Q$20),$I850,0)</f>
        <v>0</v>
      </c>
      <c r="R850" s="103" t="n">
        <f aca="false">IF(AND($K850&lt;=R$20,$L850&gt;R$20),$I850,0)</f>
        <v>0</v>
      </c>
      <c r="S850" s="103" t="n">
        <f aca="false">IF(AND($K850&lt;=S$20,$L850&gt;S$20),$I850,0)</f>
        <v>0</v>
      </c>
      <c r="T850" s="103" t="n">
        <f aca="false">IF(AND($K850&lt;=T$20,$L850&gt;T$20),$I850,0)</f>
        <v>0</v>
      </c>
      <c r="U850" s="103" t="n">
        <f aca="false">IF(AND($K850&lt;=U$20,$L850&gt;U$20),$I850,0)</f>
        <v>0</v>
      </c>
      <c r="V850" s="103" t="n">
        <f aca="false">IF(AND($K850&lt;=V$20,$L850&gt;V$20),$I850,0)</f>
        <v>0</v>
      </c>
      <c r="W850" s="103" t="n">
        <f aca="false">IF(AND($K850&lt;=W$20,$L850&gt;W$20),$I850,0)</f>
        <v>0</v>
      </c>
      <c r="X850" s="103" t="n">
        <f aca="false">IF(AND($K850&lt;=X$20,$L850&gt;X$20),$I850,0)</f>
        <v>0</v>
      </c>
      <c r="Y850" s="106" t="n">
        <f aca="false">SUM(M850:X850)</f>
        <v>0</v>
      </c>
    </row>
    <row r="851" customFormat="false" ht="12.75" hidden="false" customHeight="false" outlineLevel="0" collapsed="false">
      <c r="A851" s="0" t="n">
        <f aca="false">+'Personnel Input Worksheet'!A852</f>
        <v>0</v>
      </c>
      <c r="B851" s="0" t="n">
        <f aca="false">+'Personnel Input Worksheet'!B852</f>
        <v>0</v>
      </c>
      <c r="C851" s="0" t="n">
        <f aca="false">+'Personnel Input Worksheet'!C852</f>
        <v>0</v>
      </c>
      <c r="D851" s="0" t="n">
        <f aca="false">+'Personnel Input Worksheet'!D852</f>
        <v>0</v>
      </c>
      <c r="E851" s="0" t="n">
        <f aca="false">+'Personnel Input Worksheet'!E852</f>
        <v>0</v>
      </c>
      <c r="F851" s="94" t="n">
        <f aca="false">+'Personnel Input Worksheet'!F852</f>
        <v>0</v>
      </c>
      <c r="G851" s="0" t="n">
        <f aca="false">+'Personnel Input Worksheet'!G852</f>
        <v>0</v>
      </c>
      <c r="H851" s="102" t="n">
        <f aca="false">+G851*30</f>
        <v>0</v>
      </c>
      <c r="I851" s="103" t="n">
        <f aca="false">+F851/12</f>
        <v>0</v>
      </c>
      <c r="J851" s="104" t="n">
        <v>36526</v>
      </c>
      <c r="K851" s="105" t="n">
        <f aca="false">IF(B851&lt;&gt;"FTE",DATE(99,12,31),+J851+(360-H851))</f>
        <v>36525</v>
      </c>
      <c r="L851" s="105" t="n">
        <f aca="false">IF(B851&lt;&gt;"FTE",J851+H851,DATE(2001,1,1))</f>
        <v>36526</v>
      </c>
      <c r="M851" s="103" t="n">
        <f aca="false">IF(AND($K851&lt;=M$20,$L851&gt;M$20),$I851,0)</f>
        <v>0</v>
      </c>
      <c r="N851" s="103" t="n">
        <f aca="false">IF(AND($K851&lt;=N$20,$L851&gt;N$20),$I851,0)</f>
        <v>0</v>
      </c>
      <c r="O851" s="103" t="n">
        <f aca="false">IF(AND($K851&lt;=O$20,$L851&gt;O$20),$I851,0)</f>
        <v>0</v>
      </c>
      <c r="P851" s="103" t="n">
        <f aca="false">IF(AND($K851&lt;=P$20,$L851&gt;P$20),$I851,0)</f>
        <v>0</v>
      </c>
      <c r="Q851" s="103" t="n">
        <f aca="false">IF(AND($K851&lt;=Q$20,$L851&gt;Q$20),$I851,0)</f>
        <v>0</v>
      </c>
      <c r="R851" s="103" t="n">
        <f aca="false">IF(AND($K851&lt;=R$20,$L851&gt;R$20),$I851,0)</f>
        <v>0</v>
      </c>
      <c r="S851" s="103" t="n">
        <f aca="false">IF(AND($K851&lt;=S$20,$L851&gt;S$20),$I851,0)</f>
        <v>0</v>
      </c>
      <c r="T851" s="103" t="n">
        <f aca="false">IF(AND($K851&lt;=T$20,$L851&gt;T$20),$I851,0)</f>
        <v>0</v>
      </c>
      <c r="U851" s="103" t="n">
        <f aca="false">IF(AND($K851&lt;=U$20,$L851&gt;U$20),$I851,0)</f>
        <v>0</v>
      </c>
      <c r="V851" s="103" t="n">
        <f aca="false">IF(AND($K851&lt;=V$20,$L851&gt;V$20),$I851,0)</f>
        <v>0</v>
      </c>
      <c r="W851" s="103" t="n">
        <f aca="false">IF(AND($K851&lt;=W$20,$L851&gt;W$20),$I851,0)</f>
        <v>0</v>
      </c>
      <c r="X851" s="103" t="n">
        <f aca="false">IF(AND($K851&lt;=X$20,$L851&gt;X$20),$I851,0)</f>
        <v>0</v>
      </c>
      <c r="Y851" s="106" t="n">
        <f aca="false">SUM(M851:X851)</f>
        <v>0</v>
      </c>
    </row>
    <row r="852" customFormat="false" ht="12.75" hidden="false" customHeight="false" outlineLevel="0" collapsed="false">
      <c r="A852" s="0" t="n">
        <f aca="false">+'Personnel Input Worksheet'!A853</f>
        <v>0</v>
      </c>
      <c r="B852" s="0" t="n">
        <f aca="false">+'Personnel Input Worksheet'!B853</f>
        <v>0</v>
      </c>
      <c r="C852" s="0" t="n">
        <f aca="false">+'Personnel Input Worksheet'!C853</f>
        <v>0</v>
      </c>
      <c r="D852" s="0" t="n">
        <f aca="false">+'Personnel Input Worksheet'!D853</f>
        <v>0</v>
      </c>
      <c r="E852" s="0" t="n">
        <f aca="false">+'Personnel Input Worksheet'!E853</f>
        <v>0</v>
      </c>
      <c r="F852" s="94" t="n">
        <f aca="false">+'Personnel Input Worksheet'!F853</f>
        <v>0</v>
      </c>
      <c r="G852" s="0" t="n">
        <f aca="false">+'Personnel Input Worksheet'!G853</f>
        <v>0</v>
      </c>
      <c r="H852" s="102" t="n">
        <f aca="false">+G852*30</f>
        <v>0</v>
      </c>
      <c r="I852" s="103" t="n">
        <f aca="false">+F852/12</f>
        <v>0</v>
      </c>
      <c r="J852" s="104" t="n">
        <v>36526</v>
      </c>
      <c r="K852" s="105" t="n">
        <f aca="false">IF(B852&lt;&gt;"FTE",DATE(99,12,31),+J852+(360-H852))</f>
        <v>36525</v>
      </c>
      <c r="L852" s="105" t="n">
        <f aca="false">IF(B852&lt;&gt;"FTE",J852+H852,DATE(2001,1,1))</f>
        <v>36526</v>
      </c>
      <c r="M852" s="103" t="n">
        <f aca="false">IF(AND($K852&lt;=M$20,$L852&gt;M$20),$I852,0)</f>
        <v>0</v>
      </c>
      <c r="N852" s="103" t="n">
        <f aca="false">IF(AND($K852&lt;=N$20,$L852&gt;N$20),$I852,0)</f>
        <v>0</v>
      </c>
      <c r="O852" s="103" t="n">
        <f aca="false">IF(AND($K852&lt;=O$20,$L852&gt;O$20),$I852,0)</f>
        <v>0</v>
      </c>
      <c r="P852" s="103" t="n">
        <f aca="false">IF(AND($K852&lt;=P$20,$L852&gt;P$20),$I852,0)</f>
        <v>0</v>
      </c>
      <c r="Q852" s="103" t="n">
        <f aca="false">IF(AND($K852&lt;=Q$20,$L852&gt;Q$20),$I852,0)</f>
        <v>0</v>
      </c>
      <c r="R852" s="103" t="n">
        <f aca="false">IF(AND($K852&lt;=R$20,$L852&gt;R$20),$I852,0)</f>
        <v>0</v>
      </c>
      <c r="S852" s="103" t="n">
        <f aca="false">IF(AND($K852&lt;=S$20,$L852&gt;S$20),$I852,0)</f>
        <v>0</v>
      </c>
      <c r="T852" s="103" t="n">
        <f aca="false">IF(AND($K852&lt;=T$20,$L852&gt;T$20),$I852,0)</f>
        <v>0</v>
      </c>
      <c r="U852" s="103" t="n">
        <f aca="false">IF(AND($K852&lt;=U$20,$L852&gt;U$20),$I852,0)</f>
        <v>0</v>
      </c>
      <c r="V852" s="103" t="n">
        <f aca="false">IF(AND($K852&lt;=V$20,$L852&gt;V$20),$I852,0)</f>
        <v>0</v>
      </c>
      <c r="W852" s="103" t="n">
        <f aca="false">IF(AND($K852&lt;=W$20,$L852&gt;W$20),$I852,0)</f>
        <v>0</v>
      </c>
      <c r="X852" s="103" t="n">
        <f aca="false">IF(AND($K852&lt;=X$20,$L852&gt;X$20),$I852,0)</f>
        <v>0</v>
      </c>
      <c r="Y852" s="106" t="n">
        <f aca="false">SUM(M852:X852)</f>
        <v>0</v>
      </c>
    </row>
    <row r="853" customFormat="false" ht="12.75" hidden="false" customHeight="false" outlineLevel="0" collapsed="false">
      <c r="A853" s="0" t="n">
        <f aca="false">+'Personnel Input Worksheet'!A854</f>
        <v>0</v>
      </c>
      <c r="B853" s="0" t="n">
        <f aca="false">+'Personnel Input Worksheet'!B854</f>
        <v>0</v>
      </c>
      <c r="C853" s="0" t="n">
        <f aca="false">+'Personnel Input Worksheet'!C854</f>
        <v>0</v>
      </c>
      <c r="D853" s="0" t="n">
        <f aca="false">+'Personnel Input Worksheet'!D854</f>
        <v>0</v>
      </c>
      <c r="E853" s="0" t="n">
        <f aca="false">+'Personnel Input Worksheet'!E854</f>
        <v>0</v>
      </c>
      <c r="F853" s="94" t="n">
        <f aca="false">+'Personnel Input Worksheet'!F854</f>
        <v>0</v>
      </c>
      <c r="G853" s="0" t="n">
        <f aca="false">+'Personnel Input Worksheet'!G854</f>
        <v>0</v>
      </c>
      <c r="H853" s="102" t="n">
        <f aca="false">+G853*30</f>
        <v>0</v>
      </c>
      <c r="I853" s="103" t="n">
        <f aca="false">+F853/12</f>
        <v>0</v>
      </c>
      <c r="J853" s="104" t="n">
        <v>36526</v>
      </c>
      <c r="K853" s="105" t="n">
        <f aca="false">IF(B853&lt;&gt;"FTE",DATE(99,12,31),+J853+(360-H853))</f>
        <v>36525</v>
      </c>
      <c r="L853" s="105" t="n">
        <f aca="false">IF(B853&lt;&gt;"FTE",J853+H853,DATE(2001,1,1))</f>
        <v>36526</v>
      </c>
      <c r="M853" s="103" t="n">
        <f aca="false">IF(AND($K853&lt;=M$20,$L853&gt;M$20),$I853,0)</f>
        <v>0</v>
      </c>
      <c r="N853" s="103" t="n">
        <f aca="false">IF(AND($K853&lt;=N$20,$L853&gt;N$20),$I853,0)</f>
        <v>0</v>
      </c>
      <c r="O853" s="103" t="n">
        <f aca="false">IF(AND($K853&lt;=O$20,$L853&gt;O$20),$I853,0)</f>
        <v>0</v>
      </c>
      <c r="P853" s="103" t="n">
        <f aca="false">IF(AND($K853&lt;=P$20,$L853&gt;P$20),$I853,0)</f>
        <v>0</v>
      </c>
      <c r="Q853" s="103" t="n">
        <f aca="false">IF(AND($K853&lt;=Q$20,$L853&gt;Q$20),$I853,0)</f>
        <v>0</v>
      </c>
      <c r="R853" s="103" t="n">
        <f aca="false">IF(AND($K853&lt;=R$20,$L853&gt;R$20),$I853,0)</f>
        <v>0</v>
      </c>
      <c r="S853" s="103" t="n">
        <f aca="false">IF(AND($K853&lt;=S$20,$L853&gt;S$20),$I853,0)</f>
        <v>0</v>
      </c>
      <c r="T853" s="103" t="n">
        <f aca="false">IF(AND($K853&lt;=T$20,$L853&gt;T$20),$I853,0)</f>
        <v>0</v>
      </c>
      <c r="U853" s="103" t="n">
        <f aca="false">IF(AND($K853&lt;=U$20,$L853&gt;U$20),$I853,0)</f>
        <v>0</v>
      </c>
      <c r="V853" s="103" t="n">
        <f aca="false">IF(AND($K853&lt;=V$20,$L853&gt;V$20),$I853,0)</f>
        <v>0</v>
      </c>
      <c r="W853" s="103" t="n">
        <f aca="false">IF(AND($K853&lt;=W$20,$L853&gt;W$20),$I853,0)</f>
        <v>0</v>
      </c>
      <c r="X853" s="103" t="n">
        <f aca="false">IF(AND($K853&lt;=X$20,$L853&gt;X$20),$I853,0)</f>
        <v>0</v>
      </c>
      <c r="Y853" s="106" t="n">
        <f aca="false">SUM(M853:X853)</f>
        <v>0</v>
      </c>
    </row>
    <row r="854" customFormat="false" ht="12.75" hidden="false" customHeight="false" outlineLevel="0" collapsed="false">
      <c r="A854" s="0" t="n">
        <f aca="false">+'Personnel Input Worksheet'!A855</f>
        <v>0</v>
      </c>
      <c r="B854" s="0" t="n">
        <f aca="false">+'Personnel Input Worksheet'!B855</f>
        <v>0</v>
      </c>
      <c r="C854" s="0" t="n">
        <f aca="false">+'Personnel Input Worksheet'!C855</f>
        <v>0</v>
      </c>
      <c r="D854" s="0" t="n">
        <f aca="false">+'Personnel Input Worksheet'!D855</f>
        <v>0</v>
      </c>
      <c r="E854" s="0" t="n">
        <f aca="false">+'Personnel Input Worksheet'!E855</f>
        <v>0</v>
      </c>
      <c r="F854" s="94" t="n">
        <f aca="false">+'Personnel Input Worksheet'!F855</f>
        <v>0</v>
      </c>
      <c r="G854" s="0" t="n">
        <f aca="false">+'Personnel Input Worksheet'!G855</f>
        <v>0</v>
      </c>
      <c r="H854" s="102" t="n">
        <f aca="false">+G854*30</f>
        <v>0</v>
      </c>
      <c r="I854" s="103" t="n">
        <f aca="false">+F854/12</f>
        <v>0</v>
      </c>
      <c r="J854" s="104" t="n">
        <v>36526</v>
      </c>
      <c r="K854" s="105" t="n">
        <f aca="false">IF(B854&lt;&gt;"FTE",DATE(99,12,31),+J854+(360-H854))</f>
        <v>36525</v>
      </c>
      <c r="L854" s="105" t="n">
        <f aca="false">IF(B854&lt;&gt;"FTE",J854+H854,DATE(2001,1,1))</f>
        <v>36526</v>
      </c>
      <c r="M854" s="103" t="n">
        <f aca="false">IF(AND($K854&lt;=M$20,$L854&gt;M$20),$I854,0)</f>
        <v>0</v>
      </c>
      <c r="N854" s="103" t="n">
        <f aca="false">IF(AND($K854&lt;=N$20,$L854&gt;N$20),$I854,0)</f>
        <v>0</v>
      </c>
      <c r="O854" s="103" t="n">
        <f aca="false">IF(AND($K854&lt;=O$20,$L854&gt;O$20),$I854,0)</f>
        <v>0</v>
      </c>
      <c r="P854" s="103" t="n">
        <f aca="false">IF(AND($K854&lt;=P$20,$L854&gt;P$20),$I854,0)</f>
        <v>0</v>
      </c>
      <c r="Q854" s="103" t="n">
        <f aca="false">IF(AND($K854&lt;=Q$20,$L854&gt;Q$20),$I854,0)</f>
        <v>0</v>
      </c>
      <c r="R854" s="103" t="n">
        <f aca="false">IF(AND($K854&lt;=R$20,$L854&gt;R$20),$I854,0)</f>
        <v>0</v>
      </c>
      <c r="S854" s="103" t="n">
        <f aca="false">IF(AND($K854&lt;=S$20,$L854&gt;S$20),$I854,0)</f>
        <v>0</v>
      </c>
      <c r="T854" s="103" t="n">
        <f aca="false">IF(AND($K854&lt;=T$20,$L854&gt;T$20),$I854,0)</f>
        <v>0</v>
      </c>
      <c r="U854" s="103" t="n">
        <f aca="false">IF(AND($K854&lt;=U$20,$L854&gt;U$20),$I854,0)</f>
        <v>0</v>
      </c>
      <c r="V854" s="103" t="n">
        <f aca="false">IF(AND($K854&lt;=V$20,$L854&gt;V$20),$I854,0)</f>
        <v>0</v>
      </c>
      <c r="W854" s="103" t="n">
        <f aca="false">IF(AND($K854&lt;=W$20,$L854&gt;W$20),$I854,0)</f>
        <v>0</v>
      </c>
      <c r="X854" s="103" t="n">
        <f aca="false">IF(AND($K854&lt;=X$20,$L854&gt;X$20),$I854,0)</f>
        <v>0</v>
      </c>
      <c r="Y854" s="106" t="n">
        <f aca="false">SUM(M854:X854)</f>
        <v>0</v>
      </c>
    </row>
    <row r="855" customFormat="false" ht="12.75" hidden="false" customHeight="false" outlineLevel="0" collapsed="false">
      <c r="A855" s="0" t="n">
        <f aca="false">+'Personnel Input Worksheet'!A856</f>
        <v>0</v>
      </c>
      <c r="B855" s="0" t="n">
        <f aca="false">+'Personnel Input Worksheet'!B856</f>
        <v>0</v>
      </c>
      <c r="C855" s="0" t="n">
        <f aca="false">+'Personnel Input Worksheet'!C856</f>
        <v>0</v>
      </c>
      <c r="D855" s="0" t="n">
        <f aca="false">+'Personnel Input Worksheet'!D856</f>
        <v>0</v>
      </c>
      <c r="E855" s="0" t="n">
        <f aca="false">+'Personnel Input Worksheet'!E856</f>
        <v>0</v>
      </c>
      <c r="F855" s="94" t="n">
        <f aca="false">+'Personnel Input Worksheet'!F856</f>
        <v>0</v>
      </c>
      <c r="G855" s="0" t="n">
        <f aca="false">+'Personnel Input Worksheet'!G856</f>
        <v>0</v>
      </c>
      <c r="H855" s="102" t="n">
        <f aca="false">+G855*30</f>
        <v>0</v>
      </c>
      <c r="I855" s="103" t="n">
        <f aca="false">+F855/12</f>
        <v>0</v>
      </c>
      <c r="J855" s="104" t="n">
        <v>36526</v>
      </c>
      <c r="K855" s="105" t="n">
        <f aca="false">IF(B855&lt;&gt;"FTE",DATE(99,12,31),+J855+(360-H855))</f>
        <v>36525</v>
      </c>
      <c r="L855" s="105" t="n">
        <f aca="false">IF(B855&lt;&gt;"FTE",J855+H855,DATE(2001,1,1))</f>
        <v>36526</v>
      </c>
      <c r="M855" s="103" t="n">
        <f aca="false">IF(AND($K855&lt;=M$20,$L855&gt;M$20),$I855,0)</f>
        <v>0</v>
      </c>
      <c r="N855" s="103" t="n">
        <f aca="false">IF(AND($K855&lt;=N$20,$L855&gt;N$20),$I855,0)</f>
        <v>0</v>
      </c>
      <c r="O855" s="103" t="n">
        <f aca="false">IF(AND($K855&lt;=O$20,$L855&gt;O$20),$I855,0)</f>
        <v>0</v>
      </c>
      <c r="P855" s="103" t="n">
        <f aca="false">IF(AND($K855&lt;=P$20,$L855&gt;P$20),$I855,0)</f>
        <v>0</v>
      </c>
      <c r="Q855" s="103" t="n">
        <f aca="false">IF(AND($K855&lt;=Q$20,$L855&gt;Q$20),$I855,0)</f>
        <v>0</v>
      </c>
      <c r="R855" s="103" t="n">
        <f aca="false">IF(AND($K855&lt;=R$20,$L855&gt;R$20),$I855,0)</f>
        <v>0</v>
      </c>
      <c r="S855" s="103" t="n">
        <f aca="false">IF(AND($K855&lt;=S$20,$L855&gt;S$20),$I855,0)</f>
        <v>0</v>
      </c>
      <c r="T855" s="103" t="n">
        <f aca="false">IF(AND($K855&lt;=T$20,$L855&gt;T$20),$I855,0)</f>
        <v>0</v>
      </c>
      <c r="U855" s="103" t="n">
        <f aca="false">IF(AND($K855&lt;=U$20,$L855&gt;U$20),$I855,0)</f>
        <v>0</v>
      </c>
      <c r="V855" s="103" t="n">
        <f aca="false">IF(AND($K855&lt;=V$20,$L855&gt;V$20),$I855,0)</f>
        <v>0</v>
      </c>
      <c r="W855" s="103" t="n">
        <f aca="false">IF(AND($K855&lt;=W$20,$L855&gt;W$20),$I855,0)</f>
        <v>0</v>
      </c>
      <c r="X855" s="103" t="n">
        <f aca="false">IF(AND($K855&lt;=X$20,$L855&gt;X$20),$I855,0)</f>
        <v>0</v>
      </c>
      <c r="Y855" s="106" t="n">
        <f aca="false">SUM(M855:X855)</f>
        <v>0</v>
      </c>
    </row>
    <row r="856" customFormat="false" ht="12.75" hidden="false" customHeight="false" outlineLevel="0" collapsed="false">
      <c r="A856" s="0" t="n">
        <f aca="false">+'Personnel Input Worksheet'!A857</f>
        <v>0</v>
      </c>
      <c r="B856" s="0" t="n">
        <f aca="false">+'Personnel Input Worksheet'!B857</f>
        <v>0</v>
      </c>
      <c r="C856" s="0" t="n">
        <f aca="false">+'Personnel Input Worksheet'!C857</f>
        <v>0</v>
      </c>
      <c r="D856" s="0" t="n">
        <f aca="false">+'Personnel Input Worksheet'!D857</f>
        <v>0</v>
      </c>
      <c r="E856" s="0" t="n">
        <f aca="false">+'Personnel Input Worksheet'!E857</f>
        <v>0</v>
      </c>
      <c r="F856" s="94" t="n">
        <f aca="false">+'Personnel Input Worksheet'!F857</f>
        <v>0</v>
      </c>
      <c r="G856" s="0" t="n">
        <f aca="false">+'Personnel Input Worksheet'!G857</f>
        <v>0</v>
      </c>
      <c r="H856" s="102" t="n">
        <f aca="false">+G856*30</f>
        <v>0</v>
      </c>
      <c r="I856" s="103" t="n">
        <f aca="false">+F856/12</f>
        <v>0</v>
      </c>
      <c r="J856" s="104" t="n">
        <v>36526</v>
      </c>
      <c r="K856" s="105" t="n">
        <f aca="false">IF(B856&lt;&gt;"FTE",DATE(99,12,31),+J856+(360-H856))</f>
        <v>36525</v>
      </c>
      <c r="L856" s="105" t="n">
        <f aca="false">IF(B856&lt;&gt;"FTE",J856+H856,DATE(2001,1,1))</f>
        <v>36526</v>
      </c>
      <c r="M856" s="103" t="n">
        <f aca="false">IF(AND($K856&lt;=M$20,$L856&gt;M$20),$I856,0)</f>
        <v>0</v>
      </c>
      <c r="N856" s="103" t="n">
        <f aca="false">IF(AND($K856&lt;=N$20,$L856&gt;N$20),$I856,0)</f>
        <v>0</v>
      </c>
      <c r="O856" s="103" t="n">
        <f aca="false">IF(AND($K856&lt;=O$20,$L856&gt;O$20),$I856,0)</f>
        <v>0</v>
      </c>
      <c r="P856" s="103" t="n">
        <f aca="false">IF(AND($K856&lt;=P$20,$L856&gt;P$20),$I856,0)</f>
        <v>0</v>
      </c>
      <c r="Q856" s="103" t="n">
        <f aca="false">IF(AND($K856&lt;=Q$20,$L856&gt;Q$20),$I856,0)</f>
        <v>0</v>
      </c>
      <c r="R856" s="103" t="n">
        <f aca="false">IF(AND($K856&lt;=R$20,$L856&gt;R$20),$I856,0)</f>
        <v>0</v>
      </c>
      <c r="S856" s="103" t="n">
        <f aca="false">IF(AND($K856&lt;=S$20,$L856&gt;S$20),$I856,0)</f>
        <v>0</v>
      </c>
      <c r="T856" s="103" t="n">
        <f aca="false">IF(AND($K856&lt;=T$20,$L856&gt;T$20),$I856,0)</f>
        <v>0</v>
      </c>
      <c r="U856" s="103" t="n">
        <f aca="false">IF(AND($K856&lt;=U$20,$L856&gt;U$20),$I856,0)</f>
        <v>0</v>
      </c>
      <c r="V856" s="103" t="n">
        <f aca="false">IF(AND($K856&lt;=V$20,$L856&gt;V$20),$I856,0)</f>
        <v>0</v>
      </c>
      <c r="W856" s="103" t="n">
        <f aca="false">IF(AND($K856&lt;=W$20,$L856&gt;W$20),$I856,0)</f>
        <v>0</v>
      </c>
      <c r="X856" s="103" t="n">
        <f aca="false">IF(AND($K856&lt;=X$20,$L856&gt;X$20),$I856,0)</f>
        <v>0</v>
      </c>
      <c r="Y856" s="106" t="n">
        <f aca="false">SUM(M856:X856)</f>
        <v>0</v>
      </c>
    </row>
    <row r="857" customFormat="false" ht="12.75" hidden="false" customHeight="false" outlineLevel="0" collapsed="false">
      <c r="A857" s="0" t="n">
        <f aca="false">+'Personnel Input Worksheet'!A858</f>
        <v>0</v>
      </c>
      <c r="B857" s="0" t="n">
        <f aca="false">+'Personnel Input Worksheet'!B858</f>
        <v>0</v>
      </c>
      <c r="C857" s="0" t="n">
        <f aca="false">+'Personnel Input Worksheet'!C858</f>
        <v>0</v>
      </c>
      <c r="D857" s="0" t="n">
        <f aca="false">+'Personnel Input Worksheet'!D858</f>
        <v>0</v>
      </c>
      <c r="E857" s="0" t="n">
        <f aca="false">+'Personnel Input Worksheet'!E858</f>
        <v>0</v>
      </c>
      <c r="F857" s="94" t="n">
        <f aca="false">+'Personnel Input Worksheet'!F858</f>
        <v>0</v>
      </c>
      <c r="G857" s="0" t="n">
        <f aca="false">+'Personnel Input Worksheet'!G858</f>
        <v>0</v>
      </c>
      <c r="H857" s="102" t="n">
        <f aca="false">+G857*30</f>
        <v>0</v>
      </c>
      <c r="I857" s="103" t="n">
        <f aca="false">+F857/12</f>
        <v>0</v>
      </c>
      <c r="J857" s="104" t="n">
        <v>36526</v>
      </c>
      <c r="K857" s="105" t="n">
        <f aca="false">IF(B857&lt;&gt;"FTE",DATE(99,12,31),+J857+(360-H857))</f>
        <v>36525</v>
      </c>
      <c r="L857" s="105" t="n">
        <f aca="false">IF(B857&lt;&gt;"FTE",J857+H857,DATE(2001,1,1))</f>
        <v>36526</v>
      </c>
      <c r="M857" s="103" t="n">
        <f aca="false">IF(AND($K857&lt;=M$20,$L857&gt;M$20),$I857,0)</f>
        <v>0</v>
      </c>
      <c r="N857" s="103" t="n">
        <f aca="false">IF(AND($K857&lt;=N$20,$L857&gt;N$20),$I857,0)</f>
        <v>0</v>
      </c>
      <c r="O857" s="103" t="n">
        <f aca="false">IF(AND($K857&lt;=O$20,$L857&gt;O$20),$I857,0)</f>
        <v>0</v>
      </c>
      <c r="P857" s="103" t="n">
        <f aca="false">IF(AND($K857&lt;=P$20,$L857&gt;P$20),$I857,0)</f>
        <v>0</v>
      </c>
      <c r="Q857" s="103" t="n">
        <f aca="false">IF(AND($K857&lt;=Q$20,$L857&gt;Q$20),$I857,0)</f>
        <v>0</v>
      </c>
      <c r="R857" s="103" t="n">
        <f aca="false">IF(AND($K857&lt;=R$20,$L857&gt;R$20),$I857,0)</f>
        <v>0</v>
      </c>
      <c r="S857" s="103" t="n">
        <f aca="false">IF(AND($K857&lt;=S$20,$L857&gt;S$20),$I857,0)</f>
        <v>0</v>
      </c>
      <c r="T857" s="103" t="n">
        <f aca="false">IF(AND($K857&lt;=T$20,$L857&gt;T$20),$I857,0)</f>
        <v>0</v>
      </c>
      <c r="U857" s="103" t="n">
        <f aca="false">IF(AND($K857&lt;=U$20,$L857&gt;U$20),$I857,0)</f>
        <v>0</v>
      </c>
      <c r="V857" s="103" t="n">
        <f aca="false">IF(AND($K857&lt;=V$20,$L857&gt;V$20),$I857,0)</f>
        <v>0</v>
      </c>
      <c r="W857" s="103" t="n">
        <f aca="false">IF(AND($K857&lt;=W$20,$L857&gt;W$20),$I857,0)</f>
        <v>0</v>
      </c>
      <c r="X857" s="103" t="n">
        <f aca="false">IF(AND($K857&lt;=X$20,$L857&gt;X$20),$I857,0)</f>
        <v>0</v>
      </c>
      <c r="Y857" s="106" t="n">
        <f aca="false">SUM(M857:X857)</f>
        <v>0</v>
      </c>
    </row>
    <row r="858" customFormat="false" ht="12.75" hidden="false" customHeight="false" outlineLevel="0" collapsed="false">
      <c r="A858" s="0" t="n">
        <f aca="false">+'Personnel Input Worksheet'!A859</f>
        <v>0</v>
      </c>
      <c r="B858" s="0" t="n">
        <f aca="false">+'Personnel Input Worksheet'!B859</f>
        <v>0</v>
      </c>
      <c r="C858" s="0" t="n">
        <f aca="false">+'Personnel Input Worksheet'!C859</f>
        <v>0</v>
      </c>
      <c r="D858" s="0" t="n">
        <f aca="false">+'Personnel Input Worksheet'!D859</f>
        <v>0</v>
      </c>
      <c r="E858" s="0" t="n">
        <f aca="false">+'Personnel Input Worksheet'!E859</f>
        <v>0</v>
      </c>
      <c r="F858" s="94" t="n">
        <f aca="false">+'Personnel Input Worksheet'!F859</f>
        <v>0</v>
      </c>
      <c r="G858" s="0" t="n">
        <f aca="false">+'Personnel Input Worksheet'!G859</f>
        <v>0</v>
      </c>
      <c r="H858" s="102" t="n">
        <f aca="false">+G858*30</f>
        <v>0</v>
      </c>
      <c r="I858" s="103" t="n">
        <f aca="false">+F858/12</f>
        <v>0</v>
      </c>
      <c r="J858" s="104" t="n">
        <v>36526</v>
      </c>
      <c r="K858" s="105" t="n">
        <f aca="false">IF(B858&lt;&gt;"FTE",DATE(99,12,31),+J858+(360-H858))</f>
        <v>36525</v>
      </c>
      <c r="L858" s="105" t="n">
        <f aca="false">IF(B858&lt;&gt;"FTE",J858+H858,DATE(2001,1,1))</f>
        <v>36526</v>
      </c>
      <c r="M858" s="103" t="n">
        <f aca="false">IF(AND($K858&lt;=M$20,$L858&gt;M$20),$I858,0)</f>
        <v>0</v>
      </c>
      <c r="N858" s="103" t="n">
        <f aca="false">IF(AND($K858&lt;=N$20,$L858&gt;N$20),$I858,0)</f>
        <v>0</v>
      </c>
      <c r="O858" s="103" t="n">
        <f aca="false">IF(AND($K858&lt;=O$20,$L858&gt;O$20),$I858,0)</f>
        <v>0</v>
      </c>
      <c r="P858" s="103" t="n">
        <f aca="false">IF(AND($K858&lt;=P$20,$L858&gt;P$20),$I858,0)</f>
        <v>0</v>
      </c>
      <c r="Q858" s="103" t="n">
        <f aca="false">IF(AND($K858&lt;=Q$20,$L858&gt;Q$20),$I858,0)</f>
        <v>0</v>
      </c>
      <c r="R858" s="103" t="n">
        <f aca="false">IF(AND($K858&lt;=R$20,$L858&gt;R$20),$I858,0)</f>
        <v>0</v>
      </c>
      <c r="S858" s="103" t="n">
        <f aca="false">IF(AND($K858&lt;=S$20,$L858&gt;S$20),$I858,0)</f>
        <v>0</v>
      </c>
      <c r="T858" s="103" t="n">
        <f aca="false">IF(AND($K858&lt;=T$20,$L858&gt;T$20),$I858,0)</f>
        <v>0</v>
      </c>
      <c r="U858" s="103" t="n">
        <f aca="false">IF(AND($K858&lt;=U$20,$L858&gt;U$20),$I858,0)</f>
        <v>0</v>
      </c>
      <c r="V858" s="103" t="n">
        <f aca="false">IF(AND($K858&lt;=V$20,$L858&gt;V$20),$I858,0)</f>
        <v>0</v>
      </c>
      <c r="W858" s="103" t="n">
        <f aca="false">IF(AND($K858&lt;=W$20,$L858&gt;W$20),$I858,0)</f>
        <v>0</v>
      </c>
      <c r="X858" s="103" t="n">
        <f aca="false">IF(AND($K858&lt;=X$20,$L858&gt;X$20),$I858,0)</f>
        <v>0</v>
      </c>
      <c r="Y858" s="106" t="n">
        <f aca="false">SUM(M858:X858)</f>
        <v>0</v>
      </c>
    </row>
    <row r="859" customFormat="false" ht="12.75" hidden="false" customHeight="false" outlineLevel="0" collapsed="false">
      <c r="A859" s="0" t="n">
        <f aca="false">+'Personnel Input Worksheet'!A860</f>
        <v>0</v>
      </c>
      <c r="B859" s="0" t="n">
        <f aca="false">+'Personnel Input Worksheet'!B860</f>
        <v>0</v>
      </c>
      <c r="C859" s="0" t="n">
        <f aca="false">+'Personnel Input Worksheet'!C860</f>
        <v>0</v>
      </c>
      <c r="D859" s="0" t="n">
        <f aca="false">+'Personnel Input Worksheet'!D860</f>
        <v>0</v>
      </c>
      <c r="E859" s="0" t="n">
        <f aca="false">+'Personnel Input Worksheet'!E860</f>
        <v>0</v>
      </c>
      <c r="F859" s="94" t="n">
        <f aca="false">+'Personnel Input Worksheet'!F860</f>
        <v>0</v>
      </c>
      <c r="G859" s="0" t="n">
        <f aca="false">+'Personnel Input Worksheet'!G860</f>
        <v>0</v>
      </c>
      <c r="H859" s="102" t="n">
        <f aca="false">+G859*30</f>
        <v>0</v>
      </c>
      <c r="I859" s="103" t="n">
        <f aca="false">+F859/12</f>
        <v>0</v>
      </c>
      <c r="J859" s="104" t="n">
        <v>36526</v>
      </c>
      <c r="K859" s="105" t="n">
        <f aca="false">IF(B859&lt;&gt;"FTE",DATE(99,12,31),+J859+(360-H859))</f>
        <v>36525</v>
      </c>
      <c r="L859" s="105" t="n">
        <f aca="false">IF(B859&lt;&gt;"FTE",J859+H859,DATE(2001,1,1))</f>
        <v>36526</v>
      </c>
      <c r="M859" s="103" t="n">
        <f aca="false">IF(AND($K859&lt;=M$20,$L859&gt;M$20),$I859,0)</f>
        <v>0</v>
      </c>
      <c r="N859" s="103" t="n">
        <f aca="false">IF(AND($K859&lt;=N$20,$L859&gt;N$20),$I859,0)</f>
        <v>0</v>
      </c>
      <c r="O859" s="103" t="n">
        <f aca="false">IF(AND($K859&lt;=O$20,$L859&gt;O$20),$I859,0)</f>
        <v>0</v>
      </c>
      <c r="P859" s="103" t="n">
        <f aca="false">IF(AND($K859&lt;=P$20,$L859&gt;P$20),$I859,0)</f>
        <v>0</v>
      </c>
      <c r="Q859" s="103" t="n">
        <f aca="false">IF(AND($K859&lt;=Q$20,$L859&gt;Q$20),$I859,0)</f>
        <v>0</v>
      </c>
      <c r="R859" s="103" t="n">
        <f aca="false">IF(AND($K859&lt;=R$20,$L859&gt;R$20),$I859,0)</f>
        <v>0</v>
      </c>
      <c r="S859" s="103" t="n">
        <f aca="false">IF(AND($K859&lt;=S$20,$L859&gt;S$20),$I859,0)</f>
        <v>0</v>
      </c>
      <c r="T859" s="103" t="n">
        <f aca="false">IF(AND($K859&lt;=T$20,$L859&gt;T$20),$I859,0)</f>
        <v>0</v>
      </c>
      <c r="U859" s="103" t="n">
        <f aca="false">IF(AND($K859&lt;=U$20,$L859&gt;U$20),$I859,0)</f>
        <v>0</v>
      </c>
      <c r="V859" s="103" t="n">
        <f aca="false">IF(AND($K859&lt;=V$20,$L859&gt;V$20),$I859,0)</f>
        <v>0</v>
      </c>
      <c r="W859" s="103" t="n">
        <f aca="false">IF(AND($K859&lt;=W$20,$L859&gt;W$20),$I859,0)</f>
        <v>0</v>
      </c>
      <c r="X859" s="103" t="n">
        <f aca="false">IF(AND($K859&lt;=X$20,$L859&gt;X$20),$I859,0)</f>
        <v>0</v>
      </c>
      <c r="Y859" s="106" t="n">
        <f aca="false">SUM(M859:X859)</f>
        <v>0</v>
      </c>
    </row>
    <row r="860" customFormat="false" ht="12.75" hidden="false" customHeight="false" outlineLevel="0" collapsed="false">
      <c r="A860" s="0" t="n">
        <f aca="false">+'Personnel Input Worksheet'!A861</f>
        <v>0</v>
      </c>
      <c r="B860" s="0" t="n">
        <f aca="false">+'Personnel Input Worksheet'!B861</f>
        <v>0</v>
      </c>
      <c r="C860" s="0" t="n">
        <f aca="false">+'Personnel Input Worksheet'!C861</f>
        <v>0</v>
      </c>
      <c r="D860" s="0" t="n">
        <f aca="false">+'Personnel Input Worksheet'!D861</f>
        <v>0</v>
      </c>
      <c r="E860" s="0" t="n">
        <f aca="false">+'Personnel Input Worksheet'!E861</f>
        <v>0</v>
      </c>
      <c r="F860" s="94" t="n">
        <f aca="false">+'Personnel Input Worksheet'!F861</f>
        <v>0</v>
      </c>
      <c r="G860" s="0" t="n">
        <f aca="false">+'Personnel Input Worksheet'!G861</f>
        <v>0</v>
      </c>
      <c r="H860" s="102" t="n">
        <f aca="false">+G860*30</f>
        <v>0</v>
      </c>
      <c r="I860" s="103" t="n">
        <f aca="false">+F860/12</f>
        <v>0</v>
      </c>
      <c r="J860" s="104" t="n">
        <v>36526</v>
      </c>
      <c r="K860" s="105" t="n">
        <f aca="false">IF(B860&lt;&gt;"FTE",DATE(99,12,31),+J860+(360-H860))</f>
        <v>36525</v>
      </c>
      <c r="L860" s="105" t="n">
        <f aca="false">IF(B860&lt;&gt;"FTE",J860+H860,DATE(2001,1,1))</f>
        <v>36526</v>
      </c>
      <c r="M860" s="103" t="n">
        <f aca="false">IF(AND($K860&lt;=M$20,$L860&gt;M$20),$I860,0)</f>
        <v>0</v>
      </c>
      <c r="N860" s="103" t="n">
        <f aca="false">IF(AND($K860&lt;=N$20,$L860&gt;N$20),$I860,0)</f>
        <v>0</v>
      </c>
      <c r="O860" s="103" t="n">
        <f aca="false">IF(AND($K860&lt;=O$20,$L860&gt;O$20),$I860,0)</f>
        <v>0</v>
      </c>
      <c r="P860" s="103" t="n">
        <f aca="false">IF(AND($K860&lt;=P$20,$L860&gt;P$20),$I860,0)</f>
        <v>0</v>
      </c>
      <c r="Q860" s="103" t="n">
        <f aca="false">IF(AND($K860&lt;=Q$20,$L860&gt;Q$20),$I860,0)</f>
        <v>0</v>
      </c>
      <c r="R860" s="103" t="n">
        <f aca="false">IF(AND($K860&lt;=R$20,$L860&gt;R$20),$I860,0)</f>
        <v>0</v>
      </c>
      <c r="S860" s="103" t="n">
        <f aca="false">IF(AND($K860&lt;=S$20,$L860&gt;S$20),$I860,0)</f>
        <v>0</v>
      </c>
      <c r="T860" s="103" t="n">
        <f aca="false">IF(AND($K860&lt;=T$20,$L860&gt;T$20),$I860,0)</f>
        <v>0</v>
      </c>
      <c r="U860" s="103" t="n">
        <f aca="false">IF(AND($K860&lt;=U$20,$L860&gt;U$20),$I860,0)</f>
        <v>0</v>
      </c>
      <c r="V860" s="103" t="n">
        <f aca="false">IF(AND($K860&lt;=V$20,$L860&gt;V$20),$I860,0)</f>
        <v>0</v>
      </c>
      <c r="W860" s="103" t="n">
        <f aca="false">IF(AND($K860&lt;=W$20,$L860&gt;W$20),$I860,0)</f>
        <v>0</v>
      </c>
      <c r="X860" s="103" t="n">
        <f aca="false">IF(AND($K860&lt;=X$20,$L860&gt;X$20),$I860,0)</f>
        <v>0</v>
      </c>
      <c r="Y860" s="106" t="n">
        <f aca="false">SUM(M860:X860)</f>
        <v>0</v>
      </c>
    </row>
    <row r="861" customFormat="false" ht="12.75" hidden="false" customHeight="false" outlineLevel="0" collapsed="false">
      <c r="A861" s="0" t="n">
        <f aca="false">+'Personnel Input Worksheet'!A862</f>
        <v>0</v>
      </c>
      <c r="B861" s="0" t="n">
        <f aca="false">+'Personnel Input Worksheet'!B862</f>
        <v>0</v>
      </c>
      <c r="C861" s="0" t="n">
        <f aca="false">+'Personnel Input Worksheet'!C862</f>
        <v>0</v>
      </c>
      <c r="D861" s="0" t="n">
        <f aca="false">+'Personnel Input Worksheet'!D862</f>
        <v>0</v>
      </c>
      <c r="E861" s="0" t="n">
        <f aca="false">+'Personnel Input Worksheet'!E862</f>
        <v>0</v>
      </c>
      <c r="F861" s="94" t="n">
        <f aca="false">+'Personnel Input Worksheet'!F862</f>
        <v>0</v>
      </c>
      <c r="G861" s="0" t="n">
        <f aca="false">+'Personnel Input Worksheet'!G862</f>
        <v>0</v>
      </c>
      <c r="H861" s="102" t="n">
        <f aca="false">+G861*30</f>
        <v>0</v>
      </c>
      <c r="I861" s="103" t="n">
        <f aca="false">+F861/12</f>
        <v>0</v>
      </c>
      <c r="J861" s="104" t="n">
        <v>36526</v>
      </c>
      <c r="K861" s="105" t="n">
        <f aca="false">IF(B861&lt;&gt;"FTE",DATE(99,12,31),+J861+(360-H861))</f>
        <v>36525</v>
      </c>
      <c r="L861" s="105" t="n">
        <f aca="false">IF(B861&lt;&gt;"FTE",J861+H861,DATE(2001,1,1))</f>
        <v>36526</v>
      </c>
      <c r="M861" s="103" t="n">
        <f aca="false">IF(AND($K861&lt;=M$20,$L861&gt;M$20),$I861,0)</f>
        <v>0</v>
      </c>
      <c r="N861" s="103" t="n">
        <f aca="false">IF(AND($K861&lt;=N$20,$L861&gt;N$20),$I861,0)</f>
        <v>0</v>
      </c>
      <c r="O861" s="103" t="n">
        <f aca="false">IF(AND($K861&lt;=O$20,$L861&gt;O$20),$I861,0)</f>
        <v>0</v>
      </c>
      <c r="P861" s="103" t="n">
        <f aca="false">IF(AND($K861&lt;=P$20,$L861&gt;P$20),$I861,0)</f>
        <v>0</v>
      </c>
      <c r="Q861" s="103" t="n">
        <f aca="false">IF(AND($K861&lt;=Q$20,$L861&gt;Q$20),$I861,0)</f>
        <v>0</v>
      </c>
      <c r="R861" s="103" t="n">
        <f aca="false">IF(AND($K861&lt;=R$20,$L861&gt;R$20),$I861,0)</f>
        <v>0</v>
      </c>
      <c r="S861" s="103" t="n">
        <f aca="false">IF(AND($K861&lt;=S$20,$L861&gt;S$20),$I861,0)</f>
        <v>0</v>
      </c>
      <c r="T861" s="103" t="n">
        <f aca="false">IF(AND($K861&lt;=T$20,$L861&gt;T$20),$I861,0)</f>
        <v>0</v>
      </c>
      <c r="U861" s="103" t="n">
        <f aca="false">IF(AND($K861&lt;=U$20,$L861&gt;U$20),$I861,0)</f>
        <v>0</v>
      </c>
      <c r="V861" s="103" t="n">
        <f aca="false">IF(AND($K861&lt;=V$20,$L861&gt;V$20),$I861,0)</f>
        <v>0</v>
      </c>
      <c r="W861" s="103" t="n">
        <f aca="false">IF(AND($K861&lt;=W$20,$L861&gt;W$20),$I861,0)</f>
        <v>0</v>
      </c>
      <c r="X861" s="103" t="n">
        <f aca="false">IF(AND($K861&lt;=X$20,$L861&gt;X$20),$I861,0)</f>
        <v>0</v>
      </c>
      <c r="Y861" s="106" t="n">
        <f aca="false">SUM(M861:X861)</f>
        <v>0</v>
      </c>
    </row>
    <row r="862" customFormat="false" ht="12.75" hidden="false" customHeight="false" outlineLevel="0" collapsed="false">
      <c r="A862" s="0" t="n">
        <f aca="false">+'Personnel Input Worksheet'!A863</f>
        <v>0</v>
      </c>
      <c r="B862" s="0" t="n">
        <f aca="false">+'Personnel Input Worksheet'!B863</f>
        <v>0</v>
      </c>
      <c r="C862" s="0" t="n">
        <f aca="false">+'Personnel Input Worksheet'!C863</f>
        <v>0</v>
      </c>
      <c r="D862" s="0" t="n">
        <f aca="false">+'Personnel Input Worksheet'!D863</f>
        <v>0</v>
      </c>
      <c r="E862" s="0" t="n">
        <f aca="false">+'Personnel Input Worksheet'!E863</f>
        <v>0</v>
      </c>
      <c r="F862" s="94" t="n">
        <f aca="false">+'Personnel Input Worksheet'!F863</f>
        <v>0</v>
      </c>
      <c r="G862" s="0" t="n">
        <f aca="false">+'Personnel Input Worksheet'!G863</f>
        <v>0</v>
      </c>
      <c r="H862" s="102" t="n">
        <f aca="false">+G862*30</f>
        <v>0</v>
      </c>
      <c r="I862" s="103" t="n">
        <f aca="false">+F862/12</f>
        <v>0</v>
      </c>
      <c r="J862" s="104" t="n">
        <v>36526</v>
      </c>
      <c r="K862" s="105" t="n">
        <f aca="false">IF(B862&lt;&gt;"FTE",DATE(99,12,31),+J862+(360-H862))</f>
        <v>36525</v>
      </c>
      <c r="L862" s="105" t="n">
        <f aca="false">IF(B862&lt;&gt;"FTE",J862+H862,DATE(2001,1,1))</f>
        <v>36526</v>
      </c>
      <c r="M862" s="103" t="n">
        <f aca="false">IF(AND($K862&lt;=M$20,$L862&gt;M$20),$I862,0)</f>
        <v>0</v>
      </c>
      <c r="N862" s="103" t="n">
        <f aca="false">IF(AND($K862&lt;=N$20,$L862&gt;N$20),$I862,0)</f>
        <v>0</v>
      </c>
      <c r="O862" s="103" t="n">
        <f aca="false">IF(AND($K862&lt;=O$20,$L862&gt;O$20),$I862,0)</f>
        <v>0</v>
      </c>
      <c r="P862" s="103" t="n">
        <f aca="false">IF(AND($K862&lt;=P$20,$L862&gt;P$20),$I862,0)</f>
        <v>0</v>
      </c>
      <c r="Q862" s="103" t="n">
        <f aca="false">IF(AND($K862&lt;=Q$20,$L862&gt;Q$20),$I862,0)</f>
        <v>0</v>
      </c>
      <c r="R862" s="103" t="n">
        <f aca="false">IF(AND($K862&lt;=R$20,$L862&gt;R$20),$I862,0)</f>
        <v>0</v>
      </c>
      <c r="S862" s="103" t="n">
        <f aca="false">IF(AND($K862&lt;=S$20,$L862&gt;S$20),$I862,0)</f>
        <v>0</v>
      </c>
      <c r="T862" s="103" t="n">
        <f aca="false">IF(AND($K862&lt;=T$20,$L862&gt;T$20),$I862,0)</f>
        <v>0</v>
      </c>
      <c r="U862" s="103" t="n">
        <f aca="false">IF(AND($K862&lt;=U$20,$L862&gt;U$20),$I862,0)</f>
        <v>0</v>
      </c>
      <c r="V862" s="103" t="n">
        <f aca="false">IF(AND($K862&lt;=V$20,$L862&gt;V$20),$I862,0)</f>
        <v>0</v>
      </c>
      <c r="W862" s="103" t="n">
        <f aca="false">IF(AND($K862&lt;=W$20,$L862&gt;W$20),$I862,0)</f>
        <v>0</v>
      </c>
      <c r="X862" s="103" t="n">
        <f aca="false">IF(AND($K862&lt;=X$20,$L862&gt;X$20),$I862,0)</f>
        <v>0</v>
      </c>
      <c r="Y862" s="106" t="n">
        <f aca="false">SUM(M862:X862)</f>
        <v>0</v>
      </c>
    </row>
    <row r="863" customFormat="false" ht="12.75" hidden="false" customHeight="false" outlineLevel="0" collapsed="false">
      <c r="A863" s="0" t="n">
        <f aca="false">+'Personnel Input Worksheet'!A864</f>
        <v>0</v>
      </c>
      <c r="B863" s="0" t="n">
        <f aca="false">+'Personnel Input Worksheet'!B864</f>
        <v>0</v>
      </c>
      <c r="C863" s="0" t="n">
        <f aca="false">+'Personnel Input Worksheet'!C864</f>
        <v>0</v>
      </c>
      <c r="D863" s="0" t="n">
        <f aca="false">+'Personnel Input Worksheet'!D864</f>
        <v>0</v>
      </c>
      <c r="E863" s="0" t="n">
        <f aca="false">+'Personnel Input Worksheet'!E864</f>
        <v>0</v>
      </c>
      <c r="F863" s="94" t="n">
        <f aca="false">+'Personnel Input Worksheet'!F864</f>
        <v>0</v>
      </c>
      <c r="G863" s="0" t="n">
        <f aca="false">+'Personnel Input Worksheet'!G864</f>
        <v>0</v>
      </c>
      <c r="H863" s="102" t="n">
        <f aca="false">+G863*30</f>
        <v>0</v>
      </c>
      <c r="I863" s="103" t="n">
        <f aca="false">+F863/12</f>
        <v>0</v>
      </c>
      <c r="J863" s="104" t="n">
        <v>36526</v>
      </c>
      <c r="K863" s="105" t="n">
        <f aca="false">IF(B863&lt;&gt;"FTE",DATE(99,12,31),+J863+(360-H863))</f>
        <v>36525</v>
      </c>
      <c r="L863" s="105" t="n">
        <f aca="false">IF(B863&lt;&gt;"FTE",J863+H863,DATE(2001,1,1))</f>
        <v>36526</v>
      </c>
      <c r="M863" s="103" t="n">
        <f aca="false">IF(AND($K863&lt;=M$20,$L863&gt;M$20),$I863,0)</f>
        <v>0</v>
      </c>
      <c r="N863" s="103" t="n">
        <f aca="false">IF(AND($K863&lt;=N$20,$L863&gt;N$20),$I863,0)</f>
        <v>0</v>
      </c>
      <c r="O863" s="103" t="n">
        <f aca="false">IF(AND($K863&lt;=O$20,$L863&gt;O$20),$I863,0)</f>
        <v>0</v>
      </c>
      <c r="P863" s="103" t="n">
        <f aca="false">IF(AND($K863&lt;=P$20,$L863&gt;P$20),$I863,0)</f>
        <v>0</v>
      </c>
      <c r="Q863" s="103" t="n">
        <f aca="false">IF(AND($K863&lt;=Q$20,$L863&gt;Q$20),$I863,0)</f>
        <v>0</v>
      </c>
      <c r="R863" s="103" t="n">
        <f aca="false">IF(AND($K863&lt;=R$20,$L863&gt;R$20),$I863,0)</f>
        <v>0</v>
      </c>
      <c r="S863" s="103" t="n">
        <f aca="false">IF(AND($K863&lt;=S$20,$L863&gt;S$20),$I863,0)</f>
        <v>0</v>
      </c>
      <c r="T863" s="103" t="n">
        <f aca="false">IF(AND($K863&lt;=T$20,$L863&gt;T$20),$I863,0)</f>
        <v>0</v>
      </c>
      <c r="U863" s="103" t="n">
        <f aca="false">IF(AND($K863&lt;=U$20,$L863&gt;U$20),$I863,0)</f>
        <v>0</v>
      </c>
      <c r="V863" s="103" t="n">
        <f aca="false">IF(AND($K863&lt;=V$20,$L863&gt;V$20),$I863,0)</f>
        <v>0</v>
      </c>
      <c r="W863" s="103" t="n">
        <f aca="false">IF(AND($K863&lt;=W$20,$L863&gt;W$20),$I863,0)</f>
        <v>0</v>
      </c>
      <c r="X863" s="103" t="n">
        <f aca="false">IF(AND($K863&lt;=X$20,$L863&gt;X$20),$I863,0)</f>
        <v>0</v>
      </c>
      <c r="Y863" s="106" t="n">
        <f aca="false">SUM(M863:X863)</f>
        <v>0</v>
      </c>
    </row>
    <row r="864" customFormat="false" ht="12.75" hidden="false" customHeight="false" outlineLevel="0" collapsed="false">
      <c r="A864" s="0" t="n">
        <f aca="false">+'Personnel Input Worksheet'!A865</f>
        <v>0</v>
      </c>
      <c r="B864" s="0" t="n">
        <f aca="false">+'Personnel Input Worksheet'!B865</f>
        <v>0</v>
      </c>
      <c r="C864" s="0" t="n">
        <f aca="false">+'Personnel Input Worksheet'!C865</f>
        <v>0</v>
      </c>
      <c r="D864" s="0" t="n">
        <f aca="false">+'Personnel Input Worksheet'!D865</f>
        <v>0</v>
      </c>
      <c r="E864" s="0" t="n">
        <f aca="false">+'Personnel Input Worksheet'!E865</f>
        <v>0</v>
      </c>
      <c r="F864" s="94" t="n">
        <f aca="false">+'Personnel Input Worksheet'!F865</f>
        <v>0</v>
      </c>
      <c r="G864" s="0" t="n">
        <f aca="false">+'Personnel Input Worksheet'!G865</f>
        <v>0</v>
      </c>
      <c r="H864" s="102" t="n">
        <f aca="false">+G864*30</f>
        <v>0</v>
      </c>
      <c r="I864" s="103" t="n">
        <f aca="false">+F864/12</f>
        <v>0</v>
      </c>
      <c r="J864" s="104" t="n">
        <v>36526</v>
      </c>
      <c r="K864" s="105" t="n">
        <f aca="false">IF(B864&lt;&gt;"FTE",DATE(99,12,31),+J864+(360-H864))</f>
        <v>36525</v>
      </c>
      <c r="L864" s="105" t="n">
        <f aca="false">IF(B864&lt;&gt;"FTE",J864+H864,DATE(2001,1,1))</f>
        <v>36526</v>
      </c>
      <c r="M864" s="103" t="n">
        <f aca="false">IF(AND($K864&lt;=M$20,$L864&gt;M$20),$I864,0)</f>
        <v>0</v>
      </c>
      <c r="N864" s="103" t="n">
        <f aca="false">IF(AND($K864&lt;=N$20,$L864&gt;N$20),$I864,0)</f>
        <v>0</v>
      </c>
      <c r="O864" s="103" t="n">
        <f aca="false">IF(AND($K864&lt;=O$20,$L864&gt;O$20),$I864,0)</f>
        <v>0</v>
      </c>
      <c r="P864" s="103" t="n">
        <f aca="false">IF(AND($K864&lt;=P$20,$L864&gt;P$20),$I864,0)</f>
        <v>0</v>
      </c>
      <c r="Q864" s="103" t="n">
        <f aca="false">IF(AND($K864&lt;=Q$20,$L864&gt;Q$20),$I864,0)</f>
        <v>0</v>
      </c>
      <c r="R864" s="103" t="n">
        <f aca="false">IF(AND($K864&lt;=R$20,$L864&gt;R$20),$I864,0)</f>
        <v>0</v>
      </c>
      <c r="S864" s="103" t="n">
        <f aca="false">IF(AND($K864&lt;=S$20,$L864&gt;S$20),$I864,0)</f>
        <v>0</v>
      </c>
      <c r="T864" s="103" t="n">
        <f aca="false">IF(AND($K864&lt;=T$20,$L864&gt;T$20),$I864,0)</f>
        <v>0</v>
      </c>
      <c r="U864" s="103" t="n">
        <f aca="false">IF(AND($K864&lt;=U$20,$L864&gt;U$20),$I864,0)</f>
        <v>0</v>
      </c>
      <c r="V864" s="103" t="n">
        <f aca="false">IF(AND($K864&lt;=V$20,$L864&gt;V$20),$I864,0)</f>
        <v>0</v>
      </c>
      <c r="W864" s="103" t="n">
        <f aca="false">IF(AND($K864&lt;=W$20,$L864&gt;W$20),$I864,0)</f>
        <v>0</v>
      </c>
      <c r="X864" s="103" t="n">
        <f aca="false">IF(AND($K864&lt;=X$20,$L864&gt;X$20),$I864,0)</f>
        <v>0</v>
      </c>
      <c r="Y864" s="106" t="n">
        <f aca="false">SUM(M864:X864)</f>
        <v>0</v>
      </c>
    </row>
    <row r="865" customFormat="false" ht="12.75" hidden="false" customHeight="false" outlineLevel="0" collapsed="false">
      <c r="A865" s="0" t="n">
        <f aca="false">+'Personnel Input Worksheet'!A866</f>
        <v>0</v>
      </c>
      <c r="B865" s="0" t="n">
        <f aca="false">+'Personnel Input Worksheet'!B866</f>
        <v>0</v>
      </c>
      <c r="C865" s="0" t="n">
        <f aca="false">+'Personnel Input Worksheet'!C866</f>
        <v>0</v>
      </c>
      <c r="D865" s="0" t="n">
        <f aca="false">+'Personnel Input Worksheet'!D866</f>
        <v>0</v>
      </c>
      <c r="E865" s="0" t="n">
        <f aca="false">+'Personnel Input Worksheet'!E866</f>
        <v>0</v>
      </c>
      <c r="F865" s="94" t="n">
        <f aca="false">+'Personnel Input Worksheet'!F866</f>
        <v>0</v>
      </c>
      <c r="G865" s="0" t="n">
        <f aca="false">+'Personnel Input Worksheet'!G866</f>
        <v>0</v>
      </c>
      <c r="H865" s="102" t="n">
        <f aca="false">+G865*30</f>
        <v>0</v>
      </c>
      <c r="I865" s="103" t="n">
        <f aca="false">+F865/12</f>
        <v>0</v>
      </c>
      <c r="J865" s="104" t="n">
        <v>36526</v>
      </c>
      <c r="K865" s="105" t="n">
        <f aca="false">IF(B865&lt;&gt;"FTE",DATE(99,12,31),+J865+(360-H865))</f>
        <v>36525</v>
      </c>
      <c r="L865" s="105" t="n">
        <f aca="false">IF(B865&lt;&gt;"FTE",J865+H865,DATE(2001,1,1))</f>
        <v>36526</v>
      </c>
      <c r="M865" s="103" t="n">
        <f aca="false">IF(AND($K865&lt;=M$20,$L865&gt;M$20),$I865,0)</f>
        <v>0</v>
      </c>
      <c r="N865" s="103" t="n">
        <f aca="false">IF(AND($K865&lt;=N$20,$L865&gt;N$20),$I865,0)</f>
        <v>0</v>
      </c>
      <c r="O865" s="103" t="n">
        <f aca="false">IF(AND($K865&lt;=O$20,$L865&gt;O$20),$I865,0)</f>
        <v>0</v>
      </c>
      <c r="P865" s="103" t="n">
        <f aca="false">IF(AND($K865&lt;=P$20,$L865&gt;P$20),$I865,0)</f>
        <v>0</v>
      </c>
      <c r="Q865" s="103" t="n">
        <f aca="false">IF(AND($K865&lt;=Q$20,$L865&gt;Q$20),$I865,0)</f>
        <v>0</v>
      </c>
      <c r="R865" s="103" t="n">
        <f aca="false">IF(AND($K865&lt;=R$20,$L865&gt;R$20),$I865,0)</f>
        <v>0</v>
      </c>
      <c r="S865" s="103" t="n">
        <f aca="false">IF(AND($K865&lt;=S$20,$L865&gt;S$20),$I865,0)</f>
        <v>0</v>
      </c>
      <c r="T865" s="103" t="n">
        <f aca="false">IF(AND($K865&lt;=T$20,$L865&gt;T$20),$I865,0)</f>
        <v>0</v>
      </c>
      <c r="U865" s="103" t="n">
        <f aca="false">IF(AND($K865&lt;=U$20,$L865&gt;U$20),$I865,0)</f>
        <v>0</v>
      </c>
      <c r="V865" s="103" t="n">
        <f aca="false">IF(AND($K865&lt;=V$20,$L865&gt;V$20),$I865,0)</f>
        <v>0</v>
      </c>
      <c r="W865" s="103" t="n">
        <f aca="false">IF(AND($K865&lt;=W$20,$L865&gt;W$20),$I865,0)</f>
        <v>0</v>
      </c>
      <c r="X865" s="103" t="n">
        <f aca="false">IF(AND($K865&lt;=X$20,$L865&gt;X$20),$I865,0)</f>
        <v>0</v>
      </c>
      <c r="Y865" s="106" t="n">
        <f aca="false">SUM(M865:X865)</f>
        <v>0</v>
      </c>
    </row>
    <row r="866" customFormat="false" ht="12.75" hidden="false" customHeight="false" outlineLevel="0" collapsed="false">
      <c r="A866" s="0" t="n">
        <f aca="false">+'Personnel Input Worksheet'!A867</f>
        <v>0</v>
      </c>
      <c r="B866" s="0" t="n">
        <f aca="false">+'Personnel Input Worksheet'!B867</f>
        <v>0</v>
      </c>
      <c r="C866" s="0" t="n">
        <f aca="false">+'Personnel Input Worksheet'!C867</f>
        <v>0</v>
      </c>
      <c r="D866" s="0" t="n">
        <f aca="false">+'Personnel Input Worksheet'!D867</f>
        <v>0</v>
      </c>
      <c r="E866" s="0" t="n">
        <f aca="false">+'Personnel Input Worksheet'!E867</f>
        <v>0</v>
      </c>
      <c r="F866" s="94" t="n">
        <f aca="false">+'Personnel Input Worksheet'!F867</f>
        <v>0</v>
      </c>
      <c r="G866" s="0" t="n">
        <f aca="false">+'Personnel Input Worksheet'!G867</f>
        <v>0</v>
      </c>
      <c r="H866" s="102" t="n">
        <f aca="false">+G866*30</f>
        <v>0</v>
      </c>
      <c r="I866" s="103" t="n">
        <f aca="false">+F866/12</f>
        <v>0</v>
      </c>
      <c r="J866" s="104" t="n">
        <v>36526</v>
      </c>
      <c r="K866" s="105" t="n">
        <f aca="false">IF(B866&lt;&gt;"FTE",DATE(99,12,31),+J866+(360-H866))</f>
        <v>36525</v>
      </c>
      <c r="L866" s="105" t="n">
        <f aca="false">IF(B866&lt;&gt;"FTE",J866+H866,DATE(2001,1,1))</f>
        <v>36526</v>
      </c>
      <c r="M866" s="103" t="n">
        <f aca="false">IF(AND($K866&lt;=M$20,$L866&gt;M$20),$I866,0)</f>
        <v>0</v>
      </c>
      <c r="N866" s="103" t="n">
        <f aca="false">IF(AND($K866&lt;=N$20,$L866&gt;N$20),$I866,0)</f>
        <v>0</v>
      </c>
      <c r="O866" s="103" t="n">
        <f aca="false">IF(AND($K866&lt;=O$20,$L866&gt;O$20),$I866,0)</f>
        <v>0</v>
      </c>
      <c r="P866" s="103" t="n">
        <f aca="false">IF(AND($K866&lt;=P$20,$L866&gt;P$20),$I866,0)</f>
        <v>0</v>
      </c>
      <c r="Q866" s="103" t="n">
        <f aca="false">IF(AND($K866&lt;=Q$20,$L866&gt;Q$20),$I866,0)</f>
        <v>0</v>
      </c>
      <c r="R866" s="103" t="n">
        <f aca="false">IF(AND($K866&lt;=R$20,$L866&gt;R$20),$I866,0)</f>
        <v>0</v>
      </c>
      <c r="S866" s="103" t="n">
        <f aca="false">IF(AND($K866&lt;=S$20,$L866&gt;S$20),$I866,0)</f>
        <v>0</v>
      </c>
      <c r="T866" s="103" t="n">
        <f aca="false">IF(AND($K866&lt;=T$20,$L866&gt;T$20),$I866,0)</f>
        <v>0</v>
      </c>
      <c r="U866" s="103" t="n">
        <f aca="false">IF(AND($K866&lt;=U$20,$L866&gt;U$20),$I866,0)</f>
        <v>0</v>
      </c>
      <c r="V866" s="103" t="n">
        <f aca="false">IF(AND($K866&lt;=V$20,$L866&gt;V$20),$I866,0)</f>
        <v>0</v>
      </c>
      <c r="W866" s="103" t="n">
        <f aca="false">IF(AND($K866&lt;=W$20,$L866&gt;W$20),$I866,0)</f>
        <v>0</v>
      </c>
      <c r="X866" s="103" t="n">
        <f aca="false">IF(AND($K866&lt;=X$20,$L866&gt;X$20),$I866,0)</f>
        <v>0</v>
      </c>
      <c r="Y866" s="106" t="n">
        <f aca="false">SUM(M866:X866)</f>
        <v>0</v>
      </c>
    </row>
    <row r="867" customFormat="false" ht="12.75" hidden="false" customHeight="false" outlineLevel="0" collapsed="false">
      <c r="A867" s="0" t="n">
        <f aca="false">+'Personnel Input Worksheet'!A868</f>
        <v>0</v>
      </c>
      <c r="B867" s="0" t="n">
        <f aca="false">+'Personnel Input Worksheet'!B868</f>
        <v>0</v>
      </c>
      <c r="C867" s="0" t="n">
        <f aca="false">+'Personnel Input Worksheet'!C868</f>
        <v>0</v>
      </c>
      <c r="D867" s="0" t="n">
        <f aca="false">+'Personnel Input Worksheet'!D868</f>
        <v>0</v>
      </c>
      <c r="E867" s="0" t="n">
        <f aca="false">+'Personnel Input Worksheet'!E868</f>
        <v>0</v>
      </c>
      <c r="F867" s="94" t="n">
        <f aca="false">+'Personnel Input Worksheet'!F868</f>
        <v>0</v>
      </c>
      <c r="G867" s="0" t="n">
        <f aca="false">+'Personnel Input Worksheet'!G868</f>
        <v>0</v>
      </c>
      <c r="H867" s="102" t="n">
        <f aca="false">+G867*30</f>
        <v>0</v>
      </c>
      <c r="I867" s="103" t="n">
        <f aca="false">+F867/12</f>
        <v>0</v>
      </c>
      <c r="J867" s="104" t="n">
        <v>36526</v>
      </c>
      <c r="K867" s="105" t="n">
        <f aca="false">IF(B867&lt;&gt;"FTE",DATE(99,12,31),+J867+(360-H867))</f>
        <v>36525</v>
      </c>
      <c r="L867" s="105" t="n">
        <f aca="false">IF(B867&lt;&gt;"FTE",J867+H867,DATE(2001,1,1))</f>
        <v>36526</v>
      </c>
      <c r="M867" s="103" t="n">
        <f aca="false">IF(AND($K867&lt;=M$20,$L867&gt;M$20),$I867,0)</f>
        <v>0</v>
      </c>
      <c r="N867" s="103" t="n">
        <f aca="false">IF(AND($K867&lt;=N$20,$L867&gt;N$20),$I867,0)</f>
        <v>0</v>
      </c>
      <c r="O867" s="103" t="n">
        <f aca="false">IF(AND($K867&lt;=O$20,$L867&gt;O$20),$I867,0)</f>
        <v>0</v>
      </c>
      <c r="P867" s="103" t="n">
        <f aca="false">IF(AND($K867&lt;=P$20,$L867&gt;P$20),$I867,0)</f>
        <v>0</v>
      </c>
      <c r="Q867" s="103" t="n">
        <f aca="false">IF(AND($K867&lt;=Q$20,$L867&gt;Q$20),$I867,0)</f>
        <v>0</v>
      </c>
      <c r="R867" s="103" t="n">
        <f aca="false">IF(AND($K867&lt;=R$20,$L867&gt;R$20),$I867,0)</f>
        <v>0</v>
      </c>
      <c r="S867" s="103" t="n">
        <f aca="false">IF(AND($K867&lt;=S$20,$L867&gt;S$20),$I867,0)</f>
        <v>0</v>
      </c>
      <c r="T867" s="103" t="n">
        <f aca="false">IF(AND($K867&lt;=T$20,$L867&gt;T$20),$I867,0)</f>
        <v>0</v>
      </c>
      <c r="U867" s="103" t="n">
        <f aca="false">IF(AND($K867&lt;=U$20,$L867&gt;U$20),$I867,0)</f>
        <v>0</v>
      </c>
      <c r="V867" s="103" t="n">
        <f aca="false">IF(AND($K867&lt;=V$20,$L867&gt;V$20),$I867,0)</f>
        <v>0</v>
      </c>
      <c r="W867" s="103" t="n">
        <f aca="false">IF(AND($K867&lt;=W$20,$L867&gt;W$20),$I867,0)</f>
        <v>0</v>
      </c>
      <c r="X867" s="103" t="n">
        <f aca="false">IF(AND($K867&lt;=X$20,$L867&gt;X$20),$I867,0)</f>
        <v>0</v>
      </c>
      <c r="Y867" s="106" t="n">
        <f aca="false">SUM(M867:X867)</f>
        <v>0</v>
      </c>
    </row>
    <row r="868" customFormat="false" ht="12.75" hidden="false" customHeight="false" outlineLevel="0" collapsed="false">
      <c r="A868" s="0" t="n">
        <f aca="false">+'Personnel Input Worksheet'!A869</f>
        <v>0</v>
      </c>
      <c r="B868" s="0" t="n">
        <f aca="false">+'Personnel Input Worksheet'!B869</f>
        <v>0</v>
      </c>
      <c r="C868" s="0" t="n">
        <f aca="false">+'Personnel Input Worksheet'!C869</f>
        <v>0</v>
      </c>
      <c r="D868" s="0" t="n">
        <f aca="false">+'Personnel Input Worksheet'!D869</f>
        <v>0</v>
      </c>
      <c r="E868" s="0" t="n">
        <f aca="false">+'Personnel Input Worksheet'!E869</f>
        <v>0</v>
      </c>
      <c r="F868" s="94" t="n">
        <f aca="false">+'Personnel Input Worksheet'!F869</f>
        <v>0</v>
      </c>
      <c r="G868" s="0" t="n">
        <f aca="false">+'Personnel Input Worksheet'!G869</f>
        <v>0</v>
      </c>
      <c r="H868" s="102" t="n">
        <f aca="false">+G868*30</f>
        <v>0</v>
      </c>
      <c r="I868" s="103" t="n">
        <f aca="false">+F868/12</f>
        <v>0</v>
      </c>
      <c r="J868" s="104" t="n">
        <v>36526</v>
      </c>
      <c r="K868" s="105" t="n">
        <f aca="false">IF(B868&lt;&gt;"FTE",DATE(99,12,31),+J868+(360-H868))</f>
        <v>36525</v>
      </c>
      <c r="L868" s="105" t="n">
        <f aca="false">IF(B868&lt;&gt;"FTE",J868+H868,DATE(2001,1,1))</f>
        <v>36526</v>
      </c>
      <c r="M868" s="103" t="n">
        <f aca="false">IF(AND($K868&lt;=M$20,$L868&gt;M$20),$I868,0)</f>
        <v>0</v>
      </c>
      <c r="N868" s="103" t="n">
        <f aca="false">IF(AND($K868&lt;=N$20,$L868&gt;N$20),$I868,0)</f>
        <v>0</v>
      </c>
      <c r="O868" s="103" t="n">
        <f aca="false">IF(AND($K868&lt;=O$20,$L868&gt;O$20),$I868,0)</f>
        <v>0</v>
      </c>
      <c r="P868" s="103" t="n">
        <f aca="false">IF(AND($K868&lt;=P$20,$L868&gt;P$20),$I868,0)</f>
        <v>0</v>
      </c>
      <c r="Q868" s="103" t="n">
        <f aca="false">IF(AND($K868&lt;=Q$20,$L868&gt;Q$20),$I868,0)</f>
        <v>0</v>
      </c>
      <c r="R868" s="103" t="n">
        <f aca="false">IF(AND($K868&lt;=R$20,$L868&gt;R$20),$I868,0)</f>
        <v>0</v>
      </c>
      <c r="S868" s="103" t="n">
        <f aca="false">IF(AND($K868&lt;=S$20,$L868&gt;S$20),$I868,0)</f>
        <v>0</v>
      </c>
      <c r="T868" s="103" t="n">
        <f aca="false">IF(AND($K868&lt;=T$20,$L868&gt;T$20),$I868,0)</f>
        <v>0</v>
      </c>
      <c r="U868" s="103" t="n">
        <f aca="false">IF(AND($K868&lt;=U$20,$L868&gt;U$20),$I868,0)</f>
        <v>0</v>
      </c>
      <c r="V868" s="103" t="n">
        <f aca="false">IF(AND($K868&lt;=V$20,$L868&gt;V$20),$I868,0)</f>
        <v>0</v>
      </c>
      <c r="W868" s="103" t="n">
        <f aca="false">IF(AND($K868&lt;=W$20,$L868&gt;W$20),$I868,0)</f>
        <v>0</v>
      </c>
      <c r="X868" s="103" t="n">
        <f aca="false">IF(AND($K868&lt;=X$20,$L868&gt;X$20),$I868,0)</f>
        <v>0</v>
      </c>
      <c r="Y868" s="106" t="n">
        <f aca="false">SUM(M868:X868)</f>
        <v>0</v>
      </c>
    </row>
    <row r="869" customFormat="false" ht="12.75" hidden="false" customHeight="false" outlineLevel="0" collapsed="false">
      <c r="A869" s="0" t="n">
        <f aca="false">+'Personnel Input Worksheet'!A870</f>
        <v>0</v>
      </c>
      <c r="B869" s="0" t="n">
        <f aca="false">+'Personnel Input Worksheet'!B870</f>
        <v>0</v>
      </c>
      <c r="C869" s="0" t="n">
        <f aca="false">+'Personnel Input Worksheet'!C870</f>
        <v>0</v>
      </c>
      <c r="D869" s="0" t="n">
        <f aca="false">+'Personnel Input Worksheet'!D870</f>
        <v>0</v>
      </c>
      <c r="E869" s="0" t="n">
        <f aca="false">+'Personnel Input Worksheet'!E870</f>
        <v>0</v>
      </c>
      <c r="F869" s="94" t="n">
        <f aca="false">+'Personnel Input Worksheet'!F870</f>
        <v>0</v>
      </c>
      <c r="G869" s="0" t="n">
        <f aca="false">+'Personnel Input Worksheet'!G870</f>
        <v>0</v>
      </c>
      <c r="H869" s="102" t="n">
        <f aca="false">+G869*30</f>
        <v>0</v>
      </c>
      <c r="I869" s="103" t="n">
        <f aca="false">+F869/12</f>
        <v>0</v>
      </c>
      <c r="J869" s="104" t="n">
        <v>36526</v>
      </c>
      <c r="K869" s="105" t="n">
        <f aca="false">IF(B869&lt;&gt;"FTE",DATE(99,12,31),+J869+(360-H869))</f>
        <v>36525</v>
      </c>
      <c r="L869" s="105" t="n">
        <f aca="false">IF(B869&lt;&gt;"FTE",J869+H869,DATE(2001,1,1))</f>
        <v>36526</v>
      </c>
      <c r="M869" s="103" t="n">
        <f aca="false">IF(AND($K869&lt;=M$20,$L869&gt;M$20),$I869,0)</f>
        <v>0</v>
      </c>
      <c r="N869" s="103" t="n">
        <f aca="false">IF(AND($K869&lt;=N$20,$L869&gt;N$20),$I869,0)</f>
        <v>0</v>
      </c>
      <c r="O869" s="103" t="n">
        <f aca="false">IF(AND($K869&lt;=O$20,$L869&gt;O$20),$I869,0)</f>
        <v>0</v>
      </c>
      <c r="P869" s="103" t="n">
        <f aca="false">IF(AND($K869&lt;=P$20,$L869&gt;P$20),$I869,0)</f>
        <v>0</v>
      </c>
      <c r="Q869" s="103" t="n">
        <f aca="false">IF(AND($K869&lt;=Q$20,$L869&gt;Q$20),$I869,0)</f>
        <v>0</v>
      </c>
      <c r="R869" s="103" t="n">
        <f aca="false">IF(AND($K869&lt;=R$20,$L869&gt;R$20),$I869,0)</f>
        <v>0</v>
      </c>
      <c r="S869" s="103" t="n">
        <f aca="false">IF(AND($K869&lt;=S$20,$L869&gt;S$20),$I869,0)</f>
        <v>0</v>
      </c>
      <c r="T869" s="103" t="n">
        <f aca="false">IF(AND($K869&lt;=T$20,$L869&gt;T$20),$I869,0)</f>
        <v>0</v>
      </c>
      <c r="U869" s="103" t="n">
        <f aca="false">IF(AND($K869&lt;=U$20,$L869&gt;U$20),$I869,0)</f>
        <v>0</v>
      </c>
      <c r="V869" s="103" t="n">
        <f aca="false">IF(AND($K869&lt;=V$20,$L869&gt;V$20),$I869,0)</f>
        <v>0</v>
      </c>
      <c r="W869" s="103" t="n">
        <f aca="false">IF(AND($K869&lt;=W$20,$L869&gt;W$20),$I869,0)</f>
        <v>0</v>
      </c>
      <c r="X869" s="103" t="n">
        <f aca="false">IF(AND($K869&lt;=X$20,$L869&gt;X$20),$I869,0)</f>
        <v>0</v>
      </c>
      <c r="Y869" s="106" t="n">
        <f aca="false">SUM(M869:X869)</f>
        <v>0</v>
      </c>
    </row>
    <row r="870" customFormat="false" ht="12.75" hidden="false" customHeight="false" outlineLevel="0" collapsed="false">
      <c r="A870" s="0" t="n">
        <f aca="false">+'Personnel Input Worksheet'!A871</f>
        <v>0</v>
      </c>
      <c r="B870" s="0" t="n">
        <f aca="false">+'Personnel Input Worksheet'!B871</f>
        <v>0</v>
      </c>
      <c r="C870" s="0" t="n">
        <f aca="false">+'Personnel Input Worksheet'!C871</f>
        <v>0</v>
      </c>
      <c r="D870" s="0" t="n">
        <f aca="false">+'Personnel Input Worksheet'!D871</f>
        <v>0</v>
      </c>
      <c r="E870" s="0" t="n">
        <f aca="false">+'Personnel Input Worksheet'!E871</f>
        <v>0</v>
      </c>
      <c r="F870" s="94" t="n">
        <f aca="false">+'Personnel Input Worksheet'!F871</f>
        <v>0</v>
      </c>
      <c r="G870" s="0" t="n">
        <f aca="false">+'Personnel Input Worksheet'!G871</f>
        <v>0</v>
      </c>
      <c r="H870" s="102" t="n">
        <f aca="false">+G870*30</f>
        <v>0</v>
      </c>
      <c r="I870" s="103" t="n">
        <f aca="false">+F870/12</f>
        <v>0</v>
      </c>
      <c r="J870" s="104" t="n">
        <v>36526</v>
      </c>
      <c r="K870" s="105" t="n">
        <f aca="false">IF(B870&lt;&gt;"FTE",DATE(99,12,31),+J870+(360-H870))</f>
        <v>36525</v>
      </c>
      <c r="L870" s="105" t="n">
        <f aca="false">IF(B870&lt;&gt;"FTE",J870+H870,DATE(2001,1,1))</f>
        <v>36526</v>
      </c>
      <c r="M870" s="103" t="n">
        <f aca="false">IF(AND($K870&lt;=M$20,$L870&gt;M$20),$I870,0)</f>
        <v>0</v>
      </c>
      <c r="N870" s="103" t="n">
        <f aca="false">IF(AND($K870&lt;=N$20,$L870&gt;N$20),$I870,0)</f>
        <v>0</v>
      </c>
      <c r="O870" s="103" t="n">
        <f aca="false">IF(AND($K870&lt;=O$20,$L870&gt;O$20),$I870,0)</f>
        <v>0</v>
      </c>
      <c r="P870" s="103" t="n">
        <f aca="false">IF(AND($K870&lt;=P$20,$L870&gt;P$20),$I870,0)</f>
        <v>0</v>
      </c>
      <c r="Q870" s="103" t="n">
        <f aca="false">IF(AND($K870&lt;=Q$20,$L870&gt;Q$20),$I870,0)</f>
        <v>0</v>
      </c>
      <c r="R870" s="103" t="n">
        <f aca="false">IF(AND($K870&lt;=R$20,$L870&gt;R$20),$I870,0)</f>
        <v>0</v>
      </c>
      <c r="S870" s="103" t="n">
        <f aca="false">IF(AND($K870&lt;=S$20,$L870&gt;S$20),$I870,0)</f>
        <v>0</v>
      </c>
      <c r="T870" s="103" t="n">
        <f aca="false">IF(AND($K870&lt;=T$20,$L870&gt;T$20),$I870,0)</f>
        <v>0</v>
      </c>
      <c r="U870" s="103" t="n">
        <f aca="false">IF(AND($K870&lt;=U$20,$L870&gt;U$20),$I870,0)</f>
        <v>0</v>
      </c>
      <c r="V870" s="103" t="n">
        <f aca="false">IF(AND($K870&lt;=V$20,$L870&gt;V$20),$I870,0)</f>
        <v>0</v>
      </c>
      <c r="W870" s="103" t="n">
        <f aca="false">IF(AND($K870&lt;=W$20,$L870&gt;W$20),$I870,0)</f>
        <v>0</v>
      </c>
      <c r="X870" s="103" t="n">
        <f aca="false">IF(AND($K870&lt;=X$20,$L870&gt;X$20),$I870,0)</f>
        <v>0</v>
      </c>
      <c r="Y870" s="106" t="n">
        <f aca="false">SUM(M870:X870)</f>
        <v>0</v>
      </c>
    </row>
    <row r="871" customFormat="false" ht="12.75" hidden="false" customHeight="false" outlineLevel="0" collapsed="false">
      <c r="A871" s="0" t="n">
        <f aca="false">+'Personnel Input Worksheet'!A872</f>
        <v>0</v>
      </c>
      <c r="B871" s="0" t="n">
        <f aca="false">+'Personnel Input Worksheet'!B872</f>
        <v>0</v>
      </c>
      <c r="C871" s="0" t="n">
        <f aca="false">+'Personnel Input Worksheet'!C872</f>
        <v>0</v>
      </c>
      <c r="D871" s="0" t="n">
        <f aca="false">+'Personnel Input Worksheet'!D872</f>
        <v>0</v>
      </c>
      <c r="E871" s="0" t="n">
        <f aca="false">+'Personnel Input Worksheet'!E872</f>
        <v>0</v>
      </c>
      <c r="F871" s="94" t="n">
        <f aca="false">+'Personnel Input Worksheet'!F872</f>
        <v>0</v>
      </c>
      <c r="G871" s="0" t="n">
        <f aca="false">+'Personnel Input Worksheet'!G872</f>
        <v>0</v>
      </c>
      <c r="H871" s="102" t="n">
        <f aca="false">+G871*30</f>
        <v>0</v>
      </c>
      <c r="I871" s="103" t="n">
        <f aca="false">+F871/12</f>
        <v>0</v>
      </c>
      <c r="J871" s="104" t="n">
        <v>36526</v>
      </c>
      <c r="K871" s="105" t="n">
        <f aca="false">IF(B871&lt;&gt;"FTE",DATE(99,12,31),+J871+(360-H871))</f>
        <v>36525</v>
      </c>
      <c r="L871" s="105" t="n">
        <f aca="false">IF(B871&lt;&gt;"FTE",J871+H871,DATE(2001,1,1))</f>
        <v>36526</v>
      </c>
      <c r="M871" s="103" t="n">
        <f aca="false">IF(AND($K871&lt;=M$20,$L871&gt;M$20),$I871,0)</f>
        <v>0</v>
      </c>
      <c r="N871" s="103" t="n">
        <f aca="false">IF(AND($K871&lt;=N$20,$L871&gt;N$20),$I871,0)</f>
        <v>0</v>
      </c>
      <c r="O871" s="103" t="n">
        <f aca="false">IF(AND($K871&lt;=O$20,$L871&gt;O$20),$I871,0)</f>
        <v>0</v>
      </c>
      <c r="P871" s="103" t="n">
        <f aca="false">IF(AND($K871&lt;=P$20,$L871&gt;P$20),$I871,0)</f>
        <v>0</v>
      </c>
      <c r="Q871" s="103" t="n">
        <f aca="false">IF(AND($K871&lt;=Q$20,$L871&gt;Q$20),$I871,0)</f>
        <v>0</v>
      </c>
      <c r="R871" s="103" t="n">
        <f aca="false">IF(AND($K871&lt;=R$20,$L871&gt;R$20),$I871,0)</f>
        <v>0</v>
      </c>
      <c r="S871" s="103" t="n">
        <f aca="false">IF(AND($K871&lt;=S$20,$L871&gt;S$20),$I871,0)</f>
        <v>0</v>
      </c>
      <c r="T871" s="103" t="n">
        <f aca="false">IF(AND($K871&lt;=T$20,$L871&gt;T$20),$I871,0)</f>
        <v>0</v>
      </c>
      <c r="U871" s="103" t="n">
        <f aca="false">IF(AND($K871&lt;=U$20,$L871&gt;U$20),$I871,0)</f>
        <v>0</v>
      </c>
      <c r="V871" s="103" t="n">
        <f aca="false">IF(AND($K871&lt;=V$20,$L871&gt;V$20),$I871,0)</f>
        <v>0</v>
      </c>
      <c r="W871" s="103" t="n">
        <f aca="false">IF(AND($K871&lt;=W$20,$L871&gt;W$20),$I871,0)</f>
        <v>0</v>
      </c>
      <c r="X871" s="103" t="n">
        <f aca="false">IF(AND($K871&lt;=X$20,$L871&gt;X$20),$I871,0)</f>
        <v>0</v>
      </c>
      <c r="Y871" s="106" t="n">
        <f aca="false">SUM(M871:X871)</f>
        <v>0</v>
      </c>
    </row>
    <row r="872" customFormat="false" ht="12.75" hidden="false" customHeight="false" outlineLevel="0" collapsed="false">
      <c r="A872" s="0" t="n">
        <f aca="false">+'Personnel Input Worksheet'!A873</f>
        <v>0</v>
      </c>
      <c r="B872" s="0" t="n">
        <f aca="false">+'Personnel Input Worksheet'!B873</f>
        <v>0</v>
      </c>
      <c r="C872" s="0" t="n">
        <f aca="false">+'Personnel Input Worksheet'!C873</f>
        <v>0</v>
      </c>
      <c r="D872" s="0" t="n">
        <f aca="false">+'Personnel Input Worksheet'!D873</f>
        <v>0</v>
      </c>
      <c r="E872" s="0" t="n">
        <f aca="false">+'Personnel Input Worksheet'!E873</f>
        <v>0</v>
      </c>
      <c r="F872" s="94" t="n">
        <f aca="false">+'Personnel Input Worksheet'!F873</f>
        <v>0</v>
      </c>
      <c r="G872" s="0" t="n">
        <f aca="false">+'Personnel Input Worksheet'!G873</f>
        <v>0</v>
      </c>
      <c r="H872" s="102" t="n">
        <f aca="false">+G872*30</f>
        <v>0</v>
      </c>
      <c r="I872" s="103" t="n">
        <f aca="false">+F872/12</f>
        <v>0</v>
      </c>
      <c r="J872" s="104" t="n">
        <v>36526</v>
      </c>
      <c r="K872" s="105" t="n">
        <f aca="false">IF(B872&lt;&gt;"FTE",DATE(99,12,31),+J872+(360-H872))</f>
        <v>36525</v>
      </c>
      <c r="L872" s="105" t="n">
        <f aca="false">IF(B872&lt;&gt;"FTE",J872+H872,DATE(2001,1,1))</f>
        <v>36526</v>
      </c>
      <c r="M872" s="103" t="n">
        <f aca="false">IF(AND($K872&lt;=M$20,$L872&gt;M$20),$I872,0)</f>
        <v>0</v>
      </c>
      <c r="N872" s="103" t="n">
        <f aca="false">IF(AND($K872&lt;=N$20,$L872&gt;N$20),$I872,0)</f>
        <v>0</v>
      </c>
      <c r="O872" s="103" t="n">
        <f aca="false">IF(AND($K872&lt;=O$20,$L872&gt;O$20),$I872,0)</f>
        <v>0</v>
      </c>
      <c r="P872" s="103" t="n">
        <f aca="false">IF(AND($K872&lt;=P$20,$L872&gt;P$20),$I872,0)</f>
        <v>0</v>
      </c>
      <c r="Q872" s="103" t="n">
        <f aca="false">IF(AND($K872&lt;=Q$20,$L872&gt;Q$20),$I872,0)</f>
        <v>0</v>
      </c>
      <c r="R872" s="103" t="n">
        <f aca="false">IF(AND($K872&lt;=R$20,$L872&gt;R$20),$I872,0)</f>
        <v>0</v>
      </c>
      <c r="S872" s="103" t="n">
        <f aca="false">IF(AND($K872&lt;=S$20,$L872&gt;S$20),$I872,0)</f>
        <v>0</v>
      </c>
      <c r="T872" s="103" t="n">
        <f aca="false">IF(AND($K872&lt;=T$20,$L872&gt;T$20),$I872,0)</f>
        <v>0</v>
      </c>
      <c r="U872" s="103" t="n">
        <f aca="false">IF(AND($K872&lt;=U$20,$L872&gt;U$20),$I872,0)</f>
        <v>0</v>
      </c>
      <c r="V872" s="103" t="n">
        <f aca="false">IF(AND($K872&lt;=V$20,$L872&gt;V$20),$I872,0)</f>
        <v>0</v>
      </c>
      <c r="W872" s="103" t="n">
        <f aca="false">IF(AND($K872&lt;=W$20,$L872&gt;W$20),$I872,0)</f>
        <v>0</v>
      </c>
      <c r="X872" s="103" t="n">
        <f aca="false">IF(AND($K872&lt;=X$20,$L872&gt;X$20),$I872,0)</f>
        <v>0</v>
      </c>
      <c r="Y872" s="106" t="n">
        <f aca="false">SUM(M872:X872)</f>
        <v>0</v>
      </c>
    </row>
    <row r="873" customFormat="false" ht="12.75" hidden="false" customHeight="false" outlineLevel="0" collapsed="false">
      <c r="A873" s="0" t="n">
        <f aca="false">+'Personnel Input Worksheet'!A874</f>
        <v>0</v>
      </c>
      <c r="B873" s="0" t="n">
        <f aca="false">+'Personnel Input Worksheet'!B874</f>
        <v>0</v>
      </c>
      <c r="C873" s="0" t="n">
        <f aca="false">+'Personnel Input Worksheet'!C874</f>
        <v>0</v>
      </c>
      <c r="D873" s="0" t="n">
        <f aca="false">+'Personnel Input Worksheet'!D874</f>
        <v>0</v>
      </c>
      <c r="E873" s="0" t="n">
        <f aca="false">+'Personnel Input Worksheet'!E874</f>
        <v>0</v>
      </c>
      <c r="F873" s="94" t="n">
        <f aca="false">+'Personnel Input Worksheet'!F874</f>
        <v>0</v>
      </c>
      <c r="G873" s="0" t="n">
        <f aca="false">+'Personnel Input Worksheet'!G874</f>
        <v>0</v>
      </c>
      <c r="H873" s="102" t="n">
        <f aca="false">+G873*30</f>
        <v>0</v>
      </c>
      <c r="I873" s="103" t="n">
        <f aca="false">+F873/12</f>
        <v>0</v>
      </c>
      <c r="J873" s="104" t="n">
        <v>36526</v>
      </c>
      <c r="K873" s="105" t="n">
        <f aca="false">IF(B873&lt;&gt;"FTE",DATE(99,12,31),+J873+(360-H873))</f>
        <v>36525</v>
      </c>
      <c r="L873" s="105" t="n">
        <f aca="false">IF(B873&lt;&gt;"FTE",J873+H873,DATE(2001,1,1))</f>
        <v>36526</v>
      </c>
      <c r="M873" s="103" t="n">
        <f aca="false">IF(AND($K873&lt;=M$20,$L873&gt;M$20),$I873,0)</f>
        <v>0</v>
      </c>
      <c r="N873" s="103" t="n">
        <f aca="false">IF(AND($K873&lt;=N$20,$L873&gt;N$20),$I873,0)</f>
        <v>0</v>
      </c>
      <c r="O873" s="103" t="n">
        <f aca="false">IF(AND($K873&lt;=O$20,$L873&gt;O$20),$I873,0)</f>
        <v>0</v>
      </c>
      <c r="P873" s="103" t="n">
        <f aca="false">IF(AND($K873&lt;=P$20,$L873&gt;P$20),$I873,0)</f>
        <v>0</v>
      </c>
      <c r="Q873" s="103" t="n">
        <f aca="false">IF(AND($K873&lt;=Q$20,$L873&gt;Q$20),$I873,0)</f>
        <v>0</v>
      </c>
      <c r="R873" s="103" t="n">
        <f aca="false">IF(AND($K873&lt;=R$20,$L873&gt;R$20),$I873,0)</f>
        <v>0</v>
      </c>
      <c r="S873" s="103" t="n">
        <f aca="false">IF(AND($K873&lt;=S$20,$L873&gt;S$20),$I873,0)</f>
        <v>0</v>
      </c>
      <c r="T873" s="103" t="n">
        <f aca="false">IF(AND($K873&lt;=T$20,$L873&gt;T$20),$I873,0)</f>
        <v>0</v>
      </c>
      <c r="U873" s="103" t="n">
        <f aca="false">IF(AND($K873&lt;=U$20,$L873&gt;U$20),$I873,0)</f>
        <v>0</v>
      </c>
      <c r="V873" s="103" t="n">
        <f aca="false">IF(AND($K873&lt;=V$20,$L873&gt;V$20),$I873,0)</f>
        <v>0</v>
      </c>
      <c r="W873" s="103" t="n">
        <f aca="false">IF(AND($K873&lt;=W$20,$L873&gt;W$20),$I873,0)</f>
        <v>0</v>
      </c>
      <c r="X873" s="103" t="n">
        <f aca="false">IF(AND($K873&lt;=X$20,$L873&gt;X$20),$I873,0)</f>
        <v>0</v>
      </c>
      <c r="Y873" s="106" t="n">
        <f aca="false">SUM(M873:X873)</f>
        <v>0</v>
      </c>
    </row>
    <row r="874" customFormat="false" ht="12.75" hidden="false" customHeight="false" outlineLevel="0" collapsed="false">
      <c r="A874" s="0" t="n">
        <f aca="false">+'Personnel Input Worksheet'!A875</f>
        <v>0</v>
      </c>
      <c r="B874" s="0" t="n">
        <f aca="false">+'Personnel Input Worksheet'!B875</f>
        <v>0</v>
      </c>
      <c r="C874" s="0" t="n">
        <f aca="false">+'Personnel Input Worksheet'!C875</f>
        <v>0</v>
      </c>
      <c r="D874" s="0" t="n">
        <f aca="false">+'Personnel Input Worksheet'!D875</f>
        <v>0</v>
      </c>
      <c r="E874" s="0" t="n">
        <f aca="false">+'Personnel Input Worksheet'!E875</f>
        <v>0</v>
      </c>
      <c r="F874" s="94" t="n">
        <f aca="false">+'Personnel Input Worksheet'!F875</f>
        <v>0</v>
      </c>
      <c r="G874" s="0" t="n">
        <f aca="false">+'Personnel Input Worksheet'!G875</f>
        <v>0</v>
      </c>
      <c r="H874" s="102" t="n">
        <f aca="false">+G874*30</f>
        <v>0</v>
      </c>
      <c r="I874" s="103" t="n">
        <f aca="false">+F874/12</f>
        <v>0</v>
      </c>
      <c r="J874" s="104" t="n">
        <v>36526</v>
      </c>
      <c r="K874" s="105" t="n">
        <f aca="false">IF(B874&lt;&gt;"FTE",DATE(99,12,31),+J874+(360-H874))</f>
        <v>36525</v>
      </c>
      <c r="L874" s="105" t="n">
        <f aca="false">IF(B874&lt;&gt;"FTE",J874+H874,DATE(2001,1,1))</f>
        <v>36526</v>
      </c>
      <c r="M874" s="103" t="n">
        <f aca="false">IF(AND($K874&lt;=M$20,$L874&gt;M$20),$I874,0)</f>
        <v>0</v>
      </c>
      <c r="N874" s="103" t="n">
        <f aca="false">IF(AND($K874&lt;=N$20,$L874&gt;N$20),$I874,0)</f>
        <v>0</v>
      </c>
      <c r="O874" s="103" t="n">
        <f aca="false">IF(AND($K874&lt;=O$20,$L874&gt;O$20),$I874,0)</f>
        <v>0</v>
      </c>
      <c r="P874" s="103" t="n">
        <f aca="false">IF(AND($K874&lt;=P$20,$L874&gt;P$20),$I874,0)</f>
        <v>0</v>
      </c>
      <c r="Q874" s="103" t="n">
        <f aca="false">IF(AND($K874&lt;=Q$20,$L874&gt;Q$20),$I874,0)</f>
        <v>0</v>
      </c>
      <c r="R874" s="103" t="n">
        <f aca="false">IF(AND($K874&lt;=R$20,$L874&gt;R$20),$I874,0)</f>
        <v>0</v>
      </c>
      <c r="S874" s="103" t="n">
        <f aca="false">IF(AND($K874&lt;=S$20,$L874&gt;S$20),$I874,0)</f>
        <v>0</v>
      </c>
      <c r="T874" s="103" t="n">
        <f aca="false">IF(AND($K874&lt;=T$20,$L874&gt;T$20),$I874,0)</f>
        <v>0</v>
      </c>
      <c r="U874" s="103" t="n">
        <f aca="false">IF(AND($K874&lt;=U$20,$L874&gt;U$20),$I874,0)</f>
        <v>0</v>
      </c>
      <c r="V874" s="103" t="n">
        <f aca="false">IF(AND($K874&lt;=V$20,$L874&gt;V$20),$I874,0)</f>
        <v>0</v>
      </c>
      <c r="W874" s="103" t="n">
        <f aca="false">IF(AND($K874&lt;=W$20,$L874&gt;W$20),$I874,0)</f>
        <v>0</v>
      </c>
      <c r="X874" s="103" t="n">
        <f aca="false">IF(AND($K874&lt;=X$20,$L874&gt;X$20),$I874,0)</f>
        <v>0</v>
      </c>
      <c r="Y874" s="106" t="n">
        <f aca="false">SUM(M874:X874)</f>
        <v>0</v>
      </c>
    </row>
    <row r="875" customFormat="false" ht="12.75" hidden="false" customHeight="false" outlineLevel="0" collapsed="false">
      <c r="A875" s="0" t="n">
        <f aca="false">+'Personnel Input Worksheet'!A876</f>
        <v>0</v>
      </c>
      <c r="B875" s="0" t="n">
        <f aca="false">+'Personnel Input Worksheet'!B876</f>
        <v>0</v>
      </c>
      <c r="C875" s="0" t="n">
        <f aca="false">+'Personnel Input Worksheet'!C876</f>
        <v>0</v>
      </c>
      <c r="D875" s="0" t="n">
        <f aca="false">+'Personnel Input Worksheet'!D876</f>
        <v>0</v>
      </c>
      <c r="E875" s="0" t="n">
        <f aca="false">+'Personnel Input Worksheet'!E876</f>
        <v>0</v>
      </c>
      <c r="F875" s="94" t="n">
        <f aca="false">+'Personnel Input Worksheet'!F876</f>
        <v>0</v>
      </c>
      <c r="G875" s="0" t="n">
        <f aca="false">+'Personnel Input Worksheet'!G876</f>
        <v>0</v>
      </c>
      <c r="H875" s="102" t="n">
        <f aca="false">+G875*30</f>
        <v>0</v>
      </c>
      <c r="I875" s="103" t="n">
        <f aca="false">+F875/12</f>
        <v>0</v>
      </c>
      <c r="J875" s="104" t="n">
        <v>36526</v>
      </c>
      <c r="K875" s="105" t="n">
        <f aca="false">IF(B875&lt;&gt;"FTE",DATE(99,12,31),+J875+(360-H875))</f>
        <v>36525</v>
      </c>
      <c r="L875" s="105" t="n">
        <f aca="false">IF(B875&lt;&gt;"FTE",J875+H875,DATE(2001,1,1))</f>
        <v>36526</v>
      </c>
      <c r="M875" s="103" t="n">
        <f aca="false">IF(AND($K875&lt;=M$20,$L875&gt;M$20),$I875,0)</f>
        <v>0</v>
      </c>
      <c r="N875" s="103" t="n">
        <f aca="false">IF(AND($K875&lt;=N$20,$L875&gt;N$20),$I875,0)</f>
        <v>0</v>
      </c>
      <c r="O875" s="103" t="n">
        <f aca="false">IF(AND($K875&lt;=O$20,$L875&gt;O$20),$I875,0)</f>
        <v>0</v>
      </c>
      <c r="P875" s="103" t="n">
        <f aca="false">IF(AND($K875&lt;=P$20,$L875&gt;P$20),$I875,0)</f>
        <v>0</v>
      </c>
      <c r="Q875" s="103" t="n">
        <f aca="false">IF(AND($K875&lt;=Q$20,$L875&gt;Q$20),$I875,0)</f>
        <v>0</v>
      </c>
      <c r="R875" s="103" t="n">
        <f aca="false">IF(AND($K875&lt;=R$20,$L875&gt;R$20),$I875,0)</f>
        <v>0</v>
      </c>
      <c r="S875" s="103" t="n">
        <f aca="false">IF(AND($K875&lt;=S$20,$L875&gt;S$20),$I875,0)</f>
        <v>0</v>
      </c>
      <c r="T875" s="103" t="n">
        <f aca="false">IF(AND($K875&lt;=T$20,$L875&gt;T$20),$I875,0)</f>
        <v>0</v>
      </c>
      <c r="U875" s="103" t="n">
        <f aca="false">IF(AND($K875&lt;=U$20,$L875&gt;U$20),$I875,0)</f>
        <v>0</v>
      </c>
      <c r="V875" s="103" t="n">
        <f aca="false">IF(AND($K875&lt;=V$20,$L875&gt;V$20),$I875,0)</f>
        <v>0</v>
      </c>
      <c r="W875" s="103" t="n">
        <f aca="false">IF(AND($K875&lt;=W$20,$L875&gt;W$20),$I875,0)</f>
        <v>0</v>
      </c>
      <c r="X875" s="103" t="n">
        <f aca="false">IF(AND($K875&lt;=X$20,$L875&gt;X$20),$I875,0)</f>
        <v>0</v>
      </c>
      <c r="Y875" s="106" t="n">
        <f aca="false">SUM(M875:X875)</f>
        <v>0</v>
      </c>
    </row>
    <row r="876" customFormat="false" ht="12.75" hidden="false" customHeight="false" outlineLevel="0" collapsed="false">
      <c r="A876" s="0" t="n">
        <f aca="false">+'Personnel Input Worksheet'!A877</f>
        <v>0</v>
      </c>
      <c r="B876" s="0" t="n">
        <f aca="false">+'Personnel Input Worksheet'!B877</f>
        <v>0</v>
      </c>
      <c r="C876" s="0" t="n">
        <f aca="false">+'Personnel Input Worksheet'!C877</f>
        <v>0</v>
      </c>
      <c r="D876" s="0" t="n">
        <f aca="false">+'Personnel Input Worksheet'!D877</f>
        <v>0</v>
      </c>
      <c r="E876" s="0" t="n">
        <f aca="false">+'Personnel Input Worksheet'!E877</f>
        <v>0</v>
      </c>
      <c r="F876" s="94" t="n">
        <f aca="false">+'Personnel Input Worksheet'!F877</f>
        <v>0</v>
      </c>
      <c r="G876" s="0" t="n">
        <f aca="false">+'Personnel Input Worksheet'!G877</f>
        <v>0</v>
      </c>
      <c r="H876" s="102" t="n">
        <f aca="false">+G876*30</f>
        <v>0</v>
      </c>
      <c r="I876" s="103" t="n">
        <f aca="false">+F876/12</f>
        <v>0</v>
      </c>
      <c r="J876" s="104" t="n">
        <v>36526</v>
      </c>
      <c r="K876" s="105" t="n">
        <f aca="false">IF(B876&lt;&gt;"FTE",DATE(99,12,31),+J876+(360-H876))</f>
        <v>36525</v>
      </c>
      <c r="L876" s="105" t="n">
        <f aca="false">IF(B876&lt;&gt;"FTE",J876+H876,DATE(2001,1,1))</f>
        <v>36526</v>
      </c>
      <c r="M876" s="103" t="n">
        <f aca="false">IF(AND($K876&lt;=M$20,$L876&gt;M$20),$I876,0)</f>
        <v>0</v>
      </c>
      <c r="N876" s="103" t="n">
        <f aca="false">IF(AND($K876&lt;=N$20,$L876&gt;N$20),$I876,0)</f>
        <v>0</v>
      </c>
      <c r="O876" s="103" t="n">
        <f aca="false">IF(AND($K876&lt;=O$20,$L876&gt;O$20),$I876,0)</f>
        <v>0</v>
      </c>
      <c r="P876" s="103" t="n">
        <f aca="false">IF(AND($K876&lt;=P$20,$L876&gt;P$20),$I876,0)</f>
        <v>0</v>
      </c>
      <c r="Q876" s="103" t="n">
        <f aca="false">IF(AND($K876&lt;=Q$20,$L876&gt;Q$20),$I876,0)</f>
        <v>0</v>
      </c>
      <c r="R876" s="103" t="n">
        <f aca="false">IF(AND($K876&lt;=R$20,$L876&gt;R$20),$I876,0)</f>
        <v>0</v>
      </c>
      <c r="S876" s="103" t="n">
        <f aca="false">IF(AND($K876&lt;=S$20,$L876&gt;S$20),$I876,0)</f>
        <v>0</v>
      </c>
      <c r="T876" s="103" t="n">
        <f aca="false">IF(AND($K876&lt;=T$20,$L876&gt;T$20),$I876,0)</f>
        <v>0</v>
      </c>
      <c r="U876" s="103" t="n">
        <f aca="false">IF(AND($K876&lt;=U$20,$L876&gt;U$20),$I876,0)</f>
        <v>0</v>
      </c>
      <c r="V876" s="103" t="n">
        <f aca="false">IF(AND($K876&lt;=V$20,$L876&gt;V$20),$I876,0)</f>
        <v>0</v>
      </c>
      <c r="W876" s="103" t="n">
        <f aca="false">IF(AND($K876&lt;=W$20,$L876&gt;W$20),$I876,0)</f>
        <v>0</v>
      </c>
      <c r="X876" s="103" t="n">
        <f aca="false">IF(AND($K876&lt;=X$20,$L876&gt;X$20),$I876,0)</f>
        <v>0</v>
      </c>
      <c r="Y876" s="106" t="n">
        <f aca="false">SUM(M876:X876)</f>
        <v>0</v>
      </c>
    </row>
    <row r="877" customFormat="false" ht="12.75" hidden="false" customHeight="false" outlineLevel="0" collapsed="false">
      <c r="A877" s="0" t="n">
        <f aca="false">+'Personnel Input Worksheet'!A878</f>
        <v>0</v>
      </c>
      <c r="B877" s="0" t="n">
        <f aca="false">+'Personnel Input Worksheet'!B878</f>
        <v>0</v>
      </c>
      <c r="C877" s="0" t="n">
        <f aca="false">+'Personnel Input Worksheet'!C878</f>
        <v>0</v>
      </c>
      <c r="D877" s="0" t="n">
        <f aca="false">+'Personnel Input Worksheet'!D878</f>
        <v>0</v>
      </c>
      <c r="E877" s="0" t="n">
        <f aca="false">+'Personnel Input Worksheet'!E878</f>
        <v>0</v>
      </c>
      <c r="F877" s="94" t="n">
        <f aca="false">+'Personnel Input Worksheet'!F878</f>
        <v>0</v>
      </c>
      <c r="G877" s="0" t="n">
        <f aca="false">+'Personnel Input Worksheet'!G878</f>
        <v>0</v>
      </c>
      <c r="H877" s="102" t="n">
        <f aca="false">+G877*30</f>
        <v>0</v>
      </c>
      <c r="I877" s="103" t="n">
        <f aca="false">+F877/12</f>
        <v>0</v>
      </c>
      <c r="J877" s="104" t="n">
        <v>36526</v>
      </c>
      <c r="K877" s="105" t="n">
        <f aca="false">IF(B877&lt;&gt;"FTE",DATE(99,12,31),+J877+(360-H877))</f>
        <v>36525</v>
      </c>
      <c r="L877" s="105" t="n">
        <f aca="false">IF(B877&lt;&gt;"FTE",J877+H877,DATE(2001,1,1))</f>
        <v>36526</v>
      </c>
      <c r="M877" s="103" t="n">
        <f aca="false">IF(AND($K877&lt;=M$20,$L877&gt;M$20),$I877,0)</f>
        <v>0</v>
      </c>
      <c r="N877" s="103" t="n">
        <f aca="false">IF(AND($K877&lt;=N$20,$L877&gt;N$20),$I877,0)</f>
        <v>0</v>
      </c>
      <c r="O877" s="103" t="n">
        <f aca="false">IF(AND($K877&lt;=O$20,$L877&gt;O$20),$I877,0)</f>
        <v>0</v>
      </c>
      <c r="P877" s="103" t="n">
        <f aca="false">IF(AND($K877&lt;=P$20,$L877&gt;P$20),$I877,0)</f>
        <v>0</v>
      </c>
      <c r="Q877" s="103" t="n">
        <f aca="false">IF(AND($K877&lt;=Q$20,$L877&gt;Q$20),$I877,0)</f>
        <v>0</v>
      </c>
      <c r="R877" s="103" t="n">
        <f aca="false">IF(AND($K877&lt;=R$20,$L877&gt;R$20),$I877,0)</f>
        <v>0</v>
      </c>
      <c r="S877" s="103" t="n">
        <f aca="false">IF(AND($K877&lt;=S$20,$L877&gt;S$20),$I877,0)</f>
        <v>0</v>
      </c>
      <c r="T877" s="103" t="n">
        <f aca="false">IF(AND($K877&lt;=T$20,$L877&gt;T$20),$I877,0)</f>
        <v>0</v>
      </c>
      <c r="U877" s="103" t="n">
        <f aca="false">IF(AND($K877&lt;=U$20,$L877&gt;U$20),$I877,0)</f>
        <v>0</v>
      </c>
      <c r="V877" s="103" t="n">
        <f aca="false">IF(AND($K877&lt;=V$20,$L877&gt;V$20),$I877,0)</f>
        <v>0</v>
      </c>
      <c r="W877" s="103" t="n">
        <f aca="false">IF(AND($K877&lt;=W$20,$L877&gt;W$20),$I877,0)</f>
        <v>0</v>
      </c>
      <c r="X877" s="103" t="n">
        <f aca="false">IF(AND($K877&lt;=X$20,$L877&gt;X$20),$I877,0)</f>
        <v>0</v>
      </c>
      <c r="Y877" s="106" t="n">
        <f aca="false">SUM(M877:X877)</f>
        <v>0</v>
      </c>
    </row>
    <row r="878" customFormat="false" ht="12.75" hidden="false" customHeight="false" outlineLevel="0" collapsed="false">
      <c r="A878" s="0" t="n">
        <f aca="false">+'Personnel Input Worksheet'!A879</f>
        <v>0</v>
      </c>
      <c r="B878" s="0" t="n">
        <f aca="false">+'Personnel Input Worksheet'!B879</f>
        <v>0</v>
      </c>
      <c r="C878" s="0" t="n">
        <f aca="false">+'Personnel Input Worksheet'!C879</f>
        <v>0</v>
      </c>
      <c r="D878" s="0" t="n">
        <f aca="false">+'Personnel Input Worksheet'!D879</f>
        <v>0</v>
      </c>
      <c r="E878" s="0" t="n">
        <f aca="false">+'Personnel Input Worksheet'!E879</f>
        <v>0</v>
      </c>
      <c r="F878" s="94" t="n">
        <f aca="false">+'Personnel Input Worksheet'!F879</f>
        <v>0</v>
      </c>
      <c r="G878" s="0" t="n">
        <f aca="false">+'Personnel Input Worksheet'!G879</f>
        <v>0</v>
      </c>
      <c r="H878" s="102" t="n">
        <f aca="false">+G878*30</f>
        <v>0</v>
      </c>
      <c r="I878" s="103" t="n">
        <f aca="false">+F878/12</f>
        <v>0</v>
      </c>
      <c r="J878" s="104" t="n">
        <v>36526</v>
      </c>
      <c r="K878" s="105" t="n">
        <f aca="false">IF(B878&lt;&gt;"FTE",DATE(99,12,31),+J878+(360-H878))</f>
        <v>36525</v>
      </c>
      <c r="L878" s="105" t="n">
        <f aca="false">IF(B878&lt;&gt;"FTE",J878+H878,DATE(2001,1,1))</f>
        <v>36526</v>
      </c>
      <c r="M878" s="103" t="n">
        <f aca="false">IF(AND($K878&lt;=M$20,$L878&gt;M$20),$I878,0)</f>
        <v>0</v>
      </c>
      <c r="N878" s="103" t="n">
        <f aca="false">IF(AND($K878&lt;=N$20,$L878&gt;N$20),$I878,0)</f>
        <v>0</v>
      </c>
      <c r="O878" s="103" t="n">
        <f aca="false">IF(AND($K878&lt;=O$20,$L878&gt;O$20),$I878,0)</f>
        <v>0</v>
      </c>
      <c r="P878" s="103" t="n">
        <f aca="false">IF(AND($K878&lt;=P$20,$L878&gt;P$20),$I878,0)</f>
        <v>0</v>
      </c>
      <c r="Q878" s="103" t="n">
        <f aca="false">IF(AND($K878&lt;=Q$20,$L878&gt;Q$20),$I878,0)</f>
        <v>0</v>
      </c>
      <c r="R878" s="103" t="n">
        <f aca="false">IF(AND($K878&lt;=R$20,$L878&gt;R$20),$I878,0)</f>
        <v>0</v>
      </c>
      <c r="S878" s="103" t="n">
        <f aca="false">IF(AND($K878&lt;=S$20,$L878&gt;S$20),$I878,0)</f>
        <v>0</v>
      </c>
      <c r="T878" s="103" t="n">
        <f aca="false">IF(AND($K878&lt;=T$20,$L878&gt;T$20),$I878,0)</f>
        <v>0</v>
      </c>
      <c r="U878" s="103" t="n">
        <f aca="false">IF(AND($K878&lt;=U$20,$L878&gt;U$20),$I878,0)</f>
        <v>0</v>
      </c>
      <c r="V878" s="103" t="n">
        <f aca="false">IF(AND($K878&lt;=V$20,$L878&gt;V$20),$I878,0)</f>
        <v>0</v>
      </c>
      <c r="W878" s="103" t="n">
        <f aca="false">IF(AND($K878&lt;=W$20,$L878&gt;W$20),$I878,0)</f>
        <v>0</v>
      </c>
      <c r="X878" s="103" t="n">
        <f aca="false">IF(AND($K878&lt;=X$20,$L878&gt;X$20),$I878,0)</f>
        <v>0</v>
      </c>
      <c r="Y878" s="106" t="n">
        <f aca="false">SUM(M878:X878)</f>
        <v>0</v>
      </c>
    </row>
    <row r="879" customFormat="false" ht="12.75" hidden="false" customHeight="false" outlineLevel="0" collapsed="false">
      <c r="A879" s="0" t="n">
        <f aca="false">+'Personnel Input Worksheet'!A880</f>
        <v>0</v>
      </c>
      <c r="B879" s="0" t="n">
        <f aca="false">+'Personnel Input Worksheet'!B880</f>
        <v>0</v>
      </c>
      <c r="C879" s="0" t="n">
        <f aca="false">+'Personnel Input Worksheet'!C880</f>
        <v>0</v>
      </c>
      <c r="D879" s="0" t="n">
        <f aca="false">+'Personnel Input Worksheet'!D880</f>
        <v>0</v>
      </c>
      <c r="E879" s="0" t="n">
        <f aca="false">+'Personnel Input Worksheet'!E880</f>
        <v>0</v>
      </c>
      <c r="F879" s="94" t="n">
        <f aca="false">+'Personnel Input Worksheet'!F880</f>
        <v>0</v>
      </c>
      <c r="G879" s="0" t="n">
        <f aca="false">+'Personnel Input Worksheet'!G880</f>
        <v>0</v>
      </c>
      <c r="H879" s="102" t="n">
        <f aca="false">+G879*30</f>
        <v>0</v>
      </c>
      <c r="I879" s="103" t="n">
        <f aca="false">+F879/12</f>
        <v>0</v>
      </c>
      <c r="J879" s="104" t="n">
        <v>36526</v>
      </c>
      <c r="K879" s="105" t="n">
        <f aca="false">IF(B879&lt;&gt;"FTE",DATE(99,12,31),+J879+(360-H879))</f>
        <v>36525</v>
      </c>
      <c r="L879" s="105" t="n">
        <f aca="false">IF(B879&lt;&gt;"FTE",J879+H879,DATE(2001,1,1))</f>
        <v>36526</v>
      </c>
      <c r="M879" s="103" t="n">
        <f aca="false">IF(AND($K879&lt;=M$20,$L879&gt;M$20),$I879,0)</f>
        <v>0</v>
      </c>
      <c r="N879" s="103" t="n">
        <f aca="false">IF(AND($K879&lt;=N$20,$L879&gt;N$20),$I879,0)</f>
        <v>0</v>
      </c>
      <c r="O879" s="103" t="n">
        <f aca="false">IF(AND($K879&lt;=O$20,$L879&gt;O$20),$I879,0)</f>
        <v>0</v>
      </c>
      <c r="P879" s="103" t="n">
        <f aca="false">IF(AND($K879&lt;=P$20,$L879&gt;P$20),$I879,0)</f>
        <v>0</v>
      </c>
      <c r="Q879" s="103" t="n">
        <f aca="false">IF(AND($K879&lt;=Q$20,$L879&gt;Q$20),$I879,0)</f>
        <v>0</v>
      </c>
      <c r="R879" s="103" t="n">
        <f aca="false">IF(AND($K879&lt;=R$20,$L879&gt;R$20),$I879,0)</f>
        <v>0</v>
      </c>
      <c r="S879" s="103" t="n">
        <f aca="false">IF(AND($K879&lt;=S$20,$L879&gt;S$20),$I879,0)</f>
        <v>0</v>
      </c>
      <c r="T879" s="103" t="n">
        <f aca="false">IF(AND($K879&lt;=T$20,$L879&gt;T$20),$I879,0)</f>
        <v>0</v>
      </c>
      <c r="U879" s="103" t="n">
        <f aca="false">IF(AND($K879&lt;=U$20,$L879&gt;U$20),$I879,0)</f>
        <v>0</v>
      </c>
      <c r="V879" s="103" t="n">
        <f aca="false">IF(AND($K879&lt;=V$20,$L879&gt;V$20),$I879,0)</f>
        <v>0</v>
      </c>
      <c r="W879" s="103" t="n">
        <f aca="false">IF(AND($K879&lt;=W$20,$L879&gt;W$20),$I879,0)</f>
        <v>0</v>
      </c>
      <c r="X879" s="103" t="n">
        <f aca="false">IF(AND($K879&lt;=X$20,$L879&gt;X$20),$I879,0)</f>
        <v>0</v>
      </c>
      <c r="Y879" s="106" t="n">
        <f aca="false">SUM(M879:X879)</f>
        <v>0</v>
      </c>
    </row>
    <row r="880" customFormat="false" ht="12.75" hidden="false" customHeight="false" outlineLevel="0" collapsed="false">
      <c r="A880" s="0" t="n">
        <f aca="false">+'Personnel Input Worksheet'!A881</f>
        <v>0</v>
      </c>
      <c r="B880" s="0" t="n">
        <f aca="false">+'Personnel Input Worksheet'!B881</f>
        <v>0</v>
      </c>
      <c r="C880" s="0" t="n">
        <f aca="false">+'Personnel Input Worksheet'!C881</f>
        <v>0</v>
      </c>
      <c r="D880" s="0" t="n">
        <f aca="false">+'Personnel Input Worksheet'!D881</f>
        <v>0</v>
      </c>
      <c r="E880" s="0" t="n">
        <f aca="false">+'Personnel Input Worksheet'!E881</f>
        <v>0</v>
      </c>
      <c r="F880" s="94" t="n">
        <f aca="false">+'Personnel Input Worksheet'!F881</f>
        <v>0</v>
      </c>
      <c r="G880" s="0" t="n">
        <f aca="false">+'Personnel Input Worksheet'!G881</f>
        <v>0</v>
      </c>
      <c r="H880" s="102" t="n">
        <f aca="false">+G880*30</f>
        <v>0</v>
      </c>
      <c r="I880" s="103" t="n">
        <f aca="false">+F880/12</f>
        <v>0</v>
      </c>
      <c r="J880" s="104" t="n">
        <v>36526</v>
      </c>
      <c r="K880" s="105" t="n">
        <f aca="false">IF(B880&lt;&gt;"FTE",DATE(99,12,31),+J880+(360-H880))</f>
        <v>36525</v>
      </c>
      <c r="L880" s="105" t="n">
        <f aca="false">IF(B880&lt;&gt;"FTE",J880+H880,DATE(2001,1,1))</f>
        <v>36526</v>
      </c>
      <c r="M880" s="103" t="n">
        <f aca="false">IF(AND($K880&lt;=M$20,$L880&gt;M$20),$I880,0)</f>
        <v>0</v>
      </c>
      <c r="N880" s="103" t="n">
        <f aca="false">IF(AND($K880&lt;=N$20,$L880&gt;N$20),$I880,0)</f>
        <v>0</v>
      </c>
      <c r="O880" s="103" t="n">
        <f aca="false">IF(AND($K880&lt;=O$20,$L880&gt;O$20),$I880,0)</f>
        <v>0</v>
      </c>
      <c r="P880" s="103" t="n">
        <f aca="false">IF(AND($K880&lt;=P$20,$L880&gt;P$20),$I880,0)</f>
        <v>0</v>
      </c>
      <c r="Q880" s="103" t="n">
        <f aca="false">IF(AND($K880&lt;=Q$20,$L880&gt;Q$20),$I880,0)</f>
        <v>0</v>
      </c>
      <c r="R880" s="103" t="n">
        <f aca="false">IF(AND($K880&lt;=R$20,$L880&gt;R$20),$I880,0)</f>
        <v>0</v>
      </c>
      <c r="S880" s="103" t="n">
        <f aca="false">IF(AND($K880&lt;=S$20,$L880&gt;S$20),$I880,0)</f>
        <v>0</v>
      </c>
      <c r="T880" s="103" t="n">
        <f aca="false">IF(AND($K880&lt;=T$20,$L880&gt;T$20),$I880,0)</f>
        <v>0</v>
      </c>
      <c r="U880" s="103" t="n">
        <f aca="false">IF(AND($K880&lt;=U$20,$L880&gt;U$20),$I880,0)</f>
        <v>0</v>
      </c>
      <c r="V880" s="103" t="n">
        <f aca="false">IF(AND($K880&lt;=V$20,$L880&gt;V$20),$I880,0)</f>
        <v>0</v>
      </c>
      <c r="W880" s="103" t="n">
        <f aca="false">IF(AND($K880&lt;=W$20,$L880&gt;W$20),$I880,0)</f>
        <v>0</v>
      </c>
      <c r="X880" s="103" t="n">
        <f aca="false">IF(AND($K880&lt;=X$20,$L880&gt;X$20),$I880,0)</f>
        <v>0</v>
      </c>
      <c r="Y880" s="106" t="n">
        <f aca="false">SUM(M880:X880)</f>
        <v>0</v>
      </c>
    </row>
    <row r="881" customFormat="false" ht="12.75" hidden="false" customHeight="false" outlineLevel="0" collapsed="false">
      <c r="A881" s="0" t="n">
        <f aca="false">+'Personnel Input Worksheet'!A882</f>
        <v>0</v>
      </c>
      <c r="B881" s="0" t="n">
        <f aca="false">+'Personnel Input Worksheet'!B882</f>
        <v>0</v>
      </c>
      <c r="C881" s="0" t="n">
        <f aca="false">+'Personnel Input Worksheet'!C882</f>
        <v>0</v>
      </c>
      <c r="D881" s="0" t="n">
        <f aca="false">+'Personnel Input Worksheet'!D882</f>
        <v>0</v>
      </c>
      <c r="E881" s="0" t="n">
        <f aca="false">+'Personnel Input Worksheet'!E882</f>
        <v>0</v>
      </c>
      <c r="F881" s="94" t="n">
        <f aca="false">+'Personnel Input Worksheet'!F882</f>
        <v>0</v>
      </c>
      <c r="G881" s="0" t="n">
        <f aca="false">+'Personnel Input Worksheet'!G882</f>
        <v>0</v>
      </c>
      <c r="H881" s="102" t="n">
        <f aca="false">+G881*30</f>
        <v>0</v>
      </c>
      <c r="I881" s="103" t="n">
        <f aca="false">+F881/12</f>
        <v>0</v>
      </c>
      <c r="J881" s="104" t="n">
        <v>36526</v>
      </c>
      <c r="K881" s="105" t="n">
        <f aca="false">IF(B881&lt;&gt;"FTE",DATE(99,12,31),+J881+(360-H881))</f>
        <v>36525</v>
      </c>
      <c r="L881" s="105" t="n">
        <f aca="false">IF(B881&lt;&gt;"FTE",J881+H881,DATE(2001,1,1))</f>
        <v>36526</v>
      </c>
      <c r="M881" s="103" t="n">
        <f aca="false">IF(AND($K881&lt;=M$20,$L881&gt;M$20),$I881,0)</f>
        <v>0</v>
      </c>
      <c r="N881" s="103" t="n">
        <f aca="false">IF(AND($K881&lt;=N$20,$L881&gt;N$20),$I881,0)</f>
        <v>0</v>
      </c>
      <c r="O881" s="103" t="n">
        <f aca="false">IF(AND($K881&lt;=O$20,$L881&gt;O$20),$I881,0)</f>
        <v>0</v>
      </c>
      <c r="P881" s="103" t="n">
        <f aca="false">IF(AND($K881&lt;=P$20,$L881&gt;P$20),$I881,0)</f>
        <v>0</v>
      </c>
      <c r="Q881" s="103" t="n">
        <f aca="false">IF(AND($K881&lt;=Q$20,$L881&gt;Q$20),$I881,0)</f>
        <v>0</v>
      </c>
      <c r="R881" s="103" t="n">
        <f aca="false">IF(AND($K881&lt;=R$20,$L881&gt;R$20),$I881,0)</f>
        <v>0</v>
      </c>
      <c r="S881" s="103" t="n">
        <f aca="false">IF(AND($K881&lt;=S$20,$L881&gt;S$20),$I881,0)</f>
        <v>0</v>
      </c>
      <c r="T881" s="103" t="n">
        <f aca="false">IF(AND($K881&lt;=T$20,$L881&gt;T$20),$I881,0)</f>
        <v>0</v>
      </c>
      <c r="U881" s="103" t="n">
        <f aca="false">IF(AND($K881&lt;=U$20,$L881&gt;U$20),$I881,0)</f>
        <v>0</v>
      </c>
      <c r="V881" s="103" t="n">
        <f aca="false">IF(AND($K881&lt;=V$20,$L881&gt;V$20),$I881,0)</f>
        <v>0</v>
      </c>
      <c r="W881" s="103" t="n">
        <f aca="false">IF(AND($K881&lt;=W$20,$L881&gt;W$20),$I881,0)</f>
        <v>0</v>
      </c>
      <c r="X881" s="103" t="n">
        <f aca="false">IF(AND($K881&lt;=X$20,$L881&gt;X$20),$I881,0)</f>
        <v>0</v>
      </c>
      <c r="Y881" s="106" t="n">
        <f aca="false">SUM(M881:X881)</f>
        <v>0</v>
      </c>
    </row>
    <row r="882" customFormat="false" ht="12.75" hidden="false" customHeight="false" outlineLevel="0" collapsed="false">
      <c r="A882" s="0" t="n">
        <f aca="false">+'Personnel Input Worksheet'!A883</f>
        <v>0</v>
      </c>
      <c r="B882" s="0" t="n">
        <f aca="false">+'Personnel Input Worksheet'!B883</f>
        <v>0</v>
      </c>
      <c r="C882" s="0" t="n">
        <f aca="false">+'Personnel Input Worksheet'!C883</f>
        <v>0</v>
      </c>
      <c r="D882" s="0" t="n">
        <f aca="false">+'Personnel Input Worksheet'!D883</f>
        <v>0</v>
      </c>
      <c r="E882" s="0" t="n">
        <f aca="false">+'Personnel Input Worksheet'!E883</f>
        <v>0</v>
      </c>
      <c r="F882" s="94" t="n">
        <f aca="false">+'Personnel Input Worksheet'!F883</f>
        <v>0</v>
      </c>
      <c r="G882" s="0" t="n">
        <f aca="false">+'Personnel Input Worksheet'!G883</f>
        <v>0</v>
      </c>
      <c r="H882" s="102" t="n">
        <f aca="false">+G882*30</f>
        <v>0</v>
      </c>
      <c r="I882" s="103" t="n">
        <f aca="false">+F882/12</f>
        <v>0</v>
      </c>
      <c r="J882" s="104" t="n">
        <v>36526</v>
      </c>
      <c r="K882" s="105" t="n">
        <f aca="false">IF(B882&lt;&gt;"FTE",DATE(99,12,31),+J882+(360-H882))</f>
        <v>36525</v>
      </c>
      <c r="L882" s="105" t="n">
        <f aca="false">IF(B882&lt;&gt;"FTE",J882+H882,DATE(2001,1,1))</f>
        <v>36526</v>
      </c>
      <c r="M882" s="103" t="n">
        <f aca="false">IF(AND($K882&lt;=M$20,$L882&gt;M$20),$I882,0)</f>
        <v>0</v>
      </c>
      <c r="N882" s="103" t="n">
        <f aca="false">IF(AND($K882&lt;=N$20,$L882&gt;N$20),$I882,0)</f>
        <v>0</v>
      </c>
      <c r="O882" s="103" t="n">
        <f aca="false">IF(AND($K882&lt;=O$20,$L882&gt;O$20),$I882,0)</f>
        <v>0</v>
      </c>
      <c r="P882" s="103" t="n">
        <f aca="false">IF(AND($K882&lt;=P$20,$L882&gt;P$20),$I882,0)</f>
        <v>0</v>
      </c>
      <c r="Q882" s="103" t="n">
        <f aca="false">IF(AND($K882&lt;=Q$20,$L882&gt;Q$20),$I882,0)</f>
        <v>0</v>
      </c>
      <c r="R882" s="103" t="n">
        <f aca="false">IF(AND($K882&lt;=R$20,$L882&gt;R$20),$I882,0)</f>
        <v>0</v>
      </c>
      <c r="S882" s="103" t="n">
        <f aca="false">IF(AND($K882&lt;=S$20,$L882&gt;S$20),$I882,0)</f>
        <v>0</v>
      </c>
      <c r="T882" s="103" t="n">
        <f aca="false">IF(AND($K882&lt;=T$20,$L882&gt;T$20),$I882,0)</f>
        <v>0</v>
      </c>
      <c r="U882" s="103" t="n">
        <f aca="false">IF(AND($K882&lt;=U$20,$L882&gt;U$20),$I882,0)</f>
        <v>0</v>
      </c>
      <c r="V882" s="103" t="n">
        <f aca="false">IF(AND($K882&lt;=V$20,$L882&gt;V$20),$I882,0)</f>
        <v>0</v>
      </c>
      <c r="W882" s="103" t="n">
        <f aca="false">IF(AND($K882&lt;=W$20,$L882&gt;W$20),$I882,0)</f>
        <v>0</v>
      </c>
      <c r="X882" s="103" t="n">
        <f aca="false">IF(AND($K882&lt;=X$20,$L882&gt;X$20),$I882,0)</f>
        <v>0</v>
      </c>
      <c r="Y882" s="106" t="n">
        <f aca="false">SUM(M882:X882)</f>
        <v>0</v>
      </c>
    </row>
    <row r="883" customFormat="false" ht="12.75" hidden="false" customHeight="false" outlineLevel="0" collapsed="false">
      <c r="A883" s="0" t="n">
        <f aca="false">+'Personnel Input Worksheet'!A884</f>
        <v>0</v>
      </c>
      <c r="B883" s="0" t="n">
        <f aca="false">+'Personnel Input Worksheet'!B884</f>
        <v>0</v>
      </c>
      <c r="C883" s="0" t="n">
        <f aca="false">+'Personnel Input Worksheet'!C884</f>
        <v>0</v>
      </c>
      <c r="D883" s="0" t="n">
        <f aca="false">+'Personnel Input Worksheet'!D884</f>
        <v>0</v>
      </c>
      <c r="E883" s="0" t="n">
        <f aca="false">+'Personnel Input Worksheet'!E884</f>
        <v>0</v>
      </c>
      <c r="F883" s="94" t="n">
        <f aca="false">+'Personnel Input Worksheet'!F884</f>
        <v>0</v>
      </c>
      <c r="G883" s="0" t="n">
        <f aca="false">+'Personnel Input Worksheet'!G884</f>
        <v>0</v>
      </c>
      <c r="H883" s="102" t="n">
        <f aca="false">+G883*30</f>
        <v>0</v>
      </c>
      <c r="I883" s="103" t="n">
        <f aca="false">+F883/12</f>
        <v>0</v>
      </c>
      <c r="J883" s="104" t="n">
        <v>36526</v>
      </c>
      <c r="K883" s="105" t="n">
        <f aca="false">IF(B883&lt;&gt;"FTE",DATE(99,12,31),+J883+(360-H883))</f>
        <v>36525</v>
      </c>
      <c r="L883" s="105" t="n">
        <f aca="false">IF(B883&lt;&gt;"FTE",J883+H883,DATE(2001,1,1))</f>
        <v>36526</v>
      </c>
      <c r="M883" s="103" t="n">
        <f aca="false">IF(AND($K883&lt;=M$20,$L883&gt;M$20),$I883,0)</f>
        <v>0</v>
      </c>
      <c r="N883" s="103" t="n">
        <f aca="false">IF(AND($K883&lt;=N$20,$L883&gt;N$20),$I883,0)</f>
        <v>0</v>
      </c>
      <c r="O883" s="103" t="n">
        <f aca="false">IF(AND($K883&lt;=O$20,$L883&gt;O$20),$I883,0)</f>
        <v>0</v>
      </c>
      <c r="P883" s="103" t="n">
        <f aca="false">IF(AND($K883&lt;=P$20,$L883&gt;P$20),$I883,0)</f>
        <v>0</v>
      </c>
      <c r="Q883" s="103" t="n">
        <f aca="false">IF(AND($K883&lt;=Q$20,$L883&gt;Q$20),$I883,0)</f>
        <v>0</v>
      </c>
      <c r="R883" s="103" t="n">
        <f aca="false">IF(AND($K883&lt;=R$20,$L883&gt;R$20),$I883,0)</f>
        <v>0</v>
      </c>
      <c r="S883" s="103" t="n">
        <f aca="false">IF(AND($K883&lt;=S$20,$L883&gt;S$20),$I883,0)</f>
        <v>0</v>
      </c>
      <c r="T883" s="103" t="n">
        <f aca="false">IF(AND($K883&lt;=T$20,$L883&gt;T$20),$I883,0)</f>
        <v>0</v>
      </c>
      <c r="U883" s="103" t="n">
        <f aca="false">IF(AND($K883&lt;=U$20,$L883&gt;U$20),$I883,0)</f>
        <v>0</v>
      </c>
      <c r="V883" s="103" t="n">
        <f aca="false">IF(AND($K883&lt;=V$20,$L883&gt;V$20),$I883,0)</f>
        <v>0</v>
      </c>
      <c r="W883" s="103" t="n">
        <f aca="false">IF(AND($K883&lt;=W$20,$L883&gt;W$20),$I883,0)</f>
        <v>0</v>
      </c>
      <c r="X883" s="103" t="n">
        <f aca="false">IF(AND($K883&lt;=X$20,$L883&gt;X$20),$I883,0)</f>
        <v>0</v>
      </c>
      <c r="Y883" s="106" t="n">
        <f aca="false">SUM(M883:X883)</f>
        <v>0</v>
      </c>
    </row>
    <row r="884" customFormat="false" ht="12.75" hidden="false" customHeight="false" outlineLevel="0" collapsed="false">
      <c r="A884" s="0" t="n">
        <f aca="false">+'Personnel Input Worksheet'!A885</f>
        <v>0</v>
      </c>
      <c r="B884" s="0" t="n">
        <f aca="false">+'Personnel Input Worksheet'!B885</f>
        <v>0</v>
      </c>
      <c r="C884" s="0" t="n">
        <f aca="false">+'Personnel Input Worksheet'!C885</f>
        <v>0</v>
      </c>
      <c r="D884" s="0" t="n">
        <f aca="false">+'Personnel Input Worksheet'!D885</f>
        <v>0</v>
      </c>
      <c r="E884" s="0" t="n">
        <f aca="false">+'Personnel Input Worksheet'!E885</f>
        <v>0</v>
      </c>
      <c r="F884" s="94" t="n">
        <f aca="false">+'Personnel Input Worksheet'!F885</f>
        <v>0</v>
      </c>
      <c r="G884" s="0" t="n">
        <f aca="false">+'Personnel Input Worksheet'!G885</f>
        <v>0</v>
      </c>
      <c r="H884" s="102" t="n">
        <f aca="false">+G884*30</f>
        <v>0</v>
      </c>
      <c r="I884" s="103" t="n">
        <f aca="false">+F884/12</f>
        <v>0</v>
      </c>
      <c r="J884" s="104" t="n">
        <v>36526</v>
      </c>
      <c r="K884" s="105" t="n">
        <f aca="false">IF(B884&lt;&gt;"FTE",DATE(99,12,31),+J884+(360-H884))</f>
        <v>36525</v>
      </c>
      <c r="L884" s="105" t="n">
        <f aca="false">IF(B884&lt;&gt;"FTE",J884+H884,DATE(2001,1,1))</f>
        <v>36526</v>
      </c>
      <c r="M884" s="103" t="n">
        <f aca="false">IF(AND($K884&lt;=M$20,$L884&gt;M$20),$I884,0)</f>
        <v>0</v>
      </c>
      <c r="N884" s="103" t="n">
        <f aca="false">IF(AND($K884&lt;=N$20,$L884&gt;N$20),$I884,0)</f>
        <v>0</v>
      </c>
      <c r="O884" s="103" t="n">
        <f aca="false">IF(AND($K884&lt;=O$20,$L884&gt;O$20),$I884,0)</f>
        <v>0</v>
      </c>
      <c r="P884" s="103" t="n">
        <f aca="false">IF(AND($K884&lt;=P$20,$L884&gt;P$20),$I884,0)</f>
        <v>0</v>
      </c>
      <c r="Q884" s="103" t="n">
        <f aca="false">IF(AND($K884&lt;=Q$20,$L884&gt;Q$20),$I884,0)</f>
        <v>0</v>
      </c>
      <c r="R884" s="103" t="n">
        <f aca="false">IF(AND($K884&lt;=R$20,$L884&gt;R$20),$I884,0)</f>
        <v>0</v>
      </c>
      <c r="S884" s="103" t="n">
        <f aca="false">IF(AND($K884&lt;=S$20,$L884&gt;S$20),$I884,0)</f>
        <v>0</v>
      </c>
      <c r="T884" s="103" t="n">
        <f aca="false">IF(AND($K884&lt;=T$20,$L884&gt;T$20),$I884,0)</f>
        <v>0</v>
      </c>
      <c r="U884" s="103" t="n">
        <f aca="false">IF(AND($K884&lt;=U$20,$L884&gt;U$20),$I884,0)</f>
        <v>0</v>
      </c>
      <c r="V884" s="103" t="n">
        <f aca="false">IF(AND($K884&lt;=V$20,$L884&gt;V$20),$I884,0)</f>
        <v>0</v>
      </c>
      <c r="W884" s="103" t="n">
        <f aca="false">IF(AND($K884&lt;=W$20,$L884&gt;W$20),$I884,0)</f>
        <v>0</v>
      </c>
      <c r="X884" s="103" t="n">
        <f aca="false">IF(AND($K884&lt;=X$20,$L884&gt;X$20),$I884,0)</f>
        <v>0</v>
      </c>
      <c r="Y884" s="106" t="n">
        <f aca="false">SUM(M884:X884)</f>
        <v>0</v>
      </c>
    </row>
    <row r="885" customFormat="false" ht="12.75" hidden="false" customHeight="false" outlineLevel="0" collapsed="false">
      <c r="A885" s="0" t="n">
        <f aca="false">+'Personnel Input Worksheet'!A886</f>
        <v>0</v>
      </c>
      <c r="B885" s="0" t="n">
        <f aca="false">+'Personnel Input Worksheet'!B886</f>
        <v>0</v>
      </c>
      <c r="C885" s="0" t="n">
        <f aca="false">+'Personnel Input Worksheet'!C886</f>
        <v>0</v>
      </c>
      <c r="D885" s="0" t="n">
        <f aca="false">+'Personnel Input Worksheet'!D886</f>
        <v>0</v>
      </c>
      <c r="E885" s="0" t="n">
        <f aca="false">+'Personnel Input Worksheet'!E886</f>
        <v>0</v>
      </c>
      <c r="F885" s="94" t="n">
        <f aca="false">+'Personnel Input Worksheet'!F886</f>
        <v>0</v>
      </c>
      <c r="G885" s="0" t="n">
        <f aca="false">+'Personnel Input Worksheet'!G886</f>
        <v>0</v>
      </c>
      <c r="H885" s="102" t="n">
        <f aca="false">+G885*30</f>
        <v>0</v>
      </c>
      <c r="I885" s="103" t="n">
        <f aca="false">+F885/12</f>
        <v>0</v>
      </c>
      <c r="J885" s="104" t="n">
        <v>36526</v>
      </c>
      <c r="K885" s="105" t="n">
        <f aca="false">IF(B885&lt;&gt;"FTE",DATE(99,12,31),+J885+(360-H885))</f>
        <v>36525</v>
      </c>
      <c r="L885" s="105" t="n">
        <f aca="false">IF(B885&lt;&gt;"FTE",J885+H885,DATE(2001,1,1))</f>
        <v>36526</v>
      </c>
      <c r="M885" s="103" t="n">
        <f aca="false">IF(AND($K885&lt;=M$20,$L885&gt;M$20),$I885,0)</f>
        <v>0</v>
      </c>
      <c r="N885" s="103" t="n">
        <f aca="false">IF(AND($K885&lt;=N$20,$L885&gt;N$20),$I885,0)</f>
        <v>0</v>
      </c>
      <c r="O885" s="103" t="n">
        <f aca="false">IF(AND($K885&lt;=O$20,$L885&gt;O$20),$I885,0)</f>
        <v>0</v>
      </c>
      <c r="P885" s="103" t="n">
        <f aca="false">IF(AND($K885&lt;=P$20,$L885&gt;P$20),$I885,0)</f>
        <v>0</v>
      </c>
      <c r="Q885" s="103" t="n">
        <f aca="false">IF(AND($K885&lt;=Q$20,$L885&gt;Q$20),$I885,0)</f>
        <v>0</v>
      </c>
      <c r="R885" s="103" t="n">
        <f aca="false">IF(AND($K885&lt;=R$20,$L885&gt;R$20),$I885,0)</f>
        <v>0</v>
      </c>
      <c r="S885" s="103" t="n">
        <f aca="false">IF(AND($K885&lt;=S$20,$L885&gt;S$20),$I885,0)</f>
        <v>0</v>
      </c>
      <c r="T885" s="103" t="n">
        <f aca="false">IF(AND($K885&lt;=T$20,$L885&gt;T$20),$I885,0)</f>
        <v>0</v>
      </c>
      <c r="U885" s="103" t="n">
        <f aca="false">IF(AND($K885&lt;=U$20,$L885&gt;U$20),$I885,0)</f>
        <v>0</v>
      </c>
      <c r="V885" s="103" t="n">
        <f aca="false">IF(AND($K885&lt;=V$20,$L885&gt;V$20),$I885,0)</f>
        <v>0</v>
      </c>
      <c r="W885" s="103" t="n">
        <f aca="false">IF(AND($K885&lt;=W$20,$L885&gt;W$20),$I885,0)</f>
        <v>0</v>
      </c>
      <c r="X885" s="103" t="n">
        <f aca="false">IF(AND($K885&lt;=X$20,$L885&gt;X$20),$I885,0)</f>
        <v>0</v>
      </c>
      <c r="Y885" s="106" t="n">
        <f aca="false">SUM(M885:X885)</f>
        <v>0</v>
      </c>
    </row>
    <row r="886" customFormat="false" ht="12.75" hidden="false" customHeight="false" outlineLevel="0" collapsed="false">
      <c r="A886" s="0" t="n">
        <f aca="false">+'Personnel Input Worksheet'!A887</f>
        <v>0</v>
      </c>
      <c r="B886" s="0" t="n">
        <f aca="false">+'Personnel Input Worksheet'!B887</f>
        <v>0</v>
      </c>
      <c r="C886" s="0" t="n">
        <f aca="false">+'Personnel Input Worksheet'!C887</f>
        <v>0</v>
      </c>
      <c r="D886" s="0" t="n">
        <f aca="false">+'Personnel Input Worksheet'!D887</f>
        <v>0</v>
      </c>
      <c r="E886" s="0" t="n">
        <f aca="false">+'Personnel Input Worksheet'!E887</f>
        <v>0</v>
      </c>
      <c r="F886" s="94" t="n">
        <f aca="false">+'Personnel Input Worksheet'!F887</f>
        <v>0</v>
      </c>
      <c r="G886" s="0" t="n">
        <f aca="false">+'Personnel Input Worksheet'!G887</f>
        <v>0</v>
      </c>
      <c r="H886" s="102" t="n">
        <f aca="false">+G886*30</f>
        <v>0</v>
      </c>
      <c r="I886" s="103" t="n">
        <f aca="false">+F886/12</f>
        <v>0</v>
      </c>
      <c r="J886" s="104" t="n">
        <v>36526</v>
      </c>
      <c r="K886" s="105" t="n">
        <f aca="false">IF(B886&lt;&gt;"FTE",DATE(99,12,31),+J886+(360-H886))</f>
        <v>36525</v>
      </c>
      <c r="L886" s="105" t="n">
        <f aca="false">IF(B886&lt;&gt;"FTE",J886+H886,DATE(2001,1,1))</f>
        <v>36526</v>
      </c>
      <c r="M886" s="103" t="n">
        <f aca="false">IF(AND($K886&lt;=M$20,$L886&gt;M$20),$I886,0)</f>
        <v>0</v>
      </c>
      <c r="N886" s="103" t="n">
        <f aca="false">IF(AND($K886&lt;=N$20,$L886&gt;N$20),$I886,0)</f>
        <v>0</v>
      </c>
      <c r="O886" s="103" t="n">
        <f aca="false">IF(AND($K886&lt;=O$20,$L886&gt;O$20),$I886,0)</f>
        <v>0</v>
      </c>
      <c r="P886" s="103" t="n">
        <f aca="false">IF(AND($K886&lt;=P$20,$L886&gt;P$20),$I886,0)</f>
        <v>0</v>
      </c>
      <c r="Q886" s="103" t="n">
        <f aca="false">IF(AND($K886&lt;=Q$20,$L886&gt;Q$20),$I886,0)</f>
        <v>0</v>
      </c>
      <c r="R886" s="103" t="n">
        <f aca="false">IF(AND($K886&lt;=R$20,$L886&gt;R$20),$I886,0)</f>
        <v>0</v>
      </c>
      <c r="S886" s="103" t="n">
        <f aca="false">IF(AND($K886&lt;=S$20,$L886&gt;S$20),$I886,0)</f>
        <v>0</v>
      </c>
      <c r="T886" s="103" t="n">
        <f aca="false">IF(AND($K886&lt;=T$20,$L886&gt;T$20),$I886,0)</f>
        <v>0</v>
      </c>
      <c r="U886" s="103" t="n">
        <f aca="false">IF(AND($K886&lt;=U$20,$L886&gt;U$20),$I886,0)</f>
        <v>0</v>
      </c>
      <c r="V886" s="103" t="n">
        <f aca="false">IF(AND($K886&lt;=V$20,$L886&gt;V$20),$I886,0)</f>
        <v>0</v>
      </c>
      <c r="W886" s="103" t="n">
        <f aca="false">IF(AND($K886&lt;=W$20,$L886&gt;W$20),$I886,0)</f>
        <v>0</v>
      </c>
      <c r="X886" s="103" t="n">
        <f aca="false">IF(AND($K886&lt;=X$20,$L886&gt;X$20),$I886,0)</f>
        <v>0</v>
      </c>
      <c r="Y886" s="106" t="n">
        <f aca="false">SUM(M886:X886)</f>
        <v>0</v>
      </c>
    </row>
    <row r="887" customFormat="false" ht="12.75" hidden="false" customHeight="false" outlineLevel="0" collapsed="false">
      <c r="A887" s="0" t="n">
        <f aca="false">+'Personnel Input Worksheet'!A888</f>
        <v>0</v>
      </c>
      <c r="B887" s="0" t="n">
        <f aca="false">+'Personnel Input Worksheet'!B888</f>
        <v>0</v>
      </c>
      <c r="C887" s="0" t="n">
        <f aca="false">+'Personnel Input Worksheet'!C888</f>
        <v>0</v>
      </c>
      <c r="D887" s="0" t="n">
        <f aca="false">+'Personnel Input Worksheet'!D888</f>
        <v>0</v>
      </c>
      <c r="E887" s="0" t="n">
        <f aca="false">+'Personnel Input Worksheet'!E888</f>
        <v>0</v>
      </c>
      <c r="F887" s="94" t="n">
        <f aca="false">+'Personnel Input Worksheet'!F888</f>
        <v>0</v>
      </c>
      <c r="G887" s="0" t="n">
        <f aca="false">+'Personnel Input Worksheet'!G888</f>
        <v>0</v>
      </c>
      <c r="H887" s="102" t="n">
        <f aca="false">+G887*30</f>
        <v>0</v>
      </c>
      <c r="I887" s="103" t="n">
        <f aca="false">+F887/12</f>
        <v>0</v>
      </c>
      <c r="J887" s="104" t="n">
        <v>36526</v>
      </c>
      <c r="K887" s="105" t="n">
        <f aca="false">IF(B887&lt;&gt;"FTE",DATE(99,12,31),+J887+(360-H887))</f>
        <v>36525</v>
      </c>
      <c r="L887" s="105" t="n">
        <f aca="false">IF(B887&lt;&gt;"FTE",J887+H887,DATE(2001,1,1))</f>
        <v>36526</v>
      </c>
      <c r="M887" s="103" t="n">
        <f aca="false">IF(AND($K887&lt;=M$20,$L887&gt;M$20),$I887,0)</f>
        <v>0</v>
      </c>
      <c r="N887" s="103" t="n">
        <f aca="false">IF(AND($K887&lt;=N$20,$L887&gt;N$20),$I887,0)</f>
        <v>0</v>
      </c>
      <c r="O887" s="103" t="n">
        <f aca="false">IF(AND($K887&lt;=O$20,$L887&gt;O$20),$I887,0)</f>
        <v>0</v>
      </c>
      <c r="P887" s="103" t="n">
        <f aca="false">IF(AND($K887&lt;=P$20,$L887&gt;P$20),$I887,0)</f>
        <v>0</v>
      </c>
      <c r="Q887" s="103" t="n">
        <f aca="false">IF(AND($K887&lt;=Q$20,$L887&gt;Q$20),$I887,0)</f>
        <v>0</v>
      </c>
      <c r="R887" s="103" t="n">
        <f aca="false">IF(AND($K887&lt;=R$20,$L887&gt;R$20),$I887,0)</f>
        <v>0</v>
      </c>
      <c r="S887" s="103" t="n">
        <f aca="false">IF(AND($K887&lt;=S$20,$L887&gt;S$20),$I887,0)</f>
        <v>0</v>
      </c>
      <c r="T887" s="103" t="n">
        <f aca="false">IF(AND($K887&lt;=T$20,$L887&gt;T$20),$I887,0)</f>
        <v>0</v>
      </c>
      <c r="U887" s="103" t="n">
        <f aca="false">IF(AND($K887&lt;=U$20,$L887&gt;U$20),$I887,0)</f>
        <v>0</v>
      </c>
      <c r="V887" s="103" t="n">
        <f aca="false">IF(AND($K887&lt;=V$20,$L887&gt;V$20),$I887,0)</f>
        <v>0</v>
      </c>
      <c r="W887" s="103" t="n">
        <f aca="false">IF(AND($K887&lt;=W$20,$L887&gt;W$20),$I887,0)</f>
        <v>0</v>
      </c>
      <c r="X887" s="103" t="n">
        <f aca="false">IF(AND($K887&lt;=X$20,$L887&gt;X$20),$I887,0)</f>
        <v>0</v>
      </c>
      <c r="Y887" s="106" t="n">
        <f aca="false">SUM(M887:X887)</f>
        <v>0</v>
      </c>
    </row>
    <row r="888" customFormat="false" ht="12.75" hidden="false" customHeight="false" outlineLevel="0" collapsed="false">
      <c r="A888" s="0" t="n">
        <f aca="false">+'Personnel Input Worksheet'!A889</f>
        <v>0</v>
      </c>
      <c r="B888" s="0" t="n">
        <f aca="false">+'Personnel Input Worksheet'!B889</f>
        <v>0</v>
      </c>
      <c r="C888" s="0" t="n">
        <f aca="false">+'Personnel Input Worksheet'!C889</f>
        <v>0</v>
      </c>
      <c r="D888" s="0" t="n">
        <f aca="false">+'Personnel Input Worksheet'!D889</f>
        <v>0</v>
      </c>
      <c r="E888" s="0" t="n">
        <f aca="false">+'Personnel Input Worksheet'!E889</f>
        <v>0</v>
      </c>
      <c r="F888" s="94" t="n">
        <f aca="false">+'Personnel Input Worksheet'!F889</f>
        <v>0</v>
      </c>
      <c r="G888" s="0" t="n">
        <f aca="false">+'Personnel Input Worksheet'!G889</f>
        <v>0</v>
      </c>
      <c r="H888" s="102" t="n">
        <f aca="false">+G888*30</f>
        <v>0</v>
      </c>
      <c r="I888" s="103" t="n">
        <f aca="false">+F888/12</f>
        <v>0</v>
      </c>
      <c r="J888" s="104" t="n">
        <v>36526</v>
      </c>
      <c r="K888" s="105" t="n">
        <f aca="false">IF(B888&lt;&gt;"FTE",DATE(99,12,31),+J888+(360-H888))</f>
        <v>36525</v>
      </c>
      <c r="L888" s="105" t="n">
        <f aca="false">IF(B888&lt;&gt;"FTE",J888+H888,DATE(2001,1,1))</f>
        <v>36526</v>
      </c>
      <c r="M888" s="103" t="n">
        <f aca="false">IF(AND($K888&lt;=M$20,$L888&gt;M$20),$I888,0)</f>
        <v>0</v>
      </c>
      <c r="N888" s="103" t="n">
        <f aca="false">IF(AND($K888&lt;=N$20,$L888&gt;N$20),$I888,0)</f>
        <v>0</v>
      </c>
      <c r="O888" s="103" t="n">
        <f aca="false">IF(AND($K888&lt;=O$20,$L888&gt;O$20),$I888,0)</f>
        <v>0</v>
      </c>
      <c r="P888" s="103" t="n">
        <f aca="false">IF(AND($K888&lt;=P$20,$L888&gt;P$20),$I888,0)</f>
        <v>0</v>
      </c>
      <c r="Q888" s="103" t="n">
        <f aca="false">IF(AND($K888&lt;=Q$20,$L888&gt;Q$20),$I888,0)</f>
        <v>0</v>
      </c>
      <c r="R888" s="103" t="n">
        <f aca="false">IF(AND($K888&lt;=R$20,$L888&gt;R$20),$I888,0)</f>
        <v>0</v>
      </c>
      <c r="S888" s="103" t="n">
        <f aca="false">IF(AND($K888&lt;=S$20,$L888&gt;S$20),$I888,0)</f>
        <v>0</v>
      </c>
      <c r="T888" s="103" t="n">
        <f aca="false">IF(AND($K888&lt;=T$20,$L888&gt;T$20),$I888,0)</f>
        <v>0</v>
      </c>
      <c r="U888" s="103" t="n">
        <f aca="false">IF(AND($K888&lt;=U$20,$L888&gt;U$20),$I888,0)</f>
        <v>0</v>
      </c>
      <c r="V888" s="103" t="n">
        <f aca="false">IF(AND($K888&lt;=V$20,$L888&gt;V$20),$I888,0)</f>
        <v>0</v>
      </c>
      <c r="W888" s="103" t="n">
        <f aca="false">IF(AND($K888&lt;=W$20,$L888&gt;W$20),$I888,0)</f>
        <v>0</v>
      </c>
      <c r="X888" s="103" t="n">
        <f aca="false">IF(AND($K888&lt;=X$20,$L888&gt;X$20),$I888,0)</f>
        <v>0</v>
      </c>
      <c r="Y888" s="106" t="n">
        <f aca="false">SUM(M888:X888)</f>
        <v>0</v>
      </c>
    </row>
    <row r="889" customFormat="false" ht="12.75" hidden="false" customHeight="false" outlineLevel="0" collapsed="false">
      <c r="A889" s="0" t="n">
        <f aca="false">+'Personnel Input Worksheet'!A890</f>
        <v>0</v>
      </c>
      <c r="B889" s="0" t="n">
        <f aca="false">+'Personnel Input Worksheet'!B890</f>
        <v>0</v>
      </c>
      <c r="C889" s="0" t="n">
        <f aca="false">+'Personnel Input Worksheet'!C890</f>
        <v>0</v>
      </c>
      <c r="D889" s="0" t="n">
        <f aca="false">+'Personnel Input Worksheet'!D890</f>
        <v>0</v>
      </c>
      <c r="E889" s="0" t="n">
        <f aca="false">+'Personnel Input Worksheet'!E890</f>
        <v>0</v>
      </c>
      <c r="F889" s="94" t="n">
        <f aca="false">+'Personnel Input Worksheet'!F890</f>
        <v>0</v>
      </c>
      <c r="G889" s="0" t="n">
        <f aca="false">+'Personnel Input Worksheet'!G890</f>
        <v>0</v>
      </c>
      <c r="H889" s="102" t="n">
        <f aca="false">+G889*30</f>
        <v>0</v>
      </c>
      <c r="I889" s="103" t="n">
        <f aca="false">+F889/12</f>
        <v>0</v>
      </c>
      <c r="J889" s="104" t="n">
        <v>36526</v>
      </c>
      <c r="K889" s="105" t="n">
        <f aca="false">IF(B889&lt;&gt;"FTE",DATE(99,12,31),+J889+(360-H889))</f>
        <v>36525</v>
      </c>
      <c r="L889" s="105" t="n">
        <f aca="false">IF(B889&lt;&gt;"FTE",J889+H889,DATE(2001,1,1))</f>
        <v>36526</v>
      </c>
      <c r="M889" s="103" t="n">
        <f aca="false">IF(AND($K889&lt;=M$20,$L889&gt;M$20),$I889,0)</f>
        <v>0</v>
      </c>
      <c r="N889" s="103" t="n">
        <f aca="false">IF(AND($K889&lt;=N$20,$L889&gt;N$20),$I889,0)</f>
        <v>0</v>
      </c>
      <c r="O889" s="103" t="n">
        <f aca="false">IF(AND($K889&lt;=O$20,$L889&gt;O$20),$I889,0)</f>
        <v>0</v>
      </c>
      <c r="P889" s="103" t="n">
        <f aca="false">IF(AND($K889&lt;=P$20,$L889&gt;P$20),$I889,0)</f>
        <v>0</v>
      </c>
      <c r="Q889" s="103" t="n">
        <f aca="false">IF(AND($K889&lt;=Q$20,$L889&gt;Q$20),$I889,0)</f>
        <v>0</v>
      </c>
      <c r="R889" s="103" t="n">
        <f aca="false">IF(AND($K889&lt;=R$20,$L889&gt;R$20),$I889,0)</f>
        <v>0</v>
      </c>
      <c r="S889" s="103" t="n">
        <f aca="false">IF(AND($K889&lt;=S$20,$L889&gt;S$20),$I889,0)</f>
        <v>0</v>
      </c>
      <c r="T889" s="103" t="n">
        <f aca="false">IF(AND($K889&lt;=T$20,$L889&gt;T$20),$I889,0)</f>
        <v>0</v>
      </c>
      <c r="U889" s="103" t="n">
        <f aca="false">IF(AND($K889&lt;=U$20,$L889&gt;U$20),$I889,0)</f>
        <v>0</v>
      </c>
      <c r="V889" s="103" t="n">
        <f aca="false">IF(AND($K889&lt;=V$20,$L889&gt;V$20),$I889,0)</f>
        <v>0</v>
      </c>
      <c r="W889" s="103" t="n">
        <f aca="false">IF(AND($K889&lt;=W$20,$L889&gt;W$20),$I889,0)</f>
        <v>0</v>
      </c>
      <c r="X889" s="103" t="n">
        <f aca="false">IF(AND($K889&lt;=X$20,$L889&gt;X$20),$I889,0)</f>
        <v>0</v>
      </c>
      <c r="Y889" s="106" t="n">
        <f aca="false">SUM(M889:X889)</f>
        <v>0</v>
      </c>
    </row>
    <row r="890" customFormat="false" ht="12.75" hidden="false" customHeight="false" outlineLevel="0" collapsed="false">
      <c r="A890" s="0" t="n">
        <f aca="false">+'Personnel Input Worksheet'!A891</f>
        <v>0</v>
      </c>
      <c r="B890" s="0" t="n">
        <f aca="false">+'Personnel Input Worksheet'!B891</f>
        <v>0</v>
      </c>
      <c r="C890" s="0" t="n">
        <f aca="false">+'Personnel Input Worksheet'!C891</f>
        <v>0</v>
      </c>
      <c r="D890" s="0" t="n">
        <f aca="false">+'Personnel Input Worksheet'!D891</f>
        <v>0</v>
      </c>
      <c r="E890" s="0" t="n">
        <f aca="false">+'Personnel Input Worksheet'!E891</f>
        <v>0</v>
      </c>
      <c r="F890" s="94" t="n">
        <f aca="false">+'Personnel Input Worksheet'!F891</f>
        <v>0</v>
      </c>
      <c r="G890" s="0" t="n">
        <f aca="false">+'Personnel Input Worksheet'!G891</f>
        <v>0</v>
      </c>
      <c r="H890" s="102" t="n">
        <f aca="false">+G890*30</f>
        <v>0</v>
      </c>
      <c r="I890" s="103" t="n">
        <f aca="false">+F890/12</f>
        <v>0</v>
      </c>
      <c r="J890" s="104" t="n">
        <v>36526</v>
      </c>
      <c r="K890" s="105" t="n">
        <f aca="false">IF(B890&lt;&gt;"FTE",DATE(99,12,31),+J890+(360-H890))</f>
        <v>36525</v>
      </c>
      <c r="L890" s="105" t="n">
        <f aca="false">IF(B890&lt;&gt;"FTE",J890+H890,DATE(2001,1,1))</f>
        <v>36526</v>
      </c>
      <c r="M890" s="103" t="n">
        <f aca="false">IF(AND($K890&lt;=M$20,$L890&gt;M$20),$I890,0)</f>
        <v>0</v>
      </c>
      <c r="N890" s="103" t="n">
        <f aca="false">IF(AND($K890&lt;=N$20,$L890&gt;N$20),$I890,0)</f>
        <v>0</v>
      </c>
      <c r="O890" s="103" t="n">
        <f aca="false">IF(AND($K890&lt;=O$20,$L890&gt;O$20),$I890,0)</f>
        <v>0</v>
      </c>
      <c r="P890" s="103" t="n">
        <f aca="false">IF(AND($K890&lt;=P$20,$L890&gt;P$20),$I890,0)</f>
        <v>0</v>
      </c>
      <c r="Q890" s="103" t="n">
        <f aca="false">IF(AND($K890&lt;=Q$20,$L890&gt;Q$20),$I890,0)</f>
        <v>0</v>
      </c>
      <c r="R890" s="103" t="n">
        <f aca="false">IF(AND($K890&lt;=R$20,$L890&gt;R$20),$I890,0)</f>
        <v>0</v>
      </c>
      <c r="S890" s="103" t="n">
        <f aca="false">IF(AND($K890&lt;=S$20,$L890&gt;S$20),$I890,0)</f>
        <v>0</v>
      </c>
      <c r="T890" s="103" t="n">
        <f aca="false">IF(AND($K890&lt;=T$20,$L890&gt;T$20),$I890,0)</f>
        <v>0</v>
      </c>
      <c r="U890" s="103" t="n">
        <f aca="false">IF(AND($K890&lt;=U$20,$L890&gt;U$20),$I890,0)</f>
        <v>0</v>
      </c>
      <c r="V890" s="103" t="n">
        <f aca="false">IF(AND($K890&lt;=V$20,$L890&gt;V$20),$I890,0)</f>
        <v>0</v>
      </c>
      <c r="W890" s="103" t="n">
        <f aca="false">IF(AND($K890&lt;=W$20,$L890&gt;W$20),$I890,0)</f>
        <v>0</v>
      </c>
      <c r="X890" s="103" t="n">
        <f aca="false">IF(AND($K890&lt;=X$20,$L890&gt;X$20),$I890,0)</f>
        <v>0</v>
      </c>
      <c r="Y890" s="106" t="n">
        <f aca="false">SUM(M890:X890)</f>
        <v>0</v>
      </c>
    </row>
    <row r="891" customFormat="false" ht="12.75" hidden="false" customHeight="false" outlineLevel="0" collapsed="false">
      <c r="A891" s="0" t="n">
        <f aca="false">+'Personnel Input Worksheet'!A892</f>
        <v>0</v>
      </c>
      <c r="B891" s="0" t="n">
        <f aca="false">+'Personnel Input Worksheet'!B892</f>
        <v>0</v>
      </c>
      <c r="C891" s="0" t="n">
        <f aca="false">+'Personnel Input Worksheet'!C892</f>
        <v>0</v>
      </c>
      <c r="D891" s="0" t="n">
        <f aca="false">+'Personnel Input Worksheet'!D892</f>
        <v>0</v>
      </c>
      <c r="E891" s="0" t="n">
        <f aca="false">+'Personnel Input Worksheet'!E892</f>
        <v>0</v>
      </c>
      <c r="F891" s="94" t="n">
        <f aca="false">+'Personnel Input Worksheet'!F892</f>
        <v>0</v>
      </c>
      <c r="G891" s="0" t="n">
        <f aca="false">+'Personnel Input Worksheet'!G892</f>
        <v>0</v>
      </c>
      <c r="H891" s="102" t="n">
        <f aca="false">+G891*30</f>
        <v>0</v>
      </c>
      <c r="I891" s="103" t="n">
        <f aca="false">+F891/12</f>
        <v>0</v>
      </c>
      <c r="J891" s="104" t="n">
        <v>36526</v>
      </c>
      <c r="K891" s="105" t="n">
        <f aca="false">IF(B891&lt;&gt;"FTE",DATE(99,12,31),+J891+(360-H891))</f>
        <v>36525</v>
      </c>
      <c r="L891" s="105" t="n">
        <f aca="false">IF(B891&lt;&gt;"FTE",J891+H891,DATE(2001,1,1))</f>
        <v>36526</v>
      </c>
      <c r="M891" s="103" t="n">
        <f aca="false">IF(AND($K891&lt;=M$20,$L891&gt;M$20),$I891,0)</f>
        <v>0</v>
      </c>
      <c r="N891" s="103" t="n">
        <f aca="false">IF(AND($K891&lt;=N$20,$L891&gt;N$20),$I891,0)</f>
        <v>0</v>
      </c>
      <c r="O891" s="103" t="n">
        <f aca="false">IF(AND($K891&lt;=O$20,$L891&gt;O$20),$I891,0)</f>
        <v>0</v>
      </c>
      <c r="P891" s="103" t="n">
        <f aca="false">IF(AND($K891&lt;=P$20,$L891&gt;P$20),$I891,0)</f>
        <v>0</v>
      </c>
      <c r="Q891" s="103" t="n">
        <f aca="false">IF(AND($K891&lt;=Q$20,$L891&gt;Q$20),$I891,0)</f>
        <v>0</v>
      </c>
      <c r="R891" s="103" t="n">
        <f aca="false">IF(AND($K891&lt;=R$20,$L891&gt;R$20),$I891,0)</f>
        <v>0</v>
      </c>
      <c r="S891" s="103" t="n">
        <f aca="false">IF(AND($K891&lt;=S$20,$L891&gt;S$20),$I891,0)</f>
        <v>0</v>
      </c>
      <c r="T891" s="103" t="n">
        <f aca="false">IF(AND($K891&lt;=T$20,$L891&gt;T$20),$I891,0)</f>
        <v>0</v>
      </c>
      <c r="U891" s="103" t="n">
        <f aca="false">IF(AND($K891&lt;=U$20,$L891&gt;U$20),$I891,0)</f>
        <v>0</v>
      </c>
      <c r="V891" s="103" t="n">
        <f aca="false">IF(AND($K891&lt;=V$20,$L891&gt;V$20),$I891,0)</f>
        <v>0</v>
      </c>
      <c r="W891" s="103" t="n">
        <f aca="false">IF(AND($K891&lt;=W$20,$L891&gt;W$20),$I891,0)</f>
        <v>0</v>
      </c>
      <c r="X891" s="103" t="n">
        <f aca="false">IF(AND($K891&lt;=X$20,$L891&gt;X$20),$I891,0)</f>
        <v>0</v>
      </c>
      <c r="Y891" s="106" t="n">
        <f aca="false">SUM(M891:X891)</f>
        <v>0</v>
      </c>
    </row>
    <row r="892" customFormat="false" ht="12.75" hidden="false" customHeight="false" outlineLevel="0" collapsed="false">
      <c r="A892" s="0" t="n">
        <f aca="false">+'Personnel Input Worksheet'!A893</f>
        <v>0</v>
      </c>
      <c r="B892" s="0" t="n">
        <f aca="false">+'Personnel Input Worksheet'!B893</f>
        <v>0</v>
      </c>
      <c r="C892" s="0" t="n">
        <f aca="false">+'Personnel Input Worksheet'!C893</f>
        <v>0</v>
      </c>
      <c r="D892" s="0" t="n">
        <f aca="false">+'Personnel Input Worksheet'!D893</f>
        <v>0</v>
      </c>
      <c r="E892" s="0" t="n">
        <f aca="false">+'Personnel Input Worksheet'!E893</f>
        <v>0</v>
      </c>
      <c r="F892" s="94" t="n">
        <f aca="false">+'Personnel Input Worksheet'!F893</f>
        <v>0</v>
      </c>
      <c r="G892" s="0" t="n">
        <f aca="false">+'Personnel Input Worksheet'!G893</f>
        <v>0</v>
      </c>
      <c r="H892" s="102" t="n">
        <f aca="false">+G892*30</f>
        <v>0</v>
      </c>
      <c r="I892" s="103" t="n">
        <f aca="false">+F892/12</f>
        <v>0</v>
      </c>
      <c r="J892" s="104" t="n">
        <v>36526</v>
      </c>
      <c r="K892" s="105" t="n">
        <f aca="false">IF(B892&lt;&gt;"FTE",DATE(99,12,31),+J892+(360-H892))</f>
        <v>36525</v>
      </c>
      <c r="L892" s="105" t="n">
        <f aca="false">IF(B892&lt;&gt;"FTE",J892+H892,DATE(2001,1,1))</f>
        <v>36526</v>
      </c>
      <c r="M892" s="103" t="n">
        <f aca="false">IF(AND($K892&lt;=M$20,$L892&gt;M$20),$I892,0)</f>
        <v>0</v>
      </c>
      <c r="N892" s="103" t="n">
        <f aca="false">IF(AND($K892&lt;=N$20,$L892&gt;N$20),$I892,0)</f>
        <v>0</v>
      </c>
      <c r="O892" s="103" t="n">
        <f aca="false">IF(AND($K892&lt;=O$20,$L892&gt;O$20),$I892,0)</f>
        <v>0</v>
      </c>
      <c r="P892" s="103" t="n">
        <f aca="false">IF(AND($K892&lt;=P$20,$L892&gt;P$20),$I892,0)</f>
        <v>0</v>
      </c>
      <c r="Q892" s="103" t="n">
        <f aca="false">IF(AND($K892&lt;=Q$20,$L892&gt;Q$20),$I892,0)</f>
        <v>0</v>
      </c>
      <c r="R892" s="103" t="n">
        <f aca="false">IF(AND($K892&lt;=R$20,$L892&gt;R$20),$I892,0)</f>
        <v>0</v>
      </c>
      <c r="S892" s="103" t="n">
        <f aca="false">IF(AND($K892&lt;=S$20,$L892&gt;S$20),$I892,0)</f>
        <v>0</v>
      </c>
      <c r="T892" s="103" t="n">
        <f aca="false">IF(AND($K892&lt;=T$20,$L892&gt;T$20),$I892,0)</f>
        <v>0</v>
      </c>
      <c r="U892" s="103" t="n">
        <f aca="false">IF(AND($K892&lt;=U$20,$L892&gt;U$20),$I892,0)</f>
        <v>0</v>
      </c>
      <c r="V892" s="103" t="n">
        <f aca="false">IF(AND($K892&lt;=V$20,$L892&gt;V$20),$I892,0)</f>
        <v>0</v>
      </c>
      <c r="W892" s="103" t="n">
        <f aca="false">IF(AND($K892&lt;=W$20,$L892&gt;W$20),$I892,0)</f>
        <v>0</v>
      </c>
      <c r="X892" s="103" t="n">
        <f aca="false">IF(AND($K892&lt;=X$20,$L892&gt;X$20),$I892,0)</f>
        <v>0</v>
      </c>
      <c r="Y892" s="106" t="n">
        <f aca="false">SUM(M892:X892)</f>
        <v>0</v>
      </c>
    </row>
    <row r="893" customFormat="false" ht="12.75" hidden="false" customHeight="false" outlineLevel="0" collapsed="false">
      <c r="A893" s="0" t="n">
        <f aca="false">+'Personnel Input Worksheet'!A894</f>
        <v>0</v>
      </c>
      <c r="B893" s="0" t="n">
        <f aca="false">+'Personnel Input Worksheet'!B894</f>
        <v>0</v>
      </c>
      <c r="C893" s="0" t="n">
        <f aca="false">+'Personnel Input Worksheet'!C894</f>
        <v>0</v>
      </c>
      <c r="D893" s="0" t="n">
        <f aca="false">+'Personnel Input Worksheet'!D894</f>
        <v>0</v>
      </c>
      <c r="E893" s="0" t="n">
        <f aca="false">+'Personnel Input Worksheet'!E894</f>
        <v>0</v>
      </c>
      <c r="F893" s="94" t="n">
        <f aca="false">+'Personnel Input Worksheet'!F894</f>
        <v>0</v>
      </c>
      <c r="G893" s="0" t="n">
        <f aca="false">+'Personnel Input Worksheet'!G894</f>
        <v>0</v>
      </c>
      <c r="H893" s="102" t="n">
        <f aca="false">+G893*30</f>
        <v>0</v>
      </c>
      <c r="I893" s="103" t="n">
        <f aca="false">+F893/12</f>
        <v>0</v>
      </c>
      <c r="J893" s="104" t="n">
        <v>36526</v>
      </c>
      <c r="K893" s="105" t="n">
        <f aca="false">IF(B893&lt;&gt;"FTE",DATE(99,12,31),+J893+(360-H893))</f>
        <v>36525</v>
      </c>
      <c r="L893" s="105" t="n">
        <f aca="false">IF(B893&lt;&gt;"FTE",J893+H893,DATE(2001,1,1))</f>
        <v>36526</v>
      </c>
      <c r="M893" s="103" t="n">
        <f aca="false">IF(AND($K893&lt;=M$20,$L893&gt;M$20),$I893,0)</f>
        <v>0</v>
      </c>
      <c r="N893" s="103" t="n">
        <f aca="false">IF(AND($K893&lt;=N$20,$L893&gt;N$20),$I893,0)</f>
        <v>0</v>
      </c>
      <c r="O893" s="103" t="n">
        <f aca="false">IF(AND($K893&lt;=O$20,$L893&gt;O$20),$I893,0)</f>
        <v>0</v>
      </c>
      <c r="P893" s="103" t="n">
        <f aca="false">IF(AND($K893&lt;=P$20,$L893&gt;P$20),$I893,0)</f>
        <v>0</v>
      </c>
      <c r="Q893" s="103" t="n">
        <f aca="false">IF(AND($K893&lt;=Q$20,$L893&gt;Q$20),$I893,0)</f>
        <v>0</v>
      </c>
      <c r="R893" s="103" t="n">
        <f aca="false">IF(AND($K893&lt;=R$20,$L893&gt;R$20),$I893,0)</f>
        <v>0</v>
      </c>
      <c r="S893" s="103" t="n">
        <f aca="false">IF(AND($K893&lt;=S$20,$L893&gt;S$20),$I893,0)</f>
        <v>0</v>
      </c>
      <c r="T893" s="103" t="n">
        <f aca="false">IF(AND($K893&lt;=T$20,$L893&gt;T$20),$I893,0)</f>
        <v>0</v>
      </c>
      <c r="U893" s="103" t="n">
        <f aca="false">IF(AND($K893&lt;=U$20,$L893&gt;U$20),$I893,0)</f>
        <v>0</v>
      </c>
      <c r="V893" s="103" t="n">
        <f aca="false">IF(AND($K893&lt;=V$20,$L893&gt;V$20),$I893,0)</f>
        <v>0</v>
      </c>
      <c r="W893" s="103" t="n">
        <f aca="false">IF(AND($K893&lt;=W$20,$L893&gt;W$20),$I893,0)</f>
        <v>0</v>
      </c>
      <c r="X893" s="103" t="n">
        <f aca="false">IF(AND($K893&lt;=X$20,$L893&gt;X$20),$I893,0)</f>
        <v>0</v>
      </c>
      <c r="Y893" s="106" t="n">
        <f aca="false">SUM(M893:X893)</f>
        <v>0</v>
      </c>
    </row>
    <row r="894" customFormat="false" ht="12.75" hidden="false" customHeight="false" outlineLevel="0" collapsed="false">
      <c r="A894" s="0" t="n">
        <f aca="false">+'Personnel Input Worksheet'!A895</f>
        <v>0</v>
      </c>
      <c r="B894" s="0" t="n">
        <f aca="false">+'Personnel Input Worksheet'!B895</f>
        <v>0</v>
      </c>
      <c r="C894" s="0" t="n">
        <f aca="false">+'Personnel Input Worksheet'!C895</f>
        <v>0</v>
      </c>
      <c r="D894" s="0" t="n">
        <f aca="false">+'Personnel Input Worksheet'!D895</f>
        <v>0</v>
      </c>
      <c r="E894" s="0" t="n">
        <f aca="false">+'Personnel Input Worksheet'!E895</f>
        <v>0</v>
      </c>
      <c r="F894" s="94" t="n">
        <f aca="false">+'Personnel Input Worksheet'!F895</f>
        <v>0</v>
      </c>
      <c r="G894" s="0" t="n">
        <f aca="false">+'Personnel Input Worksheet'!G895</f>
        <v>0</v>
      </c>
      <c r="H894" s="102" t="n">
        <f aca="false">+G894*30</f>
        <v>0</v>
      </c>
      <c r="I894" s="103" t="n">
        <f aca="false">+F894/12</f>
        <v>0</v>
      </c>
      <c r="J894" s="104" t="n">
        <v>36526</v>
      </c>
      <c r="K894" s="105" t="n">
        <f aca="false">IF(B894&lt;&gt;"FTE",DATE(99,12,31),+J894+(360-H894))</f>
        <v>36525</v>
      </c>
      <c r="L894" s="105" t="n">
        <f aca="false">IF(B894&lt;&gt;"FTE",J894+H894,DATE(2001,1,1))</f>
        <v>36526</v>
      </c>
      <c r="M894" s="103" t="n">
        <f aca="false">IF(AND($K894&lt;=M$20,$L894&gt;M$20),$I894,0)</f>
        <v>0</v>
      </c>
      <c r="N894" s="103" t="n">
        <f aca="false">IF(AND($K894&lt;=N$20,$L894&gt;N$20),$I894,0)</f>
        <v>0</v>
      </c>
      <c r="O894" s="103" t="n">
        <f aca="false">IF(AND($K894&lt;=O$20,$L894&gt;O$20),$I894,0)</f>
        <v>0</v>
      </c>
      <c r="P894" s="103" t="n">
        <f aca="false">IF(AND($K894&lt;=P$20,$L894&gt;P$20),$I894,0)</f>
        <v>0</v>
      </c>
      <c r="Q894" s="103" t="n">
        <f aca="false">IF(AND($K894&lt;=Q$20,$L894&gt;Q$20),$I894,0)</f>
        <v>0</v>
      </c>
      <c r="R894" s="103" t="n">
        <f aca="false">IF(AND($K894&lt;=R$20,$L894&gt;R$20),$I894,0)</f>
        <v>0</v>
      </c>
      <c r="S894" s="103" t="n">
        <f aca="false">IF(AND($K894&lt;=S$20,$L894&gt;S$20),$I894,0)</f>
        <v>0</v>
      </c>
      <c r="T894" s="103" t="n">
        <f aca="false">IF(AND($K894&lt;=T$20,$L894&gt;T$20),$I894,0)</f>
        <v>0</v>
      </c>
      <c r="U894" s="103" t="n">
        <f aca="false">IF(AND($K894&lt;=U$20,$L894&gt;U$20),$I894,0)</f>
        <v>0</v>
      </c>
      <c r="V894" s="103" t="n">
        <f aca="false">IF(AND($K894&lt;=V$20,$L894&gt;V$20),$I894,0)</f>
        <v>0</v>
      </c>
      <c r="W894" s="103" t="n">
        <f aca="false">IF(AND($K894&lt;=W$20,$L894&gt;W$20),$I894,0)</f>
        <v>0</v>
      </c>
      <c r="X894" s="103" t="n">
        <f aca="false">IF(AND($K894&lt;=X$20,$L894&gt;X$20),$I894,0)</f>
        <v>0</v>
      </c>
      <c r="Y894" s="106" t="n">
        <f aca="false">SUM(M894:X894)</f>
        <v>0</v>
      </c>
    </row>
    <row r="895" customFormat="false" ht="12.75" hidden="false" customHeight="false" outlineLevel="0" collapsed="false">
      <c r="A895" s="0" t="n">
        <f aca="false">+'Personnel Input Worksheet'!A896</f>
        <v>0</v>
      </c>
      <c r="B895" s="0" t="n">
        <f aca="false">+'Personnel Input Worksheet'!B896</f>
        <v>0</v>
      </c>
      <c r="C895" s="0" t="n">
        <f aca="false">+'Personnel Input Worksheet'!C896</f>
        <v>0</v>
      </c>
      <c r="D895" s="0" t="n">
        <f aca="false">+'Personnel Input Worksheet'!D896</f>
        <v>0</v>
      </c>
      <c r="E895" s="0" t="n">
        <f aca="false">+'Personnel Input Worksheet'!E896</f>
        <v>0</v>
      </c>
      <c r="F895" s="94" t="n">
        <f aca="false">+'Personnel Input Worksheet'!F896</f>
        <v>0</v>
      </c>
      <c r="G895" s="0" t="n">
        <f aca="false">+'Personnel Input Worksheet'!G896</f>
        <v>0</v>
      </c>
      <c r="H895" s="102" t="n">
        <f aca="false">+G895*30</f>
        <v>0</v>
      </c>
      <c r="I895" s="103" t="n">
        <f aca="false">+F895/12</f>
        <v>0</v>
      </c>
      <c r="J895" s="104" t="n">
        <v>36526</v>
      </c>
      <c r="K895" s="105" t="n">
        <f aca="false">IF(B895&lt;&gt;"FTE",DATE(99,12,31),+J895+(360-H895))</f>
        <v>36525</v>
      </c>
      <c r="L895" s="105" t="n">
        <f aca="false">IF(B895&lt;&gt;"FTE",J895+H895,DATE(2001,1,1))</f>
        <v>36526</v>
      </c>
      <c r="M895" s="103" t="n">
        <f aca="false">IF(AND($K895&lt;=M$20,$L895&gt;M$20),$I895,0)</f>
        <v>0</v>
      </c>
      <c r="N895" s="103" t="n">
        <f aca="false">IF(AND($K895&lt;=N$20,$L895&gt;N$20),$I895,0)</f>
        <v>0</v>
      </c>
      <c r="O895" s="103" t="n">
        <f aca="false">IF(AND($K895&lt;=O$20,$L895&gt;O$20),$I895,0)</f>
        <v>0</v>
      </c>
      <c r="P895" s="103" t="n">
        <f aca="false">IF(AND($K895&lt;=P$20,$L895&gt;P$20),$I895,0)</f>
        <v>0</v>
      </c>
      <c r="Q895" s="103" t="n">
        <f aca="false">IF(AND($K895&lt;=Q$20,$L895&gt;Q$20),$I895,0)</f>
        <v>0</v>
      </c>
      <c r="R895" s="103" t="n">
        <f aca="false">IF(AND($K895&lt;=R$20,$L895&gt;R$20),$I895,0)</f>
        <v>0</v>
      </c>
      <c r="S895" s="103" t="n">
        <f aca="false">IF(AND($K895&lt;=S$20,$L895&gt;S$20),$I895,0)</f>
        <v>0</v>
      </c>
      <c r="T895" s="103" t="n">
        <f aca="false">IF(AND($K895&lt;=T$20,$L895&gt;T$20),$I895,0)</f>
        <v>0</v>
      </c>
      <c r="U895" s="103" t="n">
        <f aca="false">IF(AND($K895&lt;=U$20,$L895&gt;U$20),$I895,0)</f>
        <v>0</v>
      </c>
      <c r="V895" s="103" t="n">
        <f aca="false">IF(AND($K895&lt;=V$20,$L895&gt;V$20),$I895,0)</f>
        <v>0</v>
      </c>
      <c r="W895" s="103" t="n">
        <f aca="false">IF(AND($K895&lt;=W$20,$L895&gt;W$20),$I895,0)</f>
        <v>0</v>
      </c>
      <c r="X895" s="103" t="n">
        <f aca="false">IF(AND($K895&lt;=X$20,$L895&gt;X$20),$I895,0)</f>
        <v>0</v>
      </c>
      <c r="Y895" s="106" t="n">
        <f aca="false">SUM(M895:X895)</f>
        <v>0</v>
      </c>
    </row>
    <row r="896" customFormat="false" ht="12.75" hidden="false" customHeight="false" outlineLevel="0" collapsed="false">
      <c r="A896" s="0" t="n">
        <f aca="false">+'Personnel Input Worksheet'!A897</f>
        <v>0</v>
      </c>
      <c r="B896" s="0" t="n">
        <f aca="false">+'Personnel Input Worksheet'!B897</f>
        <v>0</v>
      </c>
      <c r="C896" s="0" t="n">
        <f aca="false">+'Personnel Input Worksheet'!C897</f>
        <v>0</v>
      </c>
      <c r="D896" s="0" t="n">
        <f aca="false">+'Personnel Input Worksheet'!D897</f>
        <v>0</v>
      </c>
      <c r="E896" s="0" t="n">
        <f aca="false">+'Personnel Input Worksheet'!E897</f>
        <v>0</v>
      </c>
      <c r="F896" s="94" t="n">
        <f aca="false">+'Personnel Input Worksheet'!F897</f>
        <v>0</v>
      </c>
      <c r="G896" s="0" t="n">
        <f aca="false">+'Personnel Input Worksheet'!G897</f>
        <v>0</v>
      </c>
      <c r="H896" s="102" t="n">
        <f aca="false">+G896*30</f>
        <v>0</v>
      </c>
      <c r="I896" s="103" t="n">
        <f aca="false">+F896/12</f>
        <v>0</v>
      </c>
      <c r="J896" s="104" t="n">
        <v>36526</v>
      </c>
      <c r="K896" s="105" t="n">
        <f aca="false">IF(B896&lt;&gt;"FTE",DATE(99,12,31),+J896+(360-H896))</f>
        <v>36525</v>
      </c>
      <c r="L896" s="105" t="n">
        <f aca="false">IF(B896&lt;&gt;"FTE",J896+H896,DATE(2001,1,1))</f>
        <v>36526</v>
      </c>
      <c r="M896" s="103" t="n">
        <f aca="false">IF(AND($K896&lt;=M$20,$L896&gt;M$20),$I896,0)</f>
        <v>0</v>
      </c>
      <c r="N896" s="103" t="n">
        <f aca="false">IF(AND($K896&lt;=N$20,$L896&gt;N$20),$I896,0)</f>
        <v>0</v>
      </c>
      <c r="O896" s="103" t="n">
        <f aca="false">IF(AND($K896&lt;=O$20,$L896&gt;O$20),$I896,0)</f>
        <v>0</v>
      </c>
      <c r="P896" s="103" t="n">
        <f aca="false">IF(AND($K896&lt;=P$20,$L896&gt;P$20),$I896,0)</f>
        <v>0</v>
      </c>
      <c r="Q896" s="103" t="n">
        <f aca="false">IF(AND($K896&lt;=Q$20,$L896&gt;Q$20),$I896,0)</f>
        <v>0</v>
      </c>
      <c r="R896" s="103" t="n">
        <f aca="false">IF(AND($K896&lt;=R$20,$L896&gt;R$20),$I896,0)</f>
        <v>0</v>
      </c>
      <c r="S896" s="103" t="n">
        <f aca="false">IF(AND($K896&lt;=S$20,$L896&gt;S$20),$I896,0)</f>
        <v>0</v>
      </c>
      <c r="T896" s="103" t="n">
        <f aca="false">IF(AND($K896&lt;=T$20,$L896&gt;T$20),$I896,0)</f>
        <v>0</v>
      </c>
      <c r="U896" s="103" t="n">
        <f aca="false">IF(AND($K896&lt;=U$20,$L896&gt;U$20),$I896,0)</f>
        <v>0</v>
      </c>
      <c r="V896" s="103" t="n">
        <f aca="false">IF(AND($K896&lt;=V$20,$L896&gt;V$20),$I896,0)</f>
        <v>0</v>
      </c>
      <c r="W896" s="103" t="n">
        <f aca="false">IF(AND($K896&lt;=W$20,$L896&gt;W$20),$I896,0)</f>
        <v>0</v>
      </c>
      <c r="X896" s="103" t="n">
        <f aca="false">IF(AND($K896&lt;=X$20,$L896&gt;X$20),$I896,0)</f>
        <v>0</v>
      </c>
      <c r="Y896" s="106" t="n">
        <f aca="false">SUM(M896:X896)</f>
        <v>0</v>
      </c>
    </row>
    <row r="897" customFormat="false" ht="12.75" hidden="false" customHeight="false" outlineLevel="0" collapsed="false">
      <c r="A897" s="0" t="n">
        <f aca="false">+'Personnel Input Worksheet'!A898</f>
        <v>0</v>
      </c>
      <c r="B897" s="0" t="n">
        <f aca="false">+'Personnel Input Worksheet'!B898</f>
        <v>0</v>
      </c>
      <c r="C897" s="0" t="n">
        <f aca="false">+'Personnel Input Worksheet'!C898</f>
        <v>0</v>
      </c>
      <c r="D897" s="0" t="n">
        <f aca="false">+'Personnel Input Worksheet'!D898</f>
        <v>0</v>
      </c>
      <c r="E897" s="0" t="n">
        <f aca="false">+'Personnel Input Worksheet'!E898</f>
        <v>0</v>
      </c>
      <c r="F897" s="94" t="n">
        <f aca="false">+'Personnel Input Worksheet'!F898</f>
        <v>0</v>
      </c>
      <c r="G897" s="0" t="n">
        <f aca="false">+'Personnel Input Worksheet'!G898</f>
        <v>0</v>
      </c>
      <c r="H897" s="102" t="n">
        <f aca="false">+G897*30</f>
        <v>0</v>
      </c>
      <c r="I897" s="103" t="n">
        <f aca="false">+F897/12</f>
        <v>0</v>
      </c>
      <c r="J897" s="104" t="n">
        <v>36526</v>
      </c>
      <c r="K897" s="105" t="n">
        <f aca="false">IF(B897&lt;&gt;"FTE",DATE(99,12,31),+J897+(360-H897))</f>
        <v>36525</v>
      </c>
      <c r="L897" s="105" t="n">
        <f aca="false">IF(B897&lt;&gt;"FTE",J897+H897,DATE(2001,1,1))</f>
        <v>36526</v>
      </c>
      <c r="M897" s="103" t="n">
        <f aca="false">IF(AND($K897&lt;=M$20,$L897&gt;M$20),$I897,0)</f>
        <v>0</v>
      </c>
      <c r="N897" s="103" t="n">
        <f aca="false">IF(AND($K897&lt;=N$20,$L897&gt;N$20),$I897,0)</f>
        <v>0</v>
      </c>
      <c r="O897" s="103" t="n">
        <f aca="false">IF(AND($K897&lt;=O$20,$L897&gt;O$20),$I897,0)</f>
        <v>0</v>
      </c>
      <c r="P897" s="103" t="n">
        <f aca="false">IF(AND($K897&lt;=P$20,$L897&gt;P$20),$I897,0)</f>
        <v>0</v>
      </c>
      <c r="Q897" s="103" t="n">
        <f aca="false">IF(AND($K897&lt;=Q$20,$L897&gt;Q$20),$I897,0)</f>
        <v>0</v>
      </c>
      <c r="R897" s="103" t="n">
        <f aca="false">IF(AND($K897&lt;=R$20,$L897&gt;R$20),$I897,0)</f>
        <v>0</v>
      </c>
      <c r="S897" s="103" t="n">
        <f aca="false">IF(AND($K897&lt;=S$20,$L897&gt;S$20),$I897,0)</f>
        <v>0</v>
      </c>
      <c r="T897" s="103" t="n">
        <f aca="false">IF(AND($K897&lt;=T$20,$L897&gt;T$20),$I897,0)</f>
        <v>0</v>
      </c>
      <c r="U897" s="103" t="n">
        <f aca="false">IF(AND($K897&lt;=U$20,$L897&gt;U$20),$I897,0)</f>
        <v>0</v>
      </c>
      <c r="V897" s="103" t="n">
        <f aca="false">IF(AND($K897&lt;=V$20,$L897&gt;V$20),$I897,0)</f>
        <v>0</v>
      </c>
      <c r="W897" s="103" t="n">
        <f aca="false">IF(AND($K897&lt;=W$20,$L897&gt;W$20),$I897,0)</f>
        <v>0</v>
      </c>
      <c r="X897" s="103" t="n">
        <f aca="false">IF(AND($K897&lt;=X$20,$L897&gt;X$20),$I897,0)</f>
        <v>0</v>
      </c>
      <c r="Y897" s="106" t="n">
        <f aca="false">SUM(M897:X897)</f>
        <v>0</v>
      </c>
    </row>
    <row r="898" customFormat="false" ht="12.75" hidden="false" customHeight="false" outlineLevel="0" collapsed="false">
      <c r="A898" s="0" t="n">
        <f aca="false">+'Personnel Input Worksheet'!A899</f>
        <v>0</v>
      </c>
      <c r="B898" s="0" t="n">
        <f aca="false">+'Personnel Input Worksheet'!B899</f>
        <v>0</v>
      </c>
      <c r="C898" s="0" t="n">
        <f aca="false">+'Personnel Input Worksheet'!C899</f>
        <v>0</v>
      </c>
      <c r="D898" s="0" t="n">
        <f aca="false">+'Personnel Input Worksheet'!D899</f>
        <v>0</v>
      </c>
      <c r="E898" s="0" t="n">
        <f aca="false">+'Personnel Input Worksheet'!E899</f>
        <v>0</v>
      </c>
      <c r="F898" s="94" t="n">
        <f aca="false">+'Personnel Input Worksheet'!F899</f>
        <v>0</v>
      </c>
      <c r="G898" s="0" t="n">
        <f aca="false">+'Personnel Input Worksheet'!G899</f>
        <v>0</v>
      </c>
      <c r="H898" s="102" t="n">
        <f aca="false">+G898*30</f>
        <v>0</v>
      </c>
      <c r="I898" s="103" t="n">
        <f aca="false">+F898/12</f>
        <v>0</v>
      </c>
      <c r="J898" s="104" t="n">
        <v>36526</v>
      </c>
      <c r="K898" s="105" t="n">
        <f aca="false">IF(B898&lt;&gt;"FTE",DATE(99,12,31),+J898+(360-H898))</f>
        <v>36525</v>
      </c>
      <c r="L898" s="105" t="n">
        <f aca="false">IF(B898&lt;&gt;"FTE",J898+H898,DATE(2001,1,1))</f>
        <v>36526</v>
      </c>
      <c r="M898" s="103" t="n">
        <f aca="false">IF(AND($K898&lt;=M$20,$L898&gt;M$20),$I898,0)</f>
        <v>0</v>
      </c>
      <c r="N898" s="103" t="n">
        <f aca="false">IF(AND($K898&lt;=N$20,$L898&gt;N$20),$I898,0)</f>
        <v>0</v>
      </c>
      <c r="O898" s="103" t="n">
        <f aca="false">IF(AND($K898&lt;=O$20,$L898&gt;O$20),$I898,0)</f>
        <v>0</v>
      </c>
      <c r="P898" s="103" t="n">
        <f aca="false">IF(AND($K898&lt;=P$20,$L898&gt;P$20),$I898,0)</f>
        <v>0</v>
      </c>
      <c r="Q898" s="103" t="n">
        <f aca="false">IF(AND($K898&lt;=Q$20,$L898&gt;Q$20),$I898,0)</f>
        <v>0</v>
      </c>
      <c r="R898" s="103" t="n">
        <f aca="false">IF(AND($K898&lt;=R$20,$L898&gt;R$20),$I898,0)</f>
        <v>0</v>
      </c>
      <c r="S898" s="103" t="n">
        <f aca="false">IF(AND($K898&lt;=S$20,$L898&gt;S$20),$I898,0)</f>
        <v>0</v>
      </c>
      <c r="T898" s="103" t="n">
        <f aca="false">IF(AND($K898&lt;=T$20,$L898&gt;T$20),$I898,0)</f>
        <v>0</v>
      </c>
      <c r="U898" s="103" t="n">
        <f aca="false">IF(AND($K898&lt;=U$20,$L898&gt;U$20),$I898,0)</f>
        <v>0</v>
      </c>
      <c r="V898" s="103" t="n">
        <f aca="false">IF(AND($K898&lt;=V$20,$L898&gt;V$20),$I898,0)</f>
        <v>0</v>
      </c>
      <c r="W898" s="103" t="n">
        <f aca="false">IF(AND($K898&lt;=W$20,$L898&gt;W$20),$I898,0)</f>
        <v>0</v>
      </c>
      <c r="X898" s="103" t="n">
        <f aca="false">IF(AND($K898&lt;=X$20,$L898&gt;X$20),$I898,0)</f>
        <v>0</v>
      </c>
      <c r="Y898" s="106" t="n">
        <f aca="false">SUM(M898:X898)</f>
        <v>0</v>
      </c>
    </row>
    <row r="899" customFormat="false" ht="12.75" hidden="false" customHeight="false" outlineLevel="0" collapsed="false">
      <c r="A899" s="0" t="n">
        <f aca="false">+'Personnel Input Worksheet'!A900</f>
        <v>0</v>
      </c>
      <c r="B899" s="0" t="n">
        <f aca="false">+'Personnel Input Worksheet'!B900</f>
        <v>0</v>
      </c>
      <c r="C899" s="0" t="n">
        <f aca="false">+'Personnel Input Worksheet'!C900</f>
        <v>0</v>
      </c>
      <c r="D899" s="0" t="n">
        <f aca="false">+'Personnel Input Worksheet'!D900</f>
        <v>0</v>
      </c>
      <c r="E899" s="0" t="n">
        <f aca="false">+'Personnel Input Worksheet'!E900</f>
        <v>0</v>
      </c>
      <c r="F899" s="94" t="n">
        <f aca="false">+'Personnel Input Worksheet'!F900</f>
        <v>0</v>
      </c>
      <c r="G899" s="0" t="n">
        <f aca="false">+'Personnel Input Worksheet'!G900</f>
        <v>0</v>
      </c>
      <c r="H899" s="102" t="n">
        <f aca="false">+G899*30</f>
        <v>0</v>
      </c>
      <c r="I899" s="103" t="n">
        <f aca="false">+F899/12</f>
        <v>0</v>
      </c>
      <c r="J899" s="104" t="n">
        <v>36526</v>
      </c>
      <c r="K899" s="105" t="n">
        <f aca="false">IF(B899&lt;&gt;"FTE",DATE(99,12,31),+J899+(360-H899))</f>
        <v>36525</v>
      </c>
      <c r="L899" s="105" t="n">
        <f aca="false">IF(B899&lt;&gt;"FTE",J899+H899,DATE(2001,1,1))</f>
        <v>36526</v>
      </c>
      <c r="M899" s="103" t="n">
        <f aca="false">IF(AND($K899&lt;=M$20,$L899&gt;M$20),$I899,0)</f>
        <v>0</v>
      </c>
      <c r="N899" s="103" t="n">
        <f aca="false">IF(AND($K899&lt;=N$20,$L899&gt;N$20),$I899,0)</f>
        <v>0</v>
      </c>
      <c r="O899" s="103" t="n">
        <f aca="false">IF(AND($K899&lt;=O$20,$L899&gt;O$20),$I899,0)</f>
        <v>0</v>
      </c>
      <c r="P899" s="103" t="n">
        <f aca="false">IF(AND($K899&lt;=P$20,$L899&gt;P$20),$I899,0)</f>
        <v>0</v>
      </c>
      <c r="Q899" s="103" t="n">
        <f aca="false">IF(AND($K899&lt;=Q$20,$L899&gt;Q$20),$I899,0)</f>
        <v>0</v>
      </c>
      <c r="R899" s="103" t="n">
        <f aca="false">IF(AND($K899&lt;=R$20,$L899&gt;R$20),$I899,0)</f>
        <v>0</v>
      </c>
      <c r="S899" s="103" t="n">
        <f aca="false">IF(AND($K899&lt;=S$20,$L899&gt;S$20),$I899,0)</f>
        <v>0</v>
      </c>
      <c r="T899" s="103" t="n">
        <f aca="false">IF(AND($K899&lt;=T$20,$L899&gt;T$20),$I899,0)</f>
        <v>0</v>
      </c>
      <c r="U899" s="103" t="n">
        <f aca="false">IF(AND($K899&lt;=U$20,$L899&gt;U$20),$I899,0)</f>
        <v>0</v>
      </c>
      <c r="V899" s="103" t="n">
        <f aca="false">IF(AND($K899&lt;=V$20,$L899&gt;V$20),$I899,0)</f>
        <v>0</v>
      </c>
      <c r="W899" s="103" t="n">
        <f aca="false">IF(AND($K899&lt;=W$20,$L899&gt;W$20),$I899,0)</f>
        <v>0</v>
      </c>
      <c r="X899" s="103" t="n">
        <f aca="false">IF(AND($K899&lt;=X$20,$L899&gt;X$20),$I899,0)</f>
        <v>0</v>
      </c>
      <c r="Y899" s="106" t="n">
        <f aca="false">SUM(M899:X899)</f>
        <v>0</v>
      </c>
    </row>
    <row r="900" customFormat="false" ht="12.75" hidden="false" customHeight="false" outlineLevel="0" collapsed="false">
      <c r="A900" s="0" t="n">
        <f aca="false">+'Personnel Input Worksheet'!A901</f>
        <v>0</v>
      </c>
      <c r="B900" s="0" t="n">
        <f aca="false">+'Personnel Input Worksheet'!B901</f>
        <v>0</v>
      </c>
      <c r="C900" s="0" t="n">
        <f aca="false">+'Personnel Input Worksheet'!C901</f>
        <v>0</v>
      </c>
      <c r="D900" s="0" t="n">
        <f aca="false">+'Personnel Input Worksheet'!D901</f>
        <v>0</v>
      </c>
      <c r="E900" s="0" t="n">
        <f aca="false">+'Personnel Input Worksheet'!E901</f>
        <v>0</v>
      </c>
      <c r="F900" s="94" t="n">
        <f aca="false">+'Personnel Input Worksheet'!F901</f>
        <v>0</v>
      </c>
      <c r="G900" s="0" t="n">
        <f aca="false">+'Personnel Input Worksheet'!G901</f>
        <v>0</v>
      </c>
      <c r="H900" s="102" t="n">
        <f aca="false">+G900*30</f>
        <v>0</v>
      </c>
      <c r="I900" s="103" t="n">
        <f aca="false">+F900/12</f>
        <v>0</v>
      </c>
      <c r="J900" s="104" t="n">
        <v>36526</v>
      </c>
      <c r="K900" s="105" t="n">
        <f aca="false">IF(B900&lt;&gt;"FTE",DATE(99,12,31),+J900+(360-H900))</f>
        <v>36525</v>
      </c>
      <c r="L900" s="105" t="n">
        <f aca="false">IF(B900&lt;&gt;"FTE",J900+H900,DATE(2001,1,1))</f>
        <v>36526</v>
      </c>
      <c r="M900" s="103" t="n">
        <f aca="false">IF(AND($K900&lt;=M$20,$L900&gt;M$20),$I900,0)</f>
        <v>0</v>
      </c>
      <c r="N900" s="103" t="n">
        <f aca="false">IF(AND($K900&lt;=N$20,$L900&gt;N$20),$I900,0)</f>
        <v>0</v>
      </c>
      <c r="O900" s="103" t="n">
        <f aca="false">IF(AND($K900&lt;=O$20,$L900&gt;O$20),$I900,0)</f>
        <v>0</v>
      </c>
      <c r="P900" s="103" t="n">
        <f aca="false">IF(AND($K900&lt;=P$20,$L900&gt;P$20),$I900,0)</f>
        <v>0</v>
      </c>
      <c r="Q900" s="103" t="n">
        <f aca="false">IF(AND($K900&lt;=Q$20,$L900&gt;Q$20),$I900,0)</f>
        <v>0</v>
      </c>
      <c r="R900" s="103" t="n">
        <f aca="false">IF(AND($K900&lt;=R$20,$L900&gt;R$20),$I900,0)</f>
        <v>0</v>
      </c>
      <c r="S900" s="103" t="n">
        <f aca="false">IF(AND($K900&lt;=S$20,$L900&gt;S$20),$I900,0)</f>
        <v>0</v>
      </c>
      <c r="T900" s="103" t="n">
        <f aca="false">IF(AND($K900&lt;=T$20,$L900&gt;T$20),$I900,0)</f>
        <v>0</v>
      </c>
      <c r="U900" s="103" t="n">
        <f aca="false">IF(AND($K900&lt;=U$20,$L900&gt;U$20),$I900,0)</f>
        <v>0</v>
      </c>
      <c r="V900" s="103" t="n">
        <f aca="false">IF(AND($K900&lt;=V$20,$L900&gt;V$20),$I900,0)</f>
        <v>0</v>
      </c>
      <c r="W900" s="103" t="n">
        <f aca="false">IF(AND($K900&lt;=W$20,$L900&gt;W$20),$I900,0)</f>
        <v>0</v>
      </c>
      <c r="X900" s="103" t="n">
        <f aca="false">IF(AND($K900&lt;=X$20,$L900&gt;X$20),$I900,0)</f>
        <v>0</v>
      </c>
      <c r="Y900" s="106" t="n">
        <f aca="false">SUM(M900:X900)</f>
        <v>0</v>
      </c>
    </row>
    <row r="901" customFormat="false" ht="12.75" hidden="false" customHeight="false" outlineLevel="0" collapsed="false">
      <c r="A901" s="0" t="n">
        <f aca="false">+'Personnel Input Worksheet'!A902</f>
        <v>0</v>
      </c>
      <c r="B901" s="0" t="n">
        <f aca="false">+'Personnel Input Worksheet'!B902</f>
        <v>0</v>
      </c>
      <c r="C901" s="0" t="n">
        <f aca="false">+'Personnel Input Worksheet'!C902</f>
        <v>0</v>
      </c>
      <c r="D901" s="0" t="n">
        <f aca="false">+'Personnel Input Worksheet'!D902</f>
        <v>0</v>
      </c>
      <c r="E901" s="0" t="n">
        <f aca="false">+'Personnel Input Worksheet'!E902</f>
        <v>0</v>
      </c>
      <c r="F901" s="94" t="n">
        <f aca="false">+'Personnel Input Worksheet'!F902</f>
        <v>0</v>
      </c>
      <c r="G901" s="0" t="n">
        <f aca="false">+'Personnel Input Worksheet'!G902</f>
        <v>0</v>
      </c>
      <c r="H901" s="102" t="n">
        <f aca="false">+G901*30</f>
        <v>0</v>
      </c>
      <c r="I901" s="103" t="n">
        <f aca="false">+F901/12</f>
        <v>0</v>
      </c>
      <c r="J901" s="104" t="n">
        <v>36526</v>
      </c>
      <c r="K901" s="105" t="n">
        <f aca="false">IF(B901&lt;&gt;"FTE",DATE(99,12,31),+J901+(360-H901))</f>
        <v>36525</v>
      </c>
      <c r="L901" s="105" t="n">
        <f aca="false">IF(B901&lt;&gt;"FTE",J901+H901,DATE(2001,1,1))</f>
        <v>36526</v>
      </c>
      <c r="M901" s="103" t="n">
        <f aca="false">IF(AND($K901&lt;=M$20,$L901&gt;M$20),$I901,0)</f>
        <v>0</v>
      </c>
      <c r="N901" s="103" t="n">
        <f aca="false">IF(AND($K901&lt;=N$20,$L901&gt;N$20),$I901,0)</f>
        <v>0</v>
      </c>
      <c r="O901" s="103" t="n">
        <f aca="false">IF(AND($K901&lt;=O$20,$L901&gt;O$20),$I901,0)</f>
        <v>0</v>
      </c>
      <c r="P901" s="103" t="n">
        <f aca="false">IF(AND($K901&lt;=P$20,$L901&gt;P$20),$I901,0)</f>
        <v>0</v>
      </c>
      <c r="Q901" s="103" t="n">
        <f aca="false">IF(AND($K901&lt;=Q$20,$L901&gt;Q$20),$I901,0)</f>
        <v>0</v>
      </c>
      <c r="R901" s="103" t="n">
        <f aca="false">IF(AND($K901&lt;=R$20,$L901&gt;R$20),$I901,0)</f>
        <v>0</v>
      </c>
      <c r="S901" s="103" t="n">
        <f aca="false">IF(AND($K901&lt;=S$20,$L901&gt;S$20),$I901,0)</f>
        <v>0</v>
      </c>
      <c r="T901" s="103" t="n">
        <f aca="false">IF(AND($K901&lt;=T$20,$L901&gt;T$20),$I901,0)</f>
        <v>0</v>
      </c>
      <c r="U901" s="103" t="n">
        <f aca="false">IF(AND($K901&lt;=U$20,$L901&gt;U$20),$I901,0)</f>
        <v>0</v>
      </c>
      <c r="V901" s="103" t="n">
        <f aca="false">IF(AND($K901&lt;=V$20,$L901&gt;V$20),$I901,0)</f>
        <v>0</v>
      </c>
      <c r="W901" s="103" t="n">
        <f aca="false">IF(AND($K901&lt;=W$20,$L901&gt;W$20),$I901,0)</f>
        <v>0</v>
      </c>
      <c r="X901" s="103" t="n">
        <f aca="false">IF(AND($K901&lt;=X$20,$L901&gt;X$20),$I901,0)</f>
        <v>0</v>
      </c>
      <c r="Y901" s="106" t="n">
        <f aca="false">SUM(M901:X901)</f>
        <v>0</v>
      </c>
    </row>
    <row r="902" customFormat="false" ht="12.75" hidden="false" customHeight="false" outlineLevel="0" collapsed="false">
      <c r="A902" s="0" t="n">
        <f aca="false">+'Personnel Input Worksheet'!A903</f>
        <v>0</v>
      </c>
      <c r="B902" s="0" t="n">
        <f aca="false">+'Personnel Input Worksheet'!B903</f>
        <v>0</v>
      </c>
      <c r="C902" s="0" t="n">
        <f aca="false">+'Personnel Input Worksheet'!C903</f>
        <v>0</v>
      </c>
      <c r="D902" s="0" t="n">
        <f aca="false">+'Personnel Input Worksheet'!D903</f>
        <v>0</v>
      </c>
      <c r="E902" s="0" t="n">
        <f aca="false">+'Personnel Input Worksheet'!E903</f>
        <v>0</v>
      </c>
      <c r="F902" s="94" t="n">
        <f aca="false">+'Personnel Input Worksheet'!F903</f>
        <v>0</v>
      </c>
      <c r="G902" s="0" t="n">
        <f aca="false">+'Personnel Input Worksheet'!G903</f>
        <v>0</v>
      </c>
      <c r="H902" s="102" t="n">
        <f aca="false">+G902*30</f>
        <v>0</v>
      </c>
      <c r="I902" s="103" t="n">
        <f aca="false">+F902/12</f>
        <v>0</v>
      </c>
      <c r="J902" s="104" t="n">
        <v>36526</v>
      </c>
      <c r="K902" s="105" t="n">
        <f aca="false">IF(B902&lt;&gt;"FTE",DATE(99,12,31),+J902+(360-H902))</f>
        <v>36525</v>
      </c>
      <c r="L902" s="105" t="n">
        <f aca="false">IF(B902&lt;&gt;"FTE",J902+H902,DATE(2001,1,1))</f>
        <v>36526</v>
      </c>
      <c r="M902" s="103" t="n">
        <f aca="false">IF(AND($K902&lt;=M$20,$L902&gt;M$20),$I902,0)</f>
        <v>0</v>
      </c>
      <c r="N902" s="103" t="n">
        <f aca="false">IF(AND($K902&lt;=N$20,$L902&gt;N$20),$I902,0)</f>
        <v>0</v>
      </c>
      <c r="O902" s="103" t="n">
        <f aca="false">IF(AND($K902&lt;=O$20,$L902&gt;O$20),$I902,0)</f>
        <v>0</v>
      </c>
      <c r="P902" s="103" t="n">
        <f aca="false">IF(AND($K902&lt;=P$20,$L902&gt;P$20),$I902,0)</f>
        <v>0</v>
      </c>
      <c r="Q902" s="103" t="n">
        <f aca="false">IF(AND($K902&lt;=Q$20,$L902&gt;Q$20),$I902,0)</f>
        <v>0</v>
      </c>
      <c r="R902" s="103" t="n">
        <f aca="false">IF(AND($K902&lt;=R$20,$L902&gt;R$20),$I902,0)</f>
        <v>0</v>
      </c>
      <c r="S902" s="103" t="n">
        <f aca="false">IF(AND($K902&lt;=S$20,$L902&gt;S$20),$I902,0)</f>
        <v>0</v>
      </c>
      <c r="T902" s="103" t="n">
        <f aca="false">IF(AND($K902&lt;=T$20,$L902&gt;T$20),$I902,0)</f>
        <v>0</v>
      </c>
      <c r="U902" s="103" t="n">
        <f aca="false">IF(AND($K902&lt;=U$20,$L902&gt;U$20),$I902,0)</f>
        <v>0</v>
      </c>
      <c r="V902" s="103" t="n">
        <f aca="false">IF(AND($K902&lt;=V$20,$L902&gt;V$20),$I902,0)</f>
        <v>0</v>
      </c>
      <c r="W902" s="103" t="n">
        <f aca="false">IF(AND($K902&lt;=W$20,$L902&gt;W$20),$I902,0)</f>
        <v>0</v>
      </c>
      <c r="X902" s="103" t="n">
        <f aca="false">IF(AND($K902&lt;=X$20,$L902&gt;X$20),$I902,0)</f>
        <v>0</v>
      </c>
      <c r="Y902" s="106" t="n">
        <f aca="false">SUM(M902:X902)</f>
        <v>0</v>
      </c>
    </row>
    <row r="903" customFormat="false" ht="12.75" hidden="false" customHeight="false" outlineLevel="0" collapsed="false">
      <c r="A903" s="0" t="n">
        <f aca="false">+'Personnel Input Worksheet'!A904</f>
        <v>0</v>
      </c>
      <c r="B903" s="0" t="n">
        <f aca="false">+'Personnel Input Worksheet'!B904</f>
        <v>0</v>
      </c>
      <c r="C903" s="0" t="n">
        <f aca="false">+'Personnel Input Worksheet'!C904</f>
        <v>0</v>
      </c>
      <c r="D903" s="0" t="n">
        <f aca="false">+'Personnel Input Worksheet'!D904</f>
        <v>0</v>
      </c>
      <c r="E903" s="0" t="n">
        <f aca="false">+'Personnel Input Worksheet'!E904</f>
        <v>0</v>
      </c>
      <c r="F903" s="94" t="n">
        <f aca="false">+'Personnel Input Worksheet'!F904</f>
        <v>0</v>
      </c>
      <c r="G903" s="0" t="n">
        <f aca="false">+'Personnel Input Worksheet'!G904</f>
        <v>0</v>
      </c>
      <c r="H903" s="102" t="n">
        <f aca="false">+G903*30</f>
        <v>0</v>
      </c>
      <c r="I903" s="103" t="n">
        <f aca="false">+F903/12</f>
        <v>0</v>
      </c>
      <c r="J903" s="104" t="n">
        <v>36526</v>
      </c>
      <c r="K903" s="105" t="n">
        <f aca="false">IF(B903&lt;&gt;"FTE",DATE(99,12,31),+J903+(360-H903))</f>
        <v>36525</v>
      </c>
      <c r="L903" s="105" t="n">
        <f aca="false">IF(B903&lt;&gt;"FTE",J903+H903,DATE(2001,1,1))</f>
        <v>36526</v>
      </c>
      <c r="M903" s="103" t="n">
        <f aca="false">IF(AND($K903&lt;=M$20,$L903&gt;M$20),$I903,0)</f>
        <v>0</v>
      </c>
      <c r="N903" s="103" t="n">
        <f aca="false">IF(AND($K903&lt;=N$20,$L903&gt;N$20),$I903,0)</f>
        <v>0</v>
      </c>
      <c r="O903" s="103" t="n">
        <f aca="false">IF(AND($K903&lt;=O$20,$L903&gt;O$20),$I903,0)</f>
        <v>0</v>
      </c>
      <c r="P903" s="103" t="n">
        <f aca="false">IF(AND($K903&lt;=P$20,$L903&gt;P$20),$I903,0)</f>
        <v>0</v>
      </c>
      <c r="Q903" s="103" t="n">
        <f aca="false">IF(AND($K903&lt;=Q$20,$L903&gt;Q$20),$I903,0)</f>
        <v>0</v>
      </c>
      <c r="R903" s="103" t="n">
        <f aca="false">IF(AND($K903&lt;=R$20,$L903&gt;R$20),$I903,0)</f>
        <v>0</v>
      </c>
      <c r="S903" s="103" t="n">
        <f aca="false">IF(AND($K903&lt;=S$20,$L903&gt;S$20),$I903,0)</f>
        <v>0</v>
      </c>
      <c r="T903" s="103" t="n">
        <f aca="false">IF(AND($K903&lt;=T$20,$L903&gt;T$20),$I903,0)</f>
        <v>0</v>
      </c>
      <c r="U903" s="103" t="n">
        <f aca="false">IF(AND($K903&lt;=U$20,$L903&gt;U$20),$I903,0)</f>
        <v>0</v>
      </c>
      <c r="V903" s="103" t="n">
        <f aca="false">IF(AND($K903&lt;=V$20,$L903&gt;V$20),$I903,0)</f>
        <v>0</v>
      </c>
      <c r="W903" s="103" t="n">
        <f aca="false">IF(AND($K903&lt;=W$20,$L903&gt;W$20),$I903,0)</f>
        <v>0</v>
      </c>
      <c r="X903" s="103" t="n">
        <f aca="false">IF(AND($K903&lt;=X$20,$L903&gt;X$20),$I903,0)</f>
        <v>0</v>
      </c>
      <c r="Y903" s="106" t="n">
        <f aca="false">SUM(M903:X903)</f>
        <v>0</v>
      </c>
    </row>
    <row r="904" customFormat="false" ht="12.75" hidden="false" customHeight="false" outlineLevel="0" collapsed="false">
      <c r="A904" s="0" t="n">
        <f aca="false">+'Personnel Input Worksheet'!A905</f>
        <v>0</v>
      </c>
      <c r="B904" s="0" t="n">
        <f aca="false">+'Personnel Input Worksheet'!B905</f>
        <v>0</v>
      </c>
      <c r="C904" s="0" t="n">
        <f aca="false">+'Personnel Input Worksheet'!C905</f>
        <v>0</v>
      </c>
      <c r="D904" s="0" t="n">
        <f aca="false">+'Personnel Input Worksheet'!D905</f>
        <v>0</v>
      </c>
      <c r="E904" s="0" t="n">
        <f aca="false">+'Personnel Input Worksheet'!E905</f>
        <v>0</v>
      </c>
      <c r="F904" s="94" t="n">
        <f aca="false">+'Personnel Input Worksheet'!F905</f>
        <v>0</v>
      </c>
      <c r="G904" s="0" t="n">
        <f aca="false">+'Personnel Input Worksheet'!G905</f>
        <v>0</v>
      </c>
      <c r="H904" s="102" t="n">
        <f aca="false">+G904*30</f>
        <v>0</v>
      </c>
      <c r="I904" s="103" t="n">
        <f aca="false">+F904/12</f>
        <v>0</v>
      </c>
      <c r="J904" s="104" t="n">
        <v>36526</v>
      </c>
      <c r="K904" s="105" t="n">
        <f aca="false">IF(B904&lt;&gt;"FTE",DATE(99,12,31),+J904+(360-H904))</f>
        <v>36525</v>
      </c>
      <c r="L904" s="105" t="n">
        <f aca="false">IF(B904&lt;&gt;"FTE",J904+H904,DATE(2001,1,1))</f>
        <v>36526</v>
      </c>
      <c r="M904" s="103" t="n">
        <f aca="false">IF(AND($K904&lt;=M$20,$L904&gt;M$20),$I904,0)</f>
        <v>0</v>
      </c>
      <c r="N904" s="103" t="n">
        <f aca="false">IF(AND($K904&lt;=N$20,$L904&gt;N$20),$I904,0)</f>
        <v>0</v>
      </c>
      <c r="O904" s="103" t="n">
        <f aca="false">IF(AND($K904&lt;=O$20,$L904&gt;O$20),$I904,0)</f>
        <v>0</v>
      </c>
      <c r="P904" s="103" t="n">
        <f aca="false">IF(AND($K904&lt;=P$20,$L904&gt;P$20),$I904,0)</f>
        <v>0</v>
      </c>
      <c r="Q904" s="103" t="n">
        <f aca="false">IF(AND($K904&lt;=Q$20,$L904&gt;Q$20),$I904,0)</f>
        <v>0</v>
      </c>
      <c r="R904" s="103" t="n">
        <f aca="false">IF(AND($K904&lt;=R$20,$L904&gt;R$20),$I904,0)</f>
        <v>0</v>
      </c>
      <c r="S904" s="103" t="n">
        <f aca="false">IF(AND($K904&lt;=S$20,$L904&gt;S$20),$I904,0)</f>
        <v>0</v>
      </c>
      <c r="T904" s="103" t="n">
        <f aca="false">IF(AND($K904&lt;=T$20,$L904&gt;T$20),$I904,0)</f>
        <v>0</v>
      </c>
      <c r="U904" s="103" t="n">
        <f aca="false">IF(AND($K904&lt;=U$20,$L904&gt;U$20),$I904,0)</f>
        <v>0</v>
      </c>
      <c r="V904" s="103" t="n">
        <f aca="false">IF(AND($K904&lt;=V$20,$L904&gt;V$20),$I904,0)</f>
        <v>0</v>
      </c>
      <c r="W904" s="103" t="n">
        <f aca="false">IF(AND($K904&lt;=W$20,$L904&gt;W$20),$I904,0)</f>
        <v>0</v>
      </c>
      <c r="X904" s="103" t="n">
        <f aca="false">IF(AND($K904&lt;=X$20,$L904&gt;X$20),$I904,0)</f>
        <v>0</v>
      </c>
      <c r="Y904" s="106" t="n">
        <f aca="false">SUM(M904:X904)</f>
        <v>0</v>
      </c>
    </row>
    <row r="905" customFormat="false" ht="12.75" hidden="false" customHeight="false" outlineLevel="0" collapsed="false">
      <c r="A905" s="0" t="n">
        <f aca="false">+'Personnel Input Worksheet'!A906</f>
        <v>0</v>
      </c>
      <c r="B905" s="0" t="n">
        <f aca="false">+'Personnel Input Worksheet'!B906</f>
        <v>0</v>
      </c>
      <c r="C905" s="0" t="n">
        <f aca="false">+'Personnel Input Worksheet'!C906</f>
        <v>0</v>
      </c>
      <c r="D905" s="0" t="n">
        <f aca="false">+'Personnel Input Worksheet'!D906</f>
        <v>0</v>
      </c>
      <c r="E905" s="0" t="n">
        <f aca="false">+'Personnel Input Worksheet'!E906</f>
        <v>0</v>
      </c>
      <c r="F905" s="94" t="n">
        <f aca="false">+'Personnel Input Worksheet'!F906</f>
        <v>0</v>
      </c>
      <c r="G905" s="0" t="n">
        <f aca="false">+'Personnel Input Worksheet'!G906</f>
        <v>0</v>
      </c>
      <c r="H905" s="102" t="n">
        <f aca="false">+G905*30</f>
        <v>0</v>
      </c>
      <c r="I905" s="103" t="n">
        <f aca="false">+F905/12</f>
        <v>0</v>
      </c>
      <c r="J905" s="104" t="n">
        <v>36526</v>
      </c>
      <c r="K905" s="105" t="n">
        <f aca="false">IF(B905&lt;&gt;"FTE",DATE(99,12,31),+J905+(360-H905))</f>
        <v>36525</v>
      </c>
      <c r="L905" s="105" t="n">
        <f aca="false">IF(B905&lt;&gt;"FTE",J905+H905,DATE(2001,1,1))</f>
        <v>36526</v>
      </c>
      <c r="M905" s="103" t="n">
        <f aca="false">IF(AND($K905&lt;=M$20,$L905&gt;M$20),$I905,0)</f>
        <v>0</v>
      </c>
      <c r="N905" s="103" t="n">
        <f aca="false">IF(AND($K905&lt;=N$20,$L905&gt;N$20),$I905,0)</f>
        <v>0</v>
      </c>
      <c r="O905" s="103" t="n">
        <f aca="false">IF(AND($K905&lt;=O$20,$L905&gt;O$20),$I905,0)</f>
        <v>0</v>
      </c>
      <c r="P905" s="103" t="n">
        <f aca="false">IF(AND($K905&lt;=P$20,$L905&gt;P$20),$I905,0)</f>
        <v>0</v>
      </c>
      <c r="Q905" s="103" t="n">
        <f aca="false">IF(AND($K905&lt;=Q$20,$L905&gt;Q$20),$I905,0)</f>
        <v>0</v>
      </c>
      <c r="R905" s="103" t="n">
        <f aca="false">IF(AND($K905&lt;=R$20,$L905&gt;R$20),$I905,0)</f>
        <v>0</v>
      </c>
      <c r="S905" s="103" t="n">
        <f aca="false">IF(AND($K905&lt;=S$20,$L905&gt;S$20),$I905,0)</f>
        <v>0</v>
      </c>
      <c r="T905" s="103" t="n">
        <f aca="false">IF(AND($K905&lt;=T$20,$L905&gt;T$20),$I905,0)</f>
        <v>0</v>
      </c>
      <c r="U905" s="103" t="n">
        <f aca="false">IF(AND($K905&lt;=U$20,$L905&gt;U$20),$I905,0)</f>
        <v>0</v>
      </c>
      <c r="V905" s="103" t="n">
        <f aca="false">IF(AND($K905&lt;=V$20,$L905&gt;V$20),$I905,0)</f>
        <v>0</v>
      </c>
      <c r="W905" s="103" t="n">
        <f aca="false">IF(AND($K905&lt;=W$20,$L905&gt;W$20),$I905,0)</f>
        <v>0</v>
      </c>
      <c r="X905" s="103" t="n">
        <f aca="false">IF(AND($K905&lt;=X$20,$L905&gt;X$20),$I905,0)</f>
        <v>0</v>
      </c>
      <c r="Y905" s="106" t="n">
        <f aca="false">SUM(M905:X905)</f>
        <v>0</v>
      </c>
    </row>
    <row r="906" customFormat="false" ht="12.75" hidden="false" customHeight="false" outlineLevel="0" collapsed="false">
      <c r="A906" s="0" t="n">
        <f aca="false">+'Personnel Input Worksheet'!A907</f>
        <v>0</v>
      </c>
      <c r="B906" s="0" t="n">
        <f aca="false">+'Personnel Input Worksheet'!B907</f>
        <v>0</v>
      </c>
      <c r="C906" s="0" t="n">
        <f aca="false">+'Personnel Input Worksheet'!C907</f>
        <v>0</v>
      </c>
      <c r="D906" s="0" t="n">
        <f aca="false">+'Personnel Input Worksheet'!D907</f>
        <v>0</v>
      </c>
      <c r="E906" s="0" t="n">
        <f aca="false">+'Personnel Input Worksheet'!E907</f>
        <v>0</v>
      </c>
      <c r="F906" s="94" t="n">
        <f aca="false">+'Personnel Input Worksheet'!F907</f>
        <v>0</v>
      </c>
      <c r="G906" s="0" t="n">
        <f aca="false">+'Personnel Input Worksheet'!G907</f>
        <v>0</v>
      </c>
      <c r="H906" s="102" t="n">
        <f aca="false">+G906*30</f>
        <v>0</v>
      </c>
      <c r="I906" s="103" t="n">
        <f aca="false">+F906/12</f>
        <v>0</v>
      </c>
      <c r="J906" s="104" t="n">
        <v>36526</v>
      </c>
      <c r="K906" s="105" t="n">
        <f aca="false">IF(B906&lt;&gt;"FTE",DATE(99,12,31),+J906+(360-H906))</f>
        <v>36525</v>
      </c>
      <c r="L906" s="105" t="n">
        <f aca="false">IF(B906&lt;&gt;"FTE",J906+H906,DATE(2001,1,1))</f>
        <v>36526</v>
      </c>
      <c r="M906" s="103" t="n">
        <f aca="false">IF(AND($K906&lt;=M$20,$L906&gt;M$20),$I906,0)</f>
        <v>0</v>
      </c>
      <c r="N906" s="103" t="n">
        <f aca="false">IF(AND($K906&lt;=N$20,$L906&gt;N$20),$I906,0)</f>
        <v>0</v>
      </c>
      <c r="O906" s="103" t="n">
        <f aca="false">IF(AND($K906&lt;=O$20,$L906&gt;O$20),$I906,0)</f>
        <v>0</v>
      </c>
      <c r="P906" s="103" t="n">
        <f aca="false">IF(AND($K906&lt;=P$20,$L906&gt;P$20),$I906,0)</f>
        <v>0</v>
      </c>
      <c r="Q906" s="103" t="n">
        <f aca="false">IF(AND($K906&lt;=Q$20,$L906&gt;Q$20),$I906,0)</f>
        <v>0</v>
      </c>
      <c r="R906" s="103" t="n">
        <f aca="false">IF(AND($K906&lt;=R$20,$L906&gt;R$20),$I906,0)</f>
        <v>0</v>
      </c>
      <c r="S906" s="103" t="n">
        <f aca="false">IF(AND($K906&lt;=S$20,$L906&gt;S$20),$I906,0)</f>
        <v>0</v>
      </c>
      <c r="T906" s="103" t="n">
        <f aca="false">IF(AND($K906&lt;=T$20,$L906&gt;T$20),$I906,0)</f>
        <v>0</v>
      </c>
      <c r="U906" s="103" t="n">
        <f aca="false">IF(AND($K906&lt;=U$20,$L906&gt;U$20),$I906,0)</f>
        <v>0</v>
      </c>
      <c r="V906" s="103" t="n">
        <f aca="false">IF(AND($K906&lt;=V$20,$L906&gt;V$20),$I906,0)</f>
        <v>0</v>
      </c>
      <c r="W906" s="103" t="n">
        <f aca="false">IF(AND($K906&lt;=W$20,$L906&gt;W$20),$I906,0)</f>
        <v>0</v>
      </c>
      <c r="X906" s="103" t="n">
        <f aca="false">IF(AND($K906&lt;=X$20,$L906&gt;X$20),$I906,0)</f>
        <v>0</v>
      </c>
      <c r="Y906" s="106" t="n">
        <f aca="false">SUM(M906:X906)</f>
        <v>0</v>
      </c>
    </row>
    <row r="907" customFormat="false" ht="12.75" hidden="false" customHeight="false" outlineLevel="0" collapsed="false">
      <c r="A907" s="0" t="n">
        <f aca="false">+'Personnel Input Worksheet'!A908</f>
        <v>0</v>
      </c>
      <c r="B907" s="0" t="n">
        <f aca="false">+'Personnel Input Worksheet'!B908</f>
        <v>0</v>
      </c>
      <c r="C907" s="0" t="n">
        <f aca="false">+'Personnel Input Worksheet'!C908</f>
        <v>0</v>
      </c>
      <c r="D907" s="0" t="n">
        <f aca="false">+'Personnel Input Worksheet'!D908</f>
        <v>0</v>
      </c>
      <c r="E907" s="0" t="n">
        <f aca="false">+'Personnel Input Worksheet'!E908</f>
        <v>0</v>
      </c>
      <c r="F907" s="94" t="n">
        <f aca="false">+'Personnel Input Worksheet'!F908</f>
        <v>0</v>
      </c>
      <c r="G907" s="0" t="n">
        <f aca="false">+'Personnel Input Worksheet'!G908</f>
        <v>0</v>
      </c>
      <c r="H907" s="102" t="n">
        <f aca="false">+G907*30</f>
        <v>0</v>
      </c>
      <c r="I907" s="103" t="n">
        <f aca="false">+F907/12</f>
        <v>0</v>
      </c>
      <c r="J907" s="104" t="n">
        <v>36526</v>
      </c>
      <c r="K907" s="105" t="n">
        <f aca="false">IF(B907&lt;&gt;"FTE",DATE(99,12,31),+J907+(360-H907))</f>
        <v>36525</v>
      </c>
      <c r="L907" s="105" t="n">
        <f aca="false">IF(B907&lt;&gt;"FTE",J907+H907,DATE(2001,1,1))</f>
        <v>36526</v>
      </c>
      <c r="M907" s="103" t="n">
        <f aca="false">IF(AND($K907&lt;=M$20,$L907&gt;M$20),$I907,0)</f>
        <v>0</v>
      </c>
      <c r="N907" s="103" t="n">
        <f aca="false">IF(AND($K907&lt;=N$20,$L907&gt;N$20),$I907,0)</f>
        <v>0</v>
      </c>
      <c r="O907" s="103" t="n">
        <f aca="false">IF(AND($K907&lt;=O$20,$L907&gt;O$20),$I907,0)</f>
        <v>0</v>
      </c>
      <c r="P907" s="103" t="n">
        <f aca="false">IF(AND($K907&lt;=P$20,$L907&gt;P$20),$I907,0)</f>
        <v>0</v>
      </c>
      <c r="Q907" s="103" t="n">
        <f aca="false">IF(AND($K907&lt;=Q$20,$L907&gt;Q$20),$I907,0)</f>
        <v>0</v>
      </c>
      <c r="R907" s="103" t="n">
        <f aca="false">IF(AND($K907&lt;=R$20,$L907&gt;R$20),$I907,0)</f>
        <v>0</v>
      </c>
      <c r="S907" s="103" t="n">
        <f aca="false">IF(AND($K907&lt;=S$20,$L907&gt;S$20),$I907,0)</f>
        <v>0</v>
      </c>
      <c r="T907" s="103" t="n">
        <f aca="false">IF(AND($K907&lt;=T$20,$L907&gt;T$20),$I907,0)</f>
        <v>0</v>
      </c>
      <c r="U907" s="103" t="n">
        <f aca="false">IF(AND($K907&lt;=U$20,$L907&gt;U$20),$I907,0)</f>
        <v>0</v>
      </c>
      <c r="V907" s="103" t="n">
        <f aca="false">IF(AND($K907&lt;=V$20,$L907&gt;V$20),$I907,0)</f>
        <v>0</v>
      </c>
      <c r="W907" s="103" t="n">
        <f aca="false">IF(AND($K907&lt;=W$20,$L907&gt;W$20),$I907,0)</f>
        <v>0</v>
      </c>
      <c r="X907" s="103" t="n">
        <f aca="false">IF(AND($K907&lt;=X$20,$L907&gt;X$20),$I907,0)</f>
        <v>0</v>
      </c>
      <c r="Y907" s="106" t="n">
        <f aca="false">SUM(M907:X907)</f>
        <v>0</v>
      </c>
    </row>
    <row r="908" customFormat="false" ht="12.75" hidden="false" customHeight="false" outlineLevel="0" collapsed="false">
      <c r="A908" s="0" t="n">
        <f aca="false">+'Personnel Input Worksheet'!A909</f>
        <v>0</v>
      </c>
      <c r="B908" s="0" t="n">
        <f aca="false">+'Personnel Input Worksheet'!B909</f>
        <v>0</v>
      </c>
      <c r="C908" s="0" t="n">
        <f aca="false">+'Personnel Input Worksheet'!C909</f>
        <v>0</v>
      </c>
      <c r="D908" s="0" t="n">
        <f aca="false">+'Personnel Input Worksheet'!D909</f>
        <v>0</v>
      </c>
      <c r="E908" s="0" t="n">
        <f aca="false">+'Personnel Input Worksheet'!E909</f>
        <v>0</v>
      </c>
      <c r="F908" s="94" t="n">
        <f aca="false">+'Personnel Input Worksheet'!F909</f>
        <v>0</v>
      </c>
      <c r="G908" s="0" t="n">
        <f aca="false">+'Personnel Input Worksheet'!G909</f>
        <v>0</v>
      </c>
      <c r="H908" s="102" t="n">
        <f aca="false">+G908*30</f>
        <v>0</v>
      </c>
      <c r="I908" s="103" t="n">
        <f aca="false">+F908/12</f>
        <v>0</v>
      </c>
      <c r="J908" s="104" t="n">
        <v>36526</v>
      </c>
      <c r="K908" s="105" t="n">
        <f aca="false">IF(B908&lt;&gt;"FTE",DATE(99,12,31),+J908+(360-H908))</f>
        <v>36525</v>
      </c>
      <c r="L908" s="105" t="n">
        <f aca="false">IF(B908&lt;&gt;"FTE",J908+H908,DATE(2001,1,1))</f>
        <v>36526</v>
      </c>
      <c r="M908" s="103" t="n">
        <f aca="false">IF(AND($K908&lt;=M$20,$L908&gt;M$20),$I908,0)</f>
        <v>0</v>
      </c>
      <c r="N908" s="103" t="n">
        <f aca="false">IF(AND($K908&lt;=N$20,$L908&gt;N$20),$I908,0)</f>
        <v>0</v>
      </c>
      <c r="O908" s="103" t="n">
        <f aca="false">IF(AND($K908&lt;=O$20,$L908&gt;O$20),$I908,0)</f>
        <v>0</v>
      </c>
      <c r="P908" s="103" t="n">
        <f aca="false">IF(AND($K908&lt;=P$20,$L908&gt;P$20),$I908,0)</f>
        <v>0</v>
      </c>
      <c r="Q908" s="103" t="n">
        <f aca="false">IF(AND($K908&lt;=Q$20,$L908&gt;Q$20),$I908,0)</f>
        <v>0</v>
      </c>
      <c r="R908" s="103" t="n">
        <f aca="false">IF(AND($K908&lt;=R$20,$L908&gt;R$20),$I908,0)</f>
        <v>0</v>
      </c>
      <c r="S908" s="103" t="n">
        <f aca="false">IF(AND($K908&lt;=S$20,$L908&gt;S$20),$I908,0)</f>
        <v>0</v>
      </c>
      <c r="T908" s="103" t="n">
        <f aca="false">IF(AND($K908&lt;=T$20,$L908&gt;T$20),$I908,0)</f>
        <v>0</v>
      </c>
      <c r="U908" s="103" t="n">
        <f aca="false">IF(AND($K908&lt;=U$20,$L908&gt;U$20),$I908,0)</f>
        <v>0</v>
      </c>
      <c r="V908" s="103" t="n">
        <f aca="false">IF(AND($K908&lt;=V$20,$L908&gt;V$20),$I908,0)</f>
        <v>0</v>
      </c>
      <c r="W908" s="103" t="n">
        <f aca="false">IF(AND($K908&lt;=W$20,$L908&gt;W$20),$I908,0)</f>
        <v>0</v>
      </c>
      <c r="X908" s="103" t="n">
        <f aca="false">IF(AND($K908&lt;=X$20,$L908&gt;X$20),$I908,0)</f>
        <v>0</v>
      </c>
      <c r="Y908" s="106" t="n">
        <f aca="false">SUM(M908:X908)</f>
        <v>0</v>
      </c>
    </row>
    <row r="909" customFormat="false" ht="12.75" hidden="false" customHeight="false" outlineLevel="0" collapsed="false">
      <c r="A909" s="0" t="n">
        <f aca="false">+'Personnel Input Worksheet'!A910</f>
        <v>0</v>
      </c>
      <c r="B909" s="0" t="n">
        <f aca="false">+'Personnel Input Worksheet'!B910</f>
        <v>0</v>
      </c>
      <c r="C909" s="0" t="n">
        <f aca="false">+'Personnel Input Worksheet'!C910</f>
        <v>0</v>
      </c>
      <c r="D909" s="0" t="n">
        <f aca="false">+'Personnel Input Worksheet'!D910</f>
        <v>0</v>
      </c>
      <c r="E909" s="0" t="n">
        <f aca="false">+'Personnel Input Worksheet'!E910</f>
        <v>0</v>
      </c>
      <c r="F909" s="94" t="n">
        <f aca="false">+'Personnel Input Worksheet'!F910</f>
        <v>0</v>
      </c>
      <c r="G909" s="0" t="n">
        <f aca="false">+'Personnel Input Worksheet'!G910</f>
        <v>0</v>
      </c>
      <c r="H909" s="102" t="n">
        <f aca="false">+G909*30</f>
        <v>0</v>
      </c>
      <c r="I909" s="103" t="n">
        <f aca="false">+F909/12</f>
        <v>0</v>
      </c>
      <c r="J909" s="104" t="n">
        <v>36526</v>
      </c>
      <c r="K909" s="105" t="n">
        <f aca="false">IF(B909&lt;&gt;"FTE",DATE(99,12,31),+J909+(360-H909))</f>
        <v>36525</v>
      </c>
      <c r="L909" s="105" t="n">
        <f aca="false">IF(B909&lt;&gt;"FTE",J909+H909,DATE(2001,1,1))</f>
        <v>36526</v>
      </c>
      <c r="M909" s="103" t="n">
        <f aca="false">IF(AND($K909&lt;=M$20,$L909&gt;M$20),$I909,0)</f>
        <v>0</v>
      </c>
      <c r="N909" s="103" t="n">
        <f aca="false">IF(AND($K909&lt;=N$20,$L909&gt;N$20),$I909,0)</f>
        <v>0</v>
      </c>
      <c r="O909" s="103" t="n">
        <f aca="false">IF(AND($K909&lt;=O$20,$L909&gt;O$20),$I909,0)</f>
        <v>0</v>
      </c>
      <c r="P909" s="103" t="n">
        <f aca="false">IF(AND($K909&lt;=P$20,$L909&gt;P$20),$I909,0)</f>
        <v>0</v>
      </c>
      <c r="Q909" s="103" t="n">
        <f aca="false">IF(AND($K909&lt;=Q$20,$L909&gt;Q$20),$I909,0)</f>
        <v>0</v>
      </c>
      <c r="R909" s="103" t="n">
        <f aca="false">IF(AND($K909&lt;=R$20,$L909&gt;R$20),$I909,0)</f>
        <v>0</v>
      </c>
      <c r="S909" s="103" t="n">
        <f aca="false">IF(AND($K909&lt;=S$20,$L909&gt;S$20),$I909,0)</f>
        <v>0</v>
      </c>
      <c r="T909" s="103" t="n">
        <f aca="false">IF(AND($K909&lt;=T$20,$L909&gt;T$20),$I909,0)</f>
        <v>0</v>
      </c>
      <c r="U909" s="103" t="n">
        <f aca="false">IF(AND($K909&lt;=U$20,$L909&gt;U$20),$I909,0)</f>
        <v>0</v>
      </c>
      <c r="V909" s="103" t="n">
        <f aca="false">IF(AND($K909&lt;=V$20,$L909&gt;V$20),$I909,0)</f>
        <v>0</v>
      </c>
      <c r="W909" s="103" t="n">
        <f aca="false">IF(AND($K909&lt;=W$20,$L909&gt;W$20),$I909,0)</f>
        <v>0</v>
      </c>
      <c r="X909" s="103" t="n">
        <f aca="false">IF(AND($K909&lt;=X$20,$L909&gt;X$20),$I909,0)</f>
        <v>0</v>
      </c>
      <c r="Y909" s="106" t="n">
        <f aca="false">SUM(M909:X909)</f>
        <v>0</v>
      </c>
    </row>
    <row r="910" customFormat="false" ht="12.75" hidden="false" customHeight="false" outlineLevel="0" collapsed="false">
      <c r="A910" s="0" t="n">
        <f aca="false">+'Personnel Input Worksheet'!A911</f>
        <v>0</v>
      </c>
      <c r="B910" s="0" t="n">
        <f aca="false">+'Personnel Input Worksheet'!B911</f>
        <v>0</v>
      </c>
      <c r="C910" s="0" t="n">
        <f aca="false">+'Personnel Input Worksheet'!C911</f>
        <v>0</v>
      </c>
      <c r="D910" s="0" t="n">
        <f aca="false">+'Personnel Input Worksheet'!D911</f>
        <v>0</v>
      </c>
      <c r="E910" s="0" t="n">
        <f aca="false">+'Personnel Input Worksheet'!E911</f>
        <v>0</v>
      </c>
      <c r="F910" s="94" t="n">
        <f aca="false">+'Personnel Input Worksheet'!F911</f>
        <v>0</v>
      </c>
      <c r="G910" s="0" t="n">
        <f aca="false">+'Personnel Input Worksheet'!G911</f>
        <v>0</v>
      </c>
      <c r="H910" s="102" t="n">
        <f aca="false">+G910*30</f>
        <v>0</v>
      </c>
      <c r="I910" s="103" t="n">
        <f aca="false">+F910/12</f>
        <v>0</v>
      </c>
      <c r="J910" s="104" t="n">
        <v>36526</v>
      </c>
      <c r="K910" s="105" t="n">
        <f aca="false">IF(B910&lt;&gt;"FTE",DATE(99,12,31),+J910+(360-H910))</f>
        <v>36525</v>
      </c>
      <c r="L910" s="105" t="n">
        <f aca="false">IF(B910&lt;&gt;"FTE",J910+H910,DATE(2001,1,1))</f>
        <v>36526</v>
      </c>
      <c r="M910" s="103" t="n">
        <f aca="false">IF(AND($K910&lt;=M$20,$L910&gt;M$20),$I910,0)</f>
        <v>0</v>
      </c>
      <c r="N910" s="103" t="n">
        <f aca="false">IF(AND($K910&lt;=N$20,$L910&gt;N$20),$I910,0)</f>
        <v>0</v>
      </c>
      <c r="O910" s="103" t="n">
        <f aca="false">IF(AND($K910&lt;=O$20,$L910&gt;O$20),$I910,0)</f>
        <v>0</v>
      </c>
      <c r="P910" s="103" t="n">
        <f aca="false">IF(AND($K910&lt;=P$20,$L910&gt;P$20),$I910,0)</f>
        <v>0</v>
      </c>
      <c r="Q910" s="103" t="n">
        <f aca="false">IF(AND($K910&lt;=Q$20,$L910&gt;Q$20),$I910,0)</f>
        <v>0</v>
      </c>
      <c r="R910" s="103" t="n">
        <f aca="false">IF(AND($K910&lt;=R$20,$L910&gt;R$20),$I910,0)</f>
        <v>0</v>
      </c>
      <c r="S910" s="103" t="n">
        <f aca="false">IF(AND($K910&lt;=S$20,$L910&gt;S$20),$I910,0)</f>
        <v>0</v>
      </c>
      <c r="T910" s="103" t="n">
        <f aca="false">IF(AND($K910&lt;=T$20,$L910&gt;T$20),$I910,0)</f>
        <v>0</v>
      </c>
      <c r="U910" s="103" t="n">
        <f aca="false">IF(AND($K910&lt;=U$20,$L910&gt;U$20),$I910,0)</f>
        <v>0</v>
      </c>
      <c r="V910" s="103" t="n">
        <f aca="false">IF(AND($K910&lt;=V$20,$L910&gt;V$20),$I910,0)</f>
        <v>0</v>
      </c>
      <c r="W910" s="103" t="n">
        <f aca="false">IF(AND($K910&lt;=W$20,$L910&gt;W$20),$I910,0)</f>
        <v>0</v>
      </c>
      <c r="X910" s="103" t="n">
        <f aca="false">IF(AND($K910&lt;=X$20,$L910&gt;X$20),$I910,0)</f>
        <v>0</v>
      </c>
      <c r="Y910" s="106" t="n">
        <f aca="false">SUM(M910:X910)</f>
        <v>0</v>
      </c>
    </row>
    <row r="911" customFormat="false" ht="12.75" hidden="false" customHeight="false" outlineLevel="0" collapsed="false">
      <c r="A911" s="0" t="n">
        <f aca="false">+'Personnel Input Worksheet'!A912</f>
        <v>0</v>
      </c>
      <c r="B911" s="0" t="n">
        <f aca="false">+'Personnel Input Worksheet'!B912</f>
        <v>0</v>
      </c>
      <c r="C911" s="0" t="n">
        <f aca="false">+'Personnel Input Worksheet'!C912</f>
        <v>0</v>
      </c>
      <c r="D911" s="0" t="n">
        <f aca="false">+'Personnel Input Worksheet'!D912</f>
        <v>0</v>
      </c>
      <c r="E911" s="0" t="n">
        <f aca="false">+'Personnel Input Worksheet'!E912</f>
        <v>0</v>
      </c>
      <c r="F911" s="94" t="n">
        <f aca="false">+'Personnel Input Worksheet'!F912</f>
        <v>0</v>
      </c>
      <c r="G911" s="0" t="n">
        <f aca="false">+'Personnel Input Worksheet'!G912</f>
        <v>0</v>
      </c>
      <c r="H911" s="102" t="n">
        <f aca="false">+G911*30</f>
        <v>0</v>
      </c>
      <c r="I911" s="103" t="n">
        <f aca="false">+F911/12</f>
        <v>0</v>
      </c>
      <c r="J911" s="104" t="n">
        <v>36526</v>
      </c>
      <c r="K911" s="105" t="n">
        <f aca="false">IF(B911&lt;&gt;"FTE",DATE(99,12,31),+J911+(360-H911))</f>
        <v>36525</v>
      </c>
      <c r="L911" s="105" t="n">
        <f aca="false">IF(B911&lt;&gt;"FTE",J911+H911,DATE(2001,1,1))</f>
        <v>36526</v>
      </c>
      <c r="M911" s="103" t="n">
        <f aca="false">IF(AND($K911&lt;=M$20,$L911&gt;M$20),$I911,0)</f>
        <v>0</v>
      </c>
      <c r="N911" s="103" t="n">
        <f aca="false">IF(AND($K911&lt;=N$20,$L911&gt;N$20),$I911,0)</f>
        <v>0</v>
      </c>
      <c r="O911" s="103" t="n">
        <f aca="false">IF(AND($K911&lt;=O$20,$L911&gt;O$20),$I911,0)</f>
        <v>0</v>
      </c>
      <c r="P911" s="103" t="n">
        <f aca="false">IF(AND($K911&lt;=P$20,$L911&gt;P$20),$I911,0)</f>
        <v>0</v>
      </c>
      <c r="Q911" s="103" t="n">
        <f aca="false">IF(AND($K911&lt;=Q$20,$L911&gt;Q$20),$I911,0)</f>
        <v>0</v>
      </c>
      <c r="R911" s="103" t="n">
        <f aca="false">IF(AND($K911&lt;=R$20,$L911&gt;R$20),$I911,0)</f>
        <v>0</v>
      </c>
      <c r="S911" s="103" t="n">
        <f aca="false">IF(AND($K911&lt;=S$20,$L911&gt;S$20),$I911,0)</f>
        <v>0</v>
      </c>
      <c r="T911" s="103" t="n">
        <f aca="false">IF(AND($K911&lt;=T$20,$L911&gt;T$20),$I911,0)</f>
        <v>0</v>
      </c>
      <c r="U911" s="103" t="n">
        <f aca="false">IF(AND($K911&lt;=U$20,$L911&gt;U$20),$I911,0)</f>
        <v>0</v>
      </c>
      <c r="V911" s="103" t="n">
        <f aca="false">IF(AND($K911&lt;=V$20,$L911&gt;V$20),$I911,0)</f>
        <v>0</v>
      </c>
      <c r="W911" s="103" t="n">
        <f aca="false">IF(AND($K911&lt;=W$20,$L911&gt;W$20),$I911,0)</f>
        <v>0</v>
      </c>
      <c r="X911" s="103" t="n">
        <f aca="false">IF(AND($K911&lt;=X$20,$L911&gt;X$20),$I911,0)</f>
        <v>0</v>
      </c>
      <c r="Y911" s="106" t="n">
        <f aca="false">SUM(M911:X911)</f>
        <v>0</v>
      </c>
    </row>
    <row r="912" customFormat="false" ht="12.75" hidden="false" customHeight="false" outlineLevel="0" collapsed="false">
      <c r="A912" s="0" t="n">
        <f aca="false">+'Personnel Input Worksheet'!A913</f>
        <v>0</v>
      </c>
      <c r="B912" s="0" t="n">
        <f aca="false">+'Personnel Input Worksheet'!B913</f>
        <v>0</v>
      </c>
      <c r="C912" s="0" t="n">
        <f aca="false">+'Personnel Input Worksheet'!C913</f>
        <v>0</v>
      </c>
      <c r="D912" s="0" t="n">
        <f aca="false">+'Personnel Input Worksheet'!D913</f>
        <v>0</v>
      </c>
      <c r="E912" s="0" t="n">
        <f aca="false">+'Personnel Input Worksheet'!E913</f>
        <v>0</v>
      </c>
      <c r="F912" s="94" t="n">
        <f aca="false">+'Personnel Input Worksheet'!F913</f>
        <v>0</v>
      </c>
      <c r="G912" s="0" t="n">
        <f aca="false">+'Personnel Input Worksheet'!G913</f>
        <v>0</v>
      </c>
      <c r="H912" s="102" t="n">
        <f aca="false">+G912*30</f>
        <v>0</v>
      </c>
      <c r="I912" s="103" t="n">
        <f aca="false">+F912/12</f>
        <v>0</v>
      </c>
      <c r="J912" s="104" t="n">
        <v>36526</v>
      </c>
      <c r="K912" s="105" t="n">
        <f aca="false">IF(B912&lt;&gt;"FTE",DATE(99,12,31),+J912+(360-H912))</f>
        <v>36525</v>
      </c>
      <c r="L912" s="105" t="n">
        <f aca="false">IF(B912&lt;&gt;"FTE",J912+H912,DATE(2001,1,1))</f>
        <v>36526</v>
      </c>
      <c r="M912" s="103" t="n">
        <f aca="false">IF(AND($K912&lt;=M$20,$L912&gt;M$20),$I912,0)</f>
        <v>0</v>
      </c>
      <c r="N912" s="103" t="n">
        <f aca="false">IF(AND($K912&lt;=N$20,$L912&gt;N$20),$I912,0)</f>
        <v>0</v>
      </c>
      <c r="O912" s="103" t="n">
        <f aca="false">IF(AND($K912&lt;=O$20,$L912&gt;O$20),$I912,0)</f>
        <v>0</v>
      </c>
      <c r="P912" s="103" t="n">
        <f aca="false">IF(AND($K912&lt;=P$20,$L912&gt;P$20),$I912,0)</f>
        <v>0</v>
      </c>
      <c r="Q912" s="103" t="n">
        <f aca="false">IF(AND($K912&lt;=Q$20,$L912&gt;Q$20),$I912,0)</f>
        <v>0</v>
      </c>
      <c r="R912" s="103" t="n">
        <f aca="false">IF(AND($K912&lt;=R$20,$L912&gt;R$20),$I912,0)</f>
        <v>0</v>
      </c>
      <c r="S912" s="103" t="n">
        <f aca="false">IF(AND($K912&lt;=S$20,$L912&gt;S$20),$I912,0)</f>
        <v>0</v>
      </c>
      <c r="T912" s="103" t="n">
        <f aca="false">IF(AND($K912&lt;=T$20,$L912&gt;T$20),$I912,0)</f>
        <v>0</v>
      </c>
      <c r="U912" s="103" t="n">
        <f aca="false">IF(AND($K912&lt;=U$20,$L912&gt;U$20),$I912,0)</f>
        <v>0</v>
      </c>
      <c r="V912" s="103" t="n">
        <f aca="false">IF(AND($K912&lt;=V$20,$L912&gt;V$20),$I912,0)</f>
        <v>0</v>
      </c>
      <c r="W912" s="103" t="n">
        <f aca="false">IF(AND($K912&lt;=W$20,$L912&gt;W$20),$I912,0)</f>
        <v>0</v>
      </c>
      <c r="X912" s="103" t="n">
        <f aca="false">IF(AND($K912&lt;=X$20,$L912&gt;X$20),$I912,0)</f>
        <v>0</v>
      </c>
      <c r="Y912" s="106" t="n">
        <f aca="false">SUM(M912:X912)</f>
        <v>0</v>
      </c>
    </row>
    <row r="913" customFormat="false" ht="12.75" hidden="false" customHeight="false" outlineLevel="0" collapsed="false">
      <c r="A913" s="0" t="n">
        <f aca="false">+'Personnel Input Worksheet'!A914</f>
        <v>0</v>
      </c>
      <c r="B913" s="0" t="n">
        <f aca="false">+'Personnel Input Worksheet'!B914</f>
        <v>0</v>
      </c>
      <c r="C913" s="0" t="n">
        <f aca="false">+'Personnel Input Worksheet'!C914</f>
        <v>0</v>
      </c>
      <c r="D913" s="0" t="n">
        <f aca="false">+'Personnel Input Worksheet'!D914</f>
        <v>0</v>
      </c>
      <c r="E913" s="0" t="n">
        <f aca="false">+'Personnel Input Worksheet'!E914</f>
        <v>0</v>
      </c>
      <c r="F913" s="94" t="n">
        <f aca="false">+'Personnel Input Worksheet'!F914</f>
        <v>0</v>
      </c>
      <c r="G913" s="0" t="n">
        <f aca="false">+'Personnel Input Worksheet'!G914</f>
        <v>0</v>
      </c>
      <c r="H913" s="102" t="n">
        <f aca="false">+G913*30</f>
        <v>0</v>
      </c>
      <c r="I913" s="103" t="n">
        <f aca="false">+F913/12</f>
        <v>0</v>
      </c>
      <c r="J913" s="104" t="n">
        <v>36526</v>
      </c>
      <c r="K913" s="105" t="n">
        <f aca="false">IF(B913&lt;&gt;"FTE",DATE(99,12,31),+J913+(360-H913))</f>
        <v>36525</v>
      </c>
      <c r="L913" s="105" t="n">
        <f aca="false">IF(B913&lt;&gt;"FTE",J913+H913,DATE(2001,1,1))</f>
        <v>36526</v>
      </c>
      <c r="M913" s="103" t="n">
        <f aca="false">IF(AND($K913&lt;=M$20,$L913&gt;M$20),$I913,0)</f>
        <v>0</v>
      </c>
      <c r="N913" s="103" t="n">
        <f aca="false">IF(AND($K913&lt;=N$20,$L913&gt;N$20),$I913,0)</f>
        <v>0</v>
      </c>
      <c r="O913" s="103" t="n">
        <f aca="false">IF(AND($K913&lt;=O$20,$L913&gt;O$20),$I913,0)</f>
        <v>0</v>
      </c>
      <c r="P913" s="103" t="n">
        <f aca="false">IF(AND($K913&lt;=P$20,$L913&gt;P$20),$I913,0)</f>
        <v>0</v>
      </c>
      <c r="Q913" s="103" t="n">
        <f aca="false">IF(AND($K913&lt;=Q$20,$L913&gt;Q$20),$I913,0)</f>
        <v>0</v>
      </c>
      <c r="R913" s="103" t="n">
        <f aca="false">IF(AND($K913&lt;=R$20,$L913&gt;R$20),$I913,0)</f>
        <v>0</v>
      </c>
      <c r="S913" s="103" t="n">
        <f aca="false">IF(AND($K913&lt;=S$20,$L913&gt;S$20),$I913,0)</f>
        <v>0</v>
      </c>
      <c r="T913" s="103" t="n">
        <f aca="false">IF(AND($K913&lt;=T$20,$L913&gt;T$20),$I913,0)</f>
        <v>0</v>
      </c>
      <c r="U913" s="103" t="n">
        <f aca="false">IF(AND($K913&lt;=U$20,$L913&gt;U$20),$I913,0)</f>
        <v>0</v>
      </c>
      <c r="V913" s="103" t="n">
        <f aca="false">IF(AND($K913&lt;=V$20,$L913&gt;V$20),$I913,0)</f>
        <v>0</v>
      </c>
      <c r="W913" s="103" t="n">
        <f aca="false">IF(AND($K913&lt;=W$20,$L913&gt;W$20),$I913,0)</f>
        <v>0</v>
      </c>
      <c r="X913" s="103" t="n">
        <f aca="false">IF(AND($K913&lt;=X$20,$L913&gt;X$20),$I913,0)</f>
        <v>0</v>
      </c>
      <c r="Y913" s="106" t="n">
        <f aca="false">SUM(M913:X913)</f>
        <v>0</v>
      </c>
    </row>
    <row r="914" customFormat="false" ht="12.75" hidden="false" customHeight="false" outlineLevel="0" collapsed="false">
      <c r="A914" s="0" t="n">
        <f aca="false">+'Personnel Input Worksheet'!A915</f>
        <v>0</v>
      </c>
      <c r="B914" s="0" t="n">
        <f aca="false">+'Personnel Input Worksheet'!B915</f>
        <v>0</v>
      </c>
      <c r="C914" s="0" t="n">
        <f aca="false">+'Personnel Input Worksheet'!C915</f>
        <v>0</v>
      </c>
      <c r="D914" s="0" t="n">
        <f aca="false">+'Personnel Input Worksheet'!D915</f>
        <v>0</v>
      </c>
      <c r="E914" s="0" t="n">
        <f aca="false">+'Personnel Input Worksheet'!E915</f>
        <v>0</v>
      </c>
      <c r="F914" s="94" t="n">
        <f aca="false">+'Personnel Input Worksheet'!F915</f>
        <v>0</v>
      </c>
      <c r="G914" s="0" t="n">
        <f aca="false">+'Personnel Input Worksheet'!G915</f>
        <v>0</v>
      </c>
      <c r="H914" s="102" t="n">
        <f aca="false">+G914*30</f>
        <v>0</v>
      </c>
      <c r="I914" s="103" t="n">
        <f aca="false">+F914/12</f>
        <v>0</v>
      </c>
      <c r="J914" s="104" t="n">
        <v>36526</v>
      </c>
      <c r="K914" s="105" t="n">
        <f aca="false">IF(B914&lt;&gt;"FTE",DATE(99,12,31),+J914+(360-H914))</f>
        <v>36525</v>
      </c>
      <c r="L914" s="105" t="n">
        <f aca="false">IF(B914&lt;&gt;"FTE",J914+H914,DATE(2001,1,1))</f>
        <v>36526</v>
      </c>
      <c r="M914" s="103" t="n">
        <f aca="false">IF(AND($K914&lt;=M$20,$L914&gt;M$20),$I914,0)</f>
        <v>0</v>
      </c>
      <c r="N914" s="103" t="n">
        <f aca="false">IF(AND($K914&lt;=N$20,$L914&gt;N$20),$I914,0)</f>
        <v>0</v>
      </c>
      <c r="O914" s="103" t="n">
        <f aca="false">IF(AND($K914&lt;=O$20,$L914&gt;O$20),$I914,0)</f>
        <v>0</v>
      </c>
      <c r="P914" s="103" t="n">
        <f aca="false">IF(AND($K914&lt;=P$20,$L914&gt;P$20),$I914,0)</f>
        <v>0</v>
      </c>
      <c r="Q914" s="103" t="n">
        <f aca="false">IF(AND($K914&lt;=Q$20,$L914&gt;Q$20),$I914,0)</f>
        <v>0</v>
      </c>
      <c r="R914" s="103" t="n">
        <f aca="false">IF(AND($K914&lt;=R$20,$L914&gt;R$20),$I914,0)</f>
        <v>0</v>
      </c>
      <c r="S914" s="103" t="n">
        <f aca="false">IF(AND($K914&lt;=S$20,$L914&gt;S$20),$I914,0)</f>
        <v>0</v>
      </c>
      <c r="T914" s="103" t="n">
        <f aca="false">IF(AND($K914&lt;=T$20,$L914&gt;T$20),$I914,0)</f>
        <v>0</v>
      </c>
      <c r="U914" s="103" t="n">
        <f aca="false">IF(AND($K914&lt;=U$20,$L914&gt;U$20),$I914,0)</f>
        <v>0</v>
      </c>
      <c r="V914" s="103" t="n">
        <f aca="false">IF(AND($K914&lt;=V$20,$L914&gt;V$20),$I914,0)</f>
        <v>0</v>
      </c>
      <c r="W914" s="103" t="n">
        <f aca="false">IF(AND($K914&lt;=W$20,$L914&gt;W$20),$I914,0)</f>
        <v>0</v>
      </c>
      <c r="X914" s="103" t="n">
        <f aca="false">IF(AND($K914&lt;=X$20,$L914&gt;X$20),$I914,0)</f>
        <v>0</v>
      </c>
      <c r="Y914" s="106" t="n">
        <f aca="false">SUM(M914:X914)</f>
        <v>0</v>
      </c>
    </row>
    <row r="915" customFormat="false" ht="12.75" hidden="false" customHeight="false" outlineLevel="0" collapsed="false">
      <c r="A915" s="0" t="n">
        <f aca="false">+'Personnel Input Worksheet'!A916</f>
        <v>0</v>
      </c>
      <c r="B915" s="0" t="n">
        <f aca="false">+'Personnel Input Worksheet'!B916</f>
        <v>0</v>
      </c>
      <c r="C915" s="0" t="n">
        <f aca="false">+'Personnel Input Worksheet'!C916</f>
        <v>0</v>
      </c>
      <c r="D915" s="0" t="n">
        <f aca="false">+'Personnel Input Worksheet'!D916</f>
        <v>0</v>
      </c>
      <c r="E915" s="0" t="n">
        <f aca="false">+'Personnel Input Worksheet'!E916</f>
        <v>0</v>
      </c>
      <c r="F915" s="94" t="n">
        <f aca="false">+'Personnel Input Worksheet'!F916</f>
        <v>0</v>
      </c>
      <c r="G915" s="0" t="n">
        <f aca="false">+'Personnel Input Worksheet'!G916</f>
        <v>0</v>
      </c>
      <c r="H915" s="102" t="n">
        <f aca="false">+G915*30</f>
        <v>0</v>
      </c>
      <c r="I915" s="103" t="n">
        <f aca="false">+F915/12</f>
        <v>0</v>
      </c>
      <c r="J915" s="104" t="n">
        <v>36526</v>
      </c>
      <c r="K915" s="105" t="n">
        <f aca="false">IF(B915&lt;&gt;"FTE",DATE(99,12,31),+J915+(360-H915))</f>
        <v>36525</v>
      </c>
      <c r="L915" s="105" t="n">
        <f aca="false">IF(B915&lt;&gt;"FTE",J915+H915,DATE(2001,1,1))</f>
        <v>36526</v>
      </c>
      <c r="M915" s="103" t="n">
        <f aca="false">IF(AND($K915&lt;=M$20,$L915&gt;M$20),$I915,0)</f>
        <v>0</v>
      </c>
      <c r="N915" s="103" t="n">
        <f aca="false">IF(AND($K915&lt;=N$20,$L915&gt;N$20),$I915,0)</f>
        <v>0</v>
      </c>
      <c r="O915" s="103" t="n">
        <f aca="false">IF(AND($K915&lt;=O$20,$L915&gt;O$20),$I915,0)</f>
        <v>0</v>
      </c>
      <c r="P915" s="103" t="n">
        <f aca="false">IF(AND($K915&lt;=P$20,$L915&gt;P$20),$I915,0)</f>
        <v>0</v>
      </c>
      <c r="Q915" s="103" t="n">
        <f aca="false">IF(AND($K915&lt;=Q$20,$L915&gt;Q$20),$I915,0)</f>
        <v>0</v>
      </c>
      <c r="R915" s="103" t="n">
        <f aca="false">IF(AND($K915&lt;=R$20,$L915&gt;R$20),$I915,0)</f>
        <v>0</v>
      </c>
      <c r="S915" s="103" t="n">
        <f aca="false">IF(AND($K915&lt;=S$20,$L915&gt;S$20),$I915,0)</f>
        <v>0</v>
      </c>
      <c r="T915" s="103" t="n">
        <f aca="false">IF(AND($K915&lt;=T$20,$L915&gt;T$20),$I915,0)</f>
        <v>0</v>
      </c>
      <c r="U915" s="103" t="n">
        <f aca="false">IF(AND($K915&lt;=U$20,$L915&gt;U$20),$I915,0)</f>
        <v>0</v>
      </c>
      <c r="V915" s="103" t="n">
        <f aca="false">IF(AND($K915&lt;=V$20,$L915&gt;V$20),$I915,0)</f>
        <v>0</v>
      </c>
      <c r="W915" s="103" t="n">
        <f aca="false">IF(AND($K915&lt;=W$20,$L915&gt;W$20),$I915,0)</f>
        <v>0</v>
      </c>
      <c r="X915" s="103" t="n">
        <f aca="false">IF(AND($K915&lt;=X$20,$L915&gt;X$20),$I915,0)</f>
        <v>0</v>
      </c>
      <c r="Y915" s="106" t="n">
        <f aca="false">SUM(M915:X915)</f>
        <v>0</v>
      </c>
    </row>
    <row r="916" customFormat="false" ht="12.75" hidden="false" customHeight="false" outlineLevel="0" collapsed="false">
      <c r="A916" s="0" t="n">
        <f aca="false">+'Personnel Input Worksheet'!A917</f>
        <v>0</v>
      </c>
      <c r="B916" s="0" t="n">
        <f aca="false">+'Personnel Input Worksheet'!B917</f>
        <v>0</v>
      </c>
      <c r="C916" s="0" t="n">
        <f aca="false">+'Personnel Input Worksheet'!C917</f>
        <v>0</v>
      </c>
      <c r="D916" s="0" t="n">
        <f aca="false">+'Personnel Input Worksheet'!D917</f>
        <v>0</v>
      </c>
      <c r="E916" s="0" t="n">
        <f aca="false">+'Personnel Input Worksheet'!E917</f>
        <v>0</v>
      </c>
      <c r="F916" s="94" t="n">
        <f aca="false">+'Personnel Input Worksheet'!F917</f>
        <v>0</v>
      </c>
      <c r="G916" s="0" t="n">
        <f aca="false">+'Personnel Input Worksheet'!G917</f>
        <v>0</v>
      </c>
      <c r="H916" s="102" t="n">
        <f aca="false">+G916*30</f>
        <v>0</v>
      </c>
      <c r="I916" s="103" t="n">
        <f aca="false">+F916/12</f>
        <v>0</v>
      </c>
      <c r="J916" s="104" t="n">
        <v>36526</v>
      </c>
      <c r="K916" s="105" t="n">
        <f aca="false">IF(B916&lt;&gt;"FTE",DATE(99,12,31),+J916+(360-H916))</f>
        <v>36525</v>
      </c>
      <c r="L916" s="105" t="n">
        <f aca="false">IF(B916&lt;&gt;"FTE",J916+H916,DATE(2001,1,1))</f>
        <v>36526</v>
      </c>
      <c r="M916" s="103" t="n">
        <f aca="false">IF(AND($K916&lt;=M$20,$L916&gt;M$20),$I916,0)</f>
        <v>0</v>
      </c>
      <c r="N916" s="103" t="n">
        <f aca="false">IF(AND($K916&lt;=N$20,$L916&gt;N$20),$I916,0)</f>
        <v>0</v>
      </c>
      <c r="O916" s="103" t="n">
        <f aca="false">IF(AND($K916&lt;=O$20,$L916&gt;O$20),$I916,0)</f>
        <v>0</v>
      </c>
      <c r="P916" s="103" t="n">
        <f aca="false">IF(AND($K916&lt;=P$20,$L916&gt;P$20),$I916,0)</f>
        <v>0</v>
      </c>
      <c r="Q916" s="103" t="n">
        <f aca="false">IF(AND($K916&lt;=Q$20,$L916&gt;Q$20),$I916,0)</f>
        <v>0</v>
      </c>
      <c r="R916" s="103" t="n">
        <f aca="false">IF(AND($K916&lt;=R$20,$L916&gt;R$20),$I916,0)</f>
        <v>0</v>
      </c>
      <c r="S916" s="103" t="n">
        <f aca="false">IF(AND($K916&lt;=S$20,$L916&gt;S$20),$I916,0)</f>
        <v>0</v>
      </c>
      <c r="T916" s="103" t="n">
        <f aca="false">IF(AND($K916&lt;=T$20,$L916&gt;T$20),$I916,0)</f>
        <v>0</v>
      </c>
      <c r="U916" s="103" t="n">
        <f aca="false">IF(AND($K916&lt;=U$20,$L916&gt;U$20),$I916,0)</f>
        <v>0</v>
      </c>
      <c r="V916" s="103" t="n">
        <f aca="false">IF(AND($K916&lt;=V$20,$L916&gt;V$20),$I916,0)</f>
        <v>0</v>
      </c>
      <c r="W916" s="103" t="n">
        <f aca="false">IF(AND($K916&lt;=W$20,$L916&gt;W$20),$I916,0)</f>
        <v>0</v>
      </c>
      <c r="X916" s="103" t="n">
        <f aca="false">IF(AND($K916&lt;=X$20,$L916&gt;X$20),$I916,0)</f>
        <v>0</v>
      </c>
      <c r="Y916" s="106" t="n">
        <f aca="false">SUM(M916:X916)</f>
        <v>0</v>
      </c>
    </row>
    <row r="917" customFormat="false" ht="12.75" hidden="false" customHeight="false" outlineLevel="0" collapsed="false">
      <c r="A917" s="0" t="n">
        <f aca="false">+'Personnel Input Worksheet'!A918</f>
        <v>0</v>
      </c>
      <c r="B917" s="0" t="n">
        <f aca="false">+'Personnel Input Worksheet'!B918</f>
        <v>0</v>
      </c>
      <c r="C917" s="0" t="n">
        <f aca="false">+'Personnel Input Worksheet'!C918</f>
        <v>0</v>
      </c>
      <c r="D917" s="0" t="n">
        <f aca="false">+'Personnel Input Worksheet'!D918</f>
        <v>0</v>
      </c>
      <c r="E917" s="0" t="n">
        <f aca="false">+'Personnel Input Worksheet'!E918</f>
        <v>0</v>
      </c>
      <c r="F917" s="94" t="n">
        <f aca="false">+'Personnel Input Worksheet'!F918</f>
        <v>0</v>
      </c>
      <c r="G917" s="0" t="n">
        <f aca="false">+'Personnel Input Worksheet'!G918</f>
        <v>0</v>
      </c>
      <c r="H917" s="102" t="n">
        <f aca="false">+G917*30</f>
        <v>0</v>
      </c>
      <c r="I917" s="103" t="n">
        <f aca="false">+F917/12</f>
        <v>0</v>
      </c>
      <c r="J917" s="104" t="n">
        <v>36526</v>
      </c>
      <c r="K917" s="105" t="n">
        <f aca="false">IF(B917&lt;&gt;"FTE",DATE(99,12,31),+J917+(360-H917))</f>
        <v>36525</v>
      </c>
      <c r="L917" s="105" t="n">
        <f aca="false">IF(B917&lt;&gt;"FTE",J917+H917,DATE(2001,1,1))</f>
        <v>36526</v>
      </c>
      <c r="M917" s="103" t="n">
        <f aca="false">IF(AND($K917&lt;=M$20,$L917&gt;M$20),$I917,0)</f>
        <v>0</v>
      </c>
      <c r="N917" s="103" t="n">
        <f aca="false">IF(AND($K917&lt;=N$20,$L917&gt;N$20),$I917,0)</f>
        <v>0</v>
      </c>
      <c r="O917" s="103" t="n">
        <f aca="false">IF(AND($K917&lt;=O$20,$L917&gt;O$20),$I917,0)</f>
        <v>0</v>
      </c>
      <c r="P917" s="103" t="n">
        <f aca="false">IF(AND($K917&lt;=P$20,$L917&gt;P$20),$I917,0)</f>
        <v>0</v>
      </c>
      <c r="Q917" s="103" t="n">
        <f aca="false">IF(AND($K917&lt;=Q$20,$L917&gt;Q$20),$I917,0)</f>
        <v>0</v>
      </c>
      <c r="R917" s="103" t="n">
        <f aca="false">IF(AND($K917&lt;=R$20,$L917&gt;R$20),$I917,0)</f>
        <v>0</v>
      </c>
      <c r="S917" s="103" t="n">
        <f aca="false">IF(AND($K917&lt;=S$20,$L917&gt;S$20),$I917,0)</f>
        <v>0</v>
      </c>
      <c r="T917" s="103" t="n">
        <f aca="false">IF(AND($K917&lt;=T$20,$L917&gt;T$20),$I917,0)</f>
        <v>0</v>
      </c>
      <c r="U917" s="103" t="n">
        <f aca="false">IF(AND($K917&lt;=U$20,$L917&gt;U$20),$I917,0)</f>
        <v>0</v>
      </c>
      <c r="V917" s="103" t="n">
        <f aca="false">IF(AND($K917&lt;=V$20,$L917&gt;V$20),$I917,0)</f>
        <v>0</v>
      </c>
      <c r="W917" s="103" t="n">
        <f aca="false">IF(AND($K917&lt;=W$20,$L917&gt;W$20),$I917,0)</f>
        <v>0</v>
      </c>
      <c r="X917" s="103" t="n">
        <f aca="false">IF(AND($K917&lt;=X$20,$L917&gt;X$20),$I917,0)</f>
        <v>0</v>
      </c>
      <c r="Y917" s="106" t="n">
        <f aca="false">SUM(M917:X917)</f>
        <v>0</v>
      </c>
    </row>
    <row r="918" customFormat="false" ht="12.75" hidden="false" customHeight="false" outlineLevel="0" collapsed="false">
      <c r="A918" s="0" t="n">
        <f aca="false">+'Personnel Input Worksheet'!A919</f>
        <v>0</v>
      </c>
      <c r="B918" s="0" t="n">
        <f aca="false">+'Personnel Input Worksheet'!B919</f>
        <v>0</v>
      </c>
      <c r="C918" s="0" t="n">
        <f aca="false">+'Personnel Input Worksheet'!C919</f>
        <v>0</v>
      </c>
      <c r="D918" s="0" t="n">
        <f aca="false">+'Personnel Input Worksheet'!D919</f>
        <v>0</v>
      </c>
      <c r="E918" s="0" t="n">
        <f aca="false">+'Personnel Input Worksheet'!E919</f>
        <v>0</v>
      </c>
      <c r="F918" s="94" t="n">
        <f aca="false">+'Personnel Input Worksheet'!F919</f>
        <v>0</v>
      </c>
      <c r="G918" s="0" t="n">
        <f aca="false">+'Personnel Input Worksheet'!G919</f>
        <v>0</v>
      </c>
      <c r="H918" s="102" t="n">
        <f aca="false">+G918*30</f>
        <v>0</v>
      </c>
      <c r="I918" s="103" t="n">
        <f aca="false">+F918/12</f>
        <v>0</v>
      </c>
      <c r="J918" s="104" t="n">
        <v>36526</v>
      </c>
      <c r="K918" s="105" t="n">
        <f aca="false">IF(B918&lt;&gt;"FTE",DATE(99,12,31),+J918+(360-H918))</f>
        <v>36525</v>
      </c>
      <c r="L918" s="105" t="n">
        <f aca="false">IF(B918&lt;&gt;"FTE",J918+H918,DATE(2001,1,1))</f>
        <v>36526</v>
      </c>
      <c r="M918" s="103" t="n">
        <f aca="false">IF(AND($K918&lt;=M$20,$L918&gt;M$20),$I918,0)</f>
        <v>0</v>
      </c>
      <c r="N918" s="103" t="n">
        <f aca="false">IF(AND($K918&lt;=N$20,$L918&gt;N$20),$I918,0)</f>
        <v>0</v>
      </c>
      <c r="O918" s="103" t="n">
        <f aca="false">IF(AND($K918&lt;=O$20,$L918&gt;O$20),$I918,0)</f>
        <v>0</v>
      </c>
      <c r="P918" s="103" t="n">
        <f aca="false">IF(AND($K918&lt;=P$20,$L918&gt;P$20),$I918,0)</f>
        <v>0</v>
      </c>
      <c r="Q918" s="103" t="n">
        <f aca="false">IF(AND($K918&lt;=Q$20,$L918&gt;Q$20),$I918,0)</f>
        <v>0</v>
      </c>
      <c r="R918" s="103" t="n">
        <f aca="false">IF(AND($K918&lt;=R$20,$L918&gt;R$20),$I918,0)</f>
        <v>0</v>
      </c>
      <c r="S918" s="103" t="n">
        <f aca="false">IF(AND($K918&lt;=S$20,$L918&gt;S$20),$I918,0)</f>
        <v>0</v>
      </c>
      <c r="T918" s="103" t="n">
        <f aca="false">IF(AND($K918&lt;=T$20,$L918&gt;T$20),$I918,0)</f>
        <v>0</v>
      </c>
      <c r="U918" s="103" t="n">
        <f aca="false">IF(AND($K918&lt;=U$20,$L918&gt;U$20),$I918,0)</f>
        <v>0</v>
      </c>
      <c r="V918" s="103" t="n">
        <f aca="false">IF(AND($K918&lt;=V$20,$L918&gt;V$20),$I918,0)</f>
        <v>0</v>
      </c>
      <c r="W918" s="103" t="n">
        <f aca="false">IF(AND($K918&lt;=W$20,$L918&gt;W$20),$I918,0)</f>
        <v>0</v>
      </c>
      <c r="X918" s="103" t="n">
        <f aca="false">IF(AND($K918&lt;=X$20,$L918&gt;X$20),$I918,0)</f>
        <v>0</v>
      </c>
      <c r="Y918" s="106" t="n">
        <f aca="false">SUM(M918:X918)</f>
        <v>0</v>
      </c>
    </row>
    <row r="919" customFormat="false" ht="12.75" hidden="false" customHeight="false" outlineLevel="0" collapsed="false">
      <c r="A919" s="0" t="n">
        <f aca="false">+'Personnel Input Worksheet'!A920</f>
        <v>0</v>
      </c>
      <c r="B919" s="0" t="n">
        <f aca="false">+'Personnel Input Worksheet'!B920</f>
        <v>0</v>
      </c>
      <c r="C919" s="0" t="n">
        <f aca="false">+'Personnel Input Worksheet'!C920</f>
        <v>0</v>
      </c>
      <c r="D919" s="0" t="n">
        <f aca="false">+'Personnel Input Worksheet'!D920</f>
        <v>0</v>
      </c>
      <c r="E919" s="0" t="n">
        <f aca="false">+'Personnel Input Worksheet'!E920</f>
        <v>0</v>
      </c>
      <c r="F919" s="94" t="n">
        <f aca="false">+'Personnel Input Worksheet'!F920</f>
        <v>0</v>
      </c>
      <c r="G919" s="0" t="n">
        <f aca="false">+'Personnel Input Worksheet'!G920</f>
        <v>0</v>
      </c>
      <c r="H919" s="102" t="n">
        <f aca="false">+G919*30</f>
        <v>0</v>
      </c>
      <c r="I919" s="103" t="n">
        <f aca="false">+F919/12</f>
        <v>0</v>
      </c>
      <c r="J919" s="104" t="n">
        <v>36526</v>
      </c>
      <c r="K919" s="105" t="n">
        <f aca="false">IF(B919&lt;&gt;"FTE",DATE(99,12,31),+J919+(360-H919))</f>
        <v>36525</v>
      </c>
      <c r="L919" s="105" t="n">
        <f aca="false">IF(B919&lt;&gt;"FTE",J919+H919,DATE(2001,1,1))</f>
        <v>36526</v>
      </c>
      <c r="M919" s="103" t="n">
        <f aca="false">IF(AND($K919&lt;=M$20,$L919&gt;M$20),$I919,0)</f>
        <v>0</v>
      </c>
      <c r="N919" s="103" t="n">
        <f aca="false">IF(AND($K919&lt;=N$20,$L919&gt;N$20),$I919,0)</f>
        <v>0</v>
      </c>
      <c r="O919" s="103" t="n">
        <f aca="false">IF(AND($K919&lt;=O$20,$L919&gt;O$20),$I919,0)</f>
        <v>0</v>
      </c>
      <c r="P919" s="103" t="n">
        <f aca="false">IF(AND($K919&lt;=P$20,$L919&gt;P$20),$I919,0)</f>
        <v>0</v>
      </c>
      <c r="Q919" s="103" t="n">
        <f aca="false">IF(AND($K919&lt;=Q$20,$L919&gt;Q$20),$I919,0)</f>
        <v>0</v>
      </c>
      <c r="R919" s="103" t="n">
        <f aca="false">IF(AND($K919&lt;=R$20,$L919&gt;R$20),$I919,0)</f>
        <v>0</v>
      </c>
      <c r="S919" s="103" t="n">
        <f aca="false">IF(AND($K919&lt;=S$20,$L919&gt;S$20),$I919,0)</f>
        <v>0</v>
      </c>
      <c r="T919" s="103" t="n">
        <f aca="false">IF(AND($K919&lt;=T$20,$L919&gt;T$20),$I919,0)</f>
        <v>0</v>
      </c>
      <c r="U919" s="103" t="n">
        <f aca="false">IF(AND($K919&lt;=U$20,$L919&gt;U$20),$I919,0)</f>
        <v>0</v>
      </c>
      <c r="V919" s="103" t="n">
        <f aca="false">IF(AND($K919&lt;=V$20,$L919&gt;V$20),$I919,0)</f>
        <v>0</v>
      </c>
      <c r="W919" s="103" t="n">
        <f aca="false">IF(AND($K919&lt;=W$20,$L919&gt;W$20),$I919,0)</f>
        <v>0</v>
      </c>
      <c r="X919" s="103" t="n">
        <f aca="false">IF(AND($K919&lt;=X$20,$L919&gt;X$20),$I919,0)</f>
        <v>0</v>
      </c>
      <c r="Y919" s="106" t="n">
        <f aca="false">SUM(M919:X919)</f>
        <v>0</v>
      </c>
    </row>
    <row r="920" customFormat="false" ht="12.75" hidden="false" customHeight="false" outlineLevel="0" collapsed="false">
      <c r="A920" s="0" t="n">
        <f aca="false">+'Personnel Input Worksheet'!A921</f>
        <v>0</v>
      </c>
      <c r="B920" s="0" t="n">
        <f aca="false">+'Personnel Input Worksheet'!B921</f>
        <v>0</v>
      </c>
      <c r="C920" s="0" t="n">
        <f aca="false">+'Personnel Input Worksheet'!C921</f>
        <v>0</v>
      </c>
      <c r="D920" s="0" t="n">
        <f aca="false">+'Personnel Input Worksheet'!D921</f>
        <v>0</v>
      </c>
      <c r="E920" s="0" t="n">
        <f aca="false">+'Personnel Input Worksheet'!E921</f>
        <v>0</v>
      </c>
      <c r="F920" s="94" t="n">
        <f aca="false">+'Personnel Input Worksheet'!F921</f>
        <v>0</v>
      </c>
      <c r="G920" s="0" t="n">
        <f aca="false">+'Personnel Input Worksheet'!G921</f>
        <v>0</v>
      </c>
      <c r="H920" s="102" t="n">
        <f aca="false">+G920*30</f>
        <v>0</v>
      </c>
      <c r="I920" s="103" t="n">
        <f aca="false">+F920/12</f>
        <v>0</v>
      </c>
      <c r="J920" s="104" t="n">
        <v>36526</v>
      </c>
      <c r="K920" s="105" t="n">
        <f aca="false">IF(B920&lt;&gt;"FTE",DATE(99,12,31),+J920+(360-H920))</f>
        <v>36525</v>
      </c>
      <c r="L920" s="105" t="n">
        <f aca="false">IF(B920&lt;&gt;"FTE",J920+H920,DATE(2001,1,1))</f>
        <v>36526</v>
      </c>
      <c r="M920" s="103" t="n">
        <f aca="false">IF(AND($K920&lt;=M$20,$L920&gt;M$20),$I920,0)</f>
        <v>0</v>
      </c>
      <c r="N920" s="103" t="n">
        <f aca="false">IF(AND($K920&lt;=N$20,$L920&gt;N$20),$I920,0)</f>
        <v>0</v>
      </c>
      <c r="O920" s="103" t="n">
        <f aca="false">IF(AND($K920&lt;=O$20,$L920&gt;O$20),$I920,0)</f>
        <v>0</v>
      </c>
      <c r="P920" s="103" t="n">
        <f aca="false">IF(AND($K920&lt;=P$20,$L920&gt;P$20),$I920,0)</f>
        <v>0</v>
      </c>
      <c r="Q920" s="103" t="n">
        <f aca="false">IF(AND($K920&lt;=Q$20,$L920&gt;Q$20),$I920,0)</f>
        <v>0</v>
      </c>
      <c r="R920" s="103" t="n">
        <f aca="false">IF(AND($K920&lt;=R$20,$L920&gt;R$20),$I920,0)</f>
        <v>0</v>
      </c>
      <c r="S920" s="103" t="n">
        <f aca="false">IF(AND($K920&lt;=S$20,$L920&gt;S$20),$I920,0)</f>
        <v>0</v>
      </c>
      <c r="T920" s="103" t="n">
        <f aca="false">IF(AND($K920&lt;=T$20,$L920&gt;T$20),$I920,0)</f>
        <v>0</v>
      </c>
      <c r="U920" s="103" t="n">
        <f aca="false">IF(AND($K920&lt;=U$20,$L920&gt;U$20),$I920,0)</f>
        <v>0</v>
      </c>
      <c r="V920" s="103" t="n">
        <f aca="false">IF(AND($K920&lt;=V$20,$L920&gt;V$20),$I920,0)</f>
        <v>0</v>
      </c>
      <c r="W920" s="103" t="n">
        <f aca="false">IF(AND($K920&lt;=W$20,$L920&gt;W$20),$I920,0)</f>
        <v>0</v>
      </c>
      <c r="X920" s="103" t="n">
        <f aca="false">IF(AND($K920&lt;=X$20,$L920&gt;X$20),$I920,0)</f>
        <v>0</v>
      </c>
      <c r="Y920" s="106" t="n">
        <f aca="false">SUM(M920:X920)</f>
        <v>0</v>
      </c>
    </row>
    <row r="921" customFormat="false" ht="12.75" hidden="false" customHeight="false" outlineLevel="0" collapsed="false">
      <c r="A921" s="0" t="n">
        <f aca="false">+'Personnel Input Worksheet'!A922</f>
        <v>0</v>
      </c>
      <c r="B921" s="0" t="n">
        <f aca="false">+'Personnel Input Worksheet'!B922</f>
        <v>0</v>
      </c>
      <c r="C921" s="0" t="n">
        <f aca="false">+'Personnel Input Worksheet'!C922</f>
        <v>0</v>
      </c>
      <c r="D921" s="0" t="n">
        <f aca="false">+'Personnel Input Worksheet'!D922</f>
        <v>0</v>
      </c>
      <c r="E921" s="0" t="n">
        <f aca="false">+'Personnel Input Worksheet'!E922</f>
        <v>0</v>
      </c>
      <c r="F921" s="94" t="n">
        <f aca="false">+'Personnel Input Worksheet'!F922</f>
        <v>0</v>
      </c>
      <c r="G921" s="0" t="n">
        <f aca="false">+'Personnel Input Worksheet'!G922</f>
        <v>0</v>
      </c>
      <c r="H921" s="102" t="n">
        <f aca="false">+G921*30</f>
        <v>0</v>
      </c>
      <c r="I921" s="103" t="n">
        <f aca="false">+F921/12</f>
        <v>0</v>
      </c>
      <c r="J921" s="104" t="n">
        <v>36526</v>
      </c>
      <c r="K921" s="105" t="n">
        <f aca="false">IF(B921&lt;&gt;"FTE",DATE(99,12,31),+J921+(360-H921))</f>
        <v>36525</v>
      </c>
      <c r="L921" s="105" t="n">
        <f aca="false">IF(B921&lt;&gt;"FTE",J921+H921,DATE(2001,1,1))</f>
        <v>36526</v>
      </c>
      <c r="M921" s="103" t="n">
        <f aca="false">IF(AND($K921&lt;=M$20,$L921&gt;M$20),$I921,0)</f>
        <v>0</v>
      </c>
      <c r="N921" s="103" t="n">
        <f aca="false">IF(AND($K921&lt;=N$20,$L921&gt;N$20),$I921,0)</f>
        <v>0</v>
      </c>
      <c r="O921" s="103" t="n">
        <f aca="false">IF(AND($K921&lt;=O$20,$L921&gt;O$20),$I921,0)</f>
        <v>0</v>
      </c>
      <c r="P921" s="103" t="n">
        <f aca="false">IF(AND($K921&lt;=P$20,$L921&gt;P$20),$I921,0)</f>
        <v>0</v>
      </c>
      <c r="Q921" s="103" t="n">
        <f aca="false">IF(AND($K921&lt;=Q$20,$L921&gt;Q$20),$I921,0)</f>
        <v>0</v>
      </c>
      <c r="R921" s="103" t="n">
        <f aca="false">IF(AND($K921&lt;=R$20,$L921&gt;R$20),$I921,0)</f>
        <v>0</v>
      </c>
      <c r="S921" s="103" t="n">
        <f aca="false">IF(AND($K921&lt;=S$20,$L921&gt;S$20),$I921,0)</f>
        <v>0</v>
      </c>
      <c r="T921" s="103" t="n">
        <f aca="false">IF(AND($K921&lt;=T$20,$L921&gt;T$20),$I921,0)</f>
        <v>0</v>
      </c>
      <c r="U921" s="103" t="n">
        <f aca="false">IF(AND($K921&lt;=U$20,$L921&gt;U$20),$I921,0)</f>
        <v>0</v>
      </c>
      <c r="V921" s="103" t="n">
        <f aca="false">IF(AND($K921&lt;=V$20,$L921&gt;V$20),$I921,0)</f>
        <v>0</v>
      </c>
      <c r="W921" s="103" t="n">
        <f aca="false">IF(AND($K921&lt;=W$20,$L921&gt;W$20),$I921,0)</f>
        <v>0</v>
      </c>
      <c r="X921" s="103" t="n">
        <f aca="false">IF(AND($K921&lt;=X$20,$L921&gt;X$20),$I921,0)</f>
        <v>0</v>
      </c>
      <c r="Y921" s="106" t="n">
        <f aca="false">SUM(M921:X921)</f>
        <v>0</v>
      </c>
    </row>
    <row r="922" customFormat="false" ht="12.75" hidden="false" customHeight="false" outlineLevel="0" collapsed="false">
      <c r="A922" s="0" t="n">
        <f aca="false">+'Personnel Input Worksheet'!A923</f>
        <v>0</v>
      </c>
      <c r="B922" s="0" t="n">
        <f aca="false">+'Personnel Input Worksheet'!B923</f>
        <v>0</v>
      </c>
      <c r="C922" s="0" t="n">
        <f aca="false">+'Personnel Input Worksheet'!C923</f>
        <v>0</v>
      </c>
      <c r="D922" s="0" t="n">
        <f aca="false">+'Personnel Input Worksheet'!D923</f>
        <v>0</v>
      </c>
      <c r="E922" s="0" t="n">
        <f aca="false">+'Personnel Input Worksheet'!E923</f>
        <v>0</v>
      </c>
      <c r="F922" s="94" t="n">
        <f aca="false">+'Personnel Input Worksheet'!F923</f>
        <v>0</v>
      </c>
      <c r="G922" s="0" t="n">
        <f aca="false">+'Personnel Input Worksheet'!G923</f>
        <v>0</v>
      </c>
      <c r="H922" s="102" t="n">
        <f aca="false">+G922*30</f>
        <v>0</v>
      </c>
      <c r="I922" s="103" t="n">
        <f aca="false">+F922/12</f>
        <v>0</v>
      </c>
      <c r="J922" s="104" t="n">
        <v>36526</v>
      </c>
      <c r="K922" s="105" t="n">
        <f aca="false">IF(B922&lt;&gt;"FTE",DATE(99,12,31),+J922+(360-H922))</f>
        <v>36525</v>
      </c>
      <c r="L922" s="105" t="n">
        <f aca="false">IF(B922&lt;&gt;"FTE",J922+H922,DATE(2001,1,1))</f>
        <v>36526</v>
      </c>
      <c r="M922" s="103" t="n">
        <f aca="false">IF(AND($K922&lt;=M$20,$L922&gt;M$20),$I922,0)</f>
        <v>0</v>
      </c>
      <c r="N922" s="103" t="n">
        <f aca="false">IF(AND($K922&lt;=N$20,$L922&gt;N$20),$I922,0)</f>
        <v>0</v>
      </c>
      <c r="O922" s="103" t="n">
        <f aca="false">IF(AND($K922&lt;=O$20,$L922&gt;O$20),$I922,0)</f>
        <v>0</v>
      </c>
      <c r="P922" s="103" t="n">
        <f aca="false">IF(AND($K922&lt;=P$20,$L922&gt;P$20),$I922,0)</f>
        <v>0</v>
      </c>
      <c r="Q922" s="103" t="n">
        <f aca="false">IF(AND($K922&lt;=Q$20,$L922&gt;Q$20),$I922,0)</f>
        <v>0</v>
      </c>
      <c r="R922" s="103" t="n">
        <f aca="false">IF(AND($K922&lt;=R$20,$L922&gt;R$20),$I922,0)</f>
        <v>0</v>
      </c>
      <c r="S922" s="103" t="n">
        <f aca="false">IF(AND($K922&lt;=S$20,$L922&gt;S$20),$I922,0)</f>
        <v>0</v>
      </c>
      <c r="T922" s="103" t="n">
        <f aca="false">IF(AND($K922&lt;=T$20,$L922&gt;T$20),$I922,0)</f>
        <v>0</v>
      </c>
      <c r="U922" s="103" t="n">
        <f aca="false">IF(AND($K922&lt;=U$20,$L922&gt;U$20),$I922,0)</f>
        <v>0</v>
      </c>
      <c r="V922" s="103" t="n">
        <f aca="false">IF(AND($K922&lt;=V$20,$L922&gt;V$20),$I922,0)</f>
        <v>0</v>
      </c>
      <c r="W922" s="103" t="n">
        <f aca="false">IF(AND($K922&lt;=W$20,$L922&gt;W$20),$I922,0)</f>
        <v>0</v>
      </c>
      <c r="X922" s="103" t="n">
        <f aca="false">IF(AND($K922&lt;=X$20,$L922&gt;X$20),$I922,0)</f>
        <v>0</v>
      </c>
      <c r="Y922" s="106" t="n">
        <f aca="false">SUM(M922:X922)</f>
        <v>0</v>
      </c>
    </row>
    <row r="923" customFormat="false" ht="12.75" hidden="false" customHeight="false" outlineLevel="0" collapsed="false">
      <c r="A923" s="0" t="n">
        <f aca="false">+'Personnel Input Worksheet'!A924</f>
        <v>0</v>
      </c>
      <c r="B923" s="0" t="n">
        <f aca="false">+'Personnel Input Worksheet'!B924</f>
        <v>0</v>
      </c>
      <c r="C923" s="0" t="n">
        <f aca="false">+'Personnel Input Worksheet'!C924</f>
        <v>0</v>
      </c>
      <c r="D923" s="0" t="n">
        <f aca="false">+'Personnel Input Worksheet'!D924</f>
        <v>0</v>
      </c>
      <c r="E923" s="0" t="n">
        <f aca="false">+'Personnel Input Worksheet'!E924</f>
        <v>0</v>
      </c>
      <c r="F923" s="94" t="n">
        <f aca="false">+'Personnel Input Worksheet'!F924</f>
        <v>0</v>
      </c>
      <c r="G923" s="0" t="n">
        <f aca="false">+'Personnel Input Worksheet'!G924</f>
        <v>0</v>
      </c>
      <c r="H923" s="102" t="n">
        <f aca="false">+G923*30</f>
        <v>0</v>
      </c>
      <c r="I923" s="103" t="n">
        <f aca="false">+F923/12</f>
        <v>0</v>
      </c>
      <c r="J923" s="104" t="n">
        <v>36526</v>
      </c>
      <c r="K923" s="105" t="n">
        <f aca="false">IF(B923&lt;&gt;"FTE",DATE(99,12,31),+J923+(360-H923))</f>
        <v>36525</v>
      </c>
      <c r="L923" s="105" t="n">
        <f aca="false">IF(B923&lt;&gt;"FTE",J923+H923,DATE(2001,1,1))</f>
        <v>36526</v>
      </c>
      <c r="M923" s="103" t="n">
        <f aca="false">IF(AND($K923&lt;=M$20,$L923&gt;M$20),$I923,0)</f>
        <v>0</v>
      </c>
      <c r="N923" s="103" t="n">
        <f aca="false">IF(AND($K923&lt;=N$20,$L923&gt;N$20),$I923,0)</f>
        <v>0</v>
      </c>
      <c r="O923" s="103" t="n">
        <f aca="false">IF(AND($K923&lt;=O$20,$L923&gt;O$20),$I923,0)</f>
        <v>0</v>
      </c>
      <c r="P923" s="103" t="n">
        <f aca="false">IF(AND($K923&lt;=P$20,$L923&gt;P$20),$I923,0)</f>
        <v>0</v>
      </c>
      <c r="Q923" s="103" t="n">
        <f aca="false">IF(AND($K923&lt;=Q$20,$L923&gt;Q$20),$I923,0)</f>
        <v>0</v>
      </c>
      <c r="R923" s="103" t="n">
        <f aca="false">IF(AND($K923&lt;=R$20,$L923&gt;R$20),$I923,0)</f>
        <v>0</v>
      </c>
      <c r="S923" s="103" t="n">
        <f aca="false">IF(AND($K923&lt;=S$20,$L923&gt;S$20),$I923,0)</f>
        <v>0</v>
      </c>
      <c r="T923" s="103" t="n">
        <f aca="false">IF(AND($K923&lt;=T$20,$L923&gt;T$20),$I923,0)</f>
        <v>0</v>
      </c>
      <c r="U923" s="103" t="n">
        <f aca="false">IF(AND($K923&lt;=U$20,$L923&gt;U$20),$I923,0)</f>
        <v>0</v>
      </c>
      <c r="V923" s="103" t="n">
        <f aca="false">IF(AND($K923&lt;=V$20,$L923&gt;V$20),$I923,0)</f>
        <v>0</v>
      </c>
      <c r="W923" s="103" t="n">
        <f aca="false">IF(AND($K923&lt;=W$20,$L923&gt;W$20),$I923,0)</f>
        <v>0</v>
      </c>
      <c r="X923" s="103" t="n">
        <f aca="false">IF(AND($K923&lt;=X$20,$L923&gt;X$20),$I923,0)</f>
        <v>0</v>
      </c>
      <c r="Y923" s="106" t="n">
        <f aca="false">SUM(M923:X923)</f>
        <v>0</v>
      </c>
    </row>
    <row r="924" customFormat="false" ht="12.75" hidden="false" customHeight="false" outlineLevel="0" collapsed="false">
      <c r="A924" s="0" t="n">
        <f aca="false">+'Personnel Input Worksheet'!A925</f>
        <v>0</v>
      </c>
      <c r="B924" s="0" t="n">
        <f aca="false">+'Personnel Input Worksheet'!B925</f>
        <v>0</v>
      </c>
      <c r="C924" s="0" t="n">
        <f aca="false">+'Personnel Input Worksheet'!C925</f>
        <v>0</v>
      </c>
      <c r="D924" s="0" t="n">
        <f aca="false">+'Personnel Input Worksheet'!D925</f>
        <v>0</v>
      </c>
      <c r="E924" s="0" t="n">
        <f aca="false">+'Personnel Input Worksheet'!E925</f>
        <v>0</v>
      </c>
      <c r="F924" s="94" t="n">
        <f aca="false">+'Personnel Input Worksheet'!F925</f>
        <v>0</v>
      </c>
      <c r="G924" s="0" t="n">
        <f aca="false">+'Personnel Input Worksheet'!G925</f>
        <v>0</v>
      </c>
      <c r="H924" s="102" t="n">
        <f aca="false">+G924*30</f>
        <v>0</v>
      </c>
      <c r="I924" s="103" t="n">
        <f aca="false">+F924/12</f>
        <v>0</v>
      </c>
      <c r="J924" s="104" t="n">
        <v>36526</v>
      </c>
      <c r="K924" s="105" t="n">
        <f aca="false">IF(B924&lt;&gt;"FTE",DATE(99,12,31),+J924+(360-H924))</f>
        <v>36525</v>
      </c>
      <c r="L924" s="105" t="n">
        <f aca="false">IF(B924&lt;&gt;"FTE",J924+H924,DATE(2001,1,1))</f>
        <v>36526</v>
      </c>
      <c r="M924" s="103" t="n">
        <f aca="false">IF(AND($K924&lt;=M$20,$L924&gt;M$20),$I924,0)</f>
        <v>0</v>
      </c>
      <c r="N924" s="103" t="n">
        <f aca="false">IF(AND($K924&lt;=N$20,$L924&gt;N$20),$I924,0)</f>
        <v>0</v>
      </c>
      <c r="O924" s="103" t="n">
        <f aca="false">IF(AND($K924&lt;=O$20,$L924&gt;O$20),$I924,0)</f>
        <v>0</v>
      </c>
      <c r="P924" s="103" t="n">
        <f aca="false">IF(AND($K924&lt;=P$20,$L924&gt;P$20),$I924,0)</f>
        <v>0</v>
      </c>
      <c r="Q924" s="103" t="n">
        <f aca="false">IF(AND($K924&lt;=Q$20,$L924&gt;Q$20),$I924,0)</f>
        <v>0</v>
      </c>
      <c r="R924" s="103" t="n">
        <f aca="false">IF(AND($K924&lt;=R$20,$L924&gt;R$20),$I924,0)</f>
        <v>0</v>
      </c>
      <c r="S924" s="103" t="n">
        <f aca="false">IF(AND($K924&lt;=S$20,$L924&gt;S$20),$I924,0)</f>
        <v>0</v>
      </c>
      <c r="T924" s="103" t="n">
        <f aca="false">IF(AND($K924&lt;=T$20,$L924&gt;T$20),$I924,0)</f>
        <v>0</v>
      </c>
      <c r="U924" s="103" t="n">
        <f aca="false">IF(AND($K924&lt;=U$20,$L924&gt;U$20),$I924,0)</f>
        <v>0</v>
      </c>
      <c r="V924" s="103" t="n">
        <f aca="false">IF(AND($K924&lt;=V$20,$L924&gt;V$20),$I924,0)</f>
        <v>0</v>
      </c>
      <c r="W924" s="103" t="n">
        <f aca="false">IF(AND($K924&lt;=W$20,$L924&gt;W$20),$I924,0)</f>
        <v>0</v>
      </c>
      <c r="X924" s="103" t="n">
        <f aca="false">IF(AND($K924&lt;=X$20,$L924&gt;X$20),$I924,0)</f>
        <v>0</v>
      </c>
      <c r="Y924" s="106" t="n">
        <f aca="false">SUM(M924:X924)</f>
        <v>0</v>
      </c>
    </row>
    <row r="925" customFormat="false" ht="12.75" hidden="false" customHeight="false" outlineLevel="0" collapsed="false">
      <c r="A925" s="0" t="n">
        <f aca="false">+'Personnel Input Worksheet'!A926</f>
        <v>0</v>
      </c>
      <c r="B925" s="0" t="n">
        <f aca="false">+'Personnel Input Worksheet'!B926</f>
        <v>0</v>
      </c>
      <c r="C925" s="0" t="n">
        <f aca="false">+'Personnel Input Worksheet'!C926</f>
        <v>0</v>
      </c>
      <c r="D925" s="0" t="n">
        <f aca="false">+'Personnel Input Worksheet'!D926</f>
        <v>0</v>
      </c>
      <c r="E925" s="0" t="n">
        <f aca="false">+'Personnel Input Worksheet'!E926</f>
        <v>0</v>
      </c>
      <c r="F925" s="94" t="n">
        <f aca="false">+'Personnel Input Worksheet'!F926</f>
        <v>0</v>
      </c>
      <c r="G925" s="0" t="n">
        <f aca="false">+'Personnel Input Worksheet'!G926</f>
        <v>0</v>
      </c>
      <c r="H925" s="102" t="n">
        <f aca="false">+G925*30</f>
        <v>0</v>
      </c>
      <c r="I925" s="103" t="n">
        <f aca="false">+F925/12</f>
        <v>0</v>
      </c>
      <c r="J925" s="104" t="n">
        <v>36526</v>
      </c>
      <c r="K925" s="105" t="n">
        <f aca="false">IF(B925&lt;&gt;"FTE",DATE(99,12,31),+J925+(360-H925))</f>
        <v>36525</v>
      </c>
      <c r="L925" s="105" t="n">
        <f aca="false">IF(B925&lt;&gt;"FTE",J925+H925,DATE(2001,1,1))</f>
        <v>36526</v>
      </c>
      <c r="M925" s="103" t="n">
        <f aca="false">IF(AND($K925&lt;=M$20,$L925&gt;M$20),$I925,0)</f>
        <v>0</v>
      </c>
      <c r="N925" s="103" t="n">
        <f aca="false">IF(AND($K925&lt;=N$20,$L925&gt;N$20),$I925,0)</f>
        <v>0</v>
      </c>
      <c r="O925" s="103" t="n">
        <f aca="false">IF(AND($K925&lt;=O$20,$L925&gt;O$20),$I925,0)</f>
        <v>0</v>
      </c>
      <c r="P925" s="103" t="n">
        <f aca="false">IF(AND($K925&lt;=P$20,$L925&gt;P$20),$I925,0)</f>
        <v>0</v>
      </c>
      <c r="Q925" s="103" t="n">
        <f aca="false">IF(AND($K925&lt;=Q$20,$L925&gt;Q$20),$I925,0)</f>
        <v>0</v>
      </c>
      <c r="R925" s="103" t="n">
        <f aca="false">IF(AND($K925&lt;=R$20,$L925&gt;R$20),$I925,0)</f>
        <v>0</v>
      </c>
      <c r="S925" s="103" t="n">
        <f aca="false">IF(AND($K925&lt;=S$20,$L925&gt;S$20),$I925,0)</f>
        <v>0</v>
      </c>
      <c r="T925" s="103" t="n">
        <f aca="false">IF(AND($K925&lt;=T$20,$L925&gt;T$20),$I925,0)</f>
        <v>0</v>
      </c>
      <c r="U925" s="103" t="n">
        <f aca="false">IF(AND($K925&lt;=U$20,$L925&gt;U$20),$I925,0)</f>
        <v>0</v>
      </c>
      <c r="V925" s="103" t="n">
        <f aca="false">IF(AND($K925&lt;=V$20,$L925&gt;V$20),$I925,0)</f>
        <v>0</v>
      </c>
      <c r="W925" s="103" t="n">
        <f aca="false">IF(AND($K925&lt;=W$20,$L925&gt;W$20),$I925,0)</f>
        <v>0</v>
      </c>
      <c r="X925" s="103" t="n">
        <f aca="false">IF(AND($K925&lt;=X$20,$L925&gt;X$20),$I925,0)</f>
        <v>0</v>
      </c>
      <c r="Y925" s="106" t="n">
        <f aca="false">SUM(M925:X925)</f>
        <v>0</v>
      </c>
    </row>
    <row r="926" customFormat="false" ht="12.75" hidden="false" customHeight="false" outlineLevel="0" collapsed="false">
      <c r="A926" s="0" t="n">
        <f aca="false">+'Personnel Input Worksheet'!A927</f>
        <v>0</v>
      </c>
      <c r="B926" s="0" t="n">
        <f aca="false">+'Personnel Input Worksheet'!B927</f>
        <v>0</v>
      </c>
      <c r="C926" s="0" t="n">
        <f aca="false">+'Personnel Input Worksheet'!C927</f>
        <v>0</v>
      </c>
      <c r="D926" s="0" t="n">
        <f aca="false">+'Personnel Input Worksheet'!D927</f>
        <v>0</v>
      </c>
      <c r="E926" s="0" t="n">
        <f aca="false">+'Personnel Input Worksheet'!E927</f>
        <v>0</v>
      </c>
      <c r="F926" s="94" t="n">
        <f aca="false">+'Personnel Input Worksheet'!F927</f>
        <v>0</v>
      </c>
      <c r="G926" s="0" t="n">
        <f aca="false">+'Personnel Input Worksheet'!G927</f>
        <v>0</v>
      </c>
      <c r="H926" s="102" t="n">
        <f aca="false">+G926*30</f>
        <v>0</v>
      </c>
      <c r="I926" s="103" t="n">
        <f aca="false">+F926/12</f>
        <v>0</v>
      </c>
      <c r="J926" s="104" t="n">
        <v>36526</v>
      </c>
      <c r="K926" s="105" t="n">
        <f aca="false">IF(B926&lt;&gt;"FTE",DATE(99,12,31),+J926+(360-H926))</f>
        <v>36525</v>
      </c>
      <c r="L926" s="105" t="n">
        <f aca="false">IF(B926&lt;&gt;"FTE",J926+H926,DATE(2001,1,1))</f>
        <v>36526</v>
      </c>
      <c r="M926" s="103" t="n">
        <f aca="false">IF(AND($K926&lt;=M$20,$L926&gt;M$20),$I926,0)</f>
        <v>0</v>
      </c>
      <c r="N926" s="103" t="n">
        <f aca="false">IF(AND($K926&lt;=N$20,$L926&gt;N$20),$I926,0)</f>
        <v>0</v>
      </c>
      <c r="O926" s="103" t="n">
        <f aca="false">IF(AND($K926&lt;=O$20,$L926&gt;O$20),$I926,0)</f>
        <v>0</v>
      </c>
      <c r="P926" s="103" t="n">
        <f aca="false">IF(AND($K926&lt;=P$20,$L926&gt;P$20),$I926,0)</f>
        <v>0</v>
      </c>
      <c r="Q926" s="103" t="n">
        <f aca="false">IF(AND($K926&lt;=Q$20,$L926&gt;Q$20),$I926,0)</f>
        <v>0</v>
      </c>
      <c r="R926" s="103" t="n">
        <f aca="false">IF(AND($K926&lt;=R$20,$L926&gt;R$20),$I926,0)</f>
        <v>0</v>
      </c>
      <c r="S926" s="103" t="n">
        <f aca="false">IF(AND($K926&lt;=S$20,$L926&gt;S$20),$I926,0)</f>
        <v>0</v>
      </c>
      <c r="T926" s="103" t="n">
        <f aca="false">IF(AND($K926&lt;=T$20,$L926&gt;T$20),$I926,0)</f>
        <v>0</v>
      </c>
      <c r="U926" s="103" t="n">
        <f aca="false">IF(AND($K926&lt;=U$20,$L926&gt;U$20),$I926,0)</f>
        <v>0</v>
      </c>
      <c r="V926" s="103" t="n">
        <f aca="false">IF(AND($K926&lt;=V$20,$L926&gt;V$20),$I926,0)</f>
        <v>0</v>
      </c>
      <c r="W926" s="103" t="n">
        <f aca="false">IF(AND($K926&lt;=W$20,$L926&gt;W$20),$I926,0)</f>
        <v>0</v>
      </c>
      <c r="X926" s="103" t="n">
        <f aca="false">IF(AND($K926&lt;=X$20,$L926&gt;X$20),$I926,0)</f>
        <v>0</v>
      </c>
      <c r="Y926" s="106" t="n">
        <f aca="false">SUM(M926:X926)</f>
        <v>0</v>
      </c>
    </row>
    <row r="927" customFormat="false" ht="12.75" hidden="false" customHeight="false" outlineLevel="0" collapsed="false">
      <c r="A927" s="0" t="n">
        <f aca="false">+'Personnel Input Worksheet'!A928</f>
        <v>0</v>
      </c>
      <c r="B927" s="0" t="n">
        <f aca="false">+'Personnel Input Worksheet'!B928</f>
        <v>0</v>
      </c>
      <c r="C927" s="0" t="n">
        <f aca="false">+'Personnel Input Worksheet'!C928</f>
        <v>0</v>
      </c>
      <c r="D927" s="0" t="n">
        <f aca="false">+'Personnel Input Worksheet'!D928</f>
        <v>0</v>
      </c>
      <c r="E927" s="0" t="n">
        <f aca="false">+'Personnel Input Worksheet'!E928</f>
        <v>0</v>
      </c>
      <c r="F927" s="94" t="n">
        <f aca="false">+'Personnel Input Worksheet'!F928</f>
        <v>0</v>
      </c>
      <c r="G927" s="0" t="n">
        <f aca="false">+'Personnel Input Worksheet'!G928</f>
        <v>0</v>
      </c>
      <c r="H927" s="102" t="n">
        <f aca="false">+G927*30</f>
        <v>0</v>
      </c>
      <c r="I927" s="103" t="n">
        <f aca="false">+F927/12</f>
        <v>0</v>
      </c>
      <c r="J927" s="104" t="n">
        <v>36526</v>
      </c>
      <c r="K927" s="105" t="n">
        <f aca="false">IF(B927&lt;&gt;"FTE",DATE(99,12,31),+J927+(360-H927))</f>
        <v>36525</v>
      </c>
      <c r="L927" s="105" t="n">
        <f aca="false">IF(B927&lt;&gt;"FTE",J927+H927,DATE(2001,1,1))</f>
        <v>36526</v>
      </c>
      <c r="M927" s="103" t="n">
        <f aca="false">IF(AND($K927&lt;=M$20,$L927&gt;M$20),$I927,0)</f>
        <v>0</v>
      </c>
      <c r="N927" s="103" t="n">
        <f aca="false">IF(AND($K927&lt;=N$20,$L927&gt;N$20),$I927,0)</f>
        <v>0</v>
      </c>
      <c r="O927" s="103" t="n">
        <f aca="false">IF(AND($K927&lt;=O$20,$L927&gt;O$20),$I927,0)</f>
        <v>0</v>
      </c>
      <c r="P927" s="103" t="n">
        <f aca="false">IF(AND($K927&lt;=P$20,$L927&gt;P$20),$I927,0)</f>
        <v>0</v>
      </c>
      <c r="Q927" s="103" t="n">
        <f aca="false">IF(AND($K927&lt;=Q$20,$L927&gt;Q$20),$I927,0)</f>
        <v>0</v>
      </c>
      <c r="R927" s="103" t="n">
        <f aca="false">IF(AND($K927&lt;=R$20,$L927&gt;R$20),$I927,0)</f>
        <v>0</v>
      </c>
      <c r="S927" s="103" t="n">
        <f aca="false">IF(AND($K927&lt;=S$20,$L927&gt;S$20),$I927,0)</f>
        <v>0</v>
      </c>
      <c r="T927" s="103" t="n">
        <f aca="false">IF(AND($K927&lt;=T$20,$L927&gt;T$20),$I927,0)</f>
        <v>0</v>
      </c>
      <c r="U927" s="103" t="n">
        <f aca="false">IF(AND($K927&lt;=U$20,$L927&gt;U$20),$I927,0)</f>
        <v>0</v>
      </c>
      <c r="V927" s="103" t="n">
        <f aca="false">IF(AND($K927&lt;=V$20,$L927&gt;V$20),$I927,0)</f>
        <v>0</v>
      </c>
      <c r="W927" s="103" t="n">
        <f aca="false">IF(AND($K927&lt;=W$20,$L927&gt;W$20),$I927,0)</f>
        <v>0</v>
      </c>
      <c r="X927" s="103" t="n">
        <f aca="false">IF(AND($K927&lt;=X$20,$L927&gt;X$20),$I927,0)</f>
        <v>0</v>
      </c>
      <c r="Y927" s="106" t="n">
        <f aca="false">SUM(M927:X927)</f>
        <v>0</v>
      </c>
    </row>
    <row r="928" customFormat="false" ht="12.75" hidden="false" customHeight="false" outlineLevel="0" collapsed="false">
      <c r="A928" s="0" t="n">
        <f aca="false">+'Personnel Input Worksheet'!A929</f>
        <v>0</v>
      </c>
      <c r="B928" s="0" t="n">
        <f aca="false">+'Personnel Input Worksheet'!B929</f>
        <v>0</v>
      </c>
      <c r="C928" s="0" t="n">
        <f aca="false">+'Personnel Input Worksheet'!C929</f>
        <v>0</v>
      </c>
      <c r="D928" s="0" t="n">
        <f aca="false">+'Personnel Input Worksheet'!D929</f>
        <v>0</v>
      </c>
      <c r="E928" s="0" t="n">
        <f aca="false">+'Personnel Input Worksheet'!E929</f>
        <v>0</v>
      </c>
      <c r="F928" s="94" t="n">
        <f aca="false">+'Personnel Input Worksheet'!F929</f>
        <v>0</v>
      </c>
      <c r="G928" s="0" t="n">
        <f aca="false">+'Personnel Input Worksheet'!G929</f>
        <v>0</v>
      </c>
      <c r="H928" s="102" t="n">
        <f aca="false">+G928*30</f>
        <v>0</v>
      </c>
      <c r="I928" s="103" t="n">
        <f aca="false">+F928/12</f>
        <v>0</v>
      </c>
      <c r="J928" s="104" t="n">
        <v>36526</v>
      </c>
      <c r="K928" s="105" t="n">
        <f aca="false">IF(B928&lt;&gt;"FTE",DATE(99,12,31),+J928+(360-H928))</f>
        <v>36525</v>
      </c>
      <c r="L928" s="105" t="n">
        <f aca="false">IF(B928&lt;&gt;"FTE",J928+H928,DATE(2001,1,1))</f>
        <v>36526</v>
      </c>
      <c r="M928" s="103" t="n">
        <f aca="false">IF(AND($K928&lt;=M$20,$L928&gt;M$20),$I928,0)</f>
        <v>0</v>
      </c>
      <c r="N928" s="103" t="n">
        <f aca="false">IF(AND($K928&lt;=N$20,$L928&gt;N$20),$I928,0)</f>
        <v>0</v>
      </c>
      <c r="O928" s="103" t="n">
        <f aca="false">IF(AND($K928&lt;=O$20,$L928&gt;O$20),$I928,0)</f>
        <v>0</v>
      </c>
      <c r="P928" s="103" t="n">
        <f aca="false">IF(AND($K928&lt;=P$20,$L928&gt;P$20),$I928,0)</f>
        <v>0</v>
      </c>
      <c r="Q928" s="103" t="n">
        <f aca="false">IF(AND($K928&lt;=Q$20,$L928&gt;Q$20),$I928,0)</f>
        <v>0</v>
      </c>
      <c r="R928" s="103" t="n">
        <f aca="false">IF(AND($K928&lt;=R$20,$L928&gt;R$20),$I928,0)</f>
        <v>0</v>
      </c>
      <c r="S928" s="103" t="n">
        <f aca="false">IF(AND($K928&lt;=S$20,$L928&gt;S$20),$I928,0)</f>
        <v>0</v>
      </c>
      <c r="T928" s="103" t="n">
        <f aca="false">IF(AND($K928&lt;=T$20,$L928&gt;T$20),$I928,0)</f>
        <v>0</v>
      </c>
      <c r="U928" s="103" t="n">
        <f aca="false">IF(AND($K928&lt;=U$20,$L928&gt;U$20),$I928,0)</f>
        <v>0</v>
      </c>
      <c r="V928" s="103" t="n">
        <f aca="false">IF(AND($K928&lt;=V$20,$L928&gt;V$20),$I928,0)</f>
        <v>0</v>
      </c>
      <c r="W928" s="103" t="n">
        <f aca="false">IF(AND($K928&lt;=W$20,$L928&gt;W$20),$I928,0)</f>
        <v>0</v>
      </c>
      <c r="X928" s="103" t="n">
        <f aca="false">IF(AND($K928&lt;=X$20,$L928&gt;X$20),$I928,0)</f>
        <v>0</v>
      </c>
      <c r="Y928" s="106" t="n">
        <f aca="false">SUM(M928:X928)</f>
        <v>0</v>
      </c>
    </row>
    <row r="929" customFormat="false" ht="12.75" hidden="false" customHeight="false" outlineLevel="0" collapsed="false">
      <c r="A929" s="0" t="n">
        <f aca="false">+'Personnel Input Worksheet'!A930</f>
        <v>0</v>
      </c>
      <c r="B929" s="0" t="n">
        <f aca="false">+'Personnel Input Worksheet'!B930</f>
        <v>0</v>
      </c>
      <c r="C929" s="0" t="n">
        <f aca="false">+'Personnel Input Worksheet'!C930</f>
        <v>0</v>
      </c>
      <c r="D929" s="0" t="n">
        <f aca="false">+'Personnel Input Worksheet'!D930</f>
        <v>0</v>
      </c>
      <c r="E929" s="0" t="n">
        <f aca="false">+'Personnel Input Worksheet'!E930</f>
        <v>0</v>
      </c>
      <c r="F929" s="94" t="n">
        <f aca="false">+'Personnel Input Worksheet'!F930</f>
        <v>0</v>
      </c>
      <c r="G929" s="0" t="n">
        <f aca="false">+'Personnel Input Worksheet'!G930</f>
        <v>0</v>
      </c>
      <c r="H929" s="102" t="n">
        <f aca="false">+G929*30</f>
        <v>0</v>
      </c>
      <c r="I929" s="103" t="n">
        <f aca="false">+F929/12</f>
        <v>0</v>
      </c>
      <c r="J929" s="104" t="n">
        <v>36526</v>
      </c>
      <c r="K929" s="105" t="n">
        <f aca="false">IF(B929&lt;&gt;"FTE",DATE(99,12,31),+J929+(360-H929))</f>
        <v>36525</v>
      </c>
      <c r="L929" s="105" t="n">
        <f aca="false">IF(B929&lt;&gt;"FTE",J929+H929,DATE(2001,1,1))</f>
        <v>36526</v>
      </c>
      <c r="M929" s="103" t="n">
        <f aca="false">IF(AND($K929&lt;=M$20,$L929&gt;M$20),$I929,0)</f>
        <v>0</v>
      </c>
      <c r="N929" s="103" t="n">
        <f aca="false">IF(AND($K929&lt;=N$20,$L929&gt;N$20),$I929,0)</f>
        <v>0</v>
      </c>
      <c r="O929" s="103" t="n">
        <f aca="false">IF(AND($K929&lt;=O$20,$L929&gt;O$20),$I929,0)</f>
        <v>0</v>
      </c>
      <c r="P929" s="103" t="n">
        <f aca="false">IF(AND($K929&lt;=P$20,$L929&gt;P$20),$I929,0)</f>
        <v>0</v>
      </c>
      <c r="Q929" s="103" t="n">
        <f aca="false">IF(AND($K929&lt;=Q$20,$L929&gt;Q$20),$I929,0)</f>
        <v>0</v>
      </c>
      <c r="R929" s="103" t="n">
        <f aca="false">IF(AND($K929&lt;=R$20,$L929&gt;R$20),$I929,0)</f>
        <v>0</v>
      </c>
      <c r="S929" s="103" t="n">
        <f aca="false">IF(AND($K929&lt;=S$20,$L929&gt;S$20),$I929,0)</f>
        <v>0</v>
      </c>
      <c r="T929" s="103" t="n">
        <f aca="false">IF(AND($K929&lt;=T$20,$L929&gt;T$20),$I929,0)</f>
        <v>0</v>
      </c>
      <c r="U929" s="103" t="n">
        <f aca="false">IF(AND($K929&lt;=U$20,$L929&gt;U$20),$I929,0)</f>
        <v>0</v>
      </c>
      <c r="V929" s="103" t="n">
        <f aca="false">IF(AND($K929&lt;=V$20,$L929&gt;V$20),$I929,0)</f>
        <v>0</v>
      </c>
      <c r="W929" s="103" t="n">
        <f aca="false">IF(AND($K929&lt;=W$20,$L929&gt;W$20),$I929,0)</f>
        <v>0</v>
      </c>
      <c r="X929" s="103" t="n">
        <f aca="false">IF(AND($K929&lt;=X$20,$L929&gt;X$20),$I929,0)</f>
        <v>0</v>
      </c>
      <c r="Y929" s="106" t="n">
        <f aca="false">SUM(M929:X929)</f>
        <v>0</v>
      </c>
    </row>
    <row r="930" customFormat="false" ht="12.75" hidden="false" customHeight="false" outlineLevel="0" collapsed="false">
      <c r="A930" s="0" t="n">
        <f aca="false">+'Personnel Input Worksheet'!A931</f>
        <v>0</v>
      </c>
      <c r="B930" s="0" t="n">
        <f aca="false">+'Personnel Input Worksheet'!B931</f>
        <v>0</v>
      </c>
      <c r="C930" s="0" t="n">
        <f aca="false">+'Personnel Input Worksheet'!C931</f>
        <v>0</v>
      </c>
      <c r="D930" s="0" t="n">
        <f aca="false">+'Personnel Input Worksheet'!D931</f>
        <v>0</v>
      </c>
      <c r="E930" s="0" t="n">
        <f aca="false">+'Personnel Input Worksheet'!E931</f>
        <v>0</v>
      </c>
      <c r="F930" s="94" t="n">
        <f aca="false">+'Personnel Input Worksheet'!F931</f>
        <v>0</v>
      </c>
      <c r="G930" s="0" t="n">
        <f aca="false">+'Personnel Input Worksheet'!G931</f>
        <v>0</v>
      </c>
      <c r="H930" s="102" t="n">
        <f aca="false">+G930*30</f>
        <v>0</v>
      </c>
      <c r="I930" s="103" t="n">
        <f aca="false">+F930/12</f>
        <v>0</v>
      </c>
      <c r="J930" s="104" t="n">
        <v>36526</v>
      </c>
      <c r="K930" s="105" t="n">
        <f aca="false">IF(B930&lt;&gt;"FTE",DATE(99,12,31),+J930+(360-H930))</f>
        <v>36525</v>
      </c>
      <c r="L930" s="105" t="n">
        <f aca="false">IF(B930&lt;&gt;"FTE",J930+H930,DATE(2001,1,1))</f>
        <v>36526</v>
      </c>
      <c r="M930" s="103" t="n">
        <f aca="false">IF(AND($K930&lt;=M$20,$L930&gt;M$20),$I930,0)</f>
        <v>0</v>
      </c>
      <c r="N930" s="103" t="n">
        <f aca="false">IF(AND($K930&lt;=N$20,$L930&gt;N$20),$I930,0)</f>
        <v>0</v>
      </c>
      <c r="O930" s="103" t="n">
        <f aca="false">IF(AND($K930&lt;=O$20,$L930&gt;O$20),$I930,0)</f>
        <v>0</v>
      </c>
      <c r="P930" s="103" t="n">
        <f aca="false">IF(AND($K930&lt;=P$20,$L930&gt;P$20),$I930,0)</f>
        <v>0</v>
      </c>
      <c r="Q930" s="103" t="n">
        <f aca="false">IF(AND($K930&lt;=Q$20,$L930&gt;Q$20),$I930,0)</f>
        <v>0</v>
      </c>
      <c r="R930" s="103" t="n">
        <f aca="false">IF(AND($K930&lt;=R$20,$L930&gt;R$20),$I930,0)</f>
        <v>0</v>
      </c>
      <c r="S930" s="103" t="n">
        <f aca="false">IF(AND($K930&lt;=S$20,$L930&gt;S$20),$I930,0)</f>
        <v>0</v>
      </c>
      <c r="T930" s="103" t="n">
        <f aca="false">IF(AND($K930&lt;=T$20,$L930&gt;T$20),$I930,0)</f>
        <v>0</v>
      </c>
      <c r="U930" s="103" t="n">
        <f aca="false">IF(AND($K930&lt;=U$20,$L930&gt;U$20),$I930,0)</f>
        <v>0</v>
      </c>
      <c r="V930" s="103" t="n">
        <f aca="false">IF(AND($K930&lt;=V$20,$L930&gt;V$20),$I930,0)</f>
        <v>0</v>
      </c>
      <c r="W930" s="103" t="n">
        <f aca="false">IF(AND($K930&lt;=W$20,$L930&gt;W$20),$I930,0)</f>
        <v>0</v>
      </c>
      <c r="X930" s="103" t="n">
        <f aca="false">IF(AND($K930&lt;=X$20,$L930&gt;X$20),$I930,0)</f>
        <v>0</v>
      </c>
      <c r="Y930" s="106" t="n">
        <f aca="false">SUM(M930:X930)</f>
        <v>0</v>
      </c>
    </row>
    <row r="931" customFormat="false" ht="12.75" hidden="false" customHeight="false" outlineLevel="0" collapsed="false">
      <c r="A931" s="0" t="n">
        <f aca="false">+'Personnel Input Worksheet'!A932</f>
        <v>0</v>
      </c>
      <c r="B931" s="0" t="n">
        <f aca="false">+'Personnel Input Worksheet'!B932</f>
        <v>0</v>
      </c>
      <c r="C931" s="0" t="n">
        <f aca="false">+'Personnel Input Worksheet'!C932</f>
        <v>0</v>
      </c>
      <c r="D931" s="0" t="n">
        <f aca="false">+'Personnel Input Worksheet'!D932</f>
        <v>0</v>
      </c>
      <c r="E931" s="0" t="n">
        <f aca="false">+'Personnel Input Worksheet'!E932</f>
        <v>0</v>
      </c>
      <c r="F931" s="94" t="n">
        <f aca="false">+'Personnel Input Worksheet'!F932</f>
        <v>0</v>
      </c>
      <c r="G931" s="0" t="n">
        <f aca="false">+'Personnel Input Worksheet'!G932</f>
        <v>0</v>
      </c>
      <c r="H931" s="102" t="n">
        <f aca="false">+G931*30</f>
        <v>0</v>
      </c>
      <c r="I931" s="103" t="n">
        <f aca="false">+F931/12</f>
        <v>0</v>
      </c>
      <c r="J931" s="104" t="n">
        <v>36526</v>
      </c>
      <c r="K931" s="105" t="n">
        <f aca="false">IF(B931&lt;&gt;"FTE",DATE(99,12,31),+J931+(360-H931))</f>
        <v>36525</v>
      </c>
      <c r="L931" s="105" t="n">
        <f aca="false">IF(B931&lt;&gt;"FTE",J931+H931,DATE(2001,1,1))</f>
        <v>36526</v>
      </c>
      <c r="M931" s="103" t="n">
        <f aca="false">IF(AND($K931&lt;=M$20,$L931&gt;M$20),$I931,0)</f>
        <v>0</v>
      </c>
      <c r="N931" s="103" t="n">
        <f aca="false">IF(AND($K931&lt;=N$20,$L931&gt;N$20),$I931,0)</f>
        <v>0</v>
      </c>
      <c r="O931" s="103" t="n">
        <f aca="false">IF(AND($K931&lt;=O$20,$L931&gt;O$20),$I931,0)</f>
        <v>0</v>
      </c>
      <c r="P931" s="103" t="n">
        <f aca="false">IF(AND($K931&lt;=P$20,$L931&gt;P$20),$I931,0)</f>
        <v>0</v>
      </c>
      <c r="Q931" s="103" t="n">
        <f aca="false">IF(AND($K931&lt;=Q$20,$L931&gt;Q$20),$I931,0)</f>
        <v>0</v>
      </c>
      <c r="R931" s="103" t="n">
        <f aca="false">IF(AND($K931&lt;=R$20,$L931&gt;R$20),$I931,0)</f>
        <v>0</v>
      </c>
      <c r="S931" s="103" t="n">
        <f aca="false">IF(AND($K931&lt;=S$20,$L931&gt;S$20),$I931,0)</f>
        <v>0</v>
      </c>
      <c r="T931" s="103" t="n">
        <f aca="false">IF(AND($K931&lt;=T$20,$L931&gt;T$20),$I931,0)</f>
        <v>0</v>
      </c>
      <c r="U931" s="103" t="n">
        <f aca="false">IF(AND($K931&lt;=U$20,$L931&gt;U$20),$I931,0)</f>
        <v>0</v>
      </c>
      <c r="V931" s="103" t="n">
        <f aca="false">IF(AND($K931&lt;=V$20,$L931&gt;V$20),$I931,0)</f>
        <v>0</v>
      </c>
      <c r="W931" s="103" t="n">
        <f aca="false">IF(AND($K931&lt;=W$20,$L931&gt;W$20),$I931,0)</f>
        <v>0</v>
      </c>
      <c r="X931" s="103" t="n">
        <f aca="false">IF(AND($K931&lt;=X$20,$L931&gt;X$20),$I931,0)</f>
        <v>0</v>
      </c>
      <c r="Y931" s="106" t="n">
        <f aca="false">SUM(M931:X931)</f>
        <v>0</v>
      </c>
    </row>
    <row r="932" customFormat="false" ht="12.75" hidden="false" customHeight="false" outlineLevel="0" collapsed="false">
      <c r="A932" s="0" t="n">
        <f aca="false">+'Personnel Input Worksheet'!A933</f>
        <v>0</v>
      </c>
      <c r="B932" s="0" t="n">
        <f aca="false">+'Personnel Input Worksheet'!B933</f>
        <v>0</v>
      </c>
      <c r="C932" s="0" t="n">
        <f aca="false">+'Personnel Input Worksheet'!C933</f>
        <v>0</v>
      </c>
      <c r="D932" s="0" t="n">
        <f aca="false">+'Personnel Input Worksheet'!D933</f>
        <v>0</v>
      </c>
      <c r="E932" s="0" t="n">
        <f aca="false">+'Personnel Input Worksheet'!E933</f>
        <v>0</v>
      </c>
      <c r="F932" s="94" t="n">
        <f aca="false">+'Personnel Input Worksheet'!F933</f>
        <v>0</v>
      </c>
      <c r="G932" s="0" t="n">
        <f aca="false">+'Personnel Input Worksheet'!G933</f>
        <v>0</v>
      </c>
      <c r="H932" s="102" t="n">
        <f aca="false">+G932*30</f>
        <v>0</v>
      </c>
      <c r="I932" s="103" t="n">
        <f aca="false">+F932/12</f>
        <v>0</v>
      </c>
      <c r="J932" s="104" t="n">
        <v>36526</v>
      </c>
      <c r="K932" s="105" t="n">
        <f aca="false">IF(B932&lt;&gt;"FTE",DATE(99,12,31),+J932+(360-H932))</f>
        <v>36525</v>
      </c>
      <c r="L932" s="105" t="n">
        <f aca="false">IF(B932&lt;&gt;"FTE",J932+H932,DATE(2001,1,1))</f>
        <v>36526</v>
      </c>
      <c r="M932" s="103" t="n">
        <f aca="false">IF(AND($K932&lt;=M$20,$L932&gt;M$20),$I932,0)</f>
        <v>0</v>
      </c>
      <c r="N932" s="103" t="n">
        <f aca="false">IF(AND($K932&lt;=N$20,$L932&gt;N$20),$I932,0)</f>
        <v>0</v>
      </c>
      <c r="O932" s="103" t="n">
        <f aca="false">IF(AND($K932&lt;=O$20,$L932&gt;O$20),$I932,0)</f>
        <v>0</v>
      </c>
      <c r="P932" s="103" t="n">
        <f aca="false">IF(AND($K932&lt;=P$20,$L932&gt;P$20),$I932,0)</f>
        <v>0</v>
      </c>
      <c r="Q932" s="103" t="n">
        <f aca="false">IF(AND($K932&lt;=Q$20,$L932&gt;Q$20),$I932,0)</f>
        <v>0</v>
      </c>
      <c r="R932" s="103" t="n">
        <f aca="false">IF(AND($K932&lt;=R$20,$L932&gt;R$20),$I932,0)</f>
        <v>0</v>
      </c>
      <c r="S932" s="103" t="n">
        <f aca="false">IF(AND($K932&lt;=S$20,$L932&gt;S$20),$I932,0)</f>
        <v>0</v>
      </c>
      <c r="T932" s="103" t="n">
        <f aca="false">IF(AND($K932&lt;=T$20,$L932&gt;T$20),$I932,0)</f>
        <v>0</v>
      </c>
      <c r="U932" s="103" t="n">
        <f aca="false">IF(AND($K932&lt;=U$20,$L932&gt;U$20),$I932,0)</f>
        <v>0</v>
      </c>
      <c r="V932" s="103" t="n">
        <f aca="false">IF(AND($K932&lt;=V$20,$L932&gt;V$20),$I932,0)</f>
        <v>0</v>
      </c>
      <c r="W932" s="103" t="n">
        <f aca="false">IF(AND($K932&lt;=W$20,$L932&gt;W$20),$I932,0)</f>
        <v>0</v>
      </c>
      <c r="X932" s="103" t="n">
        <f aca="false">IF(AND($K932&lt;=X$20,$L932&gt;X$20),$I932,0)</f>
        <v>0</v>
      </c>
      <c r="Y932" s="106" t="n">
        <f aca="false">SUM(M932:X932)</f>
        <v>0</v>
      </c>
    </row>
    <row r="933" customFormat="false" ht="12.75" hidden="false" customHeight="false" outlineLevel="0" collapsed="false">
      <c r="A933" s="0" t="n">
        <f aca="false">+'Personnel Input Worksheet'!A934</f>
        <v>0</v>
      </c>
      <c r="B933" s="0" t="n">
        <f aca="false">+'Personnel Input Worksheet'!B934</f>
        <v>0</v>
      </c>
      <c r="C933" s="0" t="n">
        <f aca="false">+'Personnel Input Worksheet'!C934</f>
        <v>0</v>
      </c>
      <c r="D933" s="0" t="n">
        <f aca="false">+'Personnel Input Worksheet'!D934</f>
        <v>0</v>
      </c>
      <c r="E933" s="0" t="n">
        <f aca="false">+'Personnel Input Worksheet'!E934</f>
        <v>0</v>
      </c>
      <c r="F933" s="94" t="n">
        <f aca="false">+'Personnel Input Worksheet'!F934</f>
        <v>0</v>
      </c>
      <c r="G933" s="0" t="n">
        <f aca="false">+'Personnel Input Worksheet'!G934</f>
        <v>0</v>
      </c>
      <c r="H933" s="102" t="n">
        <f aca="false">+G933*30</f>
        <v>0</v>
      </c>
      <c r="I933" s="103" t="n">
        <f aca="false">+F933/12</f>
        <v>0</v>
      </c>
      <c r="J933" s="104" t="n">
        <v>36526</v>
      </c>
      <c r="K933" s="105" t="n">
        <f aca="false">IF(B933&lt;&gt;"FTE",DATE(99,12,31),+J933+(360-H933))</f>
        <v>36525</v>
      </c>
      <c r="L933" s="105" t="n">
        <f aca="false">IF(B933&lt;&gt;"FTE",J933+H933,DATE(2001,1,1))</f>
        <v>36526</v>
      </c>
      <c r="M933" s="103" t="n">
        <f aca="false">IF(AND($K933&lt;=M$20,$L933&gt;M$20),$I933,0)</f>
        <v>0</v>
      </c>
      <c r="N933" s="103" t="n">
        <f aca="false">IF(AND($K933&lt;=N$20,$L933&gt;N$20),$I933,0)</f>
        <v>0</v>
      </c>
      <c r="O933" s="103" t="n">
        <f aca="false">IF(AND($K933&lt;=O$20,$L933&gt;O$20),$I933,0)</f>
        <v>0</v>
      </c>
      <c r="P933" s="103" t="n">
        <f aca="false">IF(AND($K933&lt;=P$20,$L933&gt;P$20),$I933,0)</f>
        <v>0</v>
      </c>
      <c r="Q933" s="103" t="n">
        <f aca="false">IF(AND($K933&lt;=Q$20,$L933&gt;Q$20),$I933,0)</f>
        <v>0</v>
      </c>
      <c r="R933" s="103" t="n">
        <f aca="false">IF(AND($K933&lt;=R$20,$L933&gt;R$20),$I933,0)</f>
        <v>0</v>
      </c>
      <c r="S933" s="103" t="n">
        <f aca="false">IF(AND($K933&lt;=S$20,$L933&gt;S$20),$I933,0)</f>
        <v>0</v>
      </c>
      <c r="T933" s="103" t="n">
        <f aca="false">IF(AND($K933&lt;=T$20,$L933&gt;T$20),$I933,0)</f>
        <v>0</v>
      </c>
      <c r="U933" s="103" t="n">
        <f aca="false">IF(AND($K933&lt;=U$20,$L933&gt;U$20),$I933,0)</f>
        <v>0</v>
      </c>
      <c r="V933" s="103" t="n">
        <f aca="false">IF(AND($K933&lt;=V$20,$L933&gt;V$20),$I933,0)</f>
        <v>0</v>
      </c>
      <c r="W933" s="103" t="n">
        <f aca="false">IF(AND($K933&lt;=W$20,$L933&gt;W$20),$I933,0)</f>
        <v>0</v>
      </c>
      <c r="X933" s="103" t="n">
        <f aca="false">IF(AND($K933&lt;=X$20,$L933&gt;X$20),$I933,0)</f>
        <v>0</v>
      </c>
      <c r="Y933" s="106" t="n">
        <f aca="false">SUM(M933:X933)</f>
        <v>0</v>
      </c>
    </row>
    <row r="934" customFormat="false" ht="12.75" hidden="false" customHeight="false" outlineLevel="0" collapsed="false">
      <c r="A934" s="0" t="n">
        <f aca="false">+'Personnel Input Worksheet'!A935</f>
        <v>0</v>
      </c>
      <c r="B934" s="0" t="n">
        <f aca="false">+'Personnel Input Worksheet'!B935</f>
        <v>0</v>
      </c>
      <c r="C934" s="0" t="n">
        <f aca="false">+'Personnel Input Worksheet'!C935</f>
        <v>0</v>
      </c>
      <c r="D934" s="0" t="n">
        <f aca="false">+'Personnel Input Worksheet'!D935</f>
        <v>0</v>
      </c>
      <c r="E934" s="0" t="n">
        <f aca="false">+'Personnel Input Worksheet'!E935</f>
        <v>0</v>
      </c>
      <c r="F934" s="94" t="n">
        <f aca="false">+'Personnel Input Worksheet'!F935</f>
        <v>0</v>
      </c>
      <c r="G934" s="0" t="n">
        <f aca="false">+'Personnel Input Worksheet'!G935</f>
        <v>0</v>
      </c>
      <c r="H934" s="102" t="n">
        <f aca="false">+G934*30</f>
        <v>0</v>
      </c>
      <c r="I934" s="103" t="n">
        <f aca="false">+F934/12</f>
        <v>0</v>
      </c>
      <c r="J934" s="104" t="n">
        <v>36526</v>
      </c>
      <c r="K934" s="105" t="n">
        <f aca="false">IF(B934&lt;&gt;"FTE",DATE(99,12,31),+J934+(360-H934))</f>
        <v>36525</v>
      </c>
      <c r="L934" s="105" t="n">
        <f aca="false">IF(B934&lt;&gt;"FTE",J934+H934,DATE(2001,1,1))</f>
        <v>36526</v>
      </c>
      <c r="M934" s="103" t="n">
        <f aca="false">IF(AND($K934&lt;=M$20,$L934&gt;M$20),$I934,0)</f>
        <v>0</v>
      </c>
      <c r="N934" s="103" t="n">
        <f aca="false">IF(AND($K934&lt;=N$20,$L934&gt;N$20),$I934,0)</f>
        <v>0</v>
      </c>
      <c r="O934" s="103" t="n">
        <f aca="false">IF(AND($K934&lt;=O$20,$L934&gt;O$20),$I934,0)</f>
        <v>0</v>
      </c>
      <c r="P934" s="103" t="n">
        <f aca="false">IF(AND($K934&lt;=P$20,$L934&gt;P$20),$I934,0)</f>
        <v>0</v>
      </c>
      <c r="Q934" s="103" t="n">
        <f aca="false">IF(AND($K934&lt;=Q$20,$L934&gt;Q$20),$I934,0)</f>
        <v>0</v>
      </c>
      <c r="R934" s="103" t="n">
        <f aca="false">IF(AND($K934&lt;=R$20,$L934&gt;R$20),$I934,0)</f>
        <v>0</v>
      </c>
      <c r="S934" s="103" t="n">
        <f aca="false">IF(AND($K934&lt;=S$20,$L934&gt;S$20),$I934,0)</f>
        <v>0</v>
      </c>
      <c r="T934" s="103" t="n">
        <f aca="false">IF(AND($K934&lt;=T$20,$L934&gt;T$20),$I934,0)</f>
        <v>0</v>
      </c>
      <c r="U934" s="103" t="n">
        <f aca="false">IF(AND($K934&lt;=U$20,$L934&gt;U$20),$I934,0)</f>
        <v>0</v>
      </c>
      <c r="V934" s="103" t="n">
        <f aca="false">IF(AND($K934&lt;=V$20,$L934&gt;V$20),$I934,0)</f>
        <v>0</v>
      </c>
      <c r="W934" s="103" t="n">
        <f aca="false">IF(AND($K934&lt;=W$20,$L934&gt;W$20),$I934,0)</f>
        <v>0</v>
      </c>
      <c r="X934" s="103" t="n">
        <f aca="false">IF(AND($K934&lt;=X$20,$L934&gt;X$20),$I934,0)</f>
        <v>0</v>
      </c>
      <c r="Y934" s="106" t="n">
        <f aca="false">SUM(M934:X934)</f>
        <v>0</v>
      </c>
    </row>
    <row r="935" customFormat="false" ht="12.75" hidden="false" customHeight="false" outlineLevel="0" collapsed="false">
      <c r="A935" s="0" t="n">
        <f aca="false">+'Personnel Input Worksheet'!A936</f>
        <v>0</v>
      </c>
      <c r="B935" s="0" t="n">
        <f aca="false">+'Personnel Input Worksheet'!B936</f>
        <v>0</v>
      </c>
      <c r="C935" s="0" t="n">
        <f aca="false">+'Personnel Input Worksheet'!C936</f>
        <v>0</v>
      </c>
      <c r="D935" s="0" t="n">
        <f aca="false">+'Personnel Input Worksheet'!D936</f>
        <v>0</v>
      </c>
      <c r="E935" s="0" t="n">
        <f aca="false">+'Personnel Input Worksheet'!E936</f>
        <v>0</v>
      </c>
      <c r="F935" s="94" t="n">
        <f aca="false">+'Personnel Input Worksheet'!F936</f>
        <v>0</v>
      </c>
      <c r="G935" s="0" t="n">
        <f aca="false">+'Personnel Input Worksheet'!G936</f>
        <v>0</v>
      </c>
      <c r="H935" s="102" t="n">
        <f aca="false">+G935*30</f>
        <v>0</v>
      </c>
      <c r="I935" s="103" t="n">
        <f aca="false">+F935/12</f>
        <v>0</v>
      </c>
      <c r="J935" s="104" t="n">
        <v>36526</v>
      </c>
      <c r="K935" s="105" t="n">
        <f aca="false">IF(B935&lt;&gt;"FTE",DATE(99,12,31),+J935+(360-H935))</f>
        <v>36525</v>
      </c>
      <c r="L935" s="105" t="n">
        <f aca="false">IF(B935&lt;&gt;"FTE",J935+H935,DATE(2001,1,1))</f>
        <v>36526</v>
      </c>
      <c r="M935" s="103" t="n">
        <f aca="false">IF(AND($K935&lt;=M$20,$L935&gt;M$20),$I935,0)</f>
        <v>0</v>
      </c>
      <c r="N935" s="103" t="n">
        <f aca="false">IF(AND($K935&lt;=N$20,$L935&gt;N$20),$I935,0)</f>
        <v>0</v>
      </c>
      <c r="O935" s="103" t="n">
        <f aca="false">IF(AND($K935&lt;=O$20,$L935&gt;O$20),$I935,0)</f>
        <v>0</v>
      </c>
      <c r="P935" s="103" t="n">
        <f aca="false">IF(AND($K935&lt;=P$20,$L935&gt;P$20),$I935,0)</f>
        <v>0</v>
      </c>
      <c r="Q935" s="103" t="n">
        <f aca="false">IF(AND($K935&lt;=Q$20,$L935&gt;Q$20),$I935,0)</f>
        <v>0</v>
      </c>
      <c r="R935" s="103" t="n">
        <f aca="false">IF(AND($K935&lt;=R$20,$L935&gt;R$20),$I935,0)</f>
        <v>0</v>
      </c>
      <c r="S935" s="103" t="n">
        <f aca="false">IF(AND($K935&lt;=S$20,$L935&gt;S$20),$I935,0)</f>
        <v>0</v>
      </c>
      <c r="T935" s="103" t="n">
        <f aca="false">IF(AND($K935&lt;=T$20,$L935&gt;T$20),$I935,0)</f>
        <v>0</v>
      </c>
      <c r="U935" s="103" t="n">
        <f aca="false">IF(AND($K935&lt;=U$20,$L935&gt;U$20),$I935,0)</f>
        <v>0</v>
      </c>
      <c r="V935" s="103" t="n">
        <f aca="false">IF(AND($K935&lt;=V$20,$L935&gt;V$20),$I935,0)</f>
        <v>0</v>
      </c>
      <c r="W935" s="103" t="n">
        <f aca="false">IF(AND($K935&lt;=W$20,$L935&gt;W$20),$I935,0)</f>
        <v>0</v>
      </c>
      <c r="X935" s="103" t="n">
        <f aca="false">IF(AND($K935&lt;=X$20,$L935&gt;X$20),$I935,0)</f>
        <v>0</v>
      </c>
      <c r="Y935" s="106" t="n">
        <f aca="false">SUM(M935:X935)</f>
        <v>0</v>
      </c>
    </row>
    <row r="936" customFormat="false" ht="12.75" hidden="false" customHeight="false" outlineLevel="0" collapsed="false">
      <c r="A936" s="0" t="n">
        <f aca="false">+'Personnel Input Worksheet'!A937</f>
        <v>0</v>
      </c>
      <c r="B936" s="0" t="n">
        <f aca="false">+'Personnel Input Worksheet'!B937</f>
        <v>0</v>
      </c>
      <c r="C936" s="0" t="n">
        <f aca="false">+'Personnel Input Worksheet'!C937</f>
        <v>0</v>
      </c>
      <c r="D936" s="0" t="n">
        <f aca="false">+'Personnel Input Worksheet'!D937</f>
        <v>0</v>
      </c>
      <c r="E936" s="0" t="n">
        <f aca="false">+'Personnel Input Worksheet'!E937</f>
        <v>0</v>
      </c>
      <c r="F936" s="94" t="n">
        <f aca="false">+'Personnel Input Worksheet'!F937</f>
        <v>0</v>
      </c>
      <c r="G936" s="0" t="n">
        <f aca="false">+'Personnel Input Worksheet'!G937</f>
        <v>0</v>
      </c>
      <c r="H936" s="102" t="n">
        <f aca="false">+G936*30</f>
        <v>0</v>
      </c>
      <c r="I936" s="103" t="n">
        <f aca="false">+F936/12</f>
        <v>0</v>
      </c>
      <c r="J936" s="104" t="n">
        <v>36526</v>
      </c>
      <c r="K936" s="105" t="n">
        <f aca="false">IF(B936&lt;&gt;"FTE",DATE(99,12,31),+J936+(360-H936))</f>
        <v>36525</v>
      </c>
      <c r="L936" s="105" t="n">
        <f aca="false">IF(B936&lt;&gt;"FTE",J936+H936,DATE(2001,1,1))</f>
        <v>36526</v>
      </c>
      <c r="M936" s="103" t="n">
        <f aca="false">IF(AND($K936&lt;=M$20,$L936&gt;M$20),$I936,0)</f>
        <v>0</v>
      </c>
      <c r="N936" s="103" t="n">
        <f aca="false">IF(AND($K936&lt;=N$20,$L936&gt;N$20),$I936,0)</f>
        <v>0</v>
      </c>
      <c r="O936" s="103" t="n">
        <f aca="false">IF(AND($K936&lt;=O$20,$L936&gt;O$20),$I936,0)</f>
        <v>0</v>
      </c>
      <c r="P936" s="103" t="n">
        <f aca="false">IF(AND($K936&lt;=P$20,$L936&gt;P$20),$I936,0)</f>
        <v>0</v>
      </c>
      <c r="Q936" s="103" t="n">
        <f aca="false">IF(AND($K936&lt;=Q$20,$L936&gt;Q$20),$I936,0)</f>
        <v>0</v>
      </c>
      <c r="R936" s="103" t="n">
        <f aca="false">IF(AND($K936&lt;=R$20,$L936&gt;R$20),$I936,0)</f>
        <v>0</v>
      </c>
      <c r="S936" s="103" t="n">
        <f aca="false">IF(AND($K936&lt;=S$20,$L936&gt;S$20),$I936,0)</f>
        <v>0</v>
      </c>
      <c r="T936" s="103" t="n">
        <f aca="false">IF(AND($K936&lt;=T$20,$L936&gt;T$20),$I936,0)</f>
        <v>0</v>
      </c>
      <c r="U936" s="103" t="n">
        <f aca="false">IF(AND($K936&lt;=U$20,$L936&gt;U$20),$I936,0)</f>
        <v>0</v>
      </c>
      <c r="V936" s="103" t="n">
        <f aca="false">IF(AND($K936&lt;=V$20,$L936&gt;V$20),$I936,0)</f>
        <v>0</v>
      </c>
      <c r="W936" s="103" t="n">
        <f aca="false">IF(AND($K936&lt;=W$20,$L936&gt;W$20),$I936,0)</f>
        <v>0</v>
      </c>
      <c r="X936" s="103" t="n">
        <f aca="false">IF(AND($K936&lt;=X$20,$L936&gt;X$20),$I936,0)</f>
        <v>0</v>
      </c>
      <c r="Y936" s="106" t="n">
        <f aca="false">SUM(M936:X936)</f>
        <v>0</v>
      </c>
    </row>
    <row r="937" customFormat="false" ht="12.75" hidden="false" customHeight="false" outlineLevel="0" collapsed="false">
      <c r="A937" s="0" t="n">
        <f aca="false">+'Personnel Input Worksheet'!A938</f>
        <v>0</v>
      </c>
      <c r="B937" s="0" t="n">
        <f aca="false">+'Personnel Input Worksheet'!B938</f>
        <v>0</v>
      </c>
      <c r="C937" s="0" t="n">
        <f aca="false">+'Personnel Input Worksheet'!C938</f>
        <v>0</v>
      </c>
      <c r="D937" s="0" t="n">
        <f aca="false">+'Personnel Input Worksheet'!D938</f>
        <v>0</v>
      </c>
      <c r="E937" s="0" t="n">
        <f aca="false">+'Personnel Input Worksheet'!E938</f>
        <v>0</v>
      </c>
      <c r="F937" s="94" t="n">
        <f aca="false">+'Personnel Input Worksheet'!F938</f>
        <v>0</v>
      </c>
      <c r="G937" s="0" t="n">
        <f aca="false">+'Personnel Input Worksheet'!G938</f>
        <v>0</v>
      </c>
      <c r="H937" s="102" t="n">
        <f aca="false">+G937*30</f>
        <v>0</v>
      </c>
      <c r="I937" s="103" t="n">
        <f aca="false">+F937/12</f>
        <v>0</v>
      </c>
      <c r="J937" s="104" t="n">
        <v>36526</v>
      </c>
      <c r="K937" s="105" t="n">
        <f aca="false">IF(B937&lt;&gt;"FTE",DATE(99,12,31),+J937+(360-H937))</f>
        <v>36525</v>
      </c>
      <c r="L937" s="105" t="n">
        <f aca="false">IF(B937&lt;&gt;"FTE",J937+H937,DATE(2001,1,1))</f>
        <v>36526</v>
      </c>
      <c r="M937" s="103" t="n">
        <f aca="false">IF(AND($K937&lt;=M$20,$L937&gt;M$20),$I937,0)</f>
        <v>0</v>
      </c>
      <c r="N937" s="103" t="n">
        <f aca="false">IF(AND($K937&lt;=N$20,$L937&gt;N$20),$I937,0)</f>
        <v>0</v>
      </c>
      <c r="O937" s="103" t="n">
        <f aca="false">IF(AND($K937&lt;=O$20,$L937&gt;O$20),$I937,0)</f>
        <v>0</v>
      </c>
      <c r="P937" s="103" t="n">
        <f aca="false">IF(AND($K937&lt;=P$20,$L937&gt;P$20),$I937,0)</f>
        <v>0</v>
      </c>
      <c r="Q937" s="103" t="n">
        <f aca="false">IF(AND($K937&lt;=Q$20,$L937&gt;Q$20),$I937,0)</f>
        <v>0</v>
      </c>
      <c r="R937" s="103" t="n">
        <f aca="false">IF(AND($K937&lt;=R$20,$L937&gt;R$20),$I937,0)</f>
        <v>0</v>
      </c>
      <c r="S937" s="103" t="n">
        <f aca="false">IF(AND($K937&lt;=S$20,$L937&gt;S$20),$I937,0)</f>
        <v>0</v>
      </c>
      <c r="T937" s="103" t="n">
        <f aca="false">IF(AND($K937&lt;=T$20,$L937&gt;T$20),$I937,0)</f>
        <v>0</v>
      </c>
      <c r="U937" s="103" t="n">
        <f aca="false">IF(AND($K937&lt;=U$20,$L937&gt;U$20),$I937,0)</f>
        <v>0</v>
      </c>
      <c r="V937" s="103" t="n">
        <f aca="false">IF(AND($K937&lt;=V$20,$L937&gt;V$20),$I937,0)</f>
        <v>0</v>
      </c>
      <c r="W937" s="103" t="n">
        <f aca="false">IF(AND($K937&lt;=W$20,$L937&gt;W$20),$I937,0)</f>
        <v>0</v>
      </c>
      <c r="X937" s="103" t="n">
        <f aca="false">IF(AND($K937&lt;=X$20,$L937&gt;X$20),$I937,0)</f>
        <v>0</v>
      </c>
      <c r="Y937" s="106" t="n">
        <f aca="false">SUM(M937:X937)</f>
        <v>0</v>
      </c>
    </row>
    <row r="938" customFormat="false" ht="12.75" hidden="false" customHeight="false" outlineLevel="0" collapsed="false">
      <c r="A938" s="0" t="n">
        <f aca="false">+'Personnel Input Worksheet'!A939</f>
        <v>0</v>
      </c>
      <c r="B938" s="0" t="n">
        <f aca="false">+'Personnel Input Worksheet'!B939</f>
        <v>0</v>
      </c>
      <c r="C938" s="0" t="n">
        <f aca="false">+'Personnel Input Worksheet'!C939</f>
        <v>0</v>
      </c>
      <c r="D938" s="0" t="n">
        <f aca="false">+'Personnel Input Worksheet'!D939</f>
        <v>0</v>
      </c>
      <c r="E938" s="0" t="n">
        <f aca="false">+'Personnel Input Worksheet'!E939</f>
        <v>0</v>
      </c>
      <c r="F938" s="94" t="n">
        <f aca="false">+'Personnel Input Worksheet'!F939</f>
        <v>0</v>
      </c>
      <c r="G938" s="0" t="n">
        <f aca="false">+'Personnel Input Worksheet'!G939</f>
        <v>0</v>
      </c>
      <c r="H938" s="102" t="n">
        <f aca="false">+G938*30</f>
        <v>0</v>
      </c>
      <c r="I938" s="103" t="n">
        <f aca="false">+F938/12</f>
        <v>0</v>
      </c>
      <c r="J938" s="104" t="n">
        <v>36526</v>
      </c>
      <c r="K938" s="105" t="n">
        <f aca="false">IF(B938&lt;&gt;"FTE",DATE(99,12,31),+J938+(360-H938))</f>
        <v>36525</v>
      </c>
      <c r="L938" s="105" t="n">
        <f aca="false">IF(B938&lt;&gt;"FTE",J938+H938,DATE(2001,1,1))</f>
        <v>36526</v>
      </c>
      <c r="M938" s="103" t="n">
        <f aca="false">IF(AND($K938&lt;=M$20,$L938&gt;M$20),$I938,0)</f>
        <v>0</v>
      </c>
      <c r="N938" s="103" t="n">
        <f aca="false">IF(AND($K938&lt;=N$20,$L938&gt;N$20),$I938,0)</f>
        <v>0</v>
      </c>
      <c r="O938" s="103" t="n">
        <f aca="false">IF(AND($K938&lt;=O$20,$L938&gt;O$20),$I938,0)</f>
        <v>0</v>
      </c>
      <c r="P938" s="103" t="n">
        <f aca="false">IF(AND($K938&lt;=P$20,$L938&gt;P$20),$I938,0)</f>
        <v>0</v>
      </c>
      <c r="Q938" s="103" t="n">
        <f aca="false">IF(AND($K938&lt;=Q$20,$L938&gt;Q$20),$I938,0)</f>
        <v>0</v>
      </c>
      <c r="R938" s="103" t="n">
        <f aca="false">IF(AND($K938&lt;=R$20,$L938&gt;R$20),$I938,0)</f>
        <v>0</v>
      </c>
      <c r="S938" s="103" t="n">
        <f aca="false">IF(AND($K938&lt;=S$20,$L938&gt;S$20),$I938,0)</f>
        <v>0</v>
      </c>
      <c r="T938" s="103" t="n">
        <f aca="false">IF(AND($K938&lt;=T$20,$L938&gt;T$20),$I938,0)</f>
        <v>0</v>
      </c>
      <c r="U938" s="103" t="n">
        <f aca="false">IF(AND($K938&lt;=U$20,$L938&gt;U$20),$I938,0)</f>
        <v>0</v>
      </c>
      <c r="V938" s="103" t="n">
        <f aca="false">IF(AND($K938&lt;=V$20,$L938&gt;V$20),$I938,0)</f>
        <v>0</v>
      </c>
      <c r="W938" s="103" t="n">
        <f aca="false">IF(AND($K938&lt;=W$20,$L938&gt;W$20),$I938,0)</f>
        <v>0</v>
      </c>
      <c r="X938" s="103" t="n">
        <f aca="false">IF(AND($K938&lt;=X$20,$L938&gt;X$20),$I938,0)</f>
        <v>0</v>
      </c>
      <c r="Y938" s="106" t="n">
        <f aca="false">SUM(M938:X938)</f>
        <v>0</v>
      </c>
    </row>
    <row r="939" customFormat="false" ht="12.75" hidden="false" customHeight="false" outlineLevel="0" collapsed="false">
      <c r="A939" s="0" t="n">
        <f aca="false">+'Personnel Input Worksheet'!A940</f>
        <v>0</v>
      </c>
      <c r="B939" s="0" t="n">
        <f aca="false">+'Personnel Input Worksheet'!B940</f>
        <v>0</v>
      </c>
      <c r="C939" s="0" t="n">
        <f aca="false">+'Personnel Input Worksheet'!C940</f>
        <v>0</v>
      </c>
      <c r="D939" s="0" t="n">
        <f aca="false">+'Personnel Input Worksheet'!D940</f>
        <v>0</v>
      </c>
      <c r="E939" s="0" t="n">
        <f aca="false">+'Personnel Input Worksheet'!E940</f>
        <v>0</v>
      </c>
      <c r="F939" s="94" t="n">
        <f aca="false">+'Personnel Input Worksheet'!F940</f>
        <v>0</v>
      </c>
      <c r="G939" s="0" t="n">
        <f aca="false">+'Personnel Input Worksheet'!G940</f>
        <v>0</v>
      </c>
      <c r="H939" s="102" t="n">
        <f aca="false">+G939*30</f>
        <v>0</v>
      </c>
      <c r="I939" s="103" t="n">
        <f aca="false">+F939/12</f>
        <v>0</v>
      </c>
      <c r="J939" s="104" t="n">
        <v>36526</v>
      </c>
      <c r="K939" s="105" t="n">
        <f aca="false">IF(B939&lt;&gt;"FTE",DATE(99,12,31),+J939+(360-H939))</f>
        <v>36525</v>
      </c>
      <c r="L939" s="105" t="n">
        <f aca="false">IF(B939&lt;&gt;"FTE",J939+H939,DATE(2001,1,1))</f>
        <v>36526</v>
      </c>
      <c r="M939" s="103" t="n">
        <f aca="false">IF(AND($K939&lt;=M$20,$L939&gt;M$20),$I939,0)</f>
        <v>0</v>
      </c>
      <c r="N939" s="103" t="n">
        <f aca="false">IF(AND($K939&lt;=N$20,$L939&gt;N$20),$I939,0)</f>
        <v>0</v>
      </c>
      <c r="O939" s="103" t="n">
        <f aca="false">IF(AND($K939&lt;=O$20,$L939&gt;O$20),$I939,0)</f>
        <v>0</v>
      </c>
      <c r="P939" s="103" t="n">
        <f aca="false">IF(AND($K939&lt;=P$20,$L939&gt;P$20),$I939,0)</f>
        <v>0</v>
      </c>
      <c r="Q939" s="103" t="n">
        <f aca="false">IF(AND($K939&lt;=Q$20,$L939&gt;Q$20),$I939,0)</f>
        <v>0</v>
      </c>
      <c r="R939" s="103" t="n">
        <f aca="false">IF(AND($K939&lt;=R$20,$L939&gt;R$20),$I939,0)</f>
        <v>0</v>
      </c>
      <c r="S939" s="103" t="n">
        <f aca="false">IF(AND($K939&lt;=S$20,$L939&gt;S$20),$I939,0)</f>
        <v>0</v>
      </c>
      <c r="T939" s="103" t="n">
        <f aca="false">IF(AND($K939&lt;=T$20,$L939&gt;T$20),$I939,0)</f>
        <v>0</v>
      </c>
      <c r="U939" s="103" t="n">
        <f aca="false">IF(AND($K939&lt;=U$20,$L939&gt;U$20),$I939,0)</f>
        <v>0</v>
      </c>
      <c r="V939" s="103" t="n">
        <f aca="false">IF(AND($K939&lt;=V$20,$L939&gt;V$20),$I939,0)</f>
        <v>0</v>
      </c>
      <c r="W939" s="103" t="n">
        <f aca="false">IF(AND($K939&lt;=W$20,$L939&gt;W$20),$I939,0)</f>
        <v>0</v>
      </c>
      <c r="X939" s="103" t="n">
        <f aca="false">IF(AND($K939&lt;=X$20,$L939&gt;X$20),$I939,0)</f>
        <v>0</v>
      </c>
      <c r="Y939" s="106" t="n">
        <f aca="false">SUM(M939:X939)</f>
        <v>0</v>
      </c>
    </row>
    <row r="940" customFormat="false" ht="12.75" hidden="false" customHeight="false" outlineLevel="0" collapsed="false">
      <c r="A940" s="0" t="n">
        <f aca="false">+'Personnel Input Worksheet'!A941</f>
        <v>0</v>
      </c>
      <c r="B940" s="0" t="n">
        <f aca="false">+'Personnel Input Worksheet'!B941</f>
        <v>0</v>
      </c>
      <c r="C940" s="0" t="n">
        <f aca="false">+'Personnel Input Worksheet'!C941</f>
        <v>0</v>
      </c>
      <c r="D940" s="0" t="n">
        <f aca="false">+'Personnel Input Worksheet'!D941</f>
        <v>0</v>
      </c>
      <c r="E940" s="0" t="n">
        <f aca="false">+'Personnel Input Worksheet'!E941</f>
        <v>0</v>
      </c>
      <c r="F940" s="94" t="n">
        <f aca="false">+'Personnel Input Worksheet'!F941</f>
        <v>0</v>
      </c>
      <c r="G940" s="0" t="n">
        <f aca="false">+'Personnel Input Worksheet'!G941</f>
        <v>0</v>
      </c>
      <c r="H940" s="102" t="n">
        <f aca="false">+G940*30</f>
        <v>0</v>
      </c>
      <c r="I940" s="103" t="n">
        <f aca="false">+F940/12</f>
        <v>0</v>
      </c>
      <c r="J940" s="104" t="n">
        <v>36526</v>
      </c>
      <c r="K940" s="105" t="n">
        <f aca="false">IF(B940&lt;&gt;"FTE",DATE(99,12,31),+J940+(360-H940))</f>
        <v>36525</v>
      </c>
      <c r="L940" s="105" t="n">
        <f aca="false">IF(B940&lt;&gt;"FTE",J940+H940,DATE(2001,1,1))</f>
        <v>36526</v>
      </c>
      <c r="M940" s="103" t="n">
        <f aca="false">IF(AND($K940&lt;=M$20,$L940&gt;M$20),$I940,0)</f>
        <v>0</v>
      </c>
      <c r="N940" s="103" t="n">
        <f aca="false">IF(AND($K940&lt;=N$20,$L940&gt;N$20),$I940,0)</f>
        <v>0</v>
      </c>
      <c r="O940" s="103" t="n">
        <f aca="false">IF(AND($K940&lt;=O$20,$L940&gt;O$20),$I940,0)</f>
        <v>0</v>
      </c>
      <c r="P940" s="103" t="n">
        <f aca="false">IF(AND($K940&lt;=P$20,$L940&gt;P$20),$I940,0)</f>
        <v>0</v>
      </c>
      <c r="Q940" s="103" t="n">
        <f aca="false">IF(AND($K940&lt;=Q$20,$L940&gt;Q$20),$I940,0)</f>
        <v>0</v>
      </c>
      <c r="R940" s="103" t="n">
        <f aca="false">IF(AND($K940&lt;=R$20,$L940&gt;R$20),$I940,0)</f>
        <v>0</v>
      </c>
      <c r="S940" s="103" t="n">
        <f aca="false">IF(AND($K940&lt;=S$20,$L940&gt;S$20),$I940,0)</f>
        <v>0</v>
      </c>
      <c r="T940" s="103" t="n">
        <f aca="false">IF(AND($K940&lt;=T$20,$L940&gt;T$20),$I940,0)</f>
        <v>0</v>
      </c>
      <c r="U940" s="103" t="n">
        <f aca="false">IF(AND($K940&lt;=U$20,$L940&gt;U$20),$I940,0)</f>
        <v>0</v>
      </c>
      <c r="V940" s="103" t="n">
        <f aca="false">IF(AND($K940&lt;=V$20,$L940&gt;V$20),$I940,0)</f>
        <v>0</v>
      </c>
      <c r="W940" s="103" t="n">
        <f aca="false">IF(AND($K940&lt;=W$20,$L940&gt;W$20),$I940,0)</f>
        <v>0</v>
      </c>
      <c r="X940" s="103" t="n">
        <f aca="false">IF(AND($K940&lt;=X$20,$L940&gt;X$20),$I940,0)</f>
        <v>0</v>
      </c>
      <c r="Y940" s="106" t="n">
        <f aca="false">SUM(M940:X940)</f>
        <v>0</v>
      </c>
    </row>
    <row r="941" customFormat="false" ht="12.75" hidden="false" customHeight="false" outlineLevel="0" collapsed="false">
      <c r="A941" s="0" t="n">
        <f aca="false">+'Personnel Input Worksheet'!A942</f>
        <v>0</v>
      </c>
      <c r="B941" s="0" t="n">
        <f aca="false">+'Personnel Input Worksheet'!B942</f>
        <v>0</v>
      </c>
      <c r="C941" s="0" t="n">
        <f aca="false">+'Personnel Input Worksheet'!C942</f>
        <v>0</v>
      </c>
      <c r="D941" s="0" t="n">
        <f aca="false">+'Personnel Input Worksheet'!D942</f>
        <v>0</v>
      </c>
      <c r="E941" s="0" t="n">
        <f aca="false">+'Personnel Input Worksheet'!E942</f>
        <v>0</v>
      </c>
      <c r="F941" s="94" t="n">
        <f aca="false">+'Personnel Input Worksheet'!F942</f>
        <v>0</v>
      </c>
      <c r="G941" s="0" t="n">
        <f aca="false">+'Personnel Input Worksheet'!G942</f>
        <v>0</v>
      </c>
      <c r="H941" s="102" t="n">
        <f aca="false">+G941*30</f>
        <v>0</v>
      </c>
      <c r="I941" s="103" t="n">
        <f aca="false">+F941/12</f>
        <v>0</v>
      </c>
      <c r="J941" s="104" t="n">
        <v>36526</v>
      </c>
      <c r="K941" s="105" t="n">
        <f aca="false">IF(B941&lt;&gt;"FTE",DATE(99,12,31),+J941+(360-H941))</f>
        <v>36525</v>
      </c>
      <c r="L941" s="105" t="n">
        <f aca="false">IF(B941&lt;&gt;"FTE",J941+H941,DATE(2001,1,1))</f>
        <v>36526</v>
      </c>
      <c r="M941" s="103" t="n">
        <f aca="false">IF(AND($K941&lt;=M$20,$L941&gt;M$20),$I941,0)</f>
        <v>0</v>
      </c>
      <c r="N941" s="103" t="n">
        <f aca="false">IF(AND($K941&lt;=N$20,$L941&gt;N$20),$I941,0)</f>
        <v>0</v>
      </c>
      <c r="O941" s="103" t="n">
        <f aca="false">IF(AND($K941&lt;=O$20,$L941&gt;O$20),$I941,0)</f>
        <v>0</v>
      </c>
      <c r="P941" s="103" t="n">
        <f aca="false">IF(AND($K941&lt;=P$20,$L941&gt;P$20),$I941,0)</f>
        <v>0</v>
      </c>
      <c r="Q941" s="103" t="n">
        <f aca="false">IF(AND($K941&lt;=Q$20,$L941&gt;Q$20),$I941,0)</f>
        <v>0</v>
      </c>
      <c r="R941" s="103" t="n">
        <f aca="false">IF(AND($K941&lt;=R$20,$L941&gt;R$20),$I941,0)</f>
        <v>0</v>
      </c>
      <c r="S941" s="103" t="n">
        <f aca="false">IF(AND($K941&lt;=S$20,$L941&gt;S$20),$I941,0)</f>
        <v>0</v>
      </c>
      <c r="T941" s="103" t="n">
        <f aca="false">IF(AND($K941&lt;=T$20,$L941&gt;T$20),$I941,0)</f>
        <v>0</v>
      </c>
      <c r="U941" s="103" t="n">
        <f aca="false">IF(AND($K941&lt;=U$20,$L941&gt;U$20),$I941,0)</f>
        <v>0</v>
      </c>
      <c r="V941" s="103" t="n">
        <f aca="false">IF(AND($K941&lt;=V$20,$L941&gt;V$20),$I941,0)</f>
        <v>0</v>
      </c>
      <c r="W941" s="103" t="n">
        <f aca="false">IF(AND($K941&lt;=W$20,$L941&gt;W$20),$I941,0)</f>
        <v>0</v>
      </c>
      <c r="X941" s="103" t="n">
        <f aca="false">IF(AND($K941&lt;=X$20,$L941&gt;X$20),$I941,0)</f>
        <v>0</v>
      </c>
      <c r="Y941" s="106" t="n">
        <f aca="false">SUM(M941:X941)</f>
        <v>0</v>
      </c>
    </row>
    <row r="942" customFormat="false" ht="12.75" hidden="false" customHeight="false" outlineLevel="0" collapsed="false">
      <c r="A942" s="0" t="n">
        <f aca="false">+'Personnel Input Worksheet'!A943</f>
        <v>0</v>
      </c>
      <c r="B942" s="0" t="n">
        <f aca="false">+'Personnel Input Worksheet'!B943</f>
        <v>0</v>
      </c>
      <c r="C942" s="0" t="n">
        <f aca="false">+'Personnel Input Worksheet'!C943</f>
        <v>0</v>
      </c>
      <c r="D942" s="0" t="n">
        <f aca="false">+'Personnel Input Worksheet'!D943</f>
        <v>0</v>
      </c>
      <c r="E942" s="0" t="n">
        <f aca="false">+'Personnel Input Worksheet'!E943</f>
        <v>0</v>
      </c>
      <c r="F942" s="94" t="n">
        <f aca="false">+'Personnel Input Worksheet'!F943</f>
        <v>0</v>
      </c>
      <c r="G942" s="0" t="n">
        <f aca="false">+'Personnel Input Worksheet'!G943</f>
        <v>0</v>
      </c>
      <c r="H942" s="102" t="n">
        <f aca="false">+G942*30</f>
        <v>0</v>
      </c>
      <c r="I942" s="103" t="n">
        <f aca="false">+F942/12</f>
        <v>0</v>
      </c>
      <c r="J942" s="104" t="n">
        <v>36526</v>
      </c>
      <c r="K942" s="105" t="n">
        <f aca="false">IF(B942&lt;&gt;"FTE",DATE(99,12,31),+J942+(360-H942))</f>
        <v>36525</v>
      </c>
      <c r="L942" s="105" t="n">
        <f aca="false">IF(B942&lt;&gt;"FTE",J942+H942,DATE(2001,1,1))</f>
        <v>36526</v>
      </c>
      <c r="M942" s="103" t="n">
        <f aca="false">IF(AND($K942&lt;=M$20,$L942&gt;M$20),$I942,0)</f>
        <v>0</v>
      </c>
      <c r="N942" s="103" t="n">
        <f aca="false">IF(AND($K942&lt;=N$20,$L942&gt;N$20),$I942,0)</f>
        <v>0</v>
      </c>
      <c r="O942" s="103" t="n">
        <f aca="false">IF(AND($K942&lt;=O$20,$L942&gt;O$20),$I942,0)</f>
        <v>0</v>
      </c>
      <c r="P942" s="103" t="n">
        <f aca="false">IF(AND($K942&lt;=P$20,$L942&gt;P$20),$I942,0)</f>
        <v>0</v>
      </c>
      <c r="Q942" s="103" t="n">
        <f aca="false">IF(AND($K942&lt;=Q$20,$L942&gt;Q$20),$I942,0)</f>
        <v>0</v>
      </c>
      <c r="R942" s="103" t="n">
        <f aca="false">IF(AND($K942&lt;=R$20,$L942&gt;R$20),$I942,0)</f>
        <v>0</v>
      </c>
      <c r="S942" s="103" t="n">
        <f aca="false">IF(AND($K942&lt;=S$20,$L942&gt;S$20),$I942,0)</f>
        <v>0</v>
      </c>
      <c r="T942" s="103" t="n">
        <f aca="false">IF(AND($K942&lt;=T$20,$L942&gt;T$20),$I942,0)</f>
        <v>0</v>
      </c>
      <c r="U942" s="103" t="n">
        <f aca="false">IF(AND($K942&lt;=U$20,$L942&gt;U$20),$I942,0)</f>
        <v>0</v>
      </c>
      <c r="V942" s="103" t="n">
        <f aca="false">IF(AND($K942&lt;=V$20,$L942&gt;V$20),$I942,0)</f>
        <v>0</v>
      </c>
      <c r="W942" s="103" t="n">
        <f aca="false">IF(AND($K942&lt;=W$20,$L942&gt;W$20),$I942,0)</f>
        <v>0</v>
      </c>
      <c r="X942" s="103" t="n">
        <f aca="false">IF(AND($K942&lt;=X$20,$L942&gt;X$20),$I942,0)</f>
        <v>0</v>
      </c>
      <c r="Y942" s="106" t="n">
        <f aca="false">SUM(M942:X942)</f>
        <v>0</v>
      </c>
    </row>
    <row r="943" customFormat="false" ht="12.75" hidden="false" customHeight="false" outlineLevel="0" collapsed="false">
      <c r="A943" s="0" t="n">
        <f aca="false">+'Personnel Input Worksheet'!A944</f>
        <v>0</v>
      </c>
      <c r="B943" s="0" t="n">
        <f aca="false">+'Personnel Input Worksheet'!B944</f>
        <v>0</v>
      </c>
      <c r="C943" s="0" t="n">
        <f aca="false">+'Personnel Input Worksheet'!C944</f>
        <v>0</v>
      </c>
      <c r="D943" s="0" t="n">
        <f aca="false">+'Personnel Input Worksheet'!D944</f>
        <v>0</v>
      </c>
      <c r="E943" s="0" t="n">
        <f aca="false">+'Personnel Input Worksheet'!E944</f>
        <v>0</v>
      </c>
      <c r="F943" s="94" t="n">
        <f aca="false">+'Personnel Input Worksheet'!F944</f>
        <v>0</v>
      </c>
      <c r="G943" s="0" t="n">
        <f aca="false">+'Personnel Input Worksheet'!G944</f>
        <v>0</v>
      </c>
      <c r="H943" s="102" t="n">
        <f aca="false">+G943*30</f>
        <v>0</v>
      </c>
      <c r="I943" s="103" t="n">
        <f aca="false">+F943/12</f>
        <v>0</v>
      </c>
      <c r="J943" s="104" t="n">
        <v>36526</v>
      </c>
      <c r="K943" s="105" t="n">
        <f aca="false">IF(B943&lt;&gt;"FTE",DATE(99,12,31),+J943+(360-H943))</f>
        <v>36525</v>
      </c>
      <c r="L943" s="105" t="n">
        <f aca="false">IF(B943&lt;&gt;"FTE",J943+H943,DATE(2001,1,1))</f>
        <v>36526</v>
      </c>
      <c r="M943" s="103" t="n">
        <f aca="false">IF(AND($K943&lt;=M$20,$L943&gt;M$20),$I943,0)</f>
        <v>0</v>
      </c>
      <c r="N943" s="103" t="n">
        <f aca="false">IF(AND($K943&lt;=N$20,$L943&gt;N$20),$I943,0)</f>
        <v>0</v>
      </c>
      <c r="O943" s="103" t="n">
        <f aca="false">IF(AND($K943&lt;=O$20,$L943&gt;O$20),$I943,0)</f>
        <v>0</v>
      </c>
      <c r="P943" s="103" t="n">
        <f aca="false">IF(AND($K943&lt;=P$20,$L943&gt;P$20),$I943,0)</f>
        <v>0</v>
      </c>
      <c r="Q943" s="103" t="n">
        <f aca="false">IF(AND($K943&lt;=Q$20,$L943&gt;Q$20),$I943,0)</f>
        <v>0</v>
      </c>
      <c r="R943" s="103" t="n">
        <f aca="false">IF(AND($K943&lt;=R$20,$L943&gt;R$20),$I943,0)</f>
        <v>0</v>
      </c>
      <c r="S943" s="103" t="n">
        <f aca="false">IF(AND($K943&lt;=S$20,$L943&gt;S$20),$I943,0)</f>
        <v>0</v>
      </c>
      <c r="T943" s="103" t="n">
        <f aca="false">IF(AND($K943&lt;=T$20,$L943&gt;T$20),$I943,0)</f>
        <v>0</v>
      </c>
      <c r="U943" s="103" t="n">
        <f aca="false">IF(AND($K943&lt;=U$20,$L943&gt;U$20),$I943,0)</f>
        <v>0</v>
      </c>
      <c r="V943" s="103" t="n">
        <f aca="false">IF(AND($K943&lt;=V$20,$L943&gt;V$20),$I943,0)</f>
        <v>0</v>
      </c>
      <c r="W943" s="103" t="n">
        <f aca="false">IF(AND($K943&lt;=W$20,$L943&gt;W$20),$I943,0)</f>
        <v>0</v>
      </c>
      <c r="X943" s="103" t="n">
        <f aca="false">IF(AND($K943&lt;=X$20,$L943&gt;X$20),$I943,0)</f>
        <v>0</v>
      </c>
      <c r="Y943" s="106" t="n">
        <f aca="false">SUM(M943:X943)</f>
        <v>0</v>
      </c>
    </row>
    <row r="944" customFormat="false" ht="12.75" hidden="false" customHeight="false" outlineLevel="0" collapsed="false">
      <c r="A944" s="0" t="n">
        <f aca="false">+'Personnel Input Worksheet'!A945</f>
        <v>0</v>
      </c>
      <c r="B944" s="0" t="n">
        <f aca="false">+'Personnel Input Worksheet'!B945</f>
        <v>0</v>
      </c>
      <c r="C944" s="0" t="n">
        <f aca="false">+'Personnel Input Worksheet'!C945</f>
        <v>0</v>
      </c>
      <c r="D944" s="0" t="n">
        <f aca="false">+'Personnel Input Worksheet'!D945</f>
        <v>0</v>
      </c>
      <c r="E944" s="0" t="n">
        <f aca="false">+'Personnel Input Worksheet'!E945</f>
        <v>0</v>
      </c>
      <c r="F944" s="94" t="n">
        <f aca="false">+'Personnel Input Worksheet'!F945</f>
        <v>0</v>
      </c>
      <c r="G944" s="0" t="n">
        <f aca="false">+'Personnel Input Worksheet'!G945</f>
        <v>0</v>
      </c>
      <c r="H944" s="102" t="n">
        <f aca="false">+G944*30</f>
        <v>0</v>
      </c>
      <c r="I944" s="103" t="n">
        <f aca="false">+F944/12</f>
        <v>0</v>
      </c>
      <c r="J944" s="104" t="n">
        <v>36526</v>
      </c>
      <c r="K944" s="105" t="n">
        <f aca="false">IF(B944&lt;&gt;"FTE",DATE(99,12,31),+J944+(360-H944))</f>
        <v>36525</v>
      </c>
      <c r="L944" s="105" t="n">
        <f aca="false">IF(B944&lt;&gt;"FTE",J944+H944,DATE(2001,1,1))</f>
        <v>36526</v>
      </c>
      <c r="M944" s="103" t="n">
        <f aca="false">IF(AND($K944&lt;=M$20,$L944&gt;M$20),$I944,0)</f>
        <v>0</v>
      </c>
      <c r="N944" s="103" t="n">
        <f aca="false">IF(AND($K944&lt;=N$20,$L944&gt;N$20),$I944,0)</f>
        <v>0</v>
      </c>
      <c r="O944" s="103" t="n">
        <f aca="false">IF(AND($K944&lt;=O$20,$L944&gt;O$20),$I944,0)</f>
        <v>0</v>
      </c>
      <c r="P944" s="103" t="n">
        <f aca="false">IF(AND($K944&lt;=P$20,$L944&gt;P$20),$I944,0)</f>
        <v>0</v>
      </c>
      <c r="Q944" s="103" t="n">
        <f aca="false">IF(AND($K944&lt;=Q$20,$L944&gt;Q$20),$I944,0)</f>
        <v>0</v>
      </c>
      <c r="R944" s="103" t="n">
        <f aca="false">IF(AND($K944&lt;=R$20,$L944&gt;R$20),$I944,0)</f>
        <v>0</v>
      </c>
      <c r="S944" s="103" t="n">
        <f aca="false">IF(AND($K944&lt;=S$20,$L944&gt;S$20),$I944,0)</f>
        <v>0</v>
      </c>
      <c r="T944" s="103" t="n">
        <f aca="false">IF(AND($K944&lt;=T$20,$L944&gt;T$20),$I944,0)</f>
        <v>0</v>
      </c>
      <c r="U944" s="103" t="n">
        <f aca="false">IF(AND($K944&lt;=U$20,$L944&gt;U$20),$I944,0)</f>
        <v>0</v>
      </c>
      <c r="V944" s="103" t="n">
        <f aca="false">IF(AND($K944&lt;=V$20,$L944&gt;V$20),$I944,0)</f>
        <v>0</v>
      </c>
      <c r="W944" s="103" t="n">
        <f aca="false">IF(AND($K944&lt;=W$20,$L944&gt;W$20),$I944,0)</f>
        <v>0</v>
      </c>
      <c r="X944" s="103" t="n">
        <f aca="false">IF(AND($K944&lt;=X$20,$L944&gt;X$20),$I944,0)</f>
        <v>0</v>
      </c>
      <c r="Y944" s="106" t="n">
        <f aca="false">SUM(M944:X944)</f>
        <v>0</v>
      </c>
    </row>
    <row r="945" customFormat="false" ht="12.75" hidden="false" customHeight="false" outlineLevel="0" collapsed="false">
      <c r="A945" s="0" t="n">
        <f aca="false">+'Personnel Input Worksheet'!A946</f>
        <v>0</v>
      </c>
      <c r="B945" s="0" t="n">
        <f aca="false">+'Personnel Input Worksheet'!B946</f>
        <v>0</v>
      </c>
      <c r="C945" s="0" t="n">
        <f aca="false">+'Personnel Input Worksheet'!C946</f>
        <v>0</v>
      </c>
      <c r="D945" s="0" t="n">
        <f aca="false">+'Personnel Input Worksheet'!D946</f>
        <v>0</v>
      </c>
      <c r="E945" s="0" t="n">
        <f aca="false">+'Personnel Input Worksheet'!E946</f>
        <v>0</v>
      </c>
      <c r="F945" s="94" t="n">
        <f aca="false">+'Personnel Input Worksheet'!F946</f>
        <v>0</v>
      </c>
      <c r="G945" s="0" t="n">
        <f aca="false">+'Personnel Input Worksheet'!G946</f>
        <v>0</v>
      </c>
      <c r="H945" s="102" t="n">
        <f aca="false">+G945*30</f>
        <v>0</v>
      </c>
      <c r="I945" s="103" t="n">
        <f aca="false">+F945/12</f>
        <v>0</v>
      </c>
      <c r="J945" s="104" t="n">
        <v>36526</v>
      </c>
      <c r="K945" s="105" t="n">
        <f aca="false">IF(B945&lt;&gt;"FTE",DATE(99,12,31),+J945+(360-H945))</f>
        <v>36525</v>
      </c>
      <c r="L945" s="105" t="n">
        <f aca="false">IF(B945&lt;&gt;"FTE",J945+H945,DATE(2001,1,1))</f>
        <v>36526</v>
      </c>
      <c r="M945" s="103" t="n">
        <f aca="false">IF(AND($K945&lt;=M$20,$L945&gt;M$20),$I945,0)</f>
        <v>0</v>
      </c>
      <c r="N945" s="103" t="n">
        <f aca="false">IF(AND($K945&lt;=N$20,$L945&gt;N$20),$I945,0)</f>
        <v>0</v>
      </c>
      <c r="O945" s="103" t="n">
        <f aca="false">IF(AND($K945&lt;=O$20,$L945&gt;O$20),$I945,0)</f>
        <v>0</v>
      </c>
      <c r="P945" s="103" t="n">
        <f aca="false">IF(AND($K945&lt;=P$20,$L945&gt;P$20),$I945,0)</f>
        <v>0</v>
      </c>
      <c r="Q945" s="103" t="n">
        <f aca="false">IF(AND($K945&lt;=Q$20,$L945&gt;Q$20),$I945,0)</f>
        <v>0</v>
      </c>
      <c r="R945" s="103" t="n">
        <f aca="false">IF(AND($K945&lt;=R$20,$L945&gt;R$20),$I945,0)</f>
        <v>0</v>
      </c>
      <c r="S945" s="103" t="n">
        <f aca="false">IF(AND($K945&lt;=S$20,$L945&gt;S$20),$I945,0)</f>
        <v>0</v>
      </c>
      <c r="T945" s="103" t="n">
        <f aca="false">IF(AND($K945&lt;=T$20,$L945&gt;T$20),$I945,0)</f>
        <v>0</v>
      </c>
      <c r="U945" s="103" t="n">
        <f aca="false">IF(AND($K945&lt;=U$20,$L945&gt;U$20),$I945,0)</f>
        <v>0</v>
      </c>
      <c r="V945" s="103" t="n">
        <f aca="false">IF(AND($K945&lt;=V$20,$L945&gt;V$20),$I945,0)</f>
        <v>0</v>
      </c>
      <c r="W945" s="103" t="n">
        <f aca="false">IF(AND($K945&lt;=W$20,$L945&gt;W$20),$I945,0)</f>
        <v>0</v>
      </c>
      <c r="X945" s="103" t="n">
        <f aca="false">IF(AND($K945&lt;=X$20,$L945&gt;X$20),$I945,0)</f>
        <v>0</v>
      </c>
      <c r="Y945" s="106" t="n">
        <f aca="false">SUM(M945:X945)</f>
        <v>0</v>
      </c>
    </row>
    <row r="946" customFormat="false" ht="12.75" hidden="false" customHeight="false" outlineLevel="0" collapsed="false">
      <c r="A946" s="0" t="n">
        <f aca="false">+'Personnel Input Worksheet'!A947</f>
        <v>0</v>
      </c>
      <c r="B946" s="0" t="n">
        <f aca="false">+'Personnel Input Worksheet'!B947</f>
        <v>0</v>
      </c>
      <c r="C946" s="0" t="n">
        <f aca="false">+'Personnel Input Worksheet'!C947</f>
        <v>0</v>
      </c>
      <c r="D946" s="0" t="n">
        <f aca="false">+'Personnel Input Worksheet'!D947</f>
        <v>0</v>
      </c>
      <c r="E946" s="0" t="n">
        <f aca="false">+'Personnel Input Worksheet'!E947</f>
        <v>0</v>
      </c>
      <c r="F946" s="94" t="n">
        <f aca="false">+'Personnel Input Worksheet'!F947</f>
        <v>0</v>
      </c>
      <c r="G946" s="0" t="n">
        <f aca="false">+'Personnel Input Worksheet'!G947</f>
        <v>0</v>
      </c>
      <c r="H946" s="102" t="n">
        <f aca="false">+G946*30</f>
        <v>0</v>
      </c>
      <c r="I946" s="103" t="n">
        <f aca="false">+F946/12</f>
        <v>0</v>
      </c>
      <c r="J946" s="104" t="n">
        <v>36526</v>
      </c>
      <c r="K946" s="105" t="n">
        <f aca="false">IF(B946&lt;&gt;"FTE",DATE(99,12,31),+J946+(360-H946))</f>
        <v>36525</v>
      </c>
      <c r="L946" s="105" t="n">
        <f aca="false">IF(B946&lt;&gt;"FTE",J946+H946,DATE(2001,1,1))</f>
        <v>36526</v>
      </c>
      <c r="M946" s="103" t="n">
        <f aca="false">IF(AND($K946&lt;=M$20,$L946&gt;M$20),$I946,0)</f>
        <v>0</v>
      </c>
      <c r="N946" s="103" t="n">
        <f aca="false">IF(AND($K946&lt;=N$20,$L946&gt;N$20),$I946,0)</f>
        <v>0</v>
      </c>
      <c r="O946" s="103" t="n">
        <f aca="false">IF(AND($K946&lt;=O$20,$L946&gt;O$20),$I946,0)</f>
        <v>0</v>
      </c>
      <c r="P946" s="103" t="n">
        <f aca="false">IF(AND($K946&lt;=P$20,$L946&gt;P$20),$I946,0)</f>
        <v>0</v>
      </c>
      <c r="Q946" s="103" t="n">
        <f aca="false">IF(AND($K946&lt;=Q$20,$L946&gt;Q$20),$I946,0)</f>
        <v>0</v>
      </c>
      <c r="R946" s="103" t="n">
        <f aca="false">IF(AND($K946&lt;=R$20,$L946&gt;R$20),$I946,0)</f>
        <v>0</v>
      </c>
      <c r="S946" s="103" t="n">
        <f aca="false">IF(AND($K946&lt;=S$20,$L946&gt;S$20),$I946,0)</f>
        <v>0</v>
      </c>
      <c r="T946" s="103" t="n">
        <f aca="false">IF(AND($K946&lt;=T$20,$L946&gt;T$20),$I946,0)</f>
        <v>0</v>
      </c>
      <c r="U946" s="103" t="n">
        <f aca="false">IF(AND($K946&lt;=U$20,$L946&gt;U$20),$I946,0)</f>
        <v>0</v>
      </c>
      <c r="V946" s="103" t="n">
        <f aca="false">IF(AND($K946&lt;=V$20,$L946&gt;V$20),$I946,0)</f>
        <v>0</v>
      </c>
      <c r="W946" s="103" t="n">
        <f aca="false">IF(AND($K946&lt;=W$20,$L946&gt;W$20),$I946,0)</f>
        <v>0</v>
      </c>
      <c r="X946" s="103" t="n">
        <f aca="false">IF(AND($K946&lt;=X$20,$L946&gt;X$20),$I946,0)</f>
        <v>0</v>
      </c>
      <c r="Y946" s="106" t="n">
        <f aca="false">SUM(M946:X946)</f>
        <v>0</v>
      </c>
    </row>
    <row r="947" customFormat="false" ht="12.75" hidden="false" customHeight="false" outlineLevel="0" collapsed="false">
      <c r="A947" s="0" t="n">
        <f aca="false">+'Personnel Input Worksheet'!A948</f>
        <v>0</v>
      </c>
      <c r="B947" s="0" t="n">
        <f aca="false">+'Personnel Input Worksheet'!B948</f>
        <v>0</v>
      </c>
      <c r="C947" s="0" t="n">
        <f aca="false">+'Personnel Input Worksheet'!C948</f>
        <v>0</v>
      </c>
      <c r="D947" s="0" t="n">
        <f aca="false">+'Personnel Input Worksheet'!D948</f>
        <v>0</v>
      </c>
      <c r="E947" s="0" t="n">
        <f aca="false">+'Personnel Input Worksheet'!E948</f>
        <v>0</v>
      </c>
      <c r="F947" s="94" t="n">
        <f aca="false">+'Personnel Input Worksheet'!F948</f>
        <v>0</v>
      </c>
      <c r="G947" s="0" t="n">
        <f aca="false">+'Personnel Input Worksheet'!G948</f>
        <v>0</v>
      </c>
      <c r="H947" s="102" t="n">
        <f aca="false">+G947*30</f>
        <v>0</v>
      </c>
      <c r="I947" s="103" t="n">
        <f aca="false">+F947/12</f>
        <v>0</v>
      </c>
      <c r="J947" s="104" t="n">
        <v>36526</v>
      </c>
      <c r="K947" s="105" t="n">
        <f aca="false">IF(B947&lt;&gt;"FTE",DATE(99,12,31),+J947+(360-H947))</f>
        <v>36525</v>
      </c>
      <c r="L947" s="105" t="n">
        <f aca="false">IF(B947&lt;&gt;"FTE",J947+H947,DATE(2001,1,1))</f>
        <v>36526</v>
      </c>
      <c r="M947" s="103" t="n">
        <f aca="false">IF(AND($K947&lt;=M$20,$L947&gt;M$20),$I947,0)</f>
        <v>0</v>
      </c>
      <c r="N947" s="103" t="n">
        <f aca="false">IF(AND($K947&lt;=N$20,$L947&gt;N$20),$I947,0)</f>
        <v>0</v>
      </c>
      <c r="O947" s="103" t="n">
        <f aca="false">IF(AND($K947&lt;=O$20,$L947&gt;O$20),$I947,0)</f>
        <v>0</v>
      </c>
      <c r="P947" s="103" t="n">
        <f aca="false">IF(AND($K947&lt;=P$20,$L947&gt;P$20),$I947,0)</f>
        <v>0</v>
      </c>
      <c r="Q947" s="103" t="n">
        <f aca="false">IF(AND($K947&lt;=Q$20,$L947&gt;Q$20),$I947,0)</f>
        <v>0</v>
      </c>
      <c r="R947" s="103" t="n">
        <f aca="false">IF(AND($K947&lt;=R$20,$L947&gt;R$20),$I947,0)</f>
        <v>0</v>
      </c>
      <c r="S947" s="103" t="n">
        <f aca="false">IF(AND($K947&lt;=S$20,$L947&gt;S$20),$I947,0)</f>
        <v>0</v>
      </c>
      <c r="T947" s="103" t="n">
        <f aca="false">IF(AND($K947&lt;=T$20,$L947&gt;T$20),$I947,0)</f>
        <v>0</v>
      </c>
      <c r="U947" s="103" t="n">
        <f aca="false">IF(AND($K947&lt;=U$20,$L947&gt;U$20),$I947,0)</f>
        <v>0</v>
      </c>
      <c r="V947" s="103" t="n">
        <f aca="false">IF(AND($K947&lt;=V$20,$L947&gt;V$20),$I947,0)</f>
        <v>0</v>
      </c>
      <c r="W947" s="103" t="n">
        <f aca="false">IF(AND($K947&lt;=W$20,$L947&gt;W$20),$I947,0)</f>
        <v>0</v>
      </c>
      <c r="X947" s="103" t="n">
        <f aca="false">IF(AND($K947&lt;=X$20,$L947&gt;X$20),$I947,0)</f>
        <v>0</v>
      </c>
      <c r="Y947" s="106" t="n">
        <f aca="false">SUM(M947:X947)</f>
        <v>0</v>
      </c>
    </row>
    <row r="948" customFormat="false" ht="12.75" hidden="false" customHeight="false" outlineLevel="0" collapsed="false">
      <c r="A948" s="0" t="n">
        <f aca="false">+'Personnel Input Worksheet'!A949</f>
        <v>0</v>
      </c>
      <c r="B948" s="0" t="n">
        <f aca="false">+'Personnel Input Worksheet'!B949</f>
        <v>0</v>
      </c>
      <c r="C948" s="0" t="n">
        <f aca="false">+'Personnel Input Worksheet'!C949</f>
        <v>0</v>
      </c>
      <c r="D948" s="0" t="n">
        <f aca="false">+'Personnel Input Worksheet'!D949</f>
        <v>0</v>
      </c>
      <c r="E948" s="0" t="n">
        <f aca="false">+'Personnel Input Worksheet'!E949</f>
        <v>0</v>
      </c>
      <c r="F948" s="94" t="n">
        <f aca="false">+'Personnel Input Worksheet'!F949</f>
        <v>0</v>
      </c>
      <c r="G948" s="0" t="n">
        <f aca="false">+'Personnel Input Worksheet'!G949</f>
        <v>0</v>
      </c>
      <c r="H948" s="102" t="n">
        <f aca="false">+G948*30</f>
        <v>0</v>
      </c>
      <c r="I948" s="103" t="n">
        <f aca="false">+F948/12</f>
        <v>0</v>
      </c>
      <c r="J948" s="104" t="n">
        <v>36526</v>
      </c>
      <c r="K948" s="105" t="n">
        <f aca="false">IF(B948&lt;&gt;"FTE",DATE(99,12,31),+J948+(360-H948))</f>
        <v>36525</v>
      </c>
      <c r="L948" s="105" t="n">
        <f aca="false">IF(B948&lt;&gt;"FTE",J948+H948,DATE(2001,1,1))</f>
        <v>36526</v>
      </c>
      <c r="M948" s="103" t="n">
        <f aca="false">IF(AND($K948&lt;=M$20,$L948&gt;M$20),$I948,0)</f>
        <v>0</v>
      </c>
      <c r="N948" s="103" t="n">
        <f aca="false">IF(AND($K948&lt;=N$20,$L948&gt;N$20),$I948,0)</f>
        <v>0</v>
      </c>
      <c r="O948" s="103" t="n">
        <f aca="false">IF(AND($K948&lt;=O$20,$L948&gt;O$20),$I948,0)</f>
        <v>0</v>
      </c>
      <c r="P948" s="103" t="n">
        <f aca="false">IF(AND($K948&lt;=P$20,$L948&gt;P$20),$I948,0)</f>
        <v>0</v>
      </c>
      <c r="Q948" s="103" t="n">
        <f aca="false">IF(AND($K948&lt;=Q$20,$L948&gt;Q$20),$I948,0)</f>
        <v>0</v>
      </c>
      <c r="R948" s="103" t="n">
        <f aca="false">IF(AND($K948&lt;=R$20,$L948&gt;R$20),$I948,0)</f>
        <v>0</v>
      </c>
      <c r="S948" s="103" t="n">
        <f aca="false">IF(AND($K948&lt;=S$20,$L948&gt;S$20),$I948,0)</f>
        <v>0</v>
      </c>
      <c r="T948" s="103" t="n">
        <f aca="false">IF(AND($K948&lt;=T$20,$L948&gt;T$20),$I948,0)</f>
        <v>0</v>
      </c>
      <c r="U948" s="103" t="n">
        <f aca="false">IF(AND($K948&lt;=U$20,$L948&gt;U$20),$I948,0)</f>
        <v>0</v>
      </c>
      <c r="V948" s="103" t="n">
        <f aca="false">IF(AND($K948&lt;=V$20,$L948&gt;V$20),$I948,0)</f>
        <v>0</v>
      </c>
      <c r="W948" s="103" t="n">
        <f aca="false">IF(AND($K948&lt;=W$20,$L948&gt;W$20),$I948,0)</f>
        <v>0</v>
      </c>
      <c r="X948" s="103" t="n">
        <f aca="false">IF(AND($K948&lt;=X$20,$L948&gt;X$20),$I948,0)</f>
        <v>0</v>
      </c>
      <c r="Y948" s="106" t="n">
        <f aca="false">SUM(M948:X948)</f>
        <v>0</v>
      </c>
    </row>
    <row r="949" customFormat="false" ht="12.75" hidden="false" customHeight="false" outlineLevel="0" collapsed="false">
      <c r="A949" s="0" t="n">
        <f aca="false">+'Personnel Input Worksheet'!A950</f>
        <v>0</v>
      </c>
      <c r="B949" s="0" t="n">
        <f aca="false">+'Personnel Input Worksheet'!B950</f>
        <v>0</v>
      </c>
      <c r="C949" s="0" t="n">
        <f aca="false">+'Personnel Input Worksheet'!C950</f>
        <v>0</v>
      </c>
      <c r="D949" s="0" t="n">
        <f aca="false">+'Personnel Input Worksheet'!D950</f>
        <v>0</v>
      </c>
      <c r="E949" s="0" t="n">
        <f aca="false">+'Personnel Input Worksheet'!E950</f>
        <v>0</v>
      </c>
      <c r="F949" s="94" t="n">
        <f aca="false">+'Personnel Input Worksheet'!F950</f>
        <v>0</v>
      </c>
      <c r="G949" s="0" t="n">
        <f aca="false">+'Personnel Input Worksheet'!G950</f>
        <v>0</v>
      </c>
      <c r="H949" s="102" t="n">
        <f aca="false">+G949*30</f>
        <v>0</v>
      </c>
      <c r="I949" s="103" t="n">
        <f aca="false">+F949/12</f>
        <v>0</v>
      </c>
      <c r="J949" s="104" t="n">
        <v>36526</v>
      </c>
      <c r="K949" s="105" t="n">
        <f aca="false">IF(B949&lt;&gt;"FTE",DATE(99,12,31),+J949+(360-H949))</f>
        <v>36525</v>
      </c>
      <c r="L949" s="105" t="n">
        <f aca="false">IF(B949&lt;&gt;"FTE",J949+H949,DATE(2001,1,1))</f>
        <v>36526</v>
      </c>
      <c r="M949" s="103" t="n">
        <f aca="false">IF(AND($K949&lt;=M$20,$L949&gt;M$20),$I949,0)</f>
        <v>0</v>
      </c>
      <c r="N949" s="103" t="n">
        <f aca="false">IF(AND($K949&lt;=N$20,$L949&gt;N$20),$I949,0)</f>
        <v>0</v>
      </c>
      <c r="O949" s="103" t="n">
        <f aca="false">IF(AND($K949&lt;=O$20,$L949&gt;O$20),$I949,0)</f>
        <v>0</v>
      </c>
      <c r="P949" s="103" t="n">
        <f aca="false">IF(AND($K949&lt;=P$20,$L949&gt;P$20),$I949,0)</f>
        <v>0</v>
      </c>
      <c r="Q949" s="103" t="n">
        <f aca="false">IF(AND($K949&lt;=Q$20,$L949&gt;Q$20),$I949,0)</f>
        <v>0</v>
      </c>
      <c r="R949" s="103" t="n">
        <f aca="false">IF(AND($K949&lt;=R$20,$L949&gt;R$20),$I949,0)</f>
        <v>0</v>
      </c>
      <c r="S949" s="103" t="n">
        <f aca="false">IF(AND($K949&lt;=S$20,$L949&gt;S$20),$I949,0)</f>
        <v>0</v>
      </c>
      <c r="T949" s="103" t="n">
        <f aca="false">IF(AND($K949&lt;=T$20,$L949&gt;T$20),$I949,0)</f>
        <v>0</v>
      </c>
      <c r="U949" s="103" t="n">
        <f aca="false">IF(AND($K949&lt;=U$20,$L949&gt;U$20),$I949,0)</f>
        <v>0</v>
      </c>
      <c r="V949" s="103" t="n">
        <f aca="false">IF(AND($K949&lt;=V$20,$L949&gt;V$20),$I949,0)</f>
        <v>0</v>
      </c>
      <c r="W949" s="103" t="n">
        <f aca="false">IF(AND($K949&lt;=W$20,$L949&gt;W$20),$I949,0)</f>
        <v>0</v>
      </c>
      <c r="X949" s="103" t="n">
        <f aca="false">IF(AND($K949&lt;=X$20,$L949&gt;X$20),$I949,0)</f>
        <v>0</v>
      </c>
      <c r="Y949" s="106" t="n">
        <f aca="false">SUM(M949:X949)</f>
        <v>0</v>
      </c>
    </row>
    <row r="950" customFormat="false" ht="12.75" hidden="false" customHeight="false" outlineLevel="0" collapsed="false">
      <c r="A950" s="0" t="n">
        <f aca="false">+'Personnel Input Worksheet'!A951</f>
        <v>0</v>
      </c>
      <c r="B950" s="0" t="n">
        <f aca="false">+'Personnel Input Worksheet'!B951</f>
        <v>0</v>
      </c>
      <c r="C950" s="0" t="n">
        <f aca="false">+'Personnel Input Worksheet'!C951</f>
        <v>0</v>
      </c>
      <c r="D950" s="0" t="n">
        <f aca="false">+'Personnel Input Worksheet'!D951</f>
        <v>0</v>
      </c>
      <c r="E950" s="0" t="n">
        <f aca="false">+'Personnel Input Worksheet'!E951</f>
        <v>0</v>
      </c>
      <c r="F950" s="94" t="n">
        <f aca="false">+'Personnel Input Worksheet'!F951</f>
        <v>0</v>
      </c>
      <c r="G950" s="0" t="n">
        <f aca="false">+'Personnel Input Worksheet'!G951</f>
        <v>0</v>
      </c>
      <c r="H950" s="102" t="n">
        <f aca="false">+G950*30</f>
        <v>0</v>
      </c>
      <c r="I950" s="103" t="n">
        <f aca="false">+F950/12</f>
        <v>0</v>
      </c>
      <c r="J950" s="104" t="n">
        <v>36526</v>
      </c>
      <c r="K950" s="105" t="n">
        <f aca="false">IF(B950&lt;&gt;"FTE",DATE(99,12,31),+J950+(360-H950))</f>
        <v>36525</v>
      </c>
      <c r="L950" s="105" t="n">
        <f aca="false">IF(B950&lt;&gt;"FTE",J950+H950,DATE(2001,1,1))</f>
        <v>36526</v>
      </c>
      <c r="M950" s="103" t="n">
        <f aca="false">IF(AND($K950&lt;=M$20,$L950&gt;M$20),$I950,0)</f>
        <v>0</v>
      </c>
      <c r="N950" s="103" t="n">
        <f aca="false">IF(AND($K950&lt;=N$20,$L950&gt;N$20),$I950,0)</f>
        <v>0</v>
      </c>
      <c r="O950" s="103" t="n">
        <f aca="false">IF(AND($K950&lt;=O$20,$L950&gt;O$20),$I950,0)</f>
        <v>0</v>
      </c>
      <c r="P950" s="103" t="n">
        <f aca="false">IF(AND($K950&lt;=P$20,$L950&gt;P$20),$I950,0)</f>
        <v>0</v>
      </c>
      <c r="Q950" s="103" t="n">
        <f aca="false">IF(AND($K950&lt;=Q$20,$L950&gt;Q$20),$I950,0)</f>
        <v>0</v>
      </c>
      <c r="R950" s="103" t="n">
        <f aca="false">IF(AND($K950&lt;=R$20,$L950&gt;R$20),$I950,0)</f>
        <v>0</v>
      </c>
      <c r="S950" s="103" t="n">
        <f aca="false">IF(AND($K950&lt;=S$20,$L950&gt;S$20),$I950,0)</f>
        <v>0</v>
      </c>
      <c r="T950" s="103" t="n">
        <f aca="false">IF(AND($K950&lt;=T$20,$L950&gt;T$20),$I950,0)</f>
        <v>0</v>
      </c>
      <c r="U950" s="103" t="n">
        <f aca="false">IF(AND($K950&lt;=U$20,$L950&gt;U$20),$I950,0)</f>
        <v>0</v>
      </c>
      <c r="V950" s="103" t="n">
        <f aca="false">IF(AND($K950&lt;=V$20,$L950&gt;V$20),$I950,0)</f>
        <v>0</v>
      </c>
      <c r="W950" s="103" t="n">
        <f aca="false">IF(AND($K950&lt;=W$20,$L950&gt;W$20),$I950,0)</f>
        <v>0</v>
      </c>
      <c r="X950" s="103" t="n">
        <f aca="false">IF(AND($K950&lt;=X$20,$L950&gt;X$20),$I950,0)</f>
        <v>0</v>
      </c>
      <c r="Y950" s="106" t="n">
        <f aca="false">SUM(M950:X950)</f>
        <v>0</v>
      </c>
    </row>
    <row r="951" customFormat="false" ht="12.75" hidden="false" customHeight="false" outlineLevel="0" collapsed="false">
      <c r="A951" s="0" t="n">
        <f aca="false">+'Personnel Input Worksheet'!A952</f>
        <v>0</v>
      </c>
      <c r="B951" s="0" t="n">
        <f aca="false">+'Personnel Input Worksheet'!B952</f>
        <v>0</v>
      </c>
      <c r="C951" s="0" t="n">
        <f aca="false">+'Personnel Input Worksheet'!C952</f>
        <v>0</v>
      </c>
      <c r="D951" s="0" t="n">
        <f aca="false">+'Personnel Input Worksheet'!D952</f>
        <v>0</v>
      </c>
      <c r="E951" s="0" t="n">
        <f aca="false">+'Personnel Input Worksheet'!E952</f>
        <v>0</v>
      </c>
      <c r="F951" s="94" t="n">
        <f aca="false">+'Personnel Input Worksheet'!F952</f>
        <v>0</v>
      </c>
      <c r="G951" s="0" t="n">
        <f aca="false">+'Personnel Input Worksheet'!G952</f>
        <v>0</v>
      </c>
      <c r="H951" s="102" t="n">
        <f aca="false">+G951*30</f>
        <v>0</v>
      </c>
      <c r="I951" s="103" t="n">
        <f aca="false">+F951/12</f>
        <v>0</v>
      </c>
      <c r="J951" s="104" t="n">
        <v>36526</v>
      </c>
      <c r="K951" s="105" t="n">
        <f aca="false">IF(B951&lt;&gt;"FTE",DATE(99,12,31),+J951+(360-H951))</f>
        <v>36525</v>
      </c>
      <c r="L951" s="105" t="n">
        <f aca="false">IF(B951&lt;&gt;"FTE",J951+H951,DATE(2001,1,1))</f>
        <v>36526</v>
      </c>
      <c r="M951" s="103" t="n">
        <f aca="false">IF(AND($K951&lt;=M$20,$L951&gt;M$20),$I951,0)</f>
        <v>0</v>
      </c>
      <c r="N951" s="103" t="n">
        <f aca="false">IF(AND($K951&lt;=N$20,$L951&gt;N$20),$I951,0)</f>
        <v>0</v>
      </c>
      <c r="O951" s="103" t="n">
        <f aca="false">IF(AND($K951&lt;=O$20,$L951&gt;O$20),$I951,0)</f>
        <v>0</v>
      </c>
      <c r="P951" s="103" t="n">
        <f aca="false">IF(AND($K951&lt;=P$20,$L951&gt;P$20),$I951,0)</f>
        <v>0</v>
      </c>
      <c r="Q951" s="103" t="n">
        <f aca="false">IF(AND($K951&lt;=Q$20,$L951&gt;Q$20),$I951,0)</f>
        <v>0</v>
      </c>
      <c r="R951" s="103" t="n">
        <f aca="false">IF(AND($K951&lt;=R$20,$L951&gt;R$20),$I951,0)</f>
        <v>0</v>
      </c>
      <c r="S951" s="103" t="n">
        <f aca="false">IF(AND($K951&lt;=S$20,$L951&gt;S$20),$I951,0)</f>
        <v>0</v>
      </c>
      <c r="T951" s="103" t="n">
        <f aca="false">IF(AND($K951&lt;=T$20,$L951&gt;T$20),$I951,0)</f>
        <v>0</v>
      </c>
      <c r="U951" s="103" t="n">
        <f aca="false">IF(AND($K951&lt;=U$20,$L951&gt;U$20),$I951,0)</f>
        <v>0</v>
      </c>
      <c r="V951" s="103" t="n">
        <f aca="false">IF(AND($K951&lt;=V$20,$L951&gt;V$20),$I951,0)</f>
        <v>0</v>
      </c>
      <c r="W951" s="103" t="n">
        <f aca="false">IF(AND($K951&lt;=W$20,$L951&gt;W$20),$I951,0)</f>
        <v>0</v>
      </c>
      <c r="X951" s="103" t="n">
        <f aca="false">IF(AND($K951&lt;=X$20,$L951&gt;X$20),$I951,0)</f>
        <v>0</v>
      </c>
      <c r="Y951" s="106" t="n">
        <f aca="false">SUM(M951:X951)</f>
        <v>0</v>
      </c>
    </row>
    <row r="952" customFormat="false" ht="12.75" hidden="false" customHeight="false" outlineLevel="0" collapsed="false">
      <c r="A952" s="0" t="n">
        <f aca="false">+'Personnel Input Worksheet'!A953</f>
        <v>0</v>
      </c>
      <c r="B952" s="0" t="n">
        <f aca="false">+'Personnel Input Worksheet'!B953</f>
        <v>0</v>
      </c>
      <c r="C952" s="0" t="n">
        <f aca="false">+'Personnel Input Worksheet'!C953</f>
        <v>0</v>
      </c>
      <c r="D952" s="0" t="n">
        <f aca="false">+'Personnel Input Worksheet'!D953</f>
        <v>0</v>
      </c>
      <c r="E952" s="0" t="n">
        <f aca="false">+'Personnel Input Worksheet'!E953</f>
        <v>0</v>
      </c>
      <c r="F952" s="94" t="n">
        <f aca="false">+'Personnel Input Worksheet'!F953</f>
        <v>0</v>
      </c>
      <c r="G952" s="0" t="n">
        <f aca="false">+'Personnel Input Worksheet'!G953</f>
        <v>0</v>
      </c>
      <c r="H952" s="102" t="n">
        <f aca="false">+G952*30</f>
        <v>0</v>
      </c>
      <c r="I952" s="103" t="n">
        <f aca="false">+F952/12</f>
        <v>0</v>
      </c>
      <c r="J952" s="104" t="n">
        <v>36526</v>
      </c>
      <c r="K952" s="105" t="n">
        <f aca="false">IF(B952&lt;&gt;"FTE",DATE(99,12,31),+J952+(360-H952))</f>
        <v>36525</v>
      </c>
      <c r="L952" s="105" t="n">
        <f aca="false">IF(B952&lt;&gt;"FTE",J952+H952,DATE(2001,1,1))</f>
        <v>36526</v>
      </c>
      <c r="M952" s="103" t="n">
        <f aca="false">IF(AND($K952&lt;=M$20,$L952&gt;M$20),$I952,0)</f>
        <v>0</v>
      </c>
      <c r="N952" s="103" t="n">
        <f aca="false">IF(AND($K952&lt;=N$20,$L952&gt;N$20),$I952,0)</f>
        <v>0</v>
      </c>
      <c r="O952" s="103" t="n">
        <f aca="false">IF(AND($K952&lt;=O$20,$L952&gt;O$20),$I952,0)</f>
        <v>0</v>
      </c>
      <c r="P952" s="103" t="n">
        <f aca="false">IF(AND($K952&lt;=P$20,$L952&gt;P$20),$I952,0)</f>
        <v>0</v>
      </c>
      <c r="Q952" s="103" t="n">
        <f aca="false">IF(AND($K952&lt;=Q$20,$L952&gt;Q$20),$I952,0)</f>
        <v>0</v>
      </c>
      <c r="R952" s="103" t="n">
        <f aca="false">IF(AND($K952&lt;=R$20,$L952&gt;R$20),$I952,0)</f>
        <v>0</v>
      </c>
      <c r="S952" s="103" t="n">
        <f aca="false">IF(AND($K952&lt;=S$20,$L952&gt;S$20),$I952,0)</f>
        <v>0</v>
      </c>
      <c r="T952" s="103" t="n">
        <f aca="false">IF(AND($K952&lt;=T$20,$L952&gt;T$20),$I952,0)</f>
        <v>0</v>
      </c>
      <c r="U952" s="103" t="n">
        <f aca="false">IF(AND($K952&lt;=U$20,$L952&gt;U$20),$I952,0)</f>
        <v>0</v>
      </c>
      <c r="V952" s="103" t="n">
        <f aca="false">IF(AND($K952&lt;=V$20,$L952&gt;V$20),$I952,0)</f>
        <v>0</v>
      </c>
      <c r="W952" s="103" t="n">
        <f aca="false">IF(AND($K952&lt;=W$20,$L952&gt;W$20),$I952,0)</f>
        <v>0</v>
      </c>
      <c r="X952" s="103" t="n">
        <f aca="false">IF(AND($K952&lt;=X$20,$L952&gt;X$20),$I952,0)</f>
        <v>0</v>
      </c>
      <c r="Y952" s="106" t="n">
        <f aca="false">SUM(M952:X952)</f>
        <v>0</v>
      </c>
    </row>
    <row r="953" customFormat="false" ht="12.75" hidden="false" customHeight="false" outlineLevel="0" collapsed="false">
      <c r="A953" s="0" t="n">
        <f aca="false">+'Personnel Input Worksheet'!A954</f>
        <v>0</v>
      </c>
      <c r="B953" s="0" t="n">
        <f aca="false">+'Personnel Input Worksheet'!B954</f>
        <v>0</v>
      </c>
      <c r="C953" s="0" t="n">
        <f aca="false">+'Personnel Input Worksheet'!C954</f>
        <v>0</v>
      </c>
      <c r="D953" s="0" t="n">
        <f aca="false">+'Personnel Input Worksheet'!D954</f>
        <v>0</v>
      </c>
      <c r="E953" s="0" t="n">
        <f aca="false">+'Personnel Input Worksheet'!E954</f>
        <v>0</v>
      </c>
      <c r="F953" s="94" t="n">
        <f aca="false">+'Personnel Input Worksheet'!F954</f>
        <v>0</v>
      </c>
      <c r="G953" s="0" t="n">
        <f aca="false">+'Personnel Input Worksheet'!G954</f>
        <v>0</v>
      </c>
      <c r="H953" s="102" t="n">
        <f aca="false">+G953*30</f>
        <v>0</v>
      </c>
      <c r="I953" s="103" t="n">
        <f aca="false">+F953/12</f>
        <v>0</v>
      </c>
      <c r="J953" s="104" t="n">
        <v>36526</v>
      </c>
      <c r="K953" s="105" t="n">
        <f aca="false">IF(B953&lt;&gt;"FTE",DATE(99,12,31),+J953+(360-H953))</f>
        <v>36525</v>
      </c>
      <c r="L953" s="105" t="n">
        <f aca="false">IF(B953&lt;&gt;"FTE",J953+H953,DATE(2001,1,1))</f>
        <v>36526</v>
      </c>
      <c r="M953" s="103" t="n">
        <f aca="false">IF(AND($K953&lt;=M$20,$L953&gt;M$20),$I953,0)</f>
        <v>0</v>
      </c>
      <c r="N953" s="103" t="n">
        <f aca="false">IF(AND($K953&lt;=N$20,$L953&gt;N$20),$I953,0)</f>
        <v>0</v>
      </c>
      <c r="O953" s="103" t="n">
        <f aca="false">IF(AND($K953&lt;=O$20,$L953&gt;O$20),$I953,0)</f>
        <v>0</v>
      </c>
      <c r="P953" s="103" t="n">
        <f aca="false">IF(AND($K953&lt;=P$20,$L953&gt;P$20),$I953,0)</f>
        <v>0</v>
      </c>
      <c r="Q953" s="103" t="n">
        <f aca="false">IF(AND($K953&lt;=Q$20,$L953&gt;Q$20),$I953,0)</f>
        <v>0</v>
      </c>
      <c r="R953" s="103" t="n">
        <f aca="false">IF(AND($K953&lt;=R$20,$L953&gt;R$20),$I953,0)</f>
        <v>0</v>
      </c>
      <c r="S953" s="103" t="n">
        <f aca="false">IF(AND($K953&lt;=S$20,$L953&gt;S$20),$I953,0)</f>
        <v>0</v>
      </c>
      <c r="T953" s="103" t="n">
        <f aca="false">IF(AND($K953&lt;=T$20,$L953&gt;T$20),$I953,0)</f>
        <v>0</v>
      </c>
      <c r="U953" s="103" t="n">
        <f aca="false">IF(AND($K953&lt;=U$20,$L953&gt;U$20),$I953,0)</f>
        <v>0</v>
      </c>
      <c r="V953" s="103" t="n">
        <f aca="false">IF(AND($K953&lt;=V$20,$L953&gt;V$20),$I953,0)</f>
        <v>0</v>
      </c>
      <c r="W953" s="103" t="n">
        <f aca="false">IF(AND($K953&lt;=W$20,$L953&gt;W$20),$I953,0)</f>
        <v>0</v>
      </c>
      <c r="X953" s="103" t="n">
        <f aca="false">IF(AND($K953&lt;=X$20,$L953&gt;X$20),$I953,0)</f>
        <v>0</v>
      </c>
      <c r="Y953" s="106" t="n">
        <f aca="false">SUM(M953:X953)</f>
        <v>0</v>
      </c>
    </row>
    <row r="954" customFormat="false" ht="12.75" hidden="false" customHeight="false" outlineLevel="0" collapsed="false">
      <c r="A954" s="0" t="n">
        <f aca="false">+'Personnel Input Worksheet'!A955</f>
        <v>0</v>
      </c>
      <c r="B954" s="0" t="n">
        <f aca="false">+'Personnel Input Worksheet'!B955</f>
        <v>0</v>
      </c>
      <c r="C954" s="0" t="n">
        <f aca="false">+'Personnel Input Worksheet'!C955</f>
        <v>0</v>
      </c>
      <c r="D954" s="0" t="n">
        <f aca="false">+'Personnel Input Worksheet'!D955</f>
        <v>0</v>
      </c>
      <c r="E954" s="0" t="n">
        <f aca="false">+'Personnel Input Worksheet'!E955</f>
        <v>0</v>
      </c>
      <c r="F954" s="94" t="n">
        <f aca="false">+'Personnel Input Worksheet'!F955</f>
        <v>0</v>
      </c>
      <c r="G954" s="0" t="n">
        <f aca="false">+'Personnel Input Worksheet'!G955</f>
        <v>0</v>
      </c>
      <c r="H954" s="102" t="n">
        <f aca="false">+G954*30</f>
        <v>0</v>
      </c>
      <c r="I954" s="103" t="n">
        <f aca="false">+F954/12</f>
        <v>0</v>
      </c>
      <c r="J954" s="104" t="n">
        <v>36526</v>
      </c>
      <c r="K954" s="105" t="n">
        <f aca="false">IF(B954&lt;&gt;"FTE",DATE(99,12,31),+J954+(360-H954))</f>
        <v>36525</v>
      </c>
      <c r="L954" s="105" t="n">
        <f aca="false">IF(B954&lt;&gt;"FTE",J954+H954,DATE(2001,1,1))</f>
        <v>36526</v>
      </c>
      <c r="M954" s="103" t="n">
        <f aca="false">IF(AND($K954&lt;=M$20,$L954&gt;M$20),$I954,0)</f>
        <v>0</v>
      </c>
      <c r="N954" s="103" t="n">
        <f aca="false">IF(AND($K954&lt;=N$20,$L954&gt;N$20),$I954,0)</f>
        <v>0</v>
      </c>
      <c r="O954" s="103" t="n">
        <f aca="false">IF(AND($K954&lt;=O$20,$L954&gt;O$20),$I954,0)</f>
        <v>0</v>
      </c>
      <c r="P954" s="103" t="n">
        <f aca="false">IF(AND($K954&lt;=P$20,$L954&gt;P$20),$I954,0)</f>
        <v>0</v>
      </c>
      <c r="Q954" s="103" t="n">
        <f aca="false">IF(AND($K954&lt;=Q$20,$L954&gt;Q$20),$I954,0)</f>
        <v>0</v>
      </c>
      <c r="R954" s="103" t="n">
        <f aca="false">IF(AND($K954&lt;=R$20,$L954&gt;R$20),$I954,0)</f>
        <v>0</v>
      </c>
      <c r="S954" s="103" t="n">
        <f aca="false">IF(AND($K954&lt;=S$20,$L954&gt;S$20),$I954,0)</f>
        <v>0</v>
      </c>
      <c r="T954" s="103" t="n">
        <f aca="false">IF(AND($K954&lt;=T$20,$L954&gt;T$20),$I954,0)</f>
        <v>0</v>
      </c>
      <c r="U954" s="103" t="n">
        <f aca="false">IF(AND($K954&lt;=U$20,$L954&gt;U$20),$I954,0)</f>
        <v>0</v>
      </c>
      <c r="V954" s="103" t="n">
        <f aca="false">IF(AND($K954&lt;=V$20,$L954&gt;V$20),$I954,0)</f>
        <v>0</v>
      </c>
      <c r="W954" s="103" t="n">
        <f aca="false">IF(AND($K954&lt;=W$20,$L954&gt;W$20),$I954,0)</f>
        <v>0</v>
      </c>
      <c r="X954" s="103" t="n">
        <f aca="false">IF(AND($K954&lt;=X$20,$L954&gt;X$20),$I954,0)</f>
        <v>0</v>
      </c>
      <c r="Y954" s="106" t="n">
        <f aca="false">SUM(M954:X954)</f>
        <v>0</v>
      </c>
    </row>
    <row r="955" customFormat="false" ht="12.75" hidden="false" customHeight="false" outlineLevel="0" collapsed="false">
      <c r="A955" s="0" t="n">
        <f aca="false">+'Personnel Input Worksheet'!A956</f>
        <v>0</v>
      </c>
      <c r="B955" s="0" t="n">
        <f aca="false">+'Personnel Input Worksheet'!B956</f>
        <v>0</v>
      </c>
      <c r="C955" s="0" t="n">
        <f aca="false">+'Personnel Input Worksheet'!C956</f>
        <v>0</v>
      </c>
      <c r="D955" s="0" t="n">
        <f aca="false">+'Personnel Input Worksheet'!D956</f>
        <v>0</v>
      </c>
      <c r="E955" s="0" t="n">
        <f aca="false">+'Personnel Input Worksheet'!E956</f>
        <v>0</v>
      </c>
      <c r="F955" s="94" t="n">
        <f aca="false">+'Personnel Input Worksheet'!F956</f>
        <v>0</v>
      </c>
      <c r="G955" s="0" t="n">
        <f aca="false">+'Personnel Input Worksheet'!G956</f>
        <v>0</v>
      </c>
      <c r="H955" s="102" t="n">
        <f aca="false">+G955*30</f>
        <v>0</v>
      </c>
      <c r="I955" s="103" t="n">
        <f aca="false">+F955/12</f>
        <v>0</v>
      </c>
      <c r="J955" s="104" t="n">
        <v>36526</v>
      </c>
      <c r="K955" s="105" t="n">
        <f aca="false">IF(B955&lt;&gt;"FTE",DATE(99,12,31),+J955+(360-H955))</f>
        <v>36525</v>
      </c>
      <c r="L955" s="105" t="n">
        <f aca="false">IF(B955&lt;&gt;"FTE",J955+H955,DATE(2001,1,1))</f>
        <v>36526</v>
      </c>
      <c r="M955" s="103" t="n">
        <f aca="false">IF(AND($K955&lt;=M$20,$L955&gt;M$20),$I955,0)</f>
        <v>0</v>
      </c>
      <c r="N955" s="103" t="n">
        <f aca="false">IF(AND($K955&lt;=N$20,$L955&gt;N$20),$I955,0)</f>
        <v>0</v>
      </c>
      <c r="O955" s="103" t="n">
        <f aca="false">IF(AND($K955&lt;=O$20,$L955&gt;O$20),$I955,0)</f>
        <v>0</v>
      </c>
      <c r="P955" s="103" t="n">
        <f aca="false">IF(AND($K955&lt;=P$20,$L955&gt;P$20),$I955,0)</f>
        <v>0</v>
      </c>
      <c r="Q955" s="103" t="n">
        <f aca="false">IF(AND($K955&lt;=Q$20,$L955&gt;Q$20),$I955,0)</f>
        <v>0</v>
      </c>
      <c r="R955" s="103" t="n">
        <f aca="false">IF(AND($K955&lt;=R$20,$L955&gt;R$20),$I955,0)</f>
        <v>0</v>
      </c>
      <c r="S955" s="103" t="n">
        <f aca="false">IF(AND($K955&lt;=S$20,$L955&gt;S$20),$I955,0)</f>
        <v>0</v>
      </c>
      <c r="T955" s="103" t="n">
        <f aca="false">IF(AND($K955&lt;=T$20,$L955&gt;T$20),$I955,0)</f>
        <v>0</v>
      </c>
      <c r="U955" s="103" t="n">
        <f aca="false">IF(AND($K955&lt;=U$20,$L955&gt;U$20),$I955,0)</f>
        <v>0</v>
      </c>
      <c r="V955" s="103" t="n">
        <f aca="false">IF(AND($K955&lt;=V$20,$L955&gt;V$20),$I955,0)</f>
        <v>0</v>
      </c>
      <c r="W955" s="103" t="n">
        <f aca="false">IF(AND($K955&lt;=W$20,$L955&gt;W$20),$I955,0)</f>
        <v>0</v>
      </c>
      <c r="X955" s="103" t="n">
        <f aca="false">IF(AND($K955&lt;=X$20,$L955&gt;X$20),$I955,0)</f>
        <v>0</v>
      </c>
      <c r="Y955" s="106" t="n">
        <f aca="false">SUM(M955:X955)</f>
        <v>0</v>
      </c>
    </row>
    <row r="956" customFormat="false" ht="12.75" hidden="false" customHeight="false" outlineLevel="0" collapsed="false">
      <c r="A956" s="0" t="n">
        <f aca="false">+'Personnel Input Worksheet'!A957</f>
        <v>0</v>
      </c>
      <c r="B956" s="0" t="n">
        <f aca="false">+'Personnel Input Worksheet'!B957</f>
        <v>0</v>
      </c>
      <c r="C956" s="0" t="n">
        <f aca="false">+'Personnel Input Worksheet'!C957</f>
        <v>0</v>
      </c>
      <c r="D956" s="0" t="n">
        <f aca="false">+'Personnel Input Worksheet'!D957</f>
        <v>0</v>
      </c>
      <c r="E956" s="0" t="n">
        <f aca="false">+'Personnel Input Worksheet'!E957</f>
        <v>0</v>
      </c>
      <c r="F956" s="94" t="n">
        <f aca="false">+'Personnel Input Worksheet'!F957</f>
        <v>0</v>
      </c>
      <c r="G956" s="0" t="n">
        <f aca="false">+'Personnel Input Worksheet'!G957</f>
        <v>0</v>
      </c>
      <c r="H956" s="102" t="n">
        <f aca="false">+G956*30</f>
        <v>0</v>
      </c>
      <c r="I956" s="103" t="n">
        <f aca="false">+F956/12</f>
        <v>0</v>
      </c>
      <c r="J956" s="104" t="n">
        <v>36526</v>
      </c>
      <c r="K956" s="105" t="n">
        <f aca="false">IF(B956&lt;&gt;"FTE",DATE(99,12,31),+J956+(360-H956))</f>
        <v>36525</v>
      </c>
      <c r="L956" s="105" t="n">
        <f aca="false">IF(B956&lt;&gt;"FTE",J956+H956,DATE(2001,1,1))</f>
        <v>36526</v>
      </c>
      <c r="M956" s="103" t="n">
        <f aca="false">IF(AND($K956&lt;=M$20,$L956&gt;M$20),$I956,0)</f>
        <v>0</v>
      </c>
      <c r="N956" s="103" t="n">
        <f aca="false">IF(AND($K956&lt;=N$20,$L956&gt;N$20),$I956,0)</f>
        <v>0</v>
      </c>
      <c r="O956" s="103" t="n">
        <f aca="false">IF(AND($K956&lt;=O$20,$L956&gt;O$20),$I956,0)</f>
        <v>0</v>
      </c>
      <c r="P956" s="103" t="n">
        <f aca="false">IF(AND($K956&lt;=P$20,$L956&gt;P$20),$I956,0)</f>
        <v>0</v>
      </c>
      <c r="Q956" s="103" t="n">
        <f aca="false">IF(AND($K956&lt;=Q$20,$L956&gt;Q$20),$I956,0)</f>
        <v>0</v>
      </c>
      <c r="R956" s="103" t="n">
        <f aca="false">IF(AND($K956&lt;=R$20,$L956&gt;R$20),$I956,0)</f>
        <v>0</v>
      </c>
      <c r="S956" s="103" t="n">
        <f aca="false">IF(AND($K956&lt;=S$20,$L956&gt;S$20),$I956,0)</f>
        <v>0</v>
      </c>
      <c r="T956" s="103" t="n">
        <f aca="false">IF(AND($K956&lt;=T$20,$L956&gt;T$20),$I956,0)</f>
        <v>0</v>
      </c>
      <c r="U956" s="103" t="n">
        <f aca="false">IF(AND($K956&lt;=U$20,$L956&gt;U$20),$I956,0)</f>
        <v>0</v>
      </c>
      <c r="V956" s="103" t="n">
        <f aca="false">IF(AND($K956&lt;=V$20,$L956&gt;V$20),$I956,0)</f>
        <v>0</v>
      </c>
      <c r="W956" s="103" t="n">
        <f aca="false">IF(AND($K956&lt;=W$20,$L956&gt;W$20),$I956,0)</f>
        <v>0</v>
      </c>
      <c r="X956" s="103" t="n">
        <f aca="false">IF(AND($K956&lt;=X$20,$L956&gt;X$20),$I956,0)</f>
        <v>0</v>
      </c>
      <c r="Y956" s="106" t="n">
        <f aca="false">SUM(M956:X956)</f>
        <v>0</v>
      </c>
    </row>
    <row r="957" customFormat="false" ht="12.75" hidden="false" customHeight="false" outlineLevel="0" collapsed="false">
      <c r="A957" s="0" t="n">
        <f aca="false">+'Personnel Input Worksheet'!A958</f>
        <v>0</v>
      </c>
      <c r="B957" s="0" t="n">
        <f aca="false">+'Personnel Input Worksheet'!B958</f>
        <v>0</v>
      </c>
      <c r="C957" s="0" t="n">
        <f aca="false">+'Personnel Input Worksheet'!C958</f>
        <v>0</v>
      </c>
      <c r="D957" s="0" t="n">
        <f aca="false">+'Personnel Input Worksheet'!D958</f>
        <v>0</v>
      </c>
      <c r="E957" s="0" t="n">
        <f aca="false">+'Personnel Input Worksheet'!E958</f>
        <v>0</v>
      </c>
      <c r="F957" s="94" t="n">
        <f aca="false">+'Personnel Input Worksheet'!F958</f>
        <v>0</v>
      </c>
      <c r="G957" s="0" t="n">
        <f aca="false">+'Personnel Input Worksheet'!G958</f>
        <v>0</v>
      </c>
      <c r="H957" s="102" t="n">
        <f aca="false">+G957*30</f>
        <v>0</v>
      </c>
      <c r="I957" s="103" t="n">
        <f aca="false">+F957/12</f>
        <v>0</v>
      </c>
      <c r="J957" s="104" t="n">
        <v>36526</v>
      </c>
      <c r="K957" s="105" t="n">
        <f aca="false">IF(B957&lt;&gt;"FTE",DATE(99,12,31),+J957+(360-H957))</f>
        <v>36525</v>
      </c>
      <c r="L957" s="105" t="n">
        <f aca="false">IF(B957&lt;&gt;"FTE",J957+H957,DATE(2001,1,1))</f>
        <v>36526</v>
      </c>
      <c r="M957" s="103" t="n">
        <f aca="false">IF(AND($K957&lt;=M$20,$L957&gt;M$20),$I957,0)</f>
        <v>0</v>
      </c>
      <c r="N957" s="103" t="n">
        <f aca="false">IF(AND($K957&lt;=N$20,$L957&gt;N$20),$I957,0)</f>
        <v>0</v>
      </c>
      <c r="O957" s="103" t="n">
        <f aca="false">IF(AND($K957&lt;=O$20,$L957&gt;O$20),$I957,0)</f>
        <v>0</v>
      </c>
      <c r="P957" s="103" t="n">
        <f aca="false">IF(AND($K957&lt;=P$20,$L957&gt;P$20),$I957,0)</f>
        <v>0</v>
      </c>
      <c r="Q957" s="103" t="n">
        <f aca="false">IF(AND($K957&lt;=Q$20,$L957&gt;Q$20),$I957,0)</f>
        <v>0</v>
      </c>
      <c r="R957" s="103" t="n">
        <f aca="false">IF(AND($K957&lt;=R$20,$L957&gt;R$20),$I957,0)</f>
        <v>0</v>
      </c>
      <c r="S957" s="103" t="n">
        <f aca="false">IF(AND($K957&lt;=S$20,$L957&gt;S$20),$I957,0)</f>
        <v>0</v>
      </c>
      <c r="T957" s="103" t="n">
        <f aca="false">IF(AND($K957&lt;=T$20,$L957&gt;T$20),$I957,0)</f>
        <v>0</v>
      </c>
      <c r="U957" s="103" t="n">
        <f aca="false">IF(AND($K957&lt;=U$20,$L957&gt;U$20),$I957,0)</f>
        <v>0</v>
      </c>
      <c r="V957" s="103" t="n">
        <f aca="false">IF(AND($K957&lt;=V$20,$L957&gt;V$20),$I957,0)</f>
        <v>0</v>
      </c>
      <c r="W957" s="103" t="n">
        <f aca="false">IF(AND($K957&lt;=W$20,$L957&gt;W$20),$I957,0)</f>
        <v>0</v>
      </c>
      <c r="X957" s="103" t="n">
        <f aca="false">IF(AND($K957&lt;=X$20,$L957&gt;X$20),$I957,0)</f>
        <v>0</v>
      </c>
      <c r="Y957" s="106" t="n">
        <f aca="false">SUM(M957:X957)</f>
        <v>0</v>
      </c>
    </row>
    <row r="958" customFormat="false" ht="12.75" hidden="false" customHeight="false" outlineLevel="0" collapsed="false">
      <c r="A958" s="0" t="n">
        <f aca="false">+'Personnel Input Worksheet'!A959</f>
        <v>0</v>
      </c>
      <c r="B958" s="0" t="n">
        <f aca="false">+'Personnel Input Worksheet'!B959</f>
        <v>0</v>
      </c>
      <c r="C958" s="0" t="n">
        <f aca="false">+'Personnel Input Worksheet'!C959</f>
        <v>0</v>
      </c>
      <c r="D958" s="0" t="n">
        <f aca="false">+'Personnel Input Worksheet'!D959</f>
        <v>0</v>
      </c>
      <c r="E958" s="0" t="n">
        <f aca="false">+'Personnel Input Worksheet'!E959</f>
        <v>0</v>
      </c>
      <c r="F958" s="94" t="n">
        <f aca="false">+'Personnel Input Worksheet'!F959</f>
        <v>0</v>
      </c>
      <c r="G958" s="0" t="n">
        <f aca="false">+'Personnel Input Worksheet'!G959</f>
        <v>0</v>
      </c>
      <c r="H958" s="102" t="n">
        <f aca="false">+G958*30</f>
        <v>0</v>
      </c>
      <c r="I958" s="103" t="n">
        <f aca="false">+F958/12</f>
        <v>0</v>
      </c>
      <c r="J958" s="104" t="n">
        <v>36526</v>
      </c>
      <c r="K958" s="105" t="n">
        <f aca="false">IF(B958&lt;&gt;"FTE",DATE(99,12,31),+J958+(360-H958))</f>
        <v>36525</v>
      </c>
      <c r="L958" s="105" t="n">
        <f aca="false">IF(B958&lt;&gt;"FTE",J958+H958,DATE(2001,1,1))</f>
        <v>36526</v>
      </c>
      <c r="M958" s="103" t="n">
        <f aca="false">IF(AND($K958&lt;=M$20,$L958&gt;M$20),$I958,0)</f>
        <v>0</v>
      </c>
      <c r="N958" s="103" t="n">
        <f aca="false">IF(AND($K958&lt;=N$20,$L958&gt;N$20),$I958,0)</f>
        <v>0</v>
      </c>
      <c r="O958" s="103" t="n">
        <f aca="false">IF(AND($K958&lt;=O$20,$L958&gt;O$20),$I958,0)</f>
        <v>0</v>
      </c>
      <c r="P958" s="103" t="n">
        <f aca="false">IF(AND($K958&lt;=P$20,$L958&gt;P$20),$I958,0)</f>
        <v>0</v>
      </c>
      <c r="Q958" s="103" t="n">
        <f aca="false">IF(AND($K958&lt;=Q$20,$L958&gt;Q$20),$I958,0)</f>
        <v>0</v>
      </c>
      <c r="R958" s="103" t="n">
        <f aca="false">IF(AND($K958&lt;=R$20,$L958&gt;R$20),$I958,0)</f>
        <v>0</v>
      </c>
      <c r="S958" s="103" t="n">
        <f aca="false">IF(AND($K958&lt;=S$20,$L958&gt;S$20),$I958,0)</f>
        <v>0</v>
      </c>
      <c r="T958" s="103" t="n">
        <f aca="false">IF(AND($K958&lt;=T$20,$L958&gt;T$20),$I958,0)</f>
        <v>0</v>
      </c>
      <c r="U958" s="103" t="n">
        <f aca="false">IF(AND($K958&lt;=U$20,$L958&gt;U$20),$I958,0)</f>
        <v>0</v>
      </c>
      <c r="V958" s="103" t="n">
        <f aca="false">IF(AND($K958&lt;=V$20,$L958&gt;V$20),$I958,0)</f>
        <v>0</v>
      </c>
      <c r="W958" s="103" t="n">
        <f aca="false">IF(AND($K958&lt;=W$20,$L958&gt;W$20),$I958,0)</f>
        <v>0</v>
      </c>
      <c r="X958" s="103" t="n">
        <f aca="false">IF(AND($K958&lt;=X$20,$L958&gt;X$20),$I958,0)</f>
        <v>0</v>
      </c>
      <c r="Y958" s="106" t="n">
        <f aca="false">SUM(M958:X958)</f>
        <v>0</v>
      </c>
    </row>
    <row r="959" customFormat="false" ht="12.75" hidden="false" customHeight="false" outlineLevel="0" collapsed="false">
      <c r="A959" s="0" t="n">
        <f aca="false">+'Personnel Input Worksheet'!A960</f>
        <v>0</v>
      </c>
      <c r="B959" s="0" t="n">
        <f aca="false">+'Personnel Input Worksheet'!B960</f>
        <v>0</v>
      </c>
      <c r="C959" s="0" t="n">
        <f aca="false">+'Personnel Input Worksheet'!C960</f>
        <v>0</v>
      </c>
      <c r="D959" s="0" t="n">
        <f aca="false">+'Personnel Input Worksheet'!D960</f>
        <v>0</v>
      </c>
      <c r="E959" s="0" t="n">
        <f aca="false">+'Personnel Input Worksheet'!E960</f>
        <v>0</v>
      </c>
      <c r="F959" s="94" t="n">
        <f aca="false">+'Personnel Input Worksheet'!F960</f>
        <v>0</v>
      </c>
      <c r="G959" s="0" t="n">
        <f aca="false">+'Personnel Input Worksheet'!G960</f>
        <v>0</v>
      </c>
      <c r="H959" s="102" t="n">
        <f aca="false">+G959*30</f>
        <v>0</v>
      </c>
      <c r="I959" s="103" t="n">
        <f aca="false">+F959/12</f>
        <v>0</v>
      </c>
      <c r="J959" s="104" t="n">
        <v>36526</v>
      </c>
      <c r="K959" s="105" t="n">
        <f aca="false">IF(B959&lt;&gt;"FTE",DATE(99,12,31),+J959+(360-H959))</f>
        <v>36525</v>
      </c>
      <c r="L959" s="105" t="n">
        <f aca="false">IF(B959&lt;&gt;"FTE",J959+H959,DATE(2001,1,1))</f>
        <v>36526</v>
      </c>
      <c r="M959" s="103" t="n">
        <f aca="false">IF(AND($K959&lt;=M$20,$L959&gt;M$20),$I959,0)</f>
        <v>0</v>
      </c>
      <c r="N959" s="103" t="n">
        <f aca="false">IF(AND($K959&lt;=N$20,$L959&gt;N$20),$I959,0)</f>
        <v>0</v>
      </c>
      <c r="O959" s="103" t="n">
        <f aca="false">IF(AND($K959&lt;=O$20,$L959&gt;O$20),$I959,0)</f>
        <v>0</v>
      </c>
      <c r="P959" s="103" t="n">
        <f aca="false">IF(AND($K959&lt;=P$20,$L959&gt;P$20),$I959,0)</f>
        <v>0</v>
      </c>
      <c r="Q959" s="103" t="n">
        <f aca="false">IF(AND($K959&lt;=Q$20,$L959&gt;Q$20),$I959,0)</f>
        <v>0</v>
      </c>
      <c r="R959" s="103" t="n">
        <f aca="false">IF(AND($K959&lt;=R$20,$L959&gt;R$20),$I959,0)</f>
        <v>0</v>
      </c>
      <c r="S959" s="103" t="n">
        <f aca="false">IF(AND($K959&lt;=S$20,$L959&gt;S$20),$I959,0)</f>
        <v>0</v>
      </c>
      <c r="T959" s="103" t="n">
        <f aca="false">IF(AND($K959&lt;=T$20,$L959&gt;T$20),$I959,0)</f>
        <v>0</v>
      </c>
      <c r="U959" s="103" t="n">
        <f aca="false">IF(AND($K959&lt;=U$20,$L959&gt;U$20),$I959,0)</f>
        <v>0</v>
      </c>
      <c r="V959" s="103" t="n">
        <f aca="false">IF(AND($K959&lt;=V$20,$L959&gt;V$20),$I959,0)</f>
        <v>0</v>
      </c>
      <c r="W959" s="103" t="n">
        <f aca="false">IF(AND($K959&lt;=W$20,$L959&gt;W$20),$I959,0)</f>
        <v>0</v>
      </c>
      <c r="X959" s="103" t="n">
        <f aca="false">IF(AND($K959&lt;=X$20,$L959&gt;X$20),$I959,0)</f>
        <v>0</v>
      </c>
      <c r="Y959" s="106" t="n">
        <f aca="false">SUM(M959:X959)</f>
        <v>0</v>
      </c>
    </row>
    <row r="960" customFormat="false" ht="12.75" hidden="false" customHeight="false" outlineLevel="0" collapsed="false">
      <c r="A960" s="0" t="n">
        <f aca="false">+'Personnel Input Worksheet'!A961</f>
        <v>0</v>
      </c>
      <c r="B960" s="0" t="n">
        <f aca="false">+'Personnel Input Worksheet'!B961</f>
        <v>0</v>
      </c>
      <c r="C960" s="0" t="n">
        <f aca="false">+'Personnel Input Worksheet'!C961</f>
        <v>0</v>
      </c>
      <c r="D960" s="0" t="n">
        <f aca="false">+'Personnel Input Worksheet'!D961</f>
        <v>0</v>
      </c>
      <c r="E960" s="0" t="n">
        <f aca="false">+'Personnel Input Worksheet'!E961</f>
        <v>0</v>
      </c>
      <c r="F960" s="94" t="n">
        <f aca="false">+'Personnel Input Worksheet'!F961</f>
        <v>0</v>
      </c>
      <c r="G960" s="0" t="n">
        <f aca="false">+'Personnel Input Worksheet'!G961</f>
        <v>0</v>
      </c>
      <c r="H960" s="102" t="n">
        <f aca="false">+G960*30</f>
        <v>0</v>
      </c>
      <c r="I960" s="103" t="n">
        <f aca="false">+F960/12</f>
        <v>0</v>
      </c>
      <c r="J960" s="104" t="n">
        <v>36526</v>
      </c>
      <c r="K960" s="105" t="n">
        <f aca="false">IF(B960&lt;&gt;"FTE",DATE(99,12,31),+J960+(360-H960))</f>
        <v>36525</v>
      </c>
      <c r="L960" s="105" t="n">
        <f aca="false">IF(B960&lt;&gt;"FTE",J960+H960,DATE(2001,1,1))</f>
        <v>36526</v>
      </c>
      <c r="M960" s="103" t="n">
        <f aca="false">IF(AND($K960&lt;=M$20,$L960&gt;M$20),$I960,0)</f>
        <v>0</v>
      </c>
      <c r="N960" s="103" t="n">
        <f aca="false">IF(AND($K960&lt;=N$20,$L960&gt;N$20),$I960,0)</f>
        <v>0</v>
      </c>
      <c r="O960" s="103" t="n">
        <f aca="false">IF(AND($K960&lt;=O$20,$L960&gt;O$20),$I960,0)</f>
        <v>0</v>
      </c>
      <c r="P960" s="103" t="n">
        <f aca="false">IF(AND($K960&lt;=P$20,$L960&gt;P$20),$I960,0)</f>
        <v>0</v>
      </c>
      <c r="Q960" s="103" t="n">
        <f aca="false">IF(AND($K960&lt;=Q$20,$L960&gt;Q$20),$I960,0)</f>
        <v>0</v>
      </c>
      <c r="R960" s="103" t="n">
        <f aca="false">IF(AND($K960&lt;=R$20,$L960&gt;R$20),$I960,0)</f>
        <v>0</v>
      </c>
      <c r="S960" s="103" t="n">
        <f aca="false">IF(AND($K960&lt;=S$20,$L960&gt;S$20),$I960,0)</f>
        <v>0</v>
      </c>
      <c r="T960" s="103" t="n">
        <f aca="false">IF(AND($K960&lt;=T$20,$L960&gt;T$20),$I960,0)</f>
        <v>0</v>
      </c>
      <c r="U960" s="103" t="n">
        <f aca="false">IF(AND($K960&lt;=U$20,$L960&gt;U$20),$I960,0)</f>
        <v>0</v>
      </c>
      <c r="V960" s="103" t="n">
        <f aca="false">IF(AND($K960&lt;=V$20,$L960&gt;V$20),$I960,0)</f>
        <v>0</v>
      </c>
      <c r="W960" s="103" t="n">
        <f aca="false">IF(AND($K960&lt;=W$20,$L960&gt;W$20),$I960,0)</f>
        <v>0</v>
      </c>
      <c r="X960" s="103" t="n">
        <f aca="false">IF(AND($K960&lt;=X$20,$L960&gt;X$20),$I960,0)</f>
        <v>0</v>
      </c>
      <c r="Y960" s="106" t="n">
        <f aca="false">SUM(M960:X960)</f>
        <v>0</v>
      </c>
    </row>
    <row r="961" customFormat="false" ht="12.75" hidden="false" customHeight="false" outlineLevel="0" collapsed="false">
      <c r="A961" s="0" t="n">
        <f aca="false">+'Personnel Input Worksheet'!A962</f>
        <v>0</v>
      </c>
      <c r="B961" s="0" t="n">
        <f aca="false">+'Personnel Input Worksheet'!B962</f>
        <v>0</v>
      </c>
      <c r="C961" s="0" t="n">
        <f aca="false">+'Personnel Input Worksheet'!C962</f>
        <v>0</v>
      </c>
      <c r="D961" s="0" t="n">
        <f aca="false">+'Personnel Input Worksheet'!D962</f>
        <v>0</v>
      </c>
      <c r="E961" s="0" t="n">
        <f aca="false">+'Personnel Input Worksheet'!E962</f>
        <v>0</v>
      </c>
      <c r="F961" s="94" t="n">
        <f aca="false">+'Personnel Input Worksheet'!F962</f>
        <v>0</v>
      </c>
      <c r="G961" s="0" t="n">
        <f aca="false">+'Personnel Input Worksheet'!G962</f>
        <v>0</v>
      </c>
      <c r="H961" s="102" t="n">
        <f aca="false">+G961*30</f>
        <v>0</v>
      </c>
      <c r="I961" s="103" t="n">
        <f aca="false">+F961/12</f>
        <v>0</v>
      </c>
      <c r="J961" s="104" t="n">
        <v>36526</v>
      </c>
      <c r="K961" s="105" t="n">
        <f aca="false">IF(B961&lt;&gt;"FTE",DATE(99,12,31),+J961+(360-H961))</f>
        <v>36525</v>
      </c>
      <c r="L961" s="105" t="n">
        <f aca="false">IF(B961&lt;&gt;"FTE",J961+H961,DATE(2001,1,1))</f>
        <v>36526</v>
      </c>
      <c r="M961" s="103" t="n">
        <f aca="false">IF(AND($K961&lt;=M$20,$L961&gt;M$20),$I961,0)</f>
        <v>0</v>
      </c>
      <c r="N961" s="103" t="n">
        <f aca="false">IF(AND($K961&lt;=N$20,$L961&gt;N$20),$I961,0)</f>
        <v>0</v>
      </c>
      <c r="O961" s="103" t="n">
        <f aca="false">IF(AND($K961&lt;=O$20,$L961&gt;O$20),$I961,0)</f>
        <v>0</v>
      </c>
      <c r="P961" s="103" t="n">
        <f aca="false">IF(AND($K961&lt;=P$20,$L961&gt;P$20),$I961,0)</f>
        <v>0</v>
      </c>
      <c r="Q961" s="103" t="n">
        <f aca="false">IF(AND($K961&lt;=Q$20,$L961&gt;Q$20),$I961,0)</f>
        <v>0</v>
      </c>
      <c r="R961" s="103" t="n">
        <f aca="false">IF(AND($K961&lt;=R$20,$L961&gt;R$20),$I961,0)</f>
        <v>0</v>
      </c>
      <c r="S961" s="103" t="n">
        <f aca="false">IF(AND($K961&lt;=S$20,$L961&gt;S$20),$I961,0)</f>
        <v>0</v>
      </c>
      <c r="T961" s="103" t="n">
        <f aca="false">IF(AND($K961&lt;=T$20,$L961&gt;T$20),$I961,0)</f>
        <v>0</v>
      </c>
      <c r="U961" s="103" t="n">
        <f aca="false">IF(AND($K961&lt;=U$20,$L961&gt;U$20),$I961,0)</f>
        <v>0</v>
      </c>
      <c r="V961" s="103" t="n">
        <f aca="false">IF(AND($K961&lt;=V$20,$L961&gt;V$20),$I961,0)</f>
        <v>0</v>
      </c>
      <c r="W961" s="103" t="n">
        <f aca="false">IF(AND($K961&lt;=W$20,$L961&gt;W$20),$I961,0)</f>
        <v>0</v>
      </c>
      <c r="X961" s="103" t="n">
        <f aca="false">IF(AND($K961&lt;=X$20,$L961&gt;X$20),$I961,0)</f>
        <v>0</v>
      </c>
      <c r="Y961" s="106" t="n">
        <f aca="false">SUM(M961:X961)</f>
        <v>0</v>
      </c>
    </row>
    <row r="962" customFormat="false" ht="12.75" hidden="false" customHeight="false" outlineLevel="0" collapsed="false">
      <c r="A962" s="0" t="n">
        <f aca="false">+'Personnel Input Worksheet'!A963</f>
        <v>0</v>
      </c>
      <c r="B962" s="0" t="n">
        <f aca="false">+'Personnel Input Worksheet'!B963</f>
        <v>0</v>
      </c>
      <c r="C962" s="0" t="n">
        <f aca="false">+'Personnel Input Worksheet'!C963</f>
        <v>0</v>
      </c>
      <c r="D962" s="0" t="n">
        <f aca="false">+'Personnel Input Worksheet'!D963</f>
        <v>0</v>
      </c>
      <c r="E962" s="0" t="n">
        <f aca="false">+'Personnel Input Worksheet'!E963</f>
        <v>0</v>
      </c>
      <c r="F962" s="94" t="n">
        <f aca="false">+'Personnel Input Worksheet'!F963</f>
        <v>0</v>
      </c>
      <c r="G962" s="0" t="n">
        <f aca="false">+'Personnel Input Worksheet'!G963</f>
        <v>0</v>
      </c>
      <c r="H962" s="102" t="n">
        <f aca="false">+G962*30</f>
        <v>0</v>
      </c>
      <c r="I962" s="103" t="n">
        <f aca="false">+F962/12</f>
        <v>0</v>
      </c>
      <c r="J962" s="104" t="n">
        <v>36526</v>
      </c>
      <c r="K962" s="105" t="n">
        <f aca="false">IF(B962&lt;&gt;"FTE",DATE(99,12,31),+J962+(360-H962))</f>
        <v>36525</v>
      </c>
      <c r="L962" s="105" t="n">
        <f aca="false">IF(B962&lt;&gt;"FTE",J962+H962,DATE(2001,1,1))</f>
        <v>36526</v>
      </c>
      <c r="M962" s="103" t="n">
        <f aca="false">IF(AND($K962&lt;=M$20,$L962&gt;M$20),$I962,0)</f>
        <v>0</v>
      </c>
      <c r="N962" s="103" t="n">
        <f aca="false">IF(AND($K962&lt;=N$20,$L962&gt;N$20),$I962,0)</f>
        <v>0</v>
      </c>
      <c r="O962" s="103" t="n">
        <f aca="false">IF(AND($K962&lt;=O$20,$L962&gt;O$20),$I962,0)</f>
        <v>0</v>
      </c>
      <c r="P962" s="103" t="n">
        <f aca="false">IF(AND($K962&lt;=P$20,$L962&gt;P$20),$I962,0)</f>
        <v>0</v>
      </c>
      <c r="Q962" s="103" t="n">
        <f aca="false">IF(AND($K962&lt;=Q$20,$L962&gt;Q$20),$I962,0)</f>
        <v>0</v>
      </c>
      <c r="R962" s="103" t="n">
        <f aca="false">IF(AND($K962&lt;=R$20,$L962&gt;R$20),$I962,0)</f>
        <v>0</v>
      </c>
      <c r="S962" s="103" t="n">
        <f aca="false">IF(AND($K962&lt;=S$20,$L962&gt;S$20),$I962,0)</f>
        <v>0</v>
      </c>
      <c r="T962" s="103" t="n">
        <f aca="false">IF(AND($K962&lt;=T$20,$L962&gt;T$20),$I962,0)</f>
        <v>0</v>
      </c>
      <c r="U962" s="103" t="n">
        <f aca="false">IF(AND($K962&lt;=U$20,$L962&gt;U$20),$I962,0)</f>
        <v>0</v>
      </c>
      <c r="V962" s="103" t="n">
        <f aca="false">IF(AND($K962&lt;=V$20,$L962&gt;V$20),$I962,0)</f>
        <v>0</v>
      </c>
      <c r="W962" s="103" t="n">
        <f aca="false">IF(AND($K962&lt;=W$20,$L962&gt;W$20),$I962,0)</f>
        <v>0</v>
      </c>
      <c r="X962" s="103" t="n">
        <f aca="false">IF(AND($K962&lt;=X$20,$L962&gt;X$20),$I962,0)</f>
        <v>0</v>
      </c>
      <c r="Y962" s="106" t="n">
        <f aca="false">SUM(M962:X962)</f>
        <v>0</v>
      </c>
    </row>
    <row r="963" customFormat="false" ht="12.75" hidden="false" customHeight="false" outlineLevel="0" collapsed="false">
      <c r="A963" s="0" t="n">
        <f aca="false">+'Personnel Input Worksheet'!A964</f>
        <v>0</v>
      </c>
      <c r="B963" s="0" t="n">
        <f aca="false">+'Personnel Input Worksheet'!B964</f>
        <v>0</v>
      </c>
      <c r="C963" s="0" t="n">
        <f aca="false">+'Personnel Input Worksheet'!C964</f>
        <v>0</v>
      </c>
      <c r="D963" s="0" t="n">
        <f aca="false">+'Personnel Input Worksheet'!D964</f>
        <v>0</v>
      </c>
      <c r="E963" s="0" t="n">
        <f aca="false">+'Personnel Input Worksheet'!E964</f>
        <v>0</v>
      </c>
      <c r="F963" s="94" t="n">
        <f aca="false">+'Personnel Input Worksheet'!F964</f>
        <v>0</v>
      </c>
      <c r="G963" s="0" t="n">
        <f aca="false">+'Personnel Input Worksheet'!G964</f>
        <v>0</v>
      </c>
      <c r="H963" s="102" t="n">
        <f aca="false">+G963*30</f>
        <v>0</v>
      </c>
      <c r="I963" s="103" t="n">
        <f aca="false">+F963/12</f>
        <v>0</v>
      </c>
      <c r="J963" s="104" t="n">
        <v>36526</v>
      </c>
      <c r="K963" s="105" t="n">
        <f aca="false">IF(B963&lt;&gt;"FTE",DATE(99,12,31),+J963+(360-H963))</f>
        <v>36525</v>
      </c>
      <c r="L963" s="105" t="n">
        <f aca="false">IF(B963&lt;&gt;"FTE",J963+H963,DATE(2001,1,1))</f>
        <v>36526</v>
      </c>
      <c r="M963" s="103" t="n">
        <f aca="false">IF(AND($K963&lt;=M$20,$L963&gt;M$20),$I963,0)</f>
        <v>0</v>
      </c>
      <c r="N963" s="103" t="n">
        <f aca="false">IF(AND($K963&lt;=N$20,$L963&gt;N$20),$I963,0)</f>
        <v>0</v>
      </c>
      <c r="O963" s="103" t="n">
        <f aca="false">IF(AND($K963&lt;=O$20,$L963&gt;O$20),$I963,0)</f>
        <v>0</v>
      </c>
      <c r="P963" s="103" t="n">
        <f aca="false">IF(AND($K963&lt;=P$20,$L963&gt;P$20),$I963,0)</f>
        <v>0</v>
      </c>
      <c r="Q963" s="103" t="n">
        <f aca="false">IF(AND($K963&lt;=Q$20,$L963&gt;Q$20),$I963,0)</f>
        <v>0</v>
      </c>
      <c r="R963" s="103" t="n">
        <f aca="false">IF(AND($K963&lt;=R$20,$L963&gt;R$20),$I963,0)</f>
        <v>0</v>
      </c>
      <c r="S963" s="103" t="n">
        <f aca="false">IF(AND($K963&lt;=S$20,$L963&gt;S$20),$I963,0)</f>
        <v>0</v>
      </c>
      <c r="T963" s="103" t="n">
        <f aca="false">IF(AND($K963&lt;=T$20,$L963&gt;T$20),$I963,0)</f>
        <v>0</v>
      </c>
      <c r="U963" s="103" t="n">
        <f aca="false">IF(AND($K963&lt;=U$20,$L963&gt;U$20),$I963,0)</f>
        <v>0</v>
      </c>
      <c r="V963" s="103" t="n">
        <f aca="false">IF(AND($K963&lt;=V$20,$L963&gt;V$20),$I963,0)</f>
        <v>0</v>
      </c>
      <c r="W963" s="103" t="n">
        <f aca="false">IF(AND($K963&lt;=W$20,$L963&gt;W$20),$I963,0)</f>
        <v>0</v>
      </c>
      <c r="X963" s="103" t="n">
        <f aca="false">IF(AND($K963&lt;=X$20,$L963&gt;X$20),$I963,0)</f>
        <v>0</v>
      </c>
      <c r="Y963" s="106" t="n">
        <f aca="false">SUM(M963:X963)</f>
        <v>0</v>
      </c>
    </row>
    <row r="964" customFormat="false" ht="12.75" hidden="false" customHeight="false" outlineLevel="0" collapsed="false">
      <c r="A964" s="0" t="n">
        <f aca="false">+'Personnel Input Worksheet'!A965</f>
        <v>0</v>
      </c>
      <c r="B964" s="0" t="n">
        <f aca="false">+'Personnel Input Worksheet'!B965</f>
        <v>0</v>
      </c>
      <c r="C964" s="0" t="n">
        <f aca="false">+'Personnel Input Worksheet'!C965</f>
        <v>0</v>
      </c>
      <c r="D964" s="0" t="n">
        <f aca="false">+'Personnel Input Worksheet'!D965</f>
        <v>0</v>
      </c>
      <c r="E964" s="0" t="n">
        <f aca="false">+'Personnel Input Worksheet'!E965</f>
        <v>0</v>
      </c>
      <c r="F964" s="94" t="n">
        <f aca="false">+'Personnel Input Worksheet'!F965</f>
        <v>0</v>
      </c>
      <c r="G964" s="0" t="n">
        <f aca="false">+'Personnel Input Worksheet'!G965</f>
        <v>0</v>
      </c>
      <c r="H964" s="102" t="n">
        <f aca="false">+G964*30</f>
        <v>0</v>
      </c>
      <c r="I964" s="103" t="n">
        <f aca="false">+F964/12</f>
        <v>0</v>
      </c>
      <c r="J964" s="104" t="n">
        <v>36526</v>
      </c>
      <c r="K964" s="105" t="n">
        <f aca="false">IF(B964&lt;&gt;"FTE",DATE(99,12,31),+J964+(360-H964))</f>
        <v>36525</v>
      </c>
      <c r="L964" s="105" t="n">
        <f aca="false">IF(B964&lt;&gt;"FTE",J964+H964,DATE(2001,1,1))</f>
        <v>36526</v>
      </c>
      <c r="M964" s="103" t="n">
        <f aca="false">IF(AND($K964&lt;=M$20,$L964&gt;M$20),$I964,0)</f>
        <v>0</v>
      </c>
      <c r="N964" s="103" t="n">
        <f aca="false">IF(AND($K964&lt;=N$20,$L964&gt;N$20),$I964,0)</f>
        <v>0</v>
      </c>
      <c r="O964" s="103" t="n">
        <f aca="false">IF(AND($K964&lt;=O$20,$L964&gt;O$20),$I964,0)</f>
        <v>0</v>
      </c>
      <c r="P964" s="103" t="n">
        <f aca="false">IF(AND($K964&lt;=P$20,$L964&gt;P$20),$I964,0)</f>
        <v>0</v>
      </c>
      <c r="Q964" s="103" t="n">
        <f aca="false">IF(AND($K964&lt;=Q$20,$L964&gt;Q$20),$I964,0)</f>
        <v>0</v>
      </c>
      <c r="R964" s="103" t="n">
        <f aca="false">IF(AND($K964&lt;=R$20,$L964&gt;R$20),$I964,0)</f>
        <v>0</v>
      </c>
      <c r="S964" s="103" t="n">
        <f aca="false">IF(AND($K964&lt;=S$20,$L964&gt;S$20),$I964,0)</f>
        <v>0</v>
      </c>
      <c r="T964" s="103" t="n">
        <f aca="false">IF(AND($K964&lt;=T$20,$L964&gt;T$20),$I964,0)</f>
        <v>0</v>
      </c>
      <c r="U964" s="103" t="n">
        <f aca="false">IF(AND($K964&lt;=U$20,$L964&gt;U$20),$I964,0)</f>
        <v>0</v>
      </c>
      <c r="V964" s="103" t="n">
        <f aca="false">IF(AND($K964&lt;=V$20,$L964&gt;V$20),$I964,0)</f>
        <v>0</v>
      </c>
      <c r="W964" s="103" t="n">
        <f aca="false">IF(AND($K964&lt;=W$20,$L964&gt;W$20),$I964,0)</f>
        <v>0</v>
      </c>
      <c r="X964" s="103" t="n">
        <f aca="false">IF(AND($K964&lt;=X$20,$L964&gt;X$20),$I964,0)</f>
        <v>0</v>
      </c>
      <c r="Y964" s="106" t="n">
        <f aca="false">SUM(M964:X964)</f>
        <v>0</v>
      </c>
    </row>
    <row r="965" customFormat="false" ht="12.75" hidden="false" customHeight="false" outlineLevel="0" collapsed="false">
      <c r="A965" s="0" t="n">
        <f aca="false">+'Personnel Input Worksheet'!A966</f>
        <v>0</v>
      </c>
      <c r="B965" s="0" t="n">
        <f aca="false">+'Personnel Input Worksheet'!B966</f>
        <v>0</v>
      </c>
      <c r="C965" s="0" t="n">
        <f aca="false">+'Personnel Input Worksheet'!C966</f>
        <v>0</v>
      </c>
      <c r="D965" s="0" t="n">
        <f aca="false">+'Personnel Input Worksheet'!D966</f>
        <v>0</v>
      </c>
      <c r="E965" s="0" t="n">
        <f aca="false">+'Personnel Input Worksheet'!E966</f>
        <v>0</v>
      </c>
      <c r="F965" s="94" t="n">
        <f aca="false">+'Personnel Input Worksheet'!F966</f>
        <v>0</v>
      </c>
      <c r="G965" s="0" t="n">
        <f aca="false">+'Personnel Input Worksheet'!G966</f>
        <v>0</v>
      </c>
      <c r="H965" s="102" t="n">
        <f aca="false">+G965*30</f>
        <v>0</v>
      </c>
      <c r="I965" s="103" t="n">
        <f aca="false">+F965/12</f>
        <v>0</v>
      </c>
      <c r="J965" s="104" t="n">
        <v>36526</v>
      </c>
      <c r="K965" s="105" t="n">
        <f aca="false">IF(B965&lt;&gt;"FTE",DATE(99,12,31),+J965+(360-H965))</f>
        <v>36525</v>
      </c>
      <c r="L965" s="105" t="n">
        <f aca="false">IF(B965&lt;&gt;"FTE",J965+H965,DATE(2001,1,1))</f>
        <v>36526</v>
      </c>
      <c r="M965" s="103" t="n">
        <f aca="false">IF(AND($K965&lt;=M$20,$L965&gt;M$20),$I965,0)</f>
        <v>0</v>
      </c>
      <c r="N965" s="103" t="n">
        <f aca="false">IF(AND($K965&lt;=N$20,$L965&gt;N$20),$I965,0)</f>
        <v>0</v>
      </c>
      <c r="O965" s="103" t="n">
        <f aca="false">IF(AND($K965&lt;=O$20,$L965&gt;O$20),$I965,0)</f>
        <v>0</v>
      </c>
      <c r="P965" s="103" t="n">
        <f aca="false">IF(AND($K965&lt;=P$20,$L965&gt;P$20),$I965,0)</f>
        <v>0</v>
      </c>
      <c r="Q965" s="103" t="n">
        <f aca="false">IF(AND($K965&lt;=Q$20,$L965&gt;Q$20),$I965,0)</f>
        <v>0</v>
      </c>
      <c r="R965" s="103" t="n">
        <f aca="false">IF(AND($K965&lt;=R$20,$L965&gt;R$20),$I965,0)</f>
        <v>0</v>
      </c>
      <c r="S965" s="103" t="n">
        <f aca="false">IF(AND($K965&lt;=S$20,$L965&gt;S$20),$I965,0)</f>
        <v>0</v>
      </c>
      <c r="T965" s="103" t="n">
        <f aca="false">IF(AND($K965&lt;=T$20,$L965&gt;T$20),$I965,0)</f>
        <v>0</v>
      </c>
      <c r="U965" s="103" t="n">
        <f aca="false">IF(AND($K965&lt;=U$20,$L965&gt;U$20),$I965,0)</f>
        <v>0</v>
      </c>
      <c r="V965" s="103" t="n">
        <f aca="false">IF(AND($K965&lt;=V$20,$L965&gt;V$20),$I965,0)</f>
        <v>0</v>
      </c>
      <c r="W965" s="103" t="n">
        <f aca="false">IF(AND($K965&lt;=W$20,$L965&gt;W$20),$I965,0)</f>
        <v>0</v>
      </c>
      <c r="X965" s="103" t="n">
        <f aca="false">IF(AND($K965&lt;=X$20,$L965&gt;X$20),$I965,0)</f>
        <v>0</v>
      </c>
      <c r="Y965" s="106" t="n">
        <f aca="false">SUM(M965:X965)</f>
        <v>0</v>
      </c>
    </row>
    <row r="966" customFormat="false" ht="12.75" hidden="false" customHeight="false" outlineLevel="0" collapsed="false">
      <c r="A966" s="0" t="n">
        <f aca="false">+'Personnel Input Worksheet'!A967</f>
        <v>0</v>
      </c>
      <c r="B966" s="0" t="n">
        <f aca="false">+'Personnel Input Worksheet'!B967</f>
        <v>0</v>
      </c>
      <c r="C966" s="0" t="n">
        <f aca="false">+'Personnel Input Worksheet'!C967</f>
        <v>0</v>
      </c>
      <c r="D966" s="0" t="n">
        <f aca="false">+'Personnel Input Worksheet'!D967</f>
        <v>0</v>
      </c>
      <c r="E966" s="0" t="n">
        <f aca="false">+'Personnel Input Worksheet'!E967</f>
        <v>0</v>
      </c>
      <c r="F966" s="94" t="n">
        <f aca="false">+'Personnel Input Worksheet'!F967</f>
        <v>0</v>
      </c>
      <c r="G966" s="0" t="n">
        <f aca="false">+'Personnel Input Worksheet'!G967</f>
        <v>0</v>
      </c>
      <c r="H966" s="102" t="n">
        <f aca="false">+G966*30</f>
        <v>0</v>
      </c>
      <c r="I966" s="103" t="n">
        <f aca="false">+F966/12</f>
        <v>0</v>
      </c>
      <c r="J966" s="104" t="n">
        <v>36526</v>
      </c>
      <c r="K966" s="105" t="n">
        <f aca="false">IF(B966&lt;&gt;"FTE",DATE(99,12,31),+J966+(360-H966))</f>
        <v>36525</v>
      </c>
      <c r="L966" s="105" t="n">
        <f aca="false">IF(B966&lt;&gt;"FTE",J966+H966,DATE(2001,1,1))</f>
        <v>36526</v>
      </c>
      <c r="M966" s="103" t="n">
        <f aca="false">IF(AND($K966&lt;=M$20,$L966&gt;M$20),$I966,0)</f>
        <v>0</v>
      </c>
      <c r="N966" s="103" t="n">
        <f aca="false">IF(AND($K966&lt;=N$20,$L966&gt;N$20),$I966,0)</f>
        <v>0</v>
      </c>
      <c r="O966" s="103" t="n">
        <f aca="false">IF(AND($K966&lt;=O$20,$L966&gt;O$20),$I966,0)</f>
        <v>0</v>
      </c>
      <c r="P966" s="103" t="n">
        <f aca="false">IF(AND($K966&lt;=P$20,$L966&gt;P$20),$I966,0)</f>
        <v>0</v>
      </c>
      <c r="Q966" s="103" t="n">
        <f aca="false">IF(AND($K966&lt;=Q$20,$L966&gt;Q$20),$I966,0)</f>
        <v>0</v>
      </c>
      <c r="R966" s="103" t="n">
        <f aca="false">IF(AND($K966&lt;=R$20,$L966&gt;R$20),$I966,0)</f>
        <v>0</v>
      </c>
      <c r="S966" s="103" t="n">
        <f aca="false">IF(AND($K966&lt;=S$20,$L966&gt;S$20),$I966,0)</f>
        <v>0</v>
      </c>
      <c r="T966" s="103" t="n">
        <f aca="false">IF(AND($K966&lt;=T$20,$L966&gt;T$20),$I966,0)</f>
        <v>0</v>
      </c>
      <c r="U966" s="103" t="n">
        <f aca="false">IF(AND($K966&lt;=U$20,$L966&gt;U$20),$I966,0)</f>
        <v>0</v>
      </c>
      <c r="V966" s="103" t="n">
        <f aca="false">IF(AND($K966&lt;=V$20,$L966&gt;V$20),$I966,0)</f>
        <v>0</v>
      </c>
      <c r="W966" s="103" t="n">
        <f aca="false">IF(AND($K966&lt;=W$20,$L966&gt;W$20),$I966,0)</f>
        <v>0</v>
      </c>
      <c r="X966" s="103" t="n">
        <f aca="false">IF(AND($K966&lt;=X$20,$L966&gt;X$20),$I966,0)</f>
        <v>0</v>
      </c>
      <c r="Y966" s="106" t="n">
        <f aca="false">SUM(M966:X966)</f>
        <v>0</v>
      </c>
    </row>
    <row r="967" customFormat="false" ht="12.75" hidden="false" customHeight="false" outlineLevel="0" collapsed="false">
      <c r="A967" s="0" t="n">
        <f aca="false">+'Personnel Input Worksheet'!A968</f>
        <v>0</v>
      </c>
      <c r="B967" s="0" t="n">
        <f aca="false">+'Personnel Input Worksheet'!B968</f>
        <v>0</v>
      </c>
      <c r="C967" s="0" t="n">
        <f aca="false">+'Personnel Input Worksheet'!C968</f>
        <v>0</v>
      </c>
      <c r="D967" s="0" t="n">
        <f aca="false">+'Personnel Input Worksheet'!D968</f>
        <v>0</v>
      </c>
      <c r="E967" s="0" t="n">
        <f aca="false">+'Personnel Input Worksheet'!E968</f>
        <v>0</v>
      </c>
      <c r="F967" s="94" t="n">
        <f aca="false">+'Personnel Input Worksheet'!F968</f>
        <v>0</v>
      </c>
      <c r="G967" s="0" t="n">
        <f aca="false">+'Personnel Input Worksheet'!G968</f>
        <v>0</v>
      </c>
      <c r="H967" s="102" t="n">
        <f aca="false">+G967*30</f>
        <v>0</v>
      </c>
      <c r="I967" s="103" t="n">
        <f aca="false">+F967/12</f>
        <v>0</v>
      </c>
      <c r="J967" s="104" t="n">
        <v>36526</v>
      </c>
      <c r="K967" s="105" t="n">
        <f aca="false">IF(B967&lt;&gt;"FTE",DATE(99,12,31),+J967+(360-H967))</f>
        <v>36525</v>
      </c>
      <c r="L967" s="105" t="n">
        <f aca="false">IF(B967&lt;&gt;"FTE",J967+H967,DATE(2001,1,1))</f>
        <v>36526</v>
      </c>
      <c r="M967" s="103" t="n">
        <f aca="false">IF(AND($K967&lt;=M$20,$L967&gt;M$20),$I967,0)</f>
        <v>0</v>
      </c>
      <c r="N967" s="103" t="n">
        <f aca="false">IF(AND($K967&lt;=N$20,$L967&gt;N$20),$I967,0)</f>
        <v>0</v>
      </c>
      <c r="O967" s="103" t="n">
        <f aca="false">IF(AND($K967&lt;=O$20,$L967&gt;O$20),$I967,0)</f>
        <v>0</v>
      </c>
      <c r="P967" s="103" t="n">
        <f aca="false">IF(AND($K967&lt;=P$20,$L967&gt;P$20),$I967,0)</f>
        <v>0</v>
      </c>
      <c r="Q967" s="103" t="n">
        <f aca="false">IF(AND($K967&lt;=Q$20,$L967&gt;Q$20),$I967,0)</f>
        <v>0</v>
      </c>
      <c r="R967" s="103" t="n">
        <f aca="false">IF(AND($K967&lt;=R$20,$L967&gt;R$20),$I967,0)</f>
        <v>0</v>
      </c>
      <c r="S967" s="103" t="n">
        <f aca="false">IF(AND($K967&lt;=S$20,$L967&gt;S$20),$I967,0)</f>
        <v>0</v>
      </c>
      <c r="T967" s="103" t="n">
        <f aca="false">IF(AND($K967&lt;=T$20,$L967&gt;T$20),$I967,0)</f>
        <v>0</v>
      </c>
      <c r="U967" s="103" t="n">
        <f aca="false">IF(AND($K967&lt;=U$20,$L967&gt;U$20),$I967,0)</f>
        <v>0</v>
      </c>
      <c r="V967" s="103" t="n">
        <f aca="false">IF(AND($K967&lt;=V$20,$L967&gt;V$20),$I967,0)</f>
        <v>0</v>
      </c>
      <c r="W967" s="103" t="n">
        <f aca="false">IF(AND($K967&lt;=W$20,$L967&gt;W$20),$I967,0)</f>
        <v>0</v>
      </c>
      <c r="X967" s="103" t="n">
        <f aca="false">IF(AND($K967&lt;=X$20,$L967&gt;X$20),$I967,0)</f>
        <v>0</v>
      </c>
      <c r="Y967" s="106" t="n">
        <f aca="false">SUM(M967:X967)</f>
        <v>0</v>
      </c>
    </row>
    <row r="968" customFormat="false" ht="12.75" hidden="false" customHeight="false" outlineLevel="0" collapsed="false">
      <c r="A968" s="0" t="n">
        <f aca="false">+'Personnel Input Worksheet'!A969</f>
        <v>0</v>
      </c>
      <c r="B968" s="0" t="n">
        <f aca="false">+'Personnel Input Worksheet'!B969</f>
        <v>0</v>
      </c>
      <c r="C968" s="0" t="n">
        <f aca="false">+'Personnel Input Worksheet'!C969</f>
        <v>0</v>
      </c>
      <c r="D968" s="0" t="n">
        <f aca="false">+'Personnel Input Worksheet'!D969</f>
        <v>0</v>
      </c>
      <c r="E968" s="0" t="n">
        <f aca="false">+'Personnel Input Worksheet'!E969</f>
        <v>0</v>
      </c>
      <c r="F968" s="94" t="n">
        <f aca="false">+'Personnel Input Worksheet'!F969</f>
        <v>0</v>
      </c>
      <c r="G968" s="0" t="n">
        <f aca="false">+'Personnel Input Worksheet'!G969</f>
        <v>0</v>
      </c>
      <c r="H968" s="102" t="n">
        <f aca="false">+G968*30</f>
        <v>0</v>
      </c>
      <c r="I968" s="103" t="n">
        <f aca="false">+F968/12</f>
        <v>0</v>
      </c>
      <c r="J968" s="104" t="n">
        <v>36526</v>
      </c>
      <c r="K968" s="105" t="n">
        <f aca="false">IF(B968&lt;&gt;"FTE",DATE(99,12,31),+J968+(360-H968))</f>
        <v>36525</v>
      </c>
      <c r="L968" s="105" t="n">
        <f aca="false">IF(B968&lt;&gt;"FTE",J968+H968,DATE(2001,1,1))</f>
        <v>36526</v>
      </c>
      <c r="M968" s="103" t="n">
        <f aca="false">IF(AND($K968&lt;=M$20,$L968&gt;M$20),$I968,0)</f>
        <v>0</v>
      </c>
      <c r="N968" s="103" t="n">
        <f aca="false">IF(AND($K968&lt;=N$20,$L968&gt;N$20),$I968,0)</f>
        <v>0</v>
      </c>
      <c r="O968" s="103" t="n">
        <f aca="false">IF(AND($K968&lt;=O$20,$L968&gt;O$20),$I968,0)</f>
        <v>0</v>
      </c>
      <c r="P968" s="103" t="n">
        <f aca="false">IF(AND($K968&lt;=P$20,$L968&gt;P$20),$I968,0)</f>
        <v>0</v>
      </c>
      <c r="Q968" s="103" t="n">
        <f aca="false">IF(AND($K968&lt;=Q$20,$L968&gt;Q$20),$I968,0)</f>
        <v>0</v>
      </c>
      <c r="R968" s="103" t="n">
        <f aca="false">IF(AND($K968&lt;=R$20,$L968&gt;R$20),$I968,0)</f>
        <v>0</v>
      </c>
      <c r="S968" s="103" t="n">
        <f aca="false">IF(AND($K968&lt;=S$20,$L968&gt;S$20),$I968,0)</f>
        <v>0</v>
      </c>
      <c r="T968" s="103" t="n">
        <f aca="false">IF(AND($K968&lt;=T$20,$L968&gt;T$20),$I968,0)</f>
        <v>0</v>
      </c>
      <c r="U968" s="103" t="n">
        <f aca="false">IF(AND($K968&lt;=U$20,$L968&gt;U$20),$I968,0)</f>
        <v>0</v>
      </c>
      <c r="V968" s="103" t="n">
        <f aca="false">IF(AND($K968&lt;=V$20,$L968&gt;V$20),$I968,0)</f>
        <v>0</v>
      </c>
      <c r="W968" s="103" t="n">
        <f aca="false">IF(AND($K968&lt;=W$20,$L968&gt;W$20),$I968,0)</f>
        <v>0</v>
      </c>
      <c r="X968" s="103" t="n">
        <f aca="false">IF(AND($K968&lt;=X$20,$L968&gt;X$20),$I968,0)</f>
        <v>0</v>
      </c>
      <c r="Y968" s="106" t="n">
        <f aca="false">SUM(M968:X968)</f>
        <v>0</v>
      </c>
    </row>
    <row r="969" customFormat="false" ht="12.75" hidden="false" customHeight="false" outlineLevel="0" collapsed="false">
      <c r="A969" s="0" t="n">
        <f aca="false">+'Personnel Input Worksheet'!A970</f>
        <v>0</v>
      </c>
      <c r="B969" s="0" t="n">
        <f aca="false">+'Personnel Input Worksheet'!B970</f>
        <v>0</v>
      </c>
      <c r="C969" s="0" t="n">
        <f aca="false">+'Personnel Input Worksheet'!C970</f>
        <v>0</v>
      </c>
      <c r="D969" s="0" t="n">
        <f aca="false">+'Personnel Input Worksheet'!D970</f>
        <v>0</v>
      </c>
      <c r="E969" s="0" t="n">
        <f aca="false">+'Personnel Input Worksheet'!E970</f>
        <v>0</v>
      </c>
      <c r="F969" s="94" t="n">
        <f aca="false">+'Personnel Input Worksheet'!F970</f>
        <v>0</v>
      </c>
      <c r="G969" s="0" t="n">
        <f aca="false">+'Personnel Input Worksheet'!G970</f>
        <v>0</v>
      </c>
      <c r="H969" s="102" t="n">
        <f aca="false">+G969*30</f>
        <v>0</v>
      </c>
      <c r="I969" s="103" t="n">
        <f aca="false">+F969/12</f>
        <v>0</v>
      </c>
      <c r="J969" s="104" t="n">
        <v>36526</v>
      </c>
      <c r="K969" s="105" t="n">
        <f aca="false">IF(B969&lt;&gt;"FTE",DATE(99,12,31),+J969+(360-H969))</f>
        <v>36525</v>
      </c>
      <c r="L969" s="105" t="n">
        <f aca="false">IF(B969&lt;&gt;"FTE",J969+H969,DATE(2001,1,1))</f>
        <v>36526</v>
      </c>
      <c r="M969" s="103" t="n">
        <f aca="false">IF(AND($K969&lt;=M$20,$L969&gt;M$20),$I969,0)</f>
        <v>0</v>
      </c>
      <c r="N969" s="103" t="n">
        <f aca="false">IF(AND($K969&lt;=N$20,$L969&gt;N$20),$I969,0)</f>
        <v>0</v>
      </c>
      <c r="O969" s="103" t="n">
        <f aca="false">IF(AND($K969&lt;=O$20,$L969&gt;O$20),$I969,0)</f>
        <v>0</v>
      </c>
      <c r="P969" s="103" t="n">
        <f aca="false">IF(AND($K969&lt;=P$20,$L969&gt;P$20),$I969,0)</f>
        <v>0</v>
      </c>
      <c r="Q969" s="103" t="n">
        <f aca="false">IF(AND($K969&lt;=Q$20,$L969&gt;Q$20),$I969,0)</f>
        <v>0</v>
      </c>
      <c r="R969" s="103" t="n">
        <f aca="false">IF(AND($K969&lt;=R$20,$L969&gt;R$20),$I969,0)</f>
        <v>0</v>
      </c>
      <c r="S969" s="103" t="n">
        <f aca="false">IF(AND($K969&lt;=S$20,$L969&gt;S$20),$I969,0)</f>
        <v>0</v>
      </c>
      <c r="T969" s="103" t="n">
        <f aca="false">IF(AND($K969&lt;=T$20,$L969&gt;T$20),$I969,0)</f>
        <v>0</v>
      </c>
      <c r="U969" s="103" t="n">
        <f aca="false">IF(AND($K969&lt;=U$20,$L969&gt;U$20),$I969,0)</f>
        <v>0</v>
      </c>
      <c r="V969" s="103" t="n">
        <f aca="false">IF(AND($K969&lt;=V$20,$L969&gt;V$20),$I969,0)</f>
        <v>0</v>
      </c>
      <c r="W969" s="103" t="n">
        <f aca="false">IF(AND($K969&lt;=W$20,$L969&gt;W$20),$I969,0)</f>
        <v>0</v>
      </c>
      <c r="X969" s="103" t="n">
        <f aca="false">IF(AND($K969&lt;=X$20,$L969&gt;X$20),$I969,0)</f>
        <v>0</v>
      </c>
      <c r="Y969" s="106" t="n">
        <f aca="false">SUM(M969:X969)</f>
        <v>0</v>
      </c>
    </row>
    <row r="970" customFormat="false" ht="12.75" hidden="false" customHeight="false" outlineLevel="0" collapsed="false">
      <c r="A970" s="0" t="n">
        <f aca="false">+'Personnel Input Worksheet'!A971</f>
        <v>0</v>
      </c>
      <c r="B970" s="0" t="n">
        <f aca="false">+'Personnel Input Worksheet'!B971</f>
        <v>0</v>
      </c>
      <c r="C970" s="0" t="n">
        <f aca="false">+'Personnel Input Worksheet'!C971</f>
        <v>0</v>
      </c>
      <c r="D970" s="0" t="n">
        <f aca="false">+'Personnel Input Worksheet'!D971</f>
        <v>0</v>
      </c>
      <c r="E970" s="0" t="n">
        <f aca="false">+'Personnel Input Worksheet'!E971</f>
        <v>0</v>
      </c>
      <c r="F970" s="94" t="n">
        <f aca="false">+'Personnel Input Worksheet'!F971</f>
        <v>0</v>
      </c>
      <c r="G970" s="0" t="n">
        <f aca="false">+'Personnel Input Worksheet'!G971</f>
        <v>0</v>
      </c>
      <c r="H970" s="102" t="n">
        <f aca="false">+G970*30</f>
        <v>0</v>
      </c>
      <c r="I970" s="103" t="n">
        <f aca="false">+F970/12</f>
        <v>0</v>
      </c>
      <c r="J970" s="104" t="n">
        <v>36526</v>
      </c>
      <c r="K970" s="105" t="n">
        <f aca="false">IF(B970&lt;&gt;"FTE",DATE(99,12,31),+J970+(360-H970))</f>
        <v>36525</v>
      </c>
      <c r="L970" s="105" t="n">
        <f aca="false">IF(B970&lt;&gt;"FTE",J970+H970,DATE(2001,1,1))</f>
        <v>36526</v>
      </c>
      <c r="M970" s="103" t="n">
        <f aca="false">IF(AND($K970&lt;=M$20,$L970&gt;M$20),$I970,0)</f>
        <v>0</v>
      </c>
      <c r="N970" s="103" t="n">
        <f aca="false">IF(AND($K970&lt;=N$20,$L970&gt;N$20),$I970,0)</f>
        <v>0</v>
      </c>
      <c r="O970" s="103" t="n">
        <f aca="false">IF(AND($K970&lt;=O$20,$L970&gt;O$20),$I970,0)</f>
        <v>0</v>
      </c>
      <c r="P970" s="103" t="n">
        <f aca="false">IF(AND($K970&lt;=P$20,$L970&gt;P$20),$I970,0)</f>
        <v>0</v>
      </c>
      <c r="Q970" s="103" t="n">
        <f aca="false">IF(AND($K970&lt;=Q$20,$L970&gt;Q$20),$I970,0)</f>
        <v>0</v>
      </c>
      <c r="R970" s="103" t="n">
        <f aca="false">IF(AND($K970&lt;=R$20,$L970&gt;R$20),$I970,0)</f>
        <v>0</v>
      </c>
      <c r="S970" s="103" t="n">
        <f aca="false">IF(AND($K970&lt;=S$20,$L970&gt;S$20),$I970,0)</f>
        <v>0</v>
      </c>
      <c r="T970" s="103" t="n">
        <f aca="false">IF(AND($K970&lt;=T$20,$L970&gt;T$20),$I970,0)</f>
        <v>0</v>
      </c>
      <c r="U970" s="103" t="n">
        <f aca="false">IF(AND($K970&lt;=U$20,$L970&gt;U$20),$I970,0)</f>
        <v>0</v>
      </c>
      <c r="V970" s="103" t="n">
        <f aca="false">IF(AND($K970&lt;=V$20,$L970&gt;V$20),$I970,0)</f>
        <v>0</v>
      </c>
      <c r="W970" s="103" t="n">
        <f aca="false">IF(AND($K970&lt;=W$20,$L970&gt;W$20),$I970,0)</f>
        <v>0</v>
      </c>
      <c r="X970" s="103" t="n">
        <f aca="false">IF(AND($K970&lt;=X$20,$L970&gt;X$20),$I970,0)</f>
        <v>0</v>
      </c>
      <c r="Y970" s="106" t="n">
        <f aca="false">SUM(M970:X970)</f>
        <v>0</v>
      </c>
    </row>
    <row r="971" customFormat="false" ht="12.75" hidden="false" customHeight="false" outlineLevel="0" collapsed="false">
      <c r="A971" s="0" t="n">
        <f aca="false">+'Personnel Input Worksheet'!A972</f>
        <v>0</v>
      </c>
      <c r="B971" s="0" t="n">
        <f aca="false">+'Personnel Input Worksheet'!B972</f>
        <v>0</v>
      </c>
      <c r="C971" s="0" t="n">
        <f aca="false">+'Personnel Input Worksheet'!C972</f>
        <v>0</v>
      </c>
      <c r="D971" s="0" t="n">
        <f aca="false">+'Personnel Input Worksheet'!D972</f>
        <v>0</v>
      </c>
      <c r="E971" s="0" t="n">
        <f aca="false">+'Personnel Input Worksheet'!E972</f>
        <v>0</v>
      </c>
      <c r="F971" s="94" t="n">
        <f aca="false">+'Personnel Input Worksheet'!F972</f>
        <v>0</v>
      </c>
      <c r="G971" s="0" t="n">
        <f aca="false">+'Personnel Input Worksheet'!G972</f>
        <v>0</v>
      </c>
      <c r="H971" s="102" t="n">
        <f aca="false">+G971*30</f>
        <v>0</v>
      </c>
      <c r="I971" s="103" t="n">
        <f aca="false">+F971/12</f>
        <v>0</v>
      </c>
      <c r="J971" s="104" t="n">
        <v>36526</v>
      </c>
      <c r="K971" s="105" t="n">
        <f aca="false">IF(B971&lt;&gt;"FTE",DATE(99,12,31),+J971+(360-H971))</f>
        <v>36525</v>
      </c>
      <c r="L971" s="105" t="n">
        <f aca="false">IF(B971&lt;&gt;"FTE",J971+H971,DATE(2001,1,1))</f>
        <v>36526</v>
      </c>
      <c r="M971" s="103" t="n">
        <f aca="false">IF(AND($K971&lt;=M$20,$L971&gt;M$20),$I971,0)</f>
        <v>0</v>
      </c>
      <c r="N971" s="103" t="n">
        <f aca="false">IF(AND($K971&lt;=N$20,$L971&gt;N$20),$I971,0)</f>
        <v>0</v>
      </c>
      <c r="O971" s="103" t="n">
        <f aca="false">IF(AND($K971&lt;=O$20,$L971&gt;O$20),$I971,0)</f>
        <v>0</v>
      </c>
      <c r="P971" s="103" t="n">
        <f aca="false">IF(AND($K971&lt;=P$20,$L971&gt;P$20),$I971,0)</f>
        <v>0</v>
      </c>
      <c r="Q971" s="103" t="n">
        <f aca="false">IF(AND($K971&lt;=Q$20,$L971&gt;Q$20),$I971,0)</f>
        <v>0</v>
      </c>
      <c r="R971" s="103" t="n">
        <f aca="false">IF(AND($K971&lt;=R$20,$L971&gt;R$20),$I971,0)</f>
        <v>0</v>
      </c>
      <c r="S971" s="103" t="n">
        <f aca="false">IF(AND($K971&lt;=S$20,$L971&gt;S$20),$I971,0)</f>
        <v>0</v>
      </c>
      <c r="T971" s="103" t="n">
        <f aca="false">IF(AND($K971&lt;=T$20,$L971&gt;T$20),$I971,0)</f>
        <v>0</v>
      </c>
      <c r="U971" s="103" t="n">
        <f aca="false">IF(AND($K971&lt;=U$20,$L971&gt;U$20),$I971,0)</f>
        <v>0</v>
      </c>
      <c r="V971" s="103" t="n">
        <f aca="false">IF(AND($K971&lt;=V$20,$L971&gt;V$20),$I971,0)</f>
        <v>0</v>
      </c>
      <c r="W971" s="103" t="n">
        <f aca="false">IF(AND($K971&lt;=W$20,$L971&gt;W$20),$I971,0)</f>
        <v>0</v>
      </c>
      <c r="X971" s="103" t="n">
        <f aca="false">IF(AND($K971&lt;=X$20,$L971&gt;X$20),$I971,0)</f>
        <v>0</v>
      </c>
      <c r="Y971" s="106" t="n">
        <f aca="false">SUM(M971:X971)</f>
        <v>0</v>
      </c>
    </row>
    <row r="972" customFormat="false" ht="12.75" hidden="false" customHeight="false" outlineLevel="0" collapsed="false">
      <c r="A972" s="0" t="n">
        <f aca="false">+'Personnel Input Worksheet'!A973</f>
        <v>0</v>
      </c>
      <c r="B972" s="0" t="n">
        <f aca="false">+'Personnel Input Worksheet'!B973</f>
        <v>0</v>
      </c>
      <c r="C972" s="0" t="n">
        <f aca="false">+'Personnel Input Worksheet'!C973</f>
        <v>0</v>
      </c>
      <c r="D972" s="0" t="n">
        <f aca="false">+'Personnel Input Worksheet'!D973</f>
        <v>0</v>
      </c>
      <c r="E972" s="0" t="n">
        <f aca="false">+'Personnel Input Worksheet'!E973</f>
        <v>0</v>
      </c>
      <c r="F972" s="94" t="n">
        <f aca="false">+'Personnel Input Worksheet'!F973</f>
        <v>0</v>
      </c>
      <c r="G972" s="0" t="n">
        <f aca="false">+'Personnel Input Worksheet'!G973</f>
        <v>0</v>
      </c>
      <c r="H972" s="102" t="n">
        <f aca="false">+G972*30</f>
        <v>0</v>
      </c>
      <c r="I972" s="103" t="n">
        <f aca="false">+F972/12</f>
        <v>0</v>
      </c>
      <c r="J972" s="104" t="n">
        <v>36526</v>
      </c>
      <c r="K972" s="105" t="n">
        <f aca="false">IF(B972&lt;&gt;"FTE",DATE(99,12,31),+J972+(360-H972))</f>
        <v>36525</v>
      </c>
      <c r="L972" s="105" t="n">
        <f aca="false">IF(B972&lt;&gt;"FTE",J972+H972,DATE(2001,1,1))</f>
        <v>36526</v>
      </c>
      <c r="M972" s="103" t="n">
        <f aca="false">IF(AND($K972&lt;=M$20,$L972&gt;M$20),$I972,0)</f>
        <v>0</v>
      </c>
      <c r="N972" s="103" t="n">
        <f aca="false">IF(AND($K972&lt;=N$20,$L972&gt;N$20),$I972,0)</f>
        <v>0</v>
      </c>
      <c r="O972" s="103" t="n">
        <f aca="false">IF(AND($K972&lt;=O$20,$L972&gt;O$20),$I972,0)</f>
        <v>0</v>
      </c>
      <c r="P972" s="103" t="n">
        <f aca="false">IF(AND($K972&lt;=P$20,$L972&gt;P$20),$I972,0)</f>
        <v>0</v>
      </c>
      <c r="Q972" s="103" t="n">
        <f aca="false">IF(AND($K972&lt;=Q$20,$L972&gt;Q$20),$I972,0)</f>
        <v>0</v>
      </c>
      <c r="R972" s="103" t="n">
        <f aca="false">IF(AND($K972&lt;=R$20,$L972&gt;R$20),$I972,0)</f>
        <v>0</v>
      </c>
      <c r="S972" s="103" t="n">
        <f aca="false">IF(AND($K972&lt;=S$20,$L972&gt;S$20),$I972,0)</f>
        <v>0</v>
      </c>
      <c r="T972" s="103" t="n">
        <f aca="false">IF(AND($K972&lt;=T$20,$L972&gt;T$20),$I972,0)</f>
        <v>0</v>
      </c>
      <c r="U972" s="103" t="n">
        <f aca="false">IF(AND($K972&lt;=U$20,$L972&gt;U$20),$I972,0)</f>
        <v>0</v>
      </c>
      <c r="V972" s="103" t="n">
        <f aca="false">IF(AND($K972&lt;=V$20,$L972&gt;V$20),$I972,0)</f>
        <v>0</v>
      </c>
      <c r="W972" s="103" t="n">
        <f aca="false">IF(AND($K972&lt;=W$20,$L972&gt;W$20),$I972,0)</f>
        <v>0</v>
      </c>
      <c r="X972" s="103" t="n">
        <f aca="false">IF(AND($K972&lt;=X$20,$L972&gt;X$20),$I972,0)</f>
        <v>0</v>
      </c>
      <c r="Y972" s="106" t="n">
        <f aca="false">SUM(M972:X972)</f>
        <v>0</v>
      </c>
    </row>
    <row r="973" customFormat="false" ht="12.75" hidden="false" customHeight="false" outlineLevel="0" collapsed="false">
      <c r="A973" s="0" t="n">
        <f aca="false">+'Personnel Input Worksheet'!A974</f>
        <v>0</v>
      </c>
      <c r="B973" s="0" t="n">
        <f aca="false">+'Personnel Input Worksheet'!B974</f>
        <v>0</v>
      </c>
      <c r="C973" s="0" t="n">
        <f aca="false">+'Personnel Input Worksheet'!C974</f>
        <v>0</v>
      </c>
      <c r="D973" s="0" t="n">
        <f aca="false">+'Personnel Input Worksheet'!D974</f>
        <v>0</v>
      </c>
      <c r="E973" s="0" t="n">
        <f aca="false">+'Personnel Input Worksheet'!E974</f>
        <v>0</v>
      </c>
      <c r="F973" s="94" t="n">
        <f aca="false">+'Personnel Input Worksheet'!F974</f>
        <v>0</v>
      </c>
      <c r="G973" s="0" t="n">
        <f aca="false">+'Personnel Input Worksheet'!G974</f>
        <v>0</v>
      </c>
      <c r="H973" s="102" t="n">
        <f aca="false">+G973*30</f>
        <v>0</v>
      </c>
      <c r="I973" s="103" t="n">
        <f aca="false">+F973/12</f>
        <v>0</v>
      </c>
      <c r="J973" s="104" t="n">
        <v>36526</v>
      </c>
      <c r="K973" s="105" t="n">
        <f aca="false">IF(B973&lt;&gt;"FTE",DATE(99,12,31),+J973+(360-H973))</f>
        <v>36525</v>
      </c>
      <c r="L973" s="105" t="n">
        <f aca="false">IF(B973&lt;&gt;"FTE",J973+H973,DATE(2001,1,1))</f>
        <v>36526</v>
      </c>
      <c r="M973" s="103" t="n">
        <f aca="false">IF(AND($K973&lt;=M$20,$L973&gt;M$20),$I973,0)</f>
        <v>0</v>
      </c>
      <c r="N973" s="103" t="n">
        <f aca="false">IF(AND($K973&lt;=N$20,$L973&gt;N$20),$I973,0)</f>
        <v>0</v>
      </c>
      <c r="O973" s="103" t="n">
        <f aca="false">IF(AND($K973&lt;=O$20,$L973&gt;O$20),$I973,0)</f>
        <v>0</v>
      </c>
      <c r="P973" s="103" t="n">
        <f aca="false">IF(AND($K973&lt;=P$20,$L973&gt;P$20),$I973,0)</f>
        <v>0</v>
      </c>
      <c r="Q973" s="103" t="n">
        <f aca="false">IF(AND($K973&lt;=Q$20,$L973&gt;Q$20),$I973,0)</f>
        <v>0</v>
      </c>
      <c r="R973" s="103" t="n">
        <f aca="false">IF(AND($K973&lt;=R$20,$L973&gt;R$20),$I973,0)</f>
        <v>0</v>
      </c>
      <c r="S973" s="103" t="n">
        <f aca="false">IF(AND($K973&lt;=S$20,$L973&gt;S$20),$I973,0)</f>
        <v>0</v>
      </c>
      <c r="T973" s="103" t="n">
        <f aca="false">IF(AND($K973&lt;=T$20,$L973&gt;T$20),$I973,0)</f>
        <v>0</v>
      </c>
      <c r="U973" s="103" t="n">
        <f aca="false">IF(AND($K973&lt;=U$20,$L973&gt;U$20),$I973,0)</f>
        <v>0</v>
      </c>
      <c r="V973" s="103" t="n">
        <f aca="false">IF(AND($K973&lt;=V$20,$L973&gt;V$20),$I973,0)</f>
        <v>0</v>
      </c>
      <c r="W973" s="103" t="n">
        <f aca="false">IF(AND($K973&lt;=W$20,$L973&gt;W$20),$I973,0)</f>
        <v>0</v>
      </c>
      <c r="X973" s="103" t="n">
        <f aca="false">IF(AND($K973&lt;=X$20,$L973&gt;X$20),$I973,0)</f>
        <v>0</v>
      </c>
      <c r="Y973" s="106" t="n">
        <f aca="false">SUM(M973:X973)</f>
        <v>0</v>
      </c>
    </row>
    <row r="974" customFormat="false" ht="12.75" hidden="false" customHeight="false" outlineLevel="0" collapsed="false">
      <c r="A974" s="0" t="n">
        <f aca="false">+'Personnel Input Worksheet'!A975</f>
        <v>0</v>
      </c>
      <c r="B974" s="0" t="n">
        <f aca="false">+'Personnel Input Worksheet'!B975</f>
        <v>0</v>
      </c>
      <c r="C974" s="0" t="n">
        <f aca="false">+'Personnel Input Worksheet'!C975</f>
        <v>0</v>
      </c>
      <c r="D974" s="0" t="n">
        <f aca="false">+'Personnel Input Worksheet'!D975</f>
        <v>0</v>
      </c>
      <c r="E974" s="0" t="n">
        <f aca="false">+'Personnel Input Worksheet'!E975</f>
        <v>0</v>
      </c>
      <c r="F974" s="94" t="n">
        <f aca="false">+'Personnel Input Worksheet'!F975</f>
        <v>0</v>
      </c>
      <c r="G974" s="0" t="n">
        <f aca="false">+'Personnel Input Worksheet'!G975</f>
        <v>0</v>
      </c>
      <c r="H974" s="102" t="n">
        <f aca="false">+G974*30</f>
        <v>0</v>
      </c>
      <c r="I974" s="103" t="n">
        <f aca="false">+F974/12</f>
        <v>0</v>
      </c>
      <c r="J974" s="104" t="n">
        <v>36526</v>
      </c>
      <c r="K974" s="105" t="n">
        <f aca="false">IF(B974&lt;&gt;"FTE",DATE(99,12,31),+J974+(360-H974))</f>
        <v>36525</v>
      </c>
      <c r="L974" s="105" t="n">
        <f aca="false">IF(B974&lt;&gt;"FTE",J974+H974,DATE(2001,1,1))</f>
        <v>36526</v>
      </c>
      <c r="M974" s="103" t="n">
        <f aca="false">IF(AND($K974&lt;=M$20,$L974&gt;M$20),$I974,0)</f>
        <v>0</v>
      </c>
      <c r="N974" s="103" t="n">
        <f aca="false">IF(AND($K974&lt;=N$20,$L974&gt;N$20),$I974,0)</f>
        <v>0</v>
      </c>
      <c r="O974" s="103" t="n">
        <f aca="false">IF(AND($K974&lt;=O$20,$L974&gt;O$20),$I974,0)</f>
        <v>0</v>
      </c>
      <c r="P974" s="103" t="n">
        <f aca="false">IF(AND($K974&lt;=P$20,$L974&gt;P$20),$I974,0)</f>
        <v>0</v>
      </c>
      <c r="Q974" s="103" t="n">
        <f aca="false">IF(AND($K974&lt;=Q$20,$L974&gt;Q$20),$I974,0)</f>
        <v>0</v>
      </c>
      <c r="R974" s="103" t="n">
        <f aca="false">IF(AND($K974&lt;=R$20,$L974&gt;R$20),$I974,0)</f>
        <v>0</v>
      </c>
      <c r="S974" s="103" t="n">
        <f aca="false">IF(AND($K974&lt;=S$20,$L974&gt;S$20),$I974,0)</f>
        <v>0</v>
      </c>
      <c r="T974" s="103" t="n">
        <f aca="false">IF(AND($K974&lt;=T$20,$L974&gt;T$20),$I974,0)</f>
        <v>0</v>
      </c>
      <c r="U974" s="103" t="n">
        <f aca="false">IF(AND($K974&lt;=U$20,$L974&gt;U$20),$I974,0)</f>
        <v>0</v>
      </c>
      <c r="V974" s="103" t="n">
        <f aca="false">IF(AND($K974&lt;=V$20,$L974&gt;V$20),$I974,0)</f>
        <v>0</v>
      </c>
      <c r="W974" s="103" t="n">
        <f aca="false">IF(AND($K974&lt;=W$20,$L974&gt;W$20),$I974,0)</f>
        <v>0</v>
      </c>
      <c r="X974" s="103" t="n">
        <f aca="false">IF(AND($K974&lt;=X$20,$L974&gt;X$20),$I974,0)</f>
        <v>0</v>
      </c>
      <c r="Y974" s="106" t="n">
        <f aca="false">SUM(M974:X974)</f>
        <v>0</v>
      </c>
    </row>
    <row r="975" customFormat="false" ht="12.75" hidden="false" customHeight="false" outlineLevel="0" collapsed="false">
      <c r="A975" s="0" t="n">
        <f aca="false">+'Personnel Input Worksheet'!A976</f>
        <v>0</v>
      </c>
      <c r="B975" s="0" t="n">
        <f aca="false">+'Personnel Input Worksheet'!B976</f>
        <v>0</v>
      </c>
      <c r="C975" s="0" t="n">
        <f aca="false">+'Personnel Input Worksheet'!C976</f>
        <v>0</v>
      </c>
      <c r="D975" s="0" t="n">
        <f aca="false">+'Personnel Input Worksheet'!D976</f>
        <v>0</v>
      </c>
      <c r="E975" s="0" t="n">
        <f aca="false">+'Personnel Input Worksheet'!E976</f>
        <v>0</v>
      </c>
      <c r="F975" s="94" t="n">
        <f aca="false">+'Personnel Input Worksheet'!F976</f>
        <v>0</v>
      </c>
      <c r="G975" s="0" t="n">
        <f aca="false">+'Personnel Input Worksheet'!G976</f>
        <v>0</v>
      </c>
      <c r="H975" s="102" t="n">
        <f aca="false">+G975*30</f>
        <v>0</v>
      </c>
      <c r="I975" s="103" t="n">
        <f aca="false">+F975/12</f>
        <v>0</v>
      </c>
      <c r="J975" s="104" t="n">
        <v>36526</v>
      </c>
      <c r="K975" s="105" t="n">
        <f aca="false">IF(B975&lt;&gt;"FTE",DATE(99,12,31),+J975+(360-H975))</f>
        <v>36525</v>
      </c>
      <c r="L975" s="105" t="n">
        <f aca="false">IF(B975&lt;&gt;"FTE",J975+H975,DATE(2001,1,1))</f>
        <v>36526</v>
      </c>
      <c r="M975" s="103" t="n">
        <f aca="false">IF(AND($K975&lt;=M$20,$L975&gt;M$20),$I975,0)</f>
        <v>0</v>
      </c>
      <c r="N975" s="103" t="n">
        <f aca="false">IF(AND($K975&lt;=N$20,$L975&gt;N$20),$I975,0)</f>
        <v>0</v>
      </c>
      <c r="O975" s="103" t="n">
        <f aca="false">IF(AND($K975&lt;=O$20,$L975&gt;O$20),$I975,0)</f>
        <v>0</v>
      </c>
      <c r="P975" s="103" t="n">
        <f aca="false">IF(AND($K975&lt;=P$20,$L975&gt;P$20),$I975,0)</f>
        <v>0</v>
      </c>
      <c r="Q975" s="103" t="n">
        <f aca="false">IF(AND($K975&lt;=Q$20,$L975&gt;Q$20),$I975,0)</f>
        <v>0</v>
      </c>
      <c r="R975" s="103" t="n">
        <f aca="false">IF(AND($K975&lt;=R$20,$L975&gt;R$20),$I975,0)</f>
        <v>0</v>
      </c>
      <c r="S975" s="103" t="n">
        <f aca="false">IF(AND($K975&lt;=S$20,$L975&gt;S$20),$I975,0)</f>
        <v>0</v>
      </c>
      <c r="T975" s="103" t="n">
        <f aca="false">IF(AND($K975&lt;=T$20,$L975&gt;T$20),$I975,0)</f>
        <v>0</v>
      </c>
      <c r="U975" s="103" t="n">
        <f aca="false">IF(AND($K975&lt;=U$20,$L975&gt;U$20),$I975,0)</f>
        <v>0</v>
      </c>
      <c r="V975" s="103" t="n">
        <f aca="false">IF(AND($K975&lt;=V$20,$L975&gt;V$20),$I975,0)</f>
        <v>0</v>
      </c>
      <c r="W975" s="103" t="n">
        <f aca="false">IF(AND($K975&lt;=W$20,$L975&gt;W$20),$I975,0)</f>
        <v>0</v>
      </c>
      <c r="X975" s="103" t="n">
        <f aca="false">IF(AND($K975&lt;=X$20,$L975&gt;X$20),$I975,0)</f>
        <v>0</v>
      </c>
      <c r="Y975" s="106" t="n">
        <f aca="false">SUM(M975:X975)</f>
        <v>0</v>
      </c>
    </row>
    <row r="976" customFormat="false" ht="12.75" hidden="false" customHeight="false" outlineLevel="0" collapsed="false">
      <c r="A976" s="0" t="n">
        <f aca="false">+'Personnel Input Worksheet'!A977</f>
        <v>0</v>
      </c>
      <c r="B976" s="0" t="n">
        <f aca="false">+'Personnel Input Worksheet'!B977</f>
        <v>0</v>
      </c>
      <c r="C976" s="0" t="n">
        <f aca="false">+'Personnel Input Worksheet'!C977</f>
        <v>0</v>
      </c>
      <c r="D976" s="0" t="n">
        <f aca="false">+'Personnel Input Worksheet'!D977</f>
        <v>0</v>
      </c>
      <c r="E976" s="0" t="n">
        <f aca="false">+'Personnel Input Worksheet'!E977</f>
        <v>0</v>
      </c>
      <c r="F976" s="94" t="n">
        <f aca="false">+'Personnel Input Worksheet'!F977</f>
        <v>0</v>
      </c>
      <c r="G976" s="0" t="n">
        <f aca="false">+'Personnel Input Worksheet'!G977</f>
        <v>0</v>
      </c>
      <c r="H976" s="102" t="n">
        <f aca="false">+G976*30</f>
        <v>0</v>
      </c>
      <c r="I976" s="103" t="n">
        <f aca="false">+F976/12</f>
        <v>0</v>
      </c>
      <c r="J976" s="104" t="n">
        <v>36526</v>
      </c>
      <c r="K976" s="105" t="n">
        <f aca="false">IF(B976&lt;&gt;"FTE",DATE(99,12,31),+J976+(360-H976))</f>
        <v>36525</v>
      </c>
      <c r="L976" s="105" t="n">
        <f aca="false">IF(B976&lt;&gt;"FTE",J976+H976,DATE(2001,1,1))</f>
        <v>36526</v>
      </c>
      <c r="M976" s="103" t="n">
        <f aca="false">IF(AND($K976&lt;=M$20,$L976&gt;M$20),$I976,0)</f>
        <v>0</v>
      </c>
      <c r="N976" s="103" t="n">
        <f aca="false">IF(AND($K976&lt;=N$20,$L976&gt;N$20),$I976,0)</f>
        <v>0</v>
      </c>
      <c r="O976" s="103" t="n">
        <f aca="false">IF(AND($K976&lt;=O$20,$L976&gt;O$20),$I976,0)</f>
        <v>0</v>
      </c>
      <c r="P976" s="103" t="n">
        <f aca="false">IF(AND($K976&lt;=P$20,$L976&gt;P$20),$I976,0)</f>
        <v>0</v>
      </c>
      <c r="Q976" s="103" t="n">
        <f aca="false">IF(AND($K976&lt;=Q$20,$L976&gt;Q$20),$I976,0)</f>
        <v>0</v>
      </c>
      <c r="R976" s="103" t="n">
        <f aca="false">IF(AND($K976&lt;=R$20,$L976&gt;R$20),$I976,0)</f>
        <v>0</v>
      </c>
      <c r="S976" s="103" t="n">
        <f aca="false">IF(AND($K976&lt;=S$20,$L976&gt;S$20),$I976,0)</f>
        <v>0</v>
      </c>
      <c r="T976" s="103" t="n">
        <f aca="false">IF(AND($K976&lt;=T$20,$L976&gt;T$20),$I976,0)</f>
        <v>0</v>
      </c>
      <c r="U976" s="103" t="n">
        <f aca="false">IF(AND($K976&lt;=U$20,$L976&gt;U$20),$I976,0)</f>
        <v>0</v>
      </c>
      <c r="V976" s="103" t="n">
        <f aca="false">IF(AND($K976&lt;=V$20,$L976&gt;V$20),$I976,0)</f>
        <v>0</v>
      </c>
      <c r="W976" s="103" t="n">
        <f aca="false">IF(AND($K976&lt;=W$20,$L976&gt;W$20),$I976,0)</f>
        <v>0</v>
      </c>
      <c r="X976" s="103" t="n">
        <f aca="false">IF(AND($K976&lt;=X$20,$L976&gt;X$20),$I976,0)</f>
        <v>0</v>
      </c>
      <c r="Y976" s="106" t="n">
        <f aca="false">SUM(M976:X976)</f>
        <v>0</v>
      </c>
    </row>
    <row r="977" customFormat="false" ht="12.75" hidden="false" customHeight="false" outlineLevel="0" collapsed="false">
      <c r="A977" s="0" t="n">
        <f aca="false">+'Personnel Input Worksheet'!A978</f>
        <v>0</v>
      </c>
      <c r="B977" s="0" t="n">
        <f aca="false">+'Personnel Input Worksheet'!B978</f>
        <v>0</v>
      </c>
      <c r="C977" s="0" t="n">
        <f aca="false">+'Personnel Input Worksheet'!C978</f>
        <v>0</v>
      </c>
      <c r="D977" s="0" t="n">
        <f aca="false">+'Personnel Input Worksheet'!D978</f>
        <v>0</v>
      </c>
      <c r="E977" s="0" t="n">
        <f aca="false">+'Personnel Input Worksheet'!E978</f>
        <v>0</v>
      </c>
      <c r="F977" s="94" t="n">
        <f aca="false">+'Personnel Input Worksheet'!F978</f>
        <v>0</v>
      </c>
      <c r="G977" s="0" t="n">
        <f aca="false">+'Personnel Input Worksheet'!G978</f>
        <v>0</v>
      </c>
      <c r="H977" s="102" t="n">
        <f aca="false">+G977*30</f>
        <v>0</v>
      </c>
      <c r="I977" s="103" t="n">
        <f aca="false">+F977/12</f>
        <v>0</v>
      </c>
      <c r="J977" s="104" t="n">
        <v>36526</v>
      </c>
      <c r="K977" s="105" t="n">
        <f aca="false">IF(B977&lt;&gt;"FTE",DATE(99,12,31),+J977+(360-H977))</f>
        <v>36525</v>
      </c>
      <c r="L977" s="105" t="n">
        <f aca="false">IF(B977&lt;&gt;"FTE",J977+H977,DATE(2001,1,1))</f>
        <v>36526</v>
      </c>
      <c r="M977" s="103" t="n">
        <f aca="false">IF(AND($K977&lt;=M$20,$L977&gt;M$20),$I977,0)</f>
        <v>0</v>
      </c>
      <c r="N977" s="103" t="n">
        <f aca="false">IF(AND($K977&lt;=N$20,$L977&gt;N$20),$I977,0)</f>
        <v>0</v>
      </c>
      <c r="O977" s="103" t="n">
        <f aca="false">IF(AND($K977&lt;=O$20,$L977&gt;O$20),$I977,0)</f>
        <v>0</v>
      </c>
      <c r="P977" s="103" t="n">
        <f aca="false">IF(AND($K977&lt;=P$20,$L977&gt;P$20),$I977,0)</f>
        <v>0</v>
      </c>
      <c r="Q977" s="103" t="n">
        <f aca="false">IF(AND($K977&lt;=Q$20,$L977&gt;Q$20),$I977,0)</f>
        <v>0</v>
      </c>
      <c r="R977" s="103" t="n">
        <f aca="false">IF(AND($K977&lt;=R$20,$L977&gt;R$20),$I977,0)</f>
        <v>0</v>
      </c>
      <c r="S977" s="103" t="n">
        <f aca="false">IF(AND($K977&lt;=S$20,$L977&gt;S$20),$I977,0)</f>
        <v>0</v>
      </c>
      <c r="T977" s="103" t="n">
        <f aca="false">IF(AND($K977&lt;=T$20,$L977&gt;T$20),$I977,0)</f>
        <v>0</v>
      </c>
      <c r="U977" s="103" t="n">
        <f aca="false">IF(AND($K977&lt;=U$20,$L977&gt;U$20),$I977,0)</f>
        <v>0</v>
      </c>
      <c r="V977" s="103" t="n">
        <f aca="false">IF(AND($K977&lt;=V$20,$L977&gt;V$20),$I977,0)</f>
        <v>0</v>
      </c>
      <c r="W977" s="103" t="n">
        <f aca="false">IF(AND($K977&lt;=W$20,$L977&gt;W$20),$I977,0)</f>
        <v>0</v>
      </c>
      <c r="X977" s="103" t="n">
        <f aca="false">IF(AND($K977&lt;=X$20,$L977&gt;X$20),$I977,0)</f>
        <v>0</v>
      </c>
      <c r="Y977" s="106" t="n">
        <f aca="false">SUM(M977:X977)</f>
        <v>0</v>
      </c>
    </row>
    <row r="978" customFormat="false" ht="12.75" hidden="false" customHeight="false" outlineLevel="0" collapsed="false">
      <c r="A978" s="0" t="n">
        <f aca="false">+'Personnel Input Worksheet'!A979</f>
        <v>0</v>
      </c>
      <c r="B978" s="0" t="n">
        <f aca="false">+'Personnel Input Worksheet'!B979</f>
        <v>0</v>
      </c>
      <c r="C978" s="0" t="n">
        <f aca="false">+'Personnel Input Worksheet'!C979</f>
        <v>0</v>
      </c>
      <c r="D978" s="0" t="n">
        <f aca="false">+'Personnel Input Worksheet'!D979</f>
        <v>0</v>
      </c>
      <c r="E978" s="0" t="n">
        <f aca="false">+'Personnel Input Worksheet'!E979</f>
        <v>0</v>
      </c>
      <c r="F978" s="94" t="n">
        <f aca="false">+'Personnel Input Worksheet'!F979</f>
        <v>0</v>
      </c>
      <c r="G978" s="0" t="n">
        <f aca="false">+'Personnel Input Worksheet'!G979</f>
        <v>0</v>
      </c>
      <c r="H978" s="102" t="n">
        <f aca="false">+G978*30</f>
        <v>0</v>
      </c>
      <c r="I978" s="103" t="n">
        <f aca="false">+F978/12</f>
        <v>0</v>
      </c>
      <c r="J978" s="104" t="n">
        <v>36526</v>
      </c>
      <c r="K978" s="105" t="n">
        <f aca="false">IF(B978&lt;&gt;"FTE",DATE(99,12,31),+J978+(360-H978))</f>
        <v>36525</v>
      </c>
      <c r="L978" s="105" t="n">
        <f aca="false">IF(B978&lt;&gt;"FTE",J978+H978,DATE(2001,1,1))</f>
        <v>36526</v>
      </c>
      <c r="M978" s="103" t="n">
        <f aca="false">IF(AND($K978&lt;=M$20,$L978&gt;M$20),$I978,0)</f>
        <v>0</v>
      </c>
      <c r="N978" s="103" t="n">
        <f aca="false">IF(AND($K978&lt;=N$20,$L978&gt;N$20),$I978,0)</f>
        <v>0</v>
      </c>
      <c r="O978" s="103" t="n">
        <f aca="false">IF(AND($K978&lt;=O$20,$L978&gt;O$20),$I978,0)</f>
        <v>0</v>
      </c>
      <c r="P978" s="103" t="n">
        <f aca="false">IF(AND($K978&lt;=P$20,$L978&gt;P$20),$I978,0)</f>
        <v>0</v>
      </c>
      <c r="Q978" s="103" t="n">
        <f aca="false">IF(AND($K978&lt;=Q$20,$L978&gt;Q$20),$I978,0)</f>
        <v>0</v>
      </c>
      <c r="R978" s="103" t="n">
        <f aca="false">IF(AND($K978&lt;=R$20,$L978&gt;R$20),$I978,0)</f>
        <v>0</v>
      </c>
      <c r="S978" s="103" t="n">
        <f aca="false">IF(AND($K978&lt;=S$20,$L978&gt;S$20),$I978,0)</f>
        <v>0</v>
      </c>
      <c r="T978" s="103" t="n">
        <f aca="false">IF(AND($K978&lt;=T$20,$L978&gt;T$20),$I978,0)</f>
        <v>0</v>
      </c>
      <c r="U978" s="103" t="n">
        <f aca="false">IF(AND($K978&lt;=U$20,$L978&gt;U$20),$I978,0)</f>
        <v>0</v>
      </c>
      <c r="V978" s="103" t="n">
        <f aca="false">IF(AND($K978&lt;=V$20,$L978&gt;V$20),$I978,0)</f>
        <v>0</v>
      </c>
      <c r="W978" s="103" t="n">
        <f aca="false">IF(AND($K978&lt;=W$20,$L978&gt;W$20),$I978,0)</f>
        <v>0</v>
      </c>
      <c r="X978" s="103" t="n">
        <f aca="false">IF(AND($K978&lt;=X$20,$L978&gt;X$20),$I978,0)</f>
        <v>0</v>
      </c>
      <c r="Y978" s="106" t="n">
        <f aca="false">SUM(M978:X978)</f>
        <v>0</v>
      </c>
    </row>
    <row r="979" customFormat="false" ht="12.75" hidden="false" customHeight="false" outlineLevel="0" collapsed="false">
      <c r="A979" s="0" t="n">
        <f aca="false">+'Personnel Input Worksheet'!A980</f>
        <v>0</v>
      </c>
      <c r="B979" s="0" t="n">
        <f aca="false">+'Personnel Input Worksheet'!B980</f>
        <v>0</v>
      </c>
      <c r="C979" s="0" t="n">
        <f aca="false">+'Personnel Input Worksheet'!C980</f>
        <v>0</v>
      </c>
      <c r="D979" s="0" t="n">
        <f aca="false">+'Personnel Input Worksheet'!D980</f>
        <v>0</v>
      </c>
      <c r="E979" s="0" t="n">
        <f aca="false">+'Personnel Input Worksheet'!E980</f>
        <v>0</v>
      </c>
      <c r="F979" s="94" t="n">
        <f aca="false">+'Personnel Input Worksheet'!F980</f>
        <v>0</v>
      </c>
      <c r="G979" s="0" t="n">
        <f aca="false">+'Personnel Input Worksheet'!G980</f>
        <v>0</v>
      </c>
      <c r="H979" s="102" t="n">
        <f aca="false">+G979*30</f>
        <v>0</v>
      </c>
      <c r="I979" s="103" t="n">
        <f aca="false">+F979/12</f>
        <v>0</v>
      </c>
      <c r="J979" s="104" t="n">
        <v>36526</v>
      </c>
      <c r="K979" s="105" t="n">
        <f aca="false">IF(B979&lt;&gt;"FTE",DATE(99,12,31),+J979+(360-H979))</f>
        <v>36525</v>
      </c>
      <c r="L979" s="105" t="n">
        <f aca="false">IF(B979&lt;&gt;"FTE",J979+H979,DATE(2001,1,1))</f>
        <v>36526</v>
      </c>
      <c r="M979" s="103" t="n">
        <f aca="false">IF(AND($K979&lt;=M$20,$L979&gt;M$20),$I979,0)</f>
        <v>0</v>
      </c>
      <c r="N979" s="103" t="n">
        <f aca="false">IF(AND($K979&lt;=N$20,$L979&gt;N$20),$I979,0)</f>
        <v>0</v>
      </c>
      <c r="O979" s="103" t="n">
        <f aca="false">IF(AND($K979&lt;=O$20,$L979&gt;O$20),$I979,0)</f>
        <v>0</v>
      </c>
      <c r="P979" s="103" t="n">
        <f aca="false">IF(AND($K979&lt;=P$20,$L979&gt;P$20),$I979,0)</f>
        <v>0</v>
      </c>
      <c r="Q979" s="103" t="n">
        <f aca="false">IF(AND($K979&lt;=Q$20,$L979&gt;Q$20),$I979,0)</f>
        <v>0</v>
      </c>
      <c r="R979" s="103" t="n">
        <f aca="false">IF(AND($K979&lt;=R$20,$L979&gt;R$20),$I979,0)</f>
        <v>0</v>
      </c>
      <c r="S979" s="103" t="n">
        <f aca="false">IF(AND($K979&lt;=S$20,$L979&gt;S$20),$I979,0)</f>
        <v>0</v>
      </c>
      <c r="T979" s="103" t="n">
        <f aca="false">IF(AND($K979&lt;=T$20,$L979&gt;T$20),$I979,0)</f>
        <v>0</v>
      </c>
      <c r="U979" s="103" t="n">
        <f aca="false">IF(AND($K979&lt;=U$20,$L979&gt;U$20),$I979,0)</f>
        <v>0</v>
      </c>
      <c r="V979" s="103" t="n">
        <f aca="false">IF(AND($K979&lt;=V$20,$L979&gt;V$20),$I979,0)</f>
        <v>0</v>
      </c>
      <c r="W979" s="103" t="n">
        <f aca="false">IF(AND($K979&lt;=W$20,$L979&gt;W$20),$I979,0)</f>
        <v>0</v>
      </c>
      <c r="X979" s="103" t="n">
        <f aca="false">IF(AND($K979&lt;=X$20,$L979&gt;X$20),$I979,0)</f>
        <v>0</v>
      </c>
      <c r="Y979" s="106" t="n">
        <f aca="false">SUM(M979:X979)</f>
        <v>0</v>
      </c>
    </row>
    <row r="980" customFormat="false" ht="12.75" hidden="false" customHeight="false" outlineLevel="0" collapsed="false">
      <c r="A980" s="0" t="n">
        <f aca="false">+'Personnel Input Worksheet'!A981</f>
        <v>0</v>
      </c>
      <c r="B980" s="0" t="n">
        <f aca="false">+'Personnel Input Worksheet'!B981</f>
        <v>0</v>
      </c>
      <c r="C980" s="0" t="n">
        <f aca="false">+'Personnel Input Worksheet'!C981</f>
        <v>0</v>
      </c>
      <c r="D980" s="0" t="n">
        <f aca="false">+'Personnel Input Worksheet'!D981</f>
        <v>0</v>
      </c>
      <c r="E980" s="0" t="n">
        <f aca="false">+'Personnel Input Worksheet'!E981</f>
        <v>0</v>
      </c>
      <c r="F980" s="94" t="n">
        <f aca="false">+'Personnel Input Worksheet'!F981</f>
        <v>0</v>
      </c>
      <c r="G980" s="0" t="n">
        <f aca="false">+'Personnel Input Worksheet'!G981</f>
        <v>0</v>
      </c>
      <c r="H980" s="102" t="n">
        <f aca="false">+G980*30</f>
        <v>0</v>
      </c>
      <c r="I980" s="103" t="n">
        <f aca="false">+F980/12</f>
        <v>0</v>
      </c>
      <c r="J980" s="104" t="n">
        <v>36526</v>
      </c>
      <c r="K980" s="105" t="n">
        <f aca="false">IF(B980&lt;&gt;"FTE",DATE(99,12,31),+J980+(360-H980))</f>
        <v>36525</v>
      </c>
      <c r="L980" s="105" t="n">
        <f aca="false">IF(B980&lt;&gt;"FTE",J980+H980,DATE(2001,1,1))</f>
        <v>36526</v>
      </c>
      <c r="M980" s="103" t="n">
        <f aca="false">IF(AND($K980&lt;=M$20,$L980&gt;M$20),$I980,0)</f>
        <v>0</v>
      </c>
      <c r="N980" s="103" t="n">
        <f aca="false">IF(AND($K980&lt;=N$20,$L980&gt;N$20),$I980,0)</f>
        <v>0</v>
      </c>
      <c r="O980" s="103" t="n">
        <f aca="false">IF(AND($K980&lt;=O$20,$L980&gt;O$20),$I980,0)</f>
        <v>0</v>
      </c>
      <c r="P980" s="103" t="n">
        <f aca="false">IF(AND($K980&lt;=P$20,$L980&gt;P$20),$I980,0)</f>
        <v>0</v>
      </c>
      <c r="Q980" s="103" t="n">
        <f aca="false">IF(AND($K980&lt;=Q$20,$L980&gt;Q$20),$I980,0)</f>
        <v>0</v>
      </c>
      <c r="R980" s="103" t="n">
        <f aca="false">IF(AND($K980&lt;=R$20,$L980&gt;R$20),$I980,0)</f>
        <v>0</v>
      </c>
      <c r="S980" s="103" t="n">
        <f aca="false">IF(AND($K980&lt;=S$20,$L980&gt;S$20),$I980,0)</f>
        <v>0</v>
      </c>
      <c r="T980" s="103" t="n">
        <f aca="false">IF(AND($K980&lt;=T$20,$L980&gt;T$20),$I980,0)</f>
        <v>0</v>
      </c>
      <c r="U980" s="103" t="n">
        <f aca="false">IF(AND($K980&lt;=U$20,$L980&gt;U$20),$I980,0)</f>
        <v>0</v>
      </c>
      <c r="V980" s="103" t="n">
        <f aca="false">IF(AND($K980&lt;=V$20,$L980&gt;V$20),$I980,0)</f>
        <v>0</v>
      </c>
      <c r="W980" s="103" t="n">
        <f aca="false">IF(AND($K980&lt;=W$20,$L980&gt;W$20),$I980,0)</f>
        <v>0</v>
      </c>
      <c r="X980" s="103" t="n">
        <f aca="false">IF(AND($K980&lt;=X$20,$L980&gt;X$20),$I980,0)</f>
        <v>0</v>
      </c>
      <c r="Y980" s="106" t="n">
        <f aca="false">SUM(M980:X980)</f>
        <v>0</v>
      </c>
    </row>
    <row r="981" customFormat="false" ht="12.75" hidden="false" customHeight="false" outlineLevel="0" collapsed="false">
      <c r="A981" s="0" t="n">
        <f aca="false">+'Personnel Input Worksheet'!A982</f>
        <v>0</v>
      </c>
      <c r="B981" s="0" t="n">
        <f aca="false">+'Personnel Input Worksheet'!B982</f>
        <v>0</v>
      </c>
      <c r="C981" s="0" t="n">
        <f aca="false">+'Personnel Input Worksheet'!C982</f>
        <v>0</v>
      </c>
      <c r="D981" s="0" t="n">
        <f aca="false">+'Personnel Input Worksheet'!D982</f>
        <v>0</v>
      </c>
      <c r="E981" s="0" t="n">
        <f aca="false">+'Personnel Input Worksheet'!E982</f>
        <v>0</v>
      </c>
      <c r="F981" s="94" t="n">
        <f aca="false">+'Personnel Input Worksheet'!F982</f>
        <v>0</v>
      </c>
      <c r="G981" s="0" t="n">
        <f aca="false">+'Personnel Input Worksheet'!G982</f>
        <v>0</v>
      </c>
      <c r="H981" s="102" t="n">
        <f aca="false">+G981*30</f>
        <v>0</v>
      </c>
      <c r="I981" s="103" t="n">
        <f aca="false">+F981/12</f>
        <v>0</v>
      </c>
      <c r="J981" s="104" t="n">
        <v>36526</v>
      </c>
      <c r="K981" s="105" t="n">
        <f aca="false">IF(B981&lt;&gt;"FTE",DATE(99,12,31),+J981+(360-H981))</f>
        <v>36525</v>
      </c>
      <c r="L981" s="105" t="n">
        <f aca="false">IF(B981&lt;&gt;"FTE",J981+H981,DATE(2001,1,1))</f>
        <v>36526</v>
      </c>
      <c r="M981" s="103" t="n">
        <f aca="false">IF(AND($K981&lt;=M$20,$L981&gt;M$20),$I981,0)</f>
        <v>0</v>
      </c>
      <c r="N981" s="103" t="n">
        <f aca="false">IF(AND($K981&lt;=N$20,$L981&gt;N$20),$I981,0)</f>
        <v>0</v>
      </c>
      <c r="O981" s="103" t="n">
        <f aca="false">IF(AND($K981&lt;=O$20,$L981&gt;O$20),$I981,0)</f>
        <v>0</v>
      </c>
      <c r="P981" s="103" t="n">
        <f aca="false">IF(AND($K981&lt;=P$20,$L981&gt;P$20),$I981,0)</f>
        <v>0</v>
      </c>
      <c r="Q981" s="103" t="n">
        <f aca="false">IF(AND($K981&lt;=Q$20,$L981&gt;Q$20),$I981,0)</f>
        <v>0</v>
      </c>
      <c r="R981" s="103" t="n">
        <f aca="false">IF(AND($K981&lt;=R$20,$L981&gt;R$20),$I981,0)</f>
        <v>0</v>
      </c>
      <c r="S981" s="103" t="n">
        <f aca="false">IF(AND($K981&lt;=S$20,$L981&gt;S$20),$I981,0)</f>
        <v>0</v>
      </c>
      <c r="T981" s="103" t="n">
        <f aca="false">IF(AND($K981&lt;=T$20,$L981&gt;T$20),$I981,0)</f>
        <v>0</v>
      </c>
      <c r="U981" s="103" t="n">
        <f aca="false">IF(AND($K981&lt;=U$20,$L981&gt;U$20),$I981,0)</f>
        <v>0</v>
      </c>
      <c r="V981" s="103" t="n">
        <f aca="false">IF(AND($K981&lt;=V$20,$L981&gt;V$20),$I981,0)</f>
        <v>0</v>
      </c>
      <c r="W981" s="103" t="n">
        <f aca="false">IF(AND($K981&lt;=W$20,$L981&gt;W$20),$I981,0)</f>
        <v>0</v>
      </c>
      <c r="X981" s="103" t="n">
        <f aca="false">IF(AND($K981&lt;=X$20,$L981&gt;X$20),$I981,0)</f>
        <v>0</v>
      </c>
      <c r="Y981" s="106" t="n">
        <f aca="false">SUM(M981:X981)</f>
        <v>0</v>
      </c>
    </row>
    <row r="982" customFormat="false" ht="12.75" hidden="false" customHeight="false" outlineLevel="0" collapsed="false">
      <c r="A982" s="0" t="n">
        <f aca="false">+'Personnel Input Worksheet'!A983</f>
        <v>0</v>
      </c>
      <c r="B982" s="0" t="n">
        <f aca="false">+'Personnel Input Worksheet'!B983</f>
        <v>0</v>
      </c>
      <c r="C982" s="0" t="n">
        <f aca="false">+'Personnel Input Worksheet'!C983</f>
        <v>0</v>
      </c>
      <c r="D982" s="0" t="n">
        <f aca="false">+'Personnel Input Worksheet'!D983</f>
        <v>0</v>
      </c>
      <c r="E982" s="0" t="n">
        <f aca="false">+'Personnel Input Worksheet'!E983</f>
        <v>0</v>
      </c>
      <c r="F982" s="94" t="n">
        <f aca="false">+'Personnel Input Worksheet'!F983</f>
        <v>0</v>
      </c>
      <c r="G982" s="0" t="n">
        <f aca="false">+'Personnel Input Worksheet'!G983</f>
        <v>0</v>
      </c>
      <c r="H982" s="102" t="n">
        <f aca="false">+G982*30</f>
        <v>0</v>
      </c>
      <c r="I982" s="103" t="n">
        <f aca="false">+F982/12</f>
        <v>0</v>
      </c>
      <c r="J982" s="104" t="n">
        <v>36526</v>
      </c>
      <c r="K982" s="105" t="n">
        <f aca="false">IF(B982&lt;&gt;"FTE",DATE(99,12,31),+J982+(360-H982))</f>
        <v>36525</v>
      </c>
      <c r="L982" s="105" t="n">
        <f aca="false">IF(B982&lt;&gt;"FTE",J982+H982,DATE(2001,1,1))</f>
        <v>36526</v>
      </c>
      <c r="M982" s="103" t="n">
        <f aca="false">IF(AND($K982&lt;=M$20,$L982&gt;M$20),$I982,0)</f>
        <v>0</v>
      </c>
      <c r="N982" s="103" t="n">
        <f aca="false">IF(AND($K982&lt;=N$20,$L982&gt;N$20),$I982,0)</f>
        <v>0</v>
      </c>
      <c r="O982" s="103" t="n">
        <f aca="false">IF(AND($K982&lt;=O$20,$L982&gt;O$20),$I982,0)</f>
        <v>0</v>
      </c>
      <c r="P982" s="103" t="n">
        <f aca="false">IF(AND($K982&lt;=P$20,$L982&gt;P$20),$I982,0)</f>
        <v>0</v>
      </c>
      <c r="Q982" s="103" t="n">
        <f aca="false">IF(AND($K982&lt;=Q$20,$L982&gt;Q$20),$I982,0)</f>
        <v>0</v>
      </c>
      <c r="R982" s="103" t="n">
        <f aca="false">IF(AND($K982&lt;=R$20,$L982&gt;R$20),$I982,0)</f>
        <v>0</v>
      </c>
      <c r="S982" s="103" t="n">
        <f aca="false">IF(AND($K982&lt;=S$20,$L982&gt;S$20),$I982,0)</f>
        <v>0</v>
      </c>
      <c r="T982" s="103" t="n">
        <f aca="false">IF(AND($K982&lt;=T$20,$L982&gt;T$20),$I982,0)</f>
        <v>0</v>
      </c>
      <c r="U982" s="103" t="n">
        <f aca="false">IF(AND($K982&lt;=U$20,$L982&gt;U$20),$I982,0)</f>
        <v>0</v>
      </c>
      <c r="V982" s="103" t="n">
        <f aca="false">IF(AND($K982&lt;=V$20,$L982&gt;V$20),$I982,0)</f>
        <v>0</v>
      </c>
      <c r="W982" s="103" t="n">
        <f aca="false">IF(AND($K982&lt;=W$20,$L982&gt;W$20),$I982,0)</f>
        <v>0</v>
      </c>
      <c r="X982" s="103" t="n">
        <f aca="false">IF(AND($K982&lt;=X$20,$L982&gt;X$20),$I982,0)</f>
        <v>0</v>
      </c>
      <c r="Y982" s="106" t="n">
        <f aca="false">SUM(M982:X982)</f>
        <v>0</v>
      </c>
    </row>
    <row r="983" customFormat="false" ht="12.75" hidden="false" customHeight="false" outlineLevel="0" collapsed="false">
      <c r="A983" s="0" t="n">
        <f aca="false">+'Personnel Input Worksheet'!A984</f>
        <v>0</v>
      </c>
      <c r="B983" s="0" t="n">
        <f aca="false">+'Personnel Input Worksheet'!B984</f>
        <v>0</v>
      </c>
      <c r="C983" s="0" t="n">
        <f aca="false">+'Personnel Input Worksheet'!C984</f>
        <v>0</v>
      </c>
      <c r="D983" s="0" t="n">
        <f aca="false">+'Personnel Input Worksheet'!D984</f>
        <v>0</v>
      </c>
      <c r="E983" s="0" t="n">
        <f aca="false">+'Personnel Input Worksheet'!E984</f>
        <v>0</v>
      </c>
      <c r="F983" s="94" t="n">
        <f aca="false">+'Personnel Input Worksheet'!F984</f>
        <v>0</v>
      </c>
      <c r="G983" s="0" t="n">
        <f aca="false">+'Personnel Input Worksheet'!G984</f>
        <v>0</v>
      </c>
      <c r="H983" s="102" t="n">
        <f aca="false">+G983*30</f>
        <v>0</v>
      </c>
      <c r="I983" s="103" t="n">
        <f aca="false">+F983/12</f>
        <v>0</v>
      </c>
      <c r="J983" s="104" t="n">
        <v>36526</v>
      </c>
      <c r="K983" s="105" t="n">
        <f aca="false">IF(B983&lt;&gt;"FTE",DATE(99,12,31),+J983+(360-H983))</f>
        <v>36525</v>
      </c>
      <c r="L983" s="105" t="n">
        <f aca="false">IF(B983&lt;&gt;"FTE",J983+H983,DATE(2001,1,1))</f>
        <v>36526</v>
      </c>
      <c r="M983" s="103" t="n">
        <f aca="false">IF(AND($K983&lt;=M$20,$L983&gt;M$20),$I983,0)</f>
        <v>0</v>
      </c>
      <c r="N983" s="103" t="n">
        <f aca="false">IF(AND($K983&lt;=N$20,$L983&gt;N$20),$I983,0)</f>
        <v>0</v>
      </c>
      <c r="O983" s="103" t="n">
        <f aca="false">IF(AND($K983&lt;=O$20,$L983&gt;O$20),$I983,0)</f>
        <v>0</v>
      </c>
      <c r="P983" s="103" t="n">
        <f aca="false">IF(AND($K983&lt;=P$20,$L983&gt;P$20),$I983,0)</f>
        <v>0</v>
      </c>
      <c r="Q983" s="103" t="n">
        <f aca="false">IF(AND($K983&lt;=Q$20,$L983&gt;Q$20),$I983,0)</f>
        <v>0</v>
      </c>
      <c r="R983" s="103" t="n">
        <f aca="false">IF(AND($K983&lt;=R$20,$L983&gt;R$20),$I983,0)</f>
        <v>0</v>
      </c>
      <c r="S983" s="103" t="n">
        <f aca="false">IF(AND($K983&lt;=S$20,$L983&gt;S$20),$I983,0)</f>
        <v>0</v>
      </c>
      <c r="T983" s="103" t="n">
        <f aca="false">IF(AND($K983&lt;=T$20,$L983&gt;T$20),$I983,0)</f>
        <v>0</v>
      </c>
      <c r="U983" s="103" t="n">
        <f aca="false">IF(AND($K983&lt;=U$20,$L983&gt;U$20),$I983,0)</f>
        <v>0</v>
      </c>
      <c r="V983" s="103" t="n">
        <f aca="false">IF(AND($K983&lt;=V$20,$L983&gt;V$20),$I983,0)</f>
        <v>0</v>
      </c>
      <c r="W983" s="103" t="n">
        <f aca="false">IF(AND($K983&lt;=W$20,$L983&gt;W$20),$I983,0)</f>
        <v>0</v>
      </c>
      <c r="X983" s="103" t="n">
        <f aca="false">IF(AND($K983&lt;=X$20,$L983&gt;X$20),$I983,0)</f>
        <v>0</v>
      </c>
      <c r="Y983" s="106" t="n">
        <f aca="false">SUM(M983:X983)</f>
        <v>0</v>
      </c>
    </row>
    <row r="984" customFormat="false" ht="12.75" hidden="false" customHeight="false" outlineLevel="0" collapsed="false">
      <c r="A984" s="0" t="n">
        <f aca="false">+'Personnel Input Worksheet'!A985</f>
        <v>0</v>
      </c>
      <c r="B984" s="0" t="n">
        <f aca="false">+'Personnel Input Worksheet'!B985</f>
        <v>0</v>
      </c>
      <c r="C984" s="0" t="n">
        <f aca="false">+'Personnel Input Worksheet'!C985</f>
        <v>0</v>
      </c>
      <c r="D984" s="0" t="n">
        <f aca="false">+'Personnel Input Worksheet'!D985</f>
        <v>0</v>
      </c>
      <c r="E984" s="0" t="n">
        <f aca="false">+'Personnel Input Worksheet'!E985</f>
        <v>0</v>
      </c>
      <c r="F984" s="94" t="n">
        <f aca="false">+'Personnel Input Worksheet'!F985</f>
        <v>0</v>
      </c>
      <c r="G984" s="0" t="n">
        <f aca="false">+'Personnel Input Worksheet'!G985</f>
        <v>0</v>
      </c>
      <c r="H984" s="102" t="n">
        <f aca="false">+G984*30</f>
        <v>0</v>
      </c>
      <c r="I984" s="103" t="n">
        <f aca="false">+F984/12</f>
        <v>0</v>
      </c>
      <c r="J984" s="104" t="n">
        <v>36526</v>
      </c>
      <c r="K984" s="105" t="n">
        <f aca="false">IF(B984&lt;&gt;"FTE",DATE(99,12,31),+J984+(360-H984))</f>
        <v>36525</v>
      </c>
      <c r="L984" s="105" t="n">
        <f aca="false">IF(B984&lt;&gt;"FTE",J984+H984,DATE(2001,1,1))</f>
        <v>36526</v>
      </c>
      <c r="M984" s="103" t="n">
        <f aca="false">IF(AND($K984&lt;=M$20,$L984&gt;M$20),$I984,0)</f>
        <v>0</v>
      </c>
      <c r="N984" s="103" t="n">
        <f aca="false">IF(AND($K984&lt;=N$20,$L984&gt;N$20),$I984,0)</f>
        <v>0</v>
      </c>
      <c r="O984" s="103" t="n">
        <f aca="false">IF(AND($K984&lt;=O$20,$L984&gt;O$20),$I984,0)</f>
        <v>0</v>
      </c>
      <c r="P984" s="103" t="n">
        <f aca="false">IF(AND($K984&lt;=P$20,$L984&gt;P$20),$I984,0)</f>
        <v>0</v>
      </c>
      <c r="Q984" s="103" t="n">
        <f aca="false">IF(AND($K984&lt;=Q$20,$L984&gt;Q$20),$I984,0)</f>
        <v>0</v>
      </c>
      <c r="R984" s="103" t="n">
        <f aca="false">IF(AND($K984&lt;=R$20,$L984&gt;R$20),$I984,0)</f>
        <v>0</v>
      </c>
      <c r="S984" s="103" t="n">
        <f aca="false">IF(AND($K984&lt;=S$20,$L984&gt;S$20),$I984,0)</f>
        <v>0</v>
      </c>
      <c r="T984" s="103" t="n">
        <f aca="false">IF(AND($K984&lt;=T$20,$L984&gt;T$20),$I984,0)</f>
        <v>0</v>
      </c>
      <c r="U984" s="103" t="n">
        <f aca="false">IF(AND($K984&lt;=U$20,$L984&gt;U$20),$I984,0)</f>
        <v>0</v>
      </c>
      <c r="V984" s="103" t="n">
        <f aca="false">IF(AND($K984&lt;=V$20,$L984&gt;V$20),$I984,0)</f>
        <v>0</v>
      </c>
      <c r="W984" s="103" t="n">
        <f aca="false">IF(AND($K984&lt;=W$20,$L984&gt;W$20),$I984,0)</f>
        <v>0</v>
      </c>
      <c r="X984" s="103" t="n">
        <f aca="false">IF(AND($K984&lt;=X$20,$L984&gt;X$20),$I984,0)</f>
        <v>0</v>
      </c>
      <c r="Y984" s="106" t="n">
        <f aca="false">SUM(M984:X984)</f>
        <v>0</v>
      </c>
    </row>
    <row r="985" customFormat="false" ht="12.75" hidden="false" customHeight="false" outlineLevel="0" collapsed="false">
      <c r="A985" s="0" t="n">
        <f aca="false">+'Personnel Input Worksheet'!A986</f>
        <v>0</v>
      </c>
      <c r="B985" s="0" t="n">
        <f aca="false">+'Personnel Input Worksheet'!B986</f>
        <v>0</v>
      </c>
      <c r="C985" s="0" t="n">
        <f aca="false">+'Personnel Input Worksheet'!C986</f>
        <v>0</v>
      </c>
      <c r="D985" s="0" t="n">
        <f aca="false">+'Personnel Input Worksheet'!D986</f>
        <v>0</v>
      </c>
      <c r="E985" s="0" t="n">
        <f aca="false">+'Personnel Input Worksheet'!E986</f>
        <v>0</v>
      </c>
      <c r="F985" s="94" t="n">
        <f aca="false">+'Personnel Input Worksheet'!F986</f>
        <v>0</v>
      </c>
      <c r="G985" s="0" t="n">
        <f aca="false">+'Personnel Input Worksheet'!G986</f>
        <v>0</v>
      </c>
      <c r="H985" s="102" t="n">
        <f aca="false">+G985*30</f>
        <v>0</v>
      </c>
      <c r="I985" s="103" t="n">
        <f aca="false">+F985/12</f>
        <v>0</v>
      </c>
      <c r="J985" s="104" t="n">
        <v>36526</v>
      </c>
      <c r="K985" s="105" t="n">
        <f aca="false">IF(B985&lt;&gt;"FTE",DATE(99,12,31),+J985+(360-H985))</f>
        <v>36525</v>
      </c>
      <c r="L985" s="105" t="n">
        <f aca="false">IF(B985&lt;&gt;"FTE",J985+H985,DATE(2001,1,1))</f>
        <v>36526</v>
      </c>
      <c r="M985" s="103" t="n">
        <f aca="false">IF(AND($K985&lt;=M$20,$L985&gt;M$20),$I985,0)</f>
        <v>0</v>
      </c>
      <c r="N985" s="103" t="n">
        <f aca="false">IF(AND($K985&lt;=N$20,$L985&gt;N$20),$I985,0)</f>
        <v>0</v>
      </c>
      <c r="O985" s="103" t="n">
        <f aca="false">IF(AND($K985&lt;=O$20,$L985&gt;O$20),$I985,0)</f>
        <v>0</v>
      </c>
      <c r="P985" s="103" t="n">
        <f aca="false">IF(AND($K985&lt;=P$20,$L985&gt;P$20),$I985,0)</f>
        <v>0</v>
      </c>
      <c r="Q985" s="103" t="n">
        <f aca="false">IF(AND($K985&lt;=Q$20,$L985&gt;Q$20),$I985,0)</f>
        <v>0</v>
      </c>
      <c r="R985" s="103" t="n">
        <f aca="false">IF(AND($K985&lt;=R$20,$L985&gt;R$20),$I985,0)</f>
        <v>0</v>
      </c>
      <c r="S985" s="103" t="n">
        <f aca="false">IF(AND($K985&lt;=S$20,$L985&gt;S$20),$I985,0)</f>
        <v>0</v>
      </c>
      <c r="T985" s="103" t="n">
        <f aca="false">IF(AND($K985&lt;=T$20,$L985&gt;T$20),$I985,0)</f>
        <v>0</v>
      </c>
      <c r="U985" s="103" t="n">
        <f aca="false">IF(AND($K985&lt;=U$20,$L985&gt;U$20),$I985,0)</f>
        <v>0</v>
      </c>
      <c r="V985" s="103" t="n">
        <f aca="false">IF(AND($K985&lt;=V$20,$L985&gt;V$20),$I985,0)</f>
        <v>0</v>
      </c>
      <c r="W985" s="103" t="n">
        <f aca="false">IF(AND($K985&lt;=W$20,$L985&gt;W$20),$I985,0)</f>
        <v>0</v>
      </c>
      <c r="X985" s="103" t="n">
        <f aca="false">IF(AND($K985&lt;=X$20,$L985&gt;X$20),$I985,0)</f>
        <v>0</v>
      </c>
      <c r="Y985" s="106" t="n">
        <f aca="false">SUM(M985:X985)</f>
        <v>0</v>
      </c>
    </row>
    <row r="986" customFormat="false" ht="12.75" hidden="false" customHeight="false" outlineLevel="0" collapsed="false">
      <c r="A986" s="0" t="n">
        <f aca="false">+'Personnel Input Worksheet'!A987</f>
        <v>0</v>
      </c>
      <c r="B986" s="0" t="n">
        <f aca="false">+'Personnel Input Worksheet'!B987</f>
        <v>0</v>
      </c>
      <c r="C986" s="0" t="n">
        <f aca="false">+'Personnel Input Worksheet'!C987</f>
        <v>0</v>
      </c>
      <c r="D986" s="0" t="n">
        <f aca="false">+'Personnel Input Worksheet'!D987</f>
        <v>0</v>
      </c>
      <c r="E986" s="0" t="n">
        <f aca="false">+'Personnel Input Worksheet'!E987</f>
        <v>0</v>
      </c>
      <c r="F986" s="94" t="n">
        <f aca="false">+'Personnel Input Worksheet'!F987</f>
        <v>0</v>
      </c>
      <c r="G986" s="0" t="n">
        <f aca="false">+'Personnel Input Worksheet'!G987</f>
        <v>0</v>
      </c>
      <c r="H986" s="102" t="n">
        <f aca="false">+G986*30</f>
        <v>0</v>
      </c>
      <c r="I986" s="103" t="n">
        <f aca="false">+F986/12</f>
        <v>0</v>
      </c>
      <c r="J986" s="104" t="n">
        <v>36526</v>
      </c>
      <c r="K986" s="105" t="n">
        <f aca="false">IF(B986&lt;&gt;"FTE",DATE(99,12,31),+J986+(360-H986))</f>
        <v>36525</v>
      </c>
      <c r="L986" s="105" t="n">
        <f aca="false">IF(B986&lt;&gt;"FTE",J986+H986,DATE(2001,1,1))</f>
        <v>36526</v>
      </c>
      <c r="M986" s="103" t="n">
        <f aca="false">IF(AND($K986&lt;=M$20,$L986&gt;M$20),$I986,0)</f>
        <v>0</v>
      </c>
      <c r="N986" s="103" t="n">
        <f aca="false">IF(AND($K986&lt;=N$20,$L986&gt;N$20),$I986,0)</f>
        <v>0</v>
      </c>
      <c r="O986" s="103" t="n">
        <f aca="false">IF(AND($K986&lt;=O$20,$L986&gt;O$20),$I986,0)</f>
        <v>0</v>
      </c>
      <c r="P986" s="103" t="n">
        <f aca="false">IF(AND($K986&lt;=P$20,$L986&gt;P$20),$I986,0)</f>
        <v>0</v>
      </c>
      <c r="Q986" s="103" t="n">
        <f aca="false">IF(AND($K986&lt;=Q$20,$L986&gt;Q$20),$I986,0)</f>
        <v>0</v>
      </c>
      <c r="R986" s="103" t="n">
        <f aca="false">IF(AND($K986&lt;=R$20,$L986&gt;R$20),$I986,0)</f>
        <v>0</v>
      </c>
      <c r="S986" s="103" t="n">
        <f aca="false">IF(AND($K986&lt;=S$20,$L986&gt;S$20),$I986,0)</f>
        <v>0</v>
      </c>
      <c r="T986" s="103" t="n">
        <f aca="false">IF(AND($K986&lt;=T$20,$L986&gt;T$20),$I986,0)</f>
        <v>0</v>
      </c>
      <c r="U986" s="103" t="n">
        <f aca="false">IF(AND($K986&lt;=U$20,$L986&gt;U$20),$I986,0)</f>
        <v>0</v>
      </c>
      <c r="V986" s="103" t="n">
        <f aca="false">IF(AND($K986&lt;=V$20,$L986&gt;V$20),$I986,0)</f>
        <v>0</v>
      </c>
      <c r="W986" s="103" t="n">
        <f aca="false">IF(AND($K986&lt;=W$20,$L986&gt;W$20),$I986,0)</f>
        <v>0</v>
      </c>
      <c r="X986" s="103" t="n">
        <f aca="false">IF(AND($K986&lt;=X$20,$L986&gt;X$20),$I986,0)</f>
        <v>0</v>
      </c>
      <c r="Y986" s="106" t="n">
        <f aca="false">SUM(M986:X986)</f>
        <v>0</v>
      </c>
    </row>
    <row r="987" customFormat="false" ht="12.75" hidden="false" customHeight="false" outlineLevel="0" collapsed="false">
      <c r="A987" s="0" t="n">
        <f aca="false">+'Personnel Input Worksheet'!A988</f>
        <v>0</v>
      </c>
      <c r="B987" s="0" t="n">
        <f aca="false">+'Personnel Input Worksheet'!B988</f>
        <v>0</v>
      </c>
      <c r="C987" s="0" t="n">
        <f aca="false">+'Personnel Input Worksheet'!C988</f>
        <v>0</v>
      </c>
      <c r="D987" s="0" t="n">
        <f aca="false">+'Personnel Input Worksheet'!D988</f>
        <v>0</v>
      </c>
      <c r="E987" s="0" t="n">
        <f aca="false">+'Personnel Input Worksheet'!E988</f>
        <v>0</v>
      </c>
      <c r="F987" s="94" t="n">
        <f aca="false">+'Personnel Input Worksheet'!F988</f>
        <v>0</v>
      </c>
      <c r="G987" s="0" t="n">
        <f aca="false">+'Personnel Input Worksheet'!G988</f>
        <v>0</v>
      </c>
      <c r="H987" s="102" t="n">
        <f aca="false">+G987*30</f>
        <v>0</v>
      </c>
      <c r="I987" s="103" t="n">
        <f aca="false">+F987/12</f>
        <v>0</v>
      </c>
      <c r="J987" s="104" t="n">
        <v>36526</v>
      </c>
      <c r="K987" s="105" t="n">
        <f aca="false">IF(B987&lt;&gt;"FTE",DATE(99,12,31),+J987+(360-H987))</f>
        <v>36525</v>
      </c>
      <c r="L987" s="105" t="n">
        <f aca="false">IF(B987&lt;&gt;"FTE",J987+H987,DATE(2001,1,1))</f>
        <v>36526</v>
      </c>
      <c r="M987" s="103" t="n">
        <f aca="false">IF(AND($K987&lt;=M$20,$L987&gt;M$20),$I987,0)</f>
        <v>0</v>
      </c>
      <c r="N987" s="103" t="n">
        <f aca="false">IF(AND($K987&lt;=N$20,$L987&gt;N$20),$I987,0)</f>
        <v>0</v>
      </c>
      <c r="O987" s="103" t="n">
        <f aca="false">IF(AND($K987&lt;=O$20,$L987&gt;O$20),$I987,0)</f>
        <v>0</v>
      </c>
      <c r="P987" s="103" t="n">
        <f aca="false">IF(AND($K987&lt;=P$20,$L987&gt;P$20),$I987,0)</f>
        <v>0</v>
      </c>
      <c r="Q987" s="103" t="n">
        <f aca="false">IF(AND($K987&lt;=Q$20,$L987&gt;Q$20),$I987,0)</f>
        <v>0</v>
      </c>
      <c r="R987" s="103" t="n">
        <f aca="false">IF(AND($K987&lt;=R$20,$L987&gt;R$20),$I987,0)</f>
        <v>0</v>
      </c>
      <c r="S987" s="103" t="n">
        <f aca="false">IF(AND($K987&lt;=S$20,$L987&gt;S$20),$I987,0)</f>
        <v>0</v>
      </c>
      <c r="T987" s="103" t="n">
        <f aca="false">IF(AND($K987&lt;=T$20,$L987&gt;T$20),$I987,0)</f>
        <v>0</v>
      </c>
      <c r="U987" s="103" t="n">
        <f aca="false">IF(AND($K987&lt;=U$20,$L987&gt;U$20),$I987,0)</f>
        <v>0</v>
      </c>
      <c r="V987" s="103" t="n">
        <f aca="false">IF(AND($K987&lt;=V$20,$L987&gt;V$20),$I987,0)</f>
        <v>0</v>
      </c>
      <c r="W987" s="103" t="n">
        <f aca="false">IF(AND($K987&lt;=W$20,$L987&gt;W$20),$I987,0)</f>
        <v>0</v>
      </c>
      <c r="X987" s="103" t="n">
        <f aca="false">IF(AND($K987&lt;=X$20,$L987&gt;X$20),$I987,0)</f>
        <v>0</v>
      </c>
      <c r="Y987" s="106" t="n">
        <f aca="false">SUM(M987:X987)</f>
        <v>0</v>
      </c>
    </row>
    <row r="988" customFormat="false" ht="12.75" hidden="false" customHeight="false" outlineLevel="0" collapsed="false">
      <c r="A988" s="0" t="n">
        <f aca="false">+'Personnel Input Worksheet'!A989</f>
        <v>0</v>
      </c>
      <c r="B988" s="0" t="n">
        <f aca="false">+'Personnel Input Worksheet'!B989</f>
        <v>0</v>
      </c>
      <c r="C988" s="0" t="n">
        <f aca="false">+'Personnel Input Worksheet'!C989</f>
        <v>0</v>
      </c>
      <c r="D988" s="0" t="n">
        <f aca="false">+'Personnel Input Worksheet'!D989</f>
        <v>0</v>
      </c>
      <c r="E988" s="0" t="n">
        <f aca="false">+'Personnel Input Worksheet'!E989</f>
        <v>0</v>
      </c>
      <c r="F988" s="94" t="n">
        <f aca="false">+'Personnel Input Worksheet'!F989</f>
        <v>0</v>
      </c>
      <c r="G988" s="0" t="n">
        <f aca="false">+'Personnel Input Worksheet'!G989</f>
        <v>0</v>
      </c>
      <c r="H988" s="102" t="n">
        <f aca="false">+G988*30</f>
        <v>0</v>
      </c>
      <c r="I988" s="103" t="n">
        <f aca="false">+F988/12</f>
        <v>0</v>
      </c>
      <c r="J988" s="104" t="n">
        <v>36526</v>
      </c>
      <c r="K988" s="105" t="n">
        <f aca="false">IF(B988&lt;&gt;"FTE",DATE(99,12,31),+J988+(360-H988))</f>
        <v>36525</v>
      </c>
      <c r="L988" s="105" t="n">
        <f aca="false">IF(B988&lt;&gt;"FTE",J988+H988,DATE(2001,1,1))</f>
        <v>36526</v>
      </c>
      <c r="M988" s="103" t="n">
        <f aca="false">IF(AND($K988&lt;=M$20,$L988&gt;M$20),$I988,0)</f>
        <v>0</v>
      </c>
      <c r="N988" s="103" t="n">
        <f aca="false">IF(AND($K988&lt;=N$20,$L988&gt;N$20),$I988,0)</f>
        <v>0</v>
      </c>
      <c r="O988" s="103" t="n">
        <f aca="false">IF(AND($K988&lt;=O$20,$L988&gt;O$20),$I988,0)</f>
        <v>0</v>
      </c>
      <c r="P988" s="103" t="n">
        <f aca="false">IF(AND($K988&lt;=P$20,$L988&gt;P$20),$I988,0)</f>
        <v>0</v>
      </c>
      <c r="Q988" s="103" t="n">
        <f aca="false">IF(AND($K988&lt;=Q$20,$L988&gt;Q$20),$I988,0)</f>
        <v>0</v>
      </c>
      <c r="R988" s="103" t="n">
        <f aca="false">IF(AND($K988&lt;=R$20,$L988&gt;R$20),$I988,0)</f>
        <v>0</v>
      </c>
      <c r="S988" s="103" t="n">
        <f aca="false">IF(AND($K988&lt;=S$20,$L988&gt;S$20),$I988,0)</f>
        <v>0</v>
      </c>
      <c r="T988" s="103" t="n">
        <f aca="false">IF(AND($K988&lt;=T$20,$L988&gt;T$20),$I988,0)</f>
        <v>0</v>
      </c>
      <c r="U988" s="103" t="n">
        <f aca="false">IF(AND($K988&lt;=U$20,$L988&gt;U$20),$I988,0)</f>
        <v>0</v>
      </c>
      <c r="V988" s="103" t="n">
        <f aca="false">IF(AND($K988&lt;=V$20,$L988&gt;V$20),$I988,0)</f>
        <v>0</v>
      </c>
      <c r="W988" s="103" t="n">
        <f aca="false">IF(AND($K988&lt;=W$20,$L988&gt;W$20),$I988,0)</f>
        <v>0</v>
      </c>
      <c r="X988" s="103" t="n">
        <f aca="false">IF(AND($K988&lt;=X$20,$L988&gt;X$20),$I988,0)</f>
        <v>0</v>
      </c>
      <c r="Y988" s="106" t="n">
        <f aca="false">SUM(M988:X988)</f>
        <v>0</v>
      </c>
    </row>
    <row r="989" customFormat="false" ht="12.75" hidden="false" customHeight="false" outlineLevel="0" collapsed="false">
      <c r="A989" s="0" t="n">
        <f aca="false">+'Personnel Input Worksheet'!A990</f>
        <v>0</v>
      </c>
      <c r="B989" s="0" t="n">
        <f aca="false">+'Personnel Input Worksheet'!B990</f>
        <v>0</v>
      </c>
      <c r="C989" s="0" t="n">
        <f aca="false">+'Personnel Input Worksheet'!C990</f>
        <v>0</v>
      </c>
      <c r="D989" s="0" t="n">
        <f aca="false">+'Personnel Input Worksheet'!D990</f>
        <v>0</v>
      </c>
      <c r="E989" s="0" t="n">
        <f aca="false">+'Personnel Input Worksheet'!E990</f>
        <v>0</v>
      </c>
      <c r="F989" s="94" t="n">
        <f aca="false">+'Personnel Input Worksheet'!F990</f>
        <v>0</v>
      </c>
      <c r="G989" s="0" t="n">
        <f aca="false">+'Personnel Input Worksheet'!G990</f>
        <v>0</v>
      </c>
      <c r="H989" s="102" t="n">
        <f aca="false">+G989*30</f>
        <v>0</v>
      </c>
      <c r="I989" s="103" t="n">
        <f aca="false">+F989/12</f>
        <v>0</v>
      </c>
      <c r="J989" s="104" t="n">
        <v>36526</v>
      </c>
      <c r="K989" s="105" t="n">
        <f aca="false">IF(B989&lt;&gt;"FTE",DATE(99,12,31),+J989+(360-H989))</f>
        <v>36525</v>
      </c>
      <c r="L989" s="105" t="n">
        <f aca="false">IF(B989&lt;&gt;"FTE",J989+H989,DATE(2001,1,1))</f>
        <v>36526</v>
      </c>
      <c r="M989" s="103" t="n">
        <f aca="false">IF(AND($K989&lt;=M$20,$L989&gt;M$20),$I989,0)</f>
        <v>0</v>
      </c>
      <c r="N989" s="103" t="n">
        <f aca="false">IF(AND($K989&lt;=N$20,$L989&gt;N$20),$I989,0)</f>
        <v>0</v>
      </c>
      <c r="O989" s="103" t="n">
        <f aca="false">IF(AND($K989&lt;=O$20,$L989&gt;O$20),$I989,0)</f>
        <v>0</v>
      </c>
      <c r="P989" s="103" t="n">
        <f aca="false">IF(AND($K989&lt;=P$20,$L989&gt;P$20),$I989,0)</f>
        <v>0</v>
      </c>
      <c r="Q989" s="103" t="n">
        <f aca="false">IF(AND($K989&lt;=Q$20,$L989&gt;Q$20),$I989,0)</f>
        <v>0</v>
      </c>
      <c r="R989" s="103" t="n">
        <f aca="false">IF(AND($K989&lt;=R$20,$L989&gt;R$20),$I989,0)</f>
        <v>0</v>
      </c>
      <c r="S989" s="103" t="n">
        <f aca="false">IF(AND($K989&lt;=S$20,$L989&gt;S$20),$I989,0)</f>
        <v>0</v>
      </c>
      <c r="T989" s="103" t="n">
        <f aca="false">IF(AND($K989&lt;=T$20,$L989&gt;T$20),$I989,0)</f>
        <v>0</v>
      </c>
      <c r="U989" s="103" t="n">
        <f aca="false">IF(AND($K989&lt;=U$20,$L989&gt;U$20),$I989,0)</f>
        <v>0</v>
      </c>
      <c r="V989" s="103" t="n">
        <f aca="false">IF(AND($K989&lt;=V$20,$L989&gt;V$20),$I989,0)</f>
        <v>0</v>
      </c>
      <c r="W989" s="103" t="n">
        <f aca="false">IF(AND($K989&lt;=W$20,$L989&gt;W$20),$I989,0)</f>
        <v>0</v>
      </c>
      <c r="X989" s="103" t="n">
        <f aca="false">IF(AND($K989&lt;=X$20,$L989&gt;X$20),$I989,0)</f>
        <v>0</v>
      </c>
      <c r="Y989" s="106" t="n">
        <f aca="false">SUM(M989:X989)</f>
        <v>0</v>
      </c>
    </row>
    <row r="990" customFormat="false" ht="12.75" hidden="false" customHeight="false" outlineLevel="0" collapsed="false">
      <c r="A990" s="0" t="n">
        <f aca="false">+'Personnel Input Worksheet'!A991</f>
        <v>0</v>
      </c>
      <c r="B990" s="0" t="n">
        <f aca="false">+'Personnel Input Worksheet'!B991</f>
        <v>0</v>
      </c>
      <c r="C990" s="0" t="n">
        <f aca="false">+'Personnel Input Worksheet'!C991</f>
        <v>0</v>
      </c>
      <c r="D990" s="0" t="n">
        <f aca="false">+'Personnel Input Worksheet'!D991</f>
        <v>0</v>
      </c>
      <c r="E990" s="0" t="n">
        <f aca="false">+'Personnel Input Worksheet'!E991</f>
        <v>0</v>
      </c>
      <c r="F990" s="94" t="n">
        <f aca="false">+'Personnel Input Worksheet'!F991</f>
        <v>0</v>
      </c>
      <c r="G990" s="0" t="n">
        <f aca="false">+'Personnel Input Worksheet'!G991</f>
        <v>0</v>
      </c>
      <c r="H990" s="102" t="n">
        <f aca="false">+G990*30</f>
        <v>0</v>
      </c>
      <c r="I990" s="103" t="n">
        <f aca="false">+F990/12</f>
        <v>0</v>
      </c>
      <c r="J990" s="104" t="n">
        <v>36526</v>
      </c>
      <c r="K990" s="105" t="n">
        <f aca="false">IF(B990&lt;&gt;"FTE",DATE(99,12,31),+J990+(360-H990))</f>
        <v>36525</v>
      </c>
      <c r="L990" s="105" t="n">
        <f aca="false">IF(B990&lt;&gt;"FTE",J990+H990,DATE(2001,1,1))</f>
        <v>36526</v>
      </c>
      <c r="M990" s="103" t="n">
        <f aca="false">IF(AND($K990&lt;=M$20,$L990&gt;M$20),$I990,0)</f>
        <v>0</v>
      </c>
      <c r="N990" s="103" t="n">
        <f aca="false">IF(AND($K990&lt;=N$20,$L990&gt;N$20),$I990,0)</f>
        <v>0</v>
      </c>
      <c r="O990" s="103" t="n">
        <f aca="false">IF(AND($K990&lt;=O$20,$L990&gt;O$20),$I990,0)</f>
        <v>0</v>
      </c>
      <c r="P990" s="103" t="n">
        <f aca="false">IF(AND($K990&lt;=P$20,$L990&gt;P$20),$I990,0)</f>
        <v>0</v>
      </c>
      <c r="Q990" s="103" t="n">
        <f aca="false">IF(AND($K990&lt;=Q$20,$L990&gt;Q$20),$I990,0)</f>
        <v>0</v>
      </c>
      <c r="R990" s="103" t="n">
        <f aca="false">IF(AND($K990&lt;=R$20,$L990&gt;R$20),$I990,0)</f>
        <v>0</v>
      </c>
      <c r="S990" s="103" t="n">
        <f aca="false">IF(AND($K990&lt;=S$20,$L990&gt;S$20),$I990,0)</f>
        <v>0</v>
      </c>
      <c r="T990" s="103" t="n">
        <f aca="false">IF(AND($K990&lt;=T$20,$L990&gt;T$20),$I990,0)</f>
        <v>0</v>
      </c>
      <c r="U990" s="103" t="n">
        <f aca="false">IF(AND($K990&lt;=U$20,$L990&gt;U$20),$I990,0)</f>
        <v>0</v>
      </c>
      <c r="V990" s="103" t="n">
        <f aca="false">IF(AND($K990&lt;=V$20,$L990&gt;V$20),$I990,0)</f>
        <v>0</v>
      </c>
      <c r="W990" s="103" t="n">
        <f aca="false">IF(AND($K990&lt;=W$20,$L990&gt;W$20),$I990,0)</f>
        <v>0</v>
      </c>
      <c r="X990" s="103" t="n">
        <f aca="false">IF(AND($K990&lt;=X$20,$L990&gt;X$20),$I990,0)</f>
        <v>0</v>
      </c>
      <c r="Y990" s="106" t="n">
        <f aca="false">SUM(M990:X990)</f>
        <v>0</v>
      </c>
    </row>
    <row r="991" customFormat="false" ht="12.75" hidden="false" customHeight="false" outlineLevel="0" collapsed="false">
      <c r="A991" s="0" t="n">
        <f aca="false">+'Personnel Input Worksheet'!A992</f>
        <v>0</v>
      </c>
      <c r="B991" s="0" t="n">
        <f aca="false">+'Personnel Input Worksheet'!B992</f>
        <v>0</v>
      </c>
      <c r="C991" s="0" t="n">
        <f aca="false">+'Personnel Input Worksheet'!C992</f>
        <v>0</v>
      </c>
      <c r="D991" s="0" t="n">
        <f aca="false">+'Personnel Input Worksheet'!D992</f>
        <v>0</v>
      </c>
      <c r="E991" s="0" t="n">
        <f aca="false">+'Personnel Input Worksheet'!E992</f>
        <v>0</v>
      </c>
      <c r="F991" s="94" t="n">
        <f aca="false">+'Personnel Input Worksheet'!F992</f>
        <v>0</v>
      </c>
      <c r="G991" s="0" t="n">
        <f aca="false">+'Personnel Input Worksheet'!G992</f>
        <v>0</v>
      </c>
      <c r="H991" s="102" t="n">
        <f aca="false">+G991*30</f>
        <v>0</v>
      </c>
      <c r="I991" s="103" t="n">
        <f aca="false">+F991/12</f>
        <v>0</v>
      </c>
      <c r="J991" s="104" t="n">
        <v>36526</v>
      </c>
      <c r="K991" s="105" t="n">
        <f aca="false">IF(B991&lt;&gt;"FTE",DATE(99,12,31),+J991+(360-H991))</f>
        <v>36525</v>
      </c>
      <c r="L991" s="105" t="n">
        <f aca="false">IF(B991&lt;&gt;"FTE",J991+H991,DATE(2001,1,1))</f>
        <v>36526</v>
      </c>
      <c r="M991" s="103" t="n">
        <f aca="false">IF(AND($K991&lt;=M$20,$L991&gt;M$20),$I991,0)</f>
        <v>0</v>
      </c>
      <c r="N991" s="103" t="n">
        <f aca="false">IF(AND($K991&lt;=N$20,$L991&gt;N$20),$I991,0)</f>
        <v>0</v>
      </c>
      <c r="O991" s="103" t="n">
        <f aca="false">IF(AND($K991&lt;=O$20,$L991&gt;O$20),$I991,0)</f>
        <v>0</v>
      </c>
      <c r="P991" s="103" t="n">
        <f aca="false">IF(AND($K991&lt;=P$20,$L991&gt;P$20),$I991,0)</f>
        <v>0</v>
      </c>
      <c r="Q991" s="103" t="n">
        <f aca="false">IF(AND($K991&lt;=Q$20,$L991&gt;Q$20),$I991,0)</f>
        <v>0</v>
      </c>
      <c r="R991" s="103" t="n">
        <f aca="false">IF(AND($K991&lt;=R$20,$L991&gt;R$20),$I991,0)</f>
        <v>0</v>
      </c>
      <c r="S991" s="103" t="n">
        <f aca="false">IF(AND($K991&lt;=S$20,$L991&gt;S$20),$I991,0)</f>
        <v>0</v>
      </c>
      <c r="T991" s="103" t="n">
        <f aca="false">IF(AND($K991&lt;=T$20,$L991&gt;T$20),$I991,0)</f>
        <v>0</v>
      </c>
      <c r="U991" s="103" t="n">
        <f aca="false">IF(AND($K991&lt;=U$20,$L991&gt;U$20),$I991,0)</f>
        <v>0</v>
      </c>
      <c r="V991" s="103" t="n">
        <f aca="false">IF(AND($K991&lt;=V$20,$L991&gt;V$20),$I991,0)</f>
        <v>0</v>
      </c>
      <c r="W991" s="103" t="n">
        <f aca="false">IF(AND($K991&lt;=W$20,$L991&gt;W$20),$I991,0)</f>
        <v>0</v>
      </c>
      <c r="X991" s="103" t="n">
        <f aca="false">IF(AND($K991&lt;=X$20,$L991&gt;X$20),$I991,0)</f>
        <v>0</v>
      </c>
      <c r="Y991" s="106" t="n">
        <f aca="false">SUM(M991:X991)</f>
        <v>0</v>
      </c>
    </row>
    <row r="992" customFormat="false" ht="12.75" hidden="false" customHeight="false" outlineLevel="0" collapsed="false">
      <c r="A992" s="0" t="n">
        <f aca="false">+'Personnel Input Worksheet'!A993</f>
        <v>0</v>
      </c>
      <c r="B992" s="0" t="n">
        <f aca="false">+'Personnel Input Worksheet'!B993</f>
        <v>0</v>
      </c>
      <c r="C992" s="0" t="n">
        <f aca="false">+'Personnel Input Worksheet'!C993</f>
        <v>0</v>
      </c>
      <c r="D992" s="0" t="n">
        <f aca="false">+'Personnel Input Worksheet'!D993</f>
        <v>0</v>
      </c>
      <c r="E992" s="0" t="n">
        <f aca="false">+'Personnel Input Worksheet'!E993</f>
        <v>0</v>
      </c>
      <c r="F992" s="94" t="n">
        <f aca="false">+'Personnel Input Worksheet'!F993</f>
        <v>0</v>
      </c>
      <c r="G992" s="0" t="n">
        <f aca="false">+'Personnel Input Worksheet'!G993</f>
        <v>0</v>
      </c>
      <c r="H992" s="102" t="n">
        <f aca="false">+G992*30</f>
        <v>0</v>
      </c>
      <c r="I992" s="103" t="n">
        <f aca="false">+F992/12</f>
        <v>0</v>
      </c>
      <c r="J992" s="104" t="n">
        <v>36526</v>
      </c>
      <c r="K992" s="105" t="n">
        <f aca="false">IF(B992&lt;&gt;"FTE",DATE(99,12,31),+J992+(360-H992))</f>
        <v>36525</v>
      </c>
      <c r="L992" s="105" t="n">
        <f aca="false">IF(B992&lt;&gt;"FTE",J992+H992,DATE(2001,1,1))</f>
        <v>36526</v>
      </c>
      <c r="M992" s="103" t="n">
        <f aca="false">IF(AND($K992&lt;=M$20,$L992&gt;M$20),$I992,0)</f>
        <v>0</v>
      </c>
      <c r="N992" s="103" t="n">
        <f aca="false">IF(AND($K992&lt;=N$20,$L992&gt;N$20),$I992,0)</f>
        <v>0</v>
      </c>
      <c r="O992" s="103" t="n">
        <f aca="false">IF(AND($K992&lt;=O$20,$L992&gt;O$20),$I992,0)</f>
        <v>0</v>
      </c>
      <c r="P992" s="103" t="n">
        <f aca="false">IF(AND($K992&lt;=P$20,$L992&gt;P$20),$I992,0)</f>
        <v>0</v>
      </c>
      <c r="Q992" s="103" t="n">
        <f aca="false">IF(AND($K992&lt;=Q$20,$L992&gt;Q$20),$I992,0)</f>
        <v>0</v>
      </c>
      <c r="R992" s="103" t="n">
        <f aca="false">IF(AND($K992&lt;=R$20,$L992&gt;R$20),$I992,0)</f>
        <v>0</v>
      </c>
      <c r="S992" s="103" t="n">
        <f aca="false">IF(AND($K992&lt;=S$20,$L992&gt;S$20),$I992,0)</f>
        <v>0</v>
      </c>
      <c r="T992" s="103" t="n">
        <f aca="false">IF(AND($K992&lt;=T$20,$L992&gt;T$20),$I992,0)</f>
        <v>0</v>
      </c>
      <c r="U992" s="103" t="n">
        <f aca="false">IF(AND($K992&lt;=U$20,$L992&gt;U$20),$I992,0)</f>
        <v>0</v>
      </c>
      <c r="V992" s="103" t="n">
        <f aca="false">IF(AND($K992&lt;=V$20,$L992&gt;V$20),$I992,0)</f>
        <v>0</v>
      </c>
      <c r="W992" s="103" t="n">
        <f aca="false">IF(AND($K992&lt;=W$20,$L992&gt;W$20),$I992,0)</f>
        <v>0</v>
      </c>
      <c r="X992" s="103" t="n">
        <f aca="false">IF(AND($K992&lt;=X$20,$L992&gt;X$20),$I992,0)</f>
        <v>0</v>
      </c>
      <c r="Y992" s="106" t="n">
        <f aca="false">SUM(M992:X992)</f>
        <v>0</v>
      </c>
    </row>
    <row r="993" customFormat="false" ht="12.75" hidden="false" customHeight="false" outlineLevel="0" collapsed="false">
      <c r="A993" s="0" t="n">
        <f aca="false">+'Personnel Input Worksheet'!A994</f>
        <v>0</v>
      </c>
      <c r="B993" s="0" t="n">
        <f aca="false">+'Personnel Input Worksheet'!B994</f>
        <v>0</v>
      </c>
      <c r="C993" s="0" t="n">
        <f aca="false">+'Personnel Input Worksheet'!C994</f>
        <v>0</v>
      </c>
      <c r="D993" s="0" t="n">
        <f aca="false">+'Personnel Input Worksheet'!D994</f>
        <v>0</v>
      </c>
      <c r="E993" s="0" t="n">
        <f aca="false">+'Personnel Input Worksheet'!E994</f>
        <v>0</v>
      </c>
      <c r="F993" s="94" t="n">
        <f aca="false">+'Personnel Input Worksheet'!F994</f>
        <v>0</v>
      </c>
      <c r="G993" s="0" t="n">
        <f aca="false">+'Personnel Input Worksheet'!G994</f>
        <v>0</v>
      </c>
      <c r="H993" s="102" t="n">
        <f aca="false">+G993*30</f>
        <v>0</v>
      </c>
      <c r="I993" s="103" t="n">
        <f aca="false">+F993/12</f>
        <v>0</v>
      </c>
      <c r="J993" s="104" t="n">
        <v>36526</v>
      </c>
      <c r="K993" s="105" t="n">
        <f aca="false">IF(B993&lt;&gt;"FTE",DATE(99,12,31),+J993+(360-H993))</f>
        <v>36525</v>
      </c>
      <c r="L993" s="105" t="n">
        <f aca="false">IF(B993&lt;&gt;"FTE",J993+H993,DATE(2001,1,1))</f>
        <v>36526</v>
      </c>
      <c r="M993" s="103" t="n">
        <f aca="false">IF(AND($K993&lt;=M$20,$L993&gt;M$20),$I993,0)</f>
        <v>0</v>
      </c>
      <c r="N993" s="103" t="n">
        <f aca="false">IF(AND($K993&lt;=N$20,$L993&gt;N$20),$I993,0)</f>
        <v>0</v>
      </c>
      <c r="O993" s="103" t="n">
        <f aca="false">IF(AND($K993&lt;=O$20,$L993&gt;O$20),$I993,0)</f>
        <v>0</v>
      </c>
      <c r="P993" s="103" t="n">
        <f aca="false">IF(AND($K993&lt;=P$20,$L993&gt;P$20),$I993,0)</f>
        <v>0</v>
      </c>
      <c r="Q993" s="103" t="n">
        <f aca="false">IF(AND($K993&lt;=Q$20,$L993&gt;Q$20),$I993,0)</f>
        <v>0</v>
      </c>
      <c r="R993" s="103" t="n">
        <f aca="false">IF(AND($K993&lt;=R$20,$L993&gt;R$20),$I993,0)</f>
        <v>0</v>
      </c>
      <c r="S993" s="103" t="n">
        <f aca="false">IF(AND($K993&lt;=S$20,$L993&gt;S$20),$I993,0)</f>
        <v>0</v>
      </c>
      <c r="T993" s="103" t="n">
        <f aca="false">IF(AND($K993&lt;=T$20,$L993&gt;T$20),$I993,0)</f>
        <v>0</v>
      </c>
      <c r="U993" s="103" t="n">
        <f aca="false">IF(AND($K993&lt;=U$20,$L993&gt;U$20),$I993,0)</f>
        <v>0</v>
      </c>
      <c r="V993" s="103" t="n">
        <f aca="false">IF(AND($K993&lt;=V$20,$L993&gt;V$20),$I993,0)</f>
        <v>0</v>
      </c>
      <c r="W993" s="103" t="n">
        <f aca="false">IF(AND($K993&lt;=W$20,$L993&gt;W$20),$I993,0)</f>
        <v>0</v>
      </c>
      <c r="X993" s="103" t="n">
        <f aca="false">IF(AND($K993&lt;=X$20,$L993&gt;X$20),$I993,0)</f>
        <v>0</v>
      </c>
      <c r="Y993" s="106" t="n">
        <f aca="false">SUM(M993:X993)</f>
        <v>0</v>
      </c>
    </row>
    <row r="994" customFormat="false" ht="12.75" hidden="false" customHeight="false" outlineLevel="0" collapsed="false">
      <c r="A994" s="0" t="n">
        <f aca="false">+'Personnel Input Worksheet'!A995</f>
        <v>0</v>
      </c>
      <c r="B994" s="0" t="n">
        <f aca="false">+'Personnel Input Worksheet'!B995</f>
        <v>0</v>
      </c>
      <c r="C994" s="0" t="n">
        <f aca="false">+'Personnel Input Worksheet'!C995</f>
        <v>0</v>
      </c>
      <c r="D994" s="0" t="n">
        <f aca="false">+'Personnel Input Worksheet'!D995</f>
        <v>0</v>
      </c>
      <c r="E994" s="0" t="n">
        <f aca="false">+'Personnel Input Worksheet'!E995</f>
        <v>0</v>
      </c>
      <c r="F994" s="94" t="n">
        <f aca="false">+'Personnel Input Worksheet'!F995</f>
        <v>0</v>
      </c>
      <c r="G994" s="0" t="n">
        <f aca="false">+'Personnel Input Worksheet'!G995</f>
        <v>0</v>
      </c>
      <c r="H994" s="102" t="n">
        <f aca="false">+G994*30</f>
        <v>0</v>
      </c>
      <c r="I994" s="103" t="n">
        <f aca="false">+F994/12</f>
        <v>0</v>
      </c>
      <c r="J994" s="104" t="n">
        <v>36526</v>
      </c>
      <c r="K994" s="105" t="n">
        <f aca="false">IF(B994&lt;&gt;"FTE",DATE(99,12,31),+J994+(360-H994))</f>
        <v>36525</v>
      </c>
      <c r="L994" s="105" t="n">
        <f aca="false">IF(B994&lt;&gt;"FTE",J994+H994,DATE(2001,1,1))</f>
        <v>36526</v>
      </c>
      <c r="M994" s="103" t="n">
        <f aca="false">IF(AND($K994&lt;=M$20,$L994&gt;M$20),$I994,0)</f>
        <v>0</v>
      </c>
      <c r="N994" s="103" t="n">
        <f aca="false">IF(AND($K994&lt;=N$20,$L994&gt;N$20),$I994,0)</f>
        <v>0</v>
      </c>
      <c r="O994" s="103" t="n">
        <f aca="false">IF(AND($K994&lt;=O$20,$L994&gt;O$20),$I994,0)</f>
        <v>0</v>
      </c>
      <c r="P994" s="103" t="n">
        <f aca="false">IF(AND($K994&lt;=P$20,$L994&gt;P$20),$I994,0)</f>
        <v>0</v>
      </c>
      <c r="Q994" s="103" t="n">
        <f aca="false">IF(AND($K994&lt;=Q$20,$L994&gt;Q$20),$I994,0)</f>
        <v>0</v>
      </c>
      <c r="R994" s="103" t="n">
        <f aca="false">IF(AND($K994&lt;=R$20,$L994&gt;R$20),$I994,0)</f>
        <v>0</v>
      </c>
      <c r="S994" s="103" t="n">
        <f aca="false">IF(AND($K994&lt;=S$20,$L994&gt;S$20),$I994,0)</f>
        <v>0</v>
      </c>
      <c r="T994" s="103" t="n">
        <f aca="false">IF(AND($K994&lt;=T$20,$L994&gt;T$20),$I994,0)</f>
        <v>0</v>
      </c>
      <c r="U994" s="103" t="n">
        <f aca="false">IF(AND($K994&lt;=U$20,$L994&gt;U$20),$I994,0)</f>
        <v>0</v>
      </c>
      <c r="V994" s="103" t="n">
        <f aca="false">IF(AND($K994&lt;=V$20,$L994&gt;V$20),$I994,0)</f>
        <v>0</v>
      </c>
      <c r="W994" s="103" t="n">
        <f aca="false">IF(AND($K994&lt;=W$20,$L994&gt;W$20),$I994,0)</f>
        <v>0</v>
      </c>
      <c r="X994" s="103" t="n">
        <f aca="false">IF(AND($K994&lt;=X$20,$L994&gt;X$20),$I994,0)</f>
        <v>0</v>
      </c>
      <c r="Y994" s="106" t="n">
        <f aca="false">SUM(M994:X994)</f>
        <v>0</v>
      </c>
    </row>
    <row r="995" customFormat="false" ht="12.75" hidden="false" customHeight="false" outlineLevel="0" collapsed="false">
      <c r="A995" s="0" t="n">
        <f aca="false">+'Personnel Input Worksheet'!A996</f>
        <v>0</v>
      </c>
      <c r="B995" s="0" t="n">
        <f aca="false">+'Personnel Input Worksheet'!B996</f>
        <v>0</v>
      </c>
      <c r="C995" s="0" t="n">
        <f aca="false">+'Personnel Input Worksheet'!C996</f>
        <v>0</v>
      </c>
      <c r="D995" s="0" t="n">
        <f aca="false">+'Personnel Input Worksheet'!D996</f>
        <v>0</v>
      </c>
      <c r="E995" s="0" t="n">
        <f aca="false">+'Personnel Input Worksheet'!E996</f>
        <v>0</v>
      </c>
      <c r="F995" s="94" t="n">
        <f aca="false">+'Personnel Input Worksheet'!F996</f>
        <v>0</v>
      </c>
      <c r="G995" s="0" t="n">
        <f aca="false">+'Personnel Input Worksheet'!G996</f>
        <v>0</v>
      </c>
      <c r="H995" s="102" t="n">
        <f aca="false">+G995*30</f>
        <v>0</v>
      </c>
      <c r="I995" s="103" t="n">
        <f aca="false">+F995/12</f>
        <v>0</v>
      </c>
      <c r="J995" s="104" t="n">
        <v>36526</v>
      </c>
      <c r="K995" s="105" t="n">
        <f aca="false">IF(B995&lt;&gt;"FTE",DATE(99,12,31),+J995+(360-H995))</f>
        <v>36525</v>
      </c>
      <c r="L995" s="105" t="n">
        <f aca="false">IF(B995&lt;&gt;"FTE",J995+H995,DATE(2001,1,1))</f>
        <v>36526</v>
      </c>
      <c r="M995" s="103" t="n">
        <f aca="false">IF(AND($K995&lt;=M$20,$L995&gt;M$20),$I995,0)</f>
        <v>0</v>
      </c>
      <c r="N995" s="103" t="n">
        <f aca="false">IF(AND($K995&lt;=N$20,$L995&gt;N$20),$I995,0)</f>
        <v>0</v>
      </c>
      <c r="O995" s="103" t="n">
        <f aca="false">IF(AND($K995&lt;=O$20,$L995&gt;O$20),$I995,0)</f>
        <v>0</v>
      </c>
      <c r="P995" s="103" t="n">
        <f aca="false">IF(AND($K995&lt;=P$20,$L995&gt;P$20),$I995,0)</f>
        <v>0</v>
      </c>
      <c r="Q995" s="103" t="n">
        <f aca="false">IF(AND($K995&lt;=Q$20,$L995&gt;Q$20),$I995,0)</f>
        <v>0</v>
      </c>
      <c r="R995" s="103" t="n">
        <f aca="false">IF(AND($K995&lt;=R$20,$L995&gt;R$20),$I995,0)</f>
        <v>0</v>
      </c>
      <c r="S995" s="103" t="n">
        <f aca="false">IF(AND($K995&lt;=S$20,$L995&gt;S$20),$I995,0)</f>
        <v>0</v>
      </c>
      <c r="T995" s="103" t="n">
        <f aca="false">IF(AND($K995&lt;=T$20,$L995&gt;T$20),$I995,0)</f>
        <v>0</v>
      </c>
      <c r="U995" s="103" t="n">
        <f aca="false">IF(AND($K995&lt;=U$20,$L995&gt;U$20),$I995,0)</f>
        <v>0</v>
      </c>
      <c r="V995" s="103" t="n">
        <f aca="false">IF(AND($K995&lt;=V$20,$L995&gt;V$20),$I995,0)</f>
        <v>0</v>
      </c>
      <c r="W995" s="103" t="n">
        <f aca="false">IF(AND($K995&lt;=W$20,$L995&gt;W$20),$I995,0)</f>
        <v>0</v>
      </c>
      <c r="X995" s="103" t="n">
        <f aca="false">IF(AND($K995&lt;=X$20,$L995&gt;X$20),$I995,0)</f>
        <v>0</v>
      </c>
      <c r="Y995" s="106" t="n">
        <f aca="false">SUM(M995:X995)</f>
        <v>0</v>
      </c>
    </row>
    <row r="996" customFormat="false" ht="12.75" hidden="false" customHeight="false" outlineLevel="0" collapsed="false">
      <c r="A996" s="0" t="n">
        <f aca="false">+'Personnel Input Worksheet'!A997</f>
        <v>0</v>
      </c>
      <c r="B996" s="0" t="n">
        <f aca="false">+'Personnel Input Worksheet'!B997</f>
        <v>0</v>
      </c>
      <c r="C996" s="0" t="n">
        <f aca="false">+'Personnel Input Worksheet'!C997</f>
        <v>0</v>
      </c>
      <c r="D996" s="0" t="n">
        <f aca="false">+'Personnel Input Worksheet'!D997</f>
        <v>0</v>
      </c>
      <c r="E996" s="0" t="n">
        <f aca="false">+'Personnel Input Worksheet'!E997</f>
        <v>0</v>
      </c>
      <c r="F996" s="94" t="n">
        <f aca="false">+'Personnel Input Worksheet'!F997</f>
        <v>0</v>
      </c>
      <c r="G996" s="0" t="n">
        <f aca="false">+'Personnel Input Worksheet'!G997</f>
        <v>0</v>
      </c>
      <c r="H996" s="102" t="n">
        <f aca="false">+G996*30</f>
        <v>0</v>
      </c>
      <c r="I996" s="103" t="n">
        <f aca="false">+F996/12</f>
        <v>0</v>
      </c>
      <c r="J996" s="104" t="n">
        <v>36526</v>
      </c>
      <c r="K996" s="105" t="n">
        <f aca="false">IF(B996&lt;&gt;"FTE",DATE(99,12,31),+J996+(360-H996))</f>
        <v>36525</v>
      </c>
      <c r="L996" s="105" t="n">
        <f aca="false">IF(B996&lt;&gt;"FTE",J996+H996,DATE(2001,1,1))</f>
        <v>36526</v>
      </c>
      <c r="M996" s="103" t="n">
        <f aca="false">IF(AND($K996&lt;=M$20,$L996&gt;M$20),$I996,0)</f>
        <v>0</v>
      </c>
      <c r="N996" s="103" t="n">
        <f aca="false">IF(AND($K996&lt;=N$20,$L996&gt;N$20),$I996,0)</f>
        <v>0</v>
      </c>
      <c r="O996" s="103" t="n">
        <f aca="false">IF(AND($K996&lt;=O$20,$L996&gt;O$20),$I996,0)</f>
        <v>0</v>
      </c>
      <c r="P996" s="103" t="n">
        <f aca="false">IF(AND($K996&lt;=P$20,$L996&gt;P$20),$I996,0)</f>
        <v>0</v>
      </c>
      <c r="Q996" s="103" t="n">
        <f aca="false">IF(AND($K996&lt;=Q$20,$L996&gt;Q$20),$I996,0)</f>
        <v>0</v>
      </c>
      <c r="R996" s="103" t="n">
        <f aca="false">IF(AND($K996&lt;=R$20,$L996&gt;R$20),$I996,0)</f>
        <v>0</v>
      </c>
      <c r="S996" s="103" t="n">
        <f aca="false">IF(AND($K996&lt;=S$20,$L996&gt;S$20),$I996,0)</f>
        <v>0</v>
      </c>
      <c r="T996" s="103" t="n">
        <f aca="false">IF(AND($K996&lt;=T$20,$L996&gt;T$20),$I996,0)</f>
        <v>0</v>
      </c>
      <c r="U996" s="103" t="n">
        <f aca="false">IF(AND($K996&lt;=U$20,$L996&gt;U$20),$I996,0)</f>
        <v>0</v>
      </c>
      <c r="V996" s="103" t="n">
        <f aca="false">IF(AND($K996&lt;=V$20,$L996&gt;V$20),$I996,0)</f>
        <v>0</v>
      </c>
      <c r="W996" s="103" t="n">
        <f aca="false">IF(AND($K996&lt;=W$20,$L996&gt;W$20),$I996,0)</f>
        <v>0</v>
      </c>
      <c r="X996" s="103" t="n">
        <f aca="false">IF(AND($K996&lt;=X$20,$L996&gt;X$20),$I996,0)</f>
        <v>0</v>
      </c>
      <c r="Y996" s="106" t="n">
        <f aca="false">SUM(M996:X996)</f>
        <v>0</v>
      </c>
    </row>
    <row r="997" customFormat="false" ht="12.75" hidden="false" customHeight="false" outlineLevel="0" collapsed="false">
      <c r="A997" s="0" t="n">
        <f aca="false">+'Personnel Input Worksheet'!A998</f>
        <v>0</v>
      </c>
      <c r="B997" s="0" t="n">
        <f aca="false">+'Personnel Input Worksheet'!B998</f>
        <v>0</v>
      </c>
      <c r="C997" s="0" t="n">
        <f aca="false">+'Personnel Input Worksheet'!C998</f>
        <v>0</v>
      </c>
      <c r="D997" s="0" t="n">
        <f aca="false">+'Personnel Input Worksheet'!D998</f>
        <v>0</v>
      </c>
      <c r="E997" s="0" t="n">
        <f aca="false">+'Personnel Input Worksheet'!E998</f>
        <v>0</v>
      </c>
      <c r="F997" s="94" t="n">
        <f aca="false">+'Personnel Input Worksheet'!F998</f>
        <v>0</v>
      </c>
      <c r="G997" s="0" t="n">
        <f aca="false">+'Personnel Input Worksheet'!G998</f>
        <v>0</v>
      </c>
      <c r="H997" s="102" t="n">
        <f aca="false">+G997*30</f>
        <v>0</v>
      </c>
      <c r="I997" s="103" t="n">
        <f aca="false">+F997/12</f>
        <v>0</v>
      </c>
      <c r="J997" s="104" t="n">
        <v>36526</v>
      </c>
      <c r="K997" s="105" t="n">
        <f aca="false">IF(B997&lt;&gt;"FTE",DATE(99,12,31),+J997+(360-H997))</f>
        <v>36525</v>
      </c>
      <c r="L997" s="105" t="n">
        <f aca="false">IF(B997&lt;&gt;"FTE",J997+H997,DATE(2001,1,1))</f>
        <v>36526</v>
      </c>
      <c r="M997" s="103" t="n">
        <f aca="false">IF(AND($K997&lt;=M$20,$L997&gt;M$20),$I997,0)</f>
        <v>0</v>
      </c>
      <c r="N997" s="103" t="n">
        <f aca="false">IF(AND($K997&lt;=N$20,$L997&gt;N$20),$I997,0)</f>
        <v>0</v>
      </c>
      <c r="O997" s="103" t="n">
        <f aca="false">IF(AND($K997&lt;=O$20,$L997&gt;O$20),$I997,0)</f>
        <v>0</v>
      </c>
      <c r="P997" s="103" t="n">
        <f aca="false">IF(AND($K997&lt;=P$20,$L997&gt;P$20),$I997,0)</f>
        <v>0</v>
      </c>
      <c r="Q997" s="103" t="n">
        <f aca="false">IF(AND($K997&lt;=Q$20,$L997&gt;Q$20),$I997,0)</f>
        <v>0</v>
      </c>
      <c r="R997" s="103" t="n">
        <f aca="false">IF(AND($K997&lt;=R$20,$L997&gt;R$20),$I997,0)</f>
        <v>0</v>
      </c>
      <c r="S997" s="103" t="n">
        <f aca="false">IF(AND($K997&lt;=S$20,$L997&gt;S$20),$I997,0)</f>
        <v>0</v>
      </c>
      <c r="T997" s="103" t="n">
        <f aca="false">IF(AND($K997&lt;=T$20,$L997&gt;T$20),$I997,0)</f>
        <v>0</v>
      </c>
      <c r="U997" s="103" t="n">
        <f aca="false">IF(AND($K997&lt;=U$20,$L997&gt;U$20),$I997,0)</f>
        <v>0</v>
      </c>
      <c r="V997" s="103" t="n">
        <f aca="false">IF(AND($K997&lt;=V$20,$L997&gt;V$20),$I997,0)</f>
        <v>0</v>
      </c>
      <c r="W997" s="103" t="n">
        <f aca="false">IF(AND($K997&lt;=W$20,$L997&gt;W$20),$I997,0)</f>
        <v>0</v>
      </c>
      <c r="X997" s="103" t="n">
        <f aca="false">IF(AND($K997&lt;=X$20,$L997&gt;X$20),$I997,0)</f>
        <v>0</v>
      </c>
      <c r="Y997" s="106" t="n">
        <f aca="false">SUM(M997:X997)</f>
        <v>0</v>
      </c>
    </row>
    <row r="998" customFormat="false" ht="12.75" hidden="false" customHeight="false" outlineLevel="0" collapsed="false">
      <c r="A998" s="0" t="n">
        <f aca="false">+'Personnel Input Worksheet'!A999</f>
        <v>0</v>
      </c>
      <c r="B998" s="0" t="n">
        <f aca="false">+'Personnel Input Worksheet'!B999</f>
        <v>0</v>
      </c>
      <c r="C998" s="0" t="n">
        <f aca="false">+'Personnel Input Worksheet'!C999</f>
        <v>0</v>
      </c>
      <c r="D998" s="0" t="n">
        <f aca="false">+'Personnel Input Worksheet'!D999</f>
        <v>0</v>
      </c>
      <c r="E998" s="0" t="n">
        <f aca="false">+'Personnel Input Worksheet'!E999</f>
        <v>0</v>
      </c>
      <c r="F998" s="94" t="n">
        <f aca="false">+'Personnel Input Worksheet'!F999</f>
        <v>0</v>
      </c>
      <c r="G998" s="0" t="n">
        <f aca="false">+'Personnel Input Worksheet'!G999</f>
        <v>0</v>
      </c>
      <c r="H998" s="102" t="n">
        <f aca="false">+G998*30</f>
        <v>0</v>
      </c>
      <c r="I998" s="103" t="n">
        <f aca="false">+F998/12</f>
        <v>0</v>
      </c>
      <c r="J998" s="104" t="n">
        <v>36526</v>
      </c>
      <c r="K998" s="105" t="n">
        <f aca="false">IF(B998&lt;&gt;"FTE",DATE(99,12,31),+J998+(360-H998))</f>
        <v>36525</v>
      </c>
      <c r="L998" s="105" t="n">
        <f aca="false">IF(B998&lt;&gt;"FTE",J998+H998,DATE(2001,1,1))</f>
        <v>36526</v>
      </c>
      <c r="M998" s="103" t="n">
        <f aca="false">IF(AND($K998&lt;=M$20,$L998&gt;M$20),$I998,0)</f>
        <v>0</v>
      </c>
      <c r="N998" s="103" t="n">
        <f aca="false">IF(AND($K998&lt;=N$20,$L998&gt;N$20),$I998,0)</f>
        <v>0</v>
      </c>
      <c r="O998" s="103" t="n">
        <f aca="false">IF(AND($K998&lt;=O$20,$L998&gt;O$20),$I998,0)</f>
        <v>0</v>
      </c>
      <c r="P998" s="103" t="n">
        <f aca="false">IF(AND($K998&lt;=P$20,$L998&gt;P$20),$I998,0)</f>
        <v>0</v>
      </c>
      <c r="Q998" s="103" t="n">
        <f aca="false">IF(AND($K998&lt;=Q$20,$L998&gt;Q$20),$I998,0)</f>
        <v>0</v>
      </c>
      <c r="R998" s="103" t="n">
        <f aca="false">IF(AND($K998&lt;=R$20,$L998&gt;R$20),$I998,0)</f>
        <v>0</v>
      </c>
      <c r="S998" s="103" t="n">
        <f aca="false">IF(AND($K998&lt;=S$20,$L998&gt;S$20),$I998,0)</f>
        <v>0</v>
      </c>
      <c r="T998" s="103" t="n">
        <f aca="false">IF(AND($K998&lt;=T$20,$L998&gt;T$20),$I998,0)</f>
        <v>0</v>
      </c>
      <c r="U998" s="103" t="n">
        <f aca="false">IF(AND($K998&lt;=U$20,$L998&gt;U$20),$I998,0)</f>
        <v>0</v>
      </c>
      <c r="V998" s="103" t="n">
        <f aca="false">IF(AND($K998&lt;=V$20,$L998&gt;V$20),$I998,0)</f>
        <v>0</v>
      </c>
      <c r="W998" s="103" t="n">
        <f aca="false">IF(AND($K998&lt;=W$20,$L998&gt;W$20),$I998,0)</f>
        <v>0</v>
      </c>
      <c r="X998" s="103" t="n">
        <f aca="false">IF(AND($K998&lt;=X$20,$L998&gt;X$20),$I998,0)</f>
        <v>0</v>
      </c>
      <c r="Y998" s="106" t="n">
        <f aca="false">SUM(M998:X998)</f>
        <v>0</v>
      </c>
    </row>
    <row r="999" customFormat="false" ht="12.75" hidden="false" customHeight="false" outlineLevel="0" collapsed="false">
      <c r="A999" s="0" t="n">
        <f aca="false">+'Personnel Input Worksheet'!A1000</f>
        <v>0</v>
      </c>
      <c r="B999" s="0" t="n">
        <f aca="false">+'Personnel Input Worksheet'!B1000</f>
        <v>0</v>
      </c>
      <c r="C999" s="0" t="n">
        <f aca="false">+'Personnel Input Worksheet'!C1000</f>
        <v>0</v>
      </c>
      <c r="D999" s="0" t="n">
        <f aca="false">+'Personnel Input Worksheet'!D1000</f>
        <v>0</v>
      </c>
      <c r="E999" s="0" t="n">
        <f aca="false">+'Personnel Input Worksheet'!E1000</f>
        <v>0</v>
      </c>
      <c r="F999" s="94" t="n">
        <f aca="false">+'Personnel Input Worksheet'!F1000</f>
        <v>0</v>
      </c>
      <c r="G999" s="0" t="n">
        <f aca="false">+'Personnel Input Worksheet'!G1000</f>
        <v>0</v>
      </c>
      <c r="H999" s="102" t="n">
        <f aca="false">+G999*30</f>
        <v>0</v>
      </c>
      <c r="I999" s="103" t="n">
        <f aca="false">+F999/12</f>
        <v>0</v>
      </c>
      <c r="J999" s="104" t="n">
        <v>36526</v>
      </c>
      <c r="K999" s="105" t="n">
        <f aca="false">IF(B999&lt;&gt;"FTE",DATE(99,12,31),+J999+(360-H999))</f>
        <v>36525</v>
      </c>
      <c r="L999" s="105" t="n">
        <f aca="false">IF(B999&lt;&gt;"FTE",J999+H999,DATE(2001,1,1))</f>
        <v>36526</v>
      </c>
      <c r="M999" s="103" t="n">
        <f aca="false">IF(AND($K999&lt;=M$20,$L999&gt;M$20),$I999,0)</f>
        <v>0</v>
      </c>
      <c r="N999" s="103" t="n">
        <f aca="false">IF(AND($K999&lt;=N$20,$L999&gt;N$20),$I999,0)</f>
        <v>0</v>
      </c>
      <c r="O999" s="103" t="n">
        <f aca="false">IF(AND($K999&lt;=O$20,$L999&gt;O$20),$I999,0)</f>
        <v>0</v>
      </c>
      <c r="P999" s="103" t="n">
        <f aca="false">IF(AND($K999&lt;=P$20,$L999&gt;P$20),$I999,0)</f>
        <v>0</v>
      </c>
      <c r="Q999" s="103" t="n">
        <f aca="false">IF(AND($K999&lt;=Q$20,$L999&gt;Q$20),$I999,0)</f>
        <v>0</v>
      </c>
      <c r="R999" s="103" t="n">
        <f aca="false">IF(AND($K999&lt;=R$20,$L999&gt;R$20),$I999,0)</f>
        <v>0</v>
      </c>
      <c r="S999" s="103" t="n">
        <f aca="false">IF(AND($K999&lt;=S$20,$L999&gt;S$20),$I999,0)</f>
        <v>0</v>
      </c>
      <c r="T999" s="103" t="n">
        <f aca="false">IF(AND($K999&lt;=T$20,$L999&gt;T$20),$I999,0)</f>
        <v>0</v>
      </c>
      <c r="U999" s="103" t="n">
        <f aca="false">IF(AND($K999&lt;=U$20,$L999&gt;U$20),$I999,0)</f>
        <v>0</v>
      </c>
      <c r="V999" s="103" t="n">
        <f aca="false">IF(AND($K999&lt;=V$20,$L999&gt;V$20),$I999,0)</f>
        <v>0</v>
      </c>
      <c r="W999" s="103" t="n">
        <f aca="false">IF(AND($K999&lt;=W$20,$L999&gt;W$20),$I999,0)</f>
        <v>0</v>
      </c>
      <c r="X999" s="103" t="n">
        <f aca="false">IF(AND($K999&lt;=X$20,$L999&gt;X$20),$I999,0)</f>
        <v>0</v>
      </c>
      <c r="Y999" s="106" t="n">
        <f aca="false">SUM(M999:X999)</f>
        <v>0</v>
      </c>
    </row>
    <row r="1000" customFormat="false" ht="12.75" hidden="false" customHeight="false" outlineLevel="0" collapsed="false">
      <c r="A1000" s="0" t="n">
        <f aca="false">+'Personnel Input Worksheet'!A1001</f>
        <v>0</v>
      </c>
      <c r="B1000" s="0" t="n">
        <f aca="false">+'Personnel Input Worksheet'!B1001</f>
        <v>0</v>
      </c>
      <c r="C1000" s="0" t="n">
        <f aca="false">+'Personnel Input Worksheet'!C1001</f>
        <v>0</v>
      </c>
      <c r="D1000" s="0" t="n">
        <f aca="false">+'Personnel Input Worksheet'!D1001</f>
        <v>0</v>
      </c>
      <c r="E1000" s="0" t="n">
        <f aca="false">+'Personnel Input Worksheet'!E1001</f>
        <v>0</v>
      </c>
      <c r="F1000" s="94" t="n">
        <f aca="false">+'Personnel Input Worksheet'!F1001</f>
        <v>0</v>
      </c>
      <c r="G1000" s="0" t="n">
        <f aca="false">+'Personnel Input Worksheet'!G1001</f>
        <v>0</v>
      </c>
      <c r="H1000" s="102" t="n">
        <f aca="false">+G1000*30</f>
        <v>0</v>
      </c>
      <c r="I1000" s="103" t="n">
        <f aca="false">+F1000/12</f>
        <v>0</v>
      </c>
      <c r="J1000" s="104" t="n">
        <v>36526</v>
      </c>
      <c r="K1000" s="105" t="n">
        <f aca="false">IF(B1000&lt;&gt;"FTE",DATE(99,12,31),+J1000+(360-H1000))</f>
        <v>36525</v>
      </c>
      <c r="L1000" s="105" t="n">
        <f aca="false">IF(B1000&lt;&gt;"FTE",J1000+H1000,DATE(2001,1,1))</f>
        <v>36526</v>
      </c>
      <c r="M1000" s="103" t="n">
        <f aca="false">IF(AND($K1000&lt;=M$20,$L1000&gt;M$20),$I1000,0)</f>
        <v>0</v>
      </c>
      <c r="N1000" s="103" t="n">
        <f aca="false">IF(AND($K1000&lt;=N$20,$L1000&gt;N$20),$I1000,0)</f>
        <v>0</v>
      </c>
      <c r="O1000" s="103" t="n">
        <f aca="false">IF(AND($K1000&lt;=O$20,$L1000&gt;O$20),$I1000,0)</f>
        <v>0</v>
      </c>
      <c r="P1000" s="103" t="n">
        <f aca="false">IF(AND($K1000&lt;=P$20,$L1000&gt;P$20),$I1000,0)</f>
        <v>0</v>
      </c>
      <c r="Q1000" s="103" t="n">
        <f aca="false">IF(AND($K1000&lt;=Q$20,$L1000&gt;Q$20),$I1000,0)</f>
        <v>0</v>
      </c>
      <c r="R1000" s="103" t="n">
        <f aca="false">IF(AND($K1000&lt;=R$20,$L1000&gt;R$20),$I1000,0)</f>
        <v>0</v>
      </c>
      <c r="S1000" s="103" t="n">
        <f aca="false">IF(AND($K1000&lt;=S$20,$L1000&gt;S$20),$I1000,0)</f>
        <v>0</v>
      </c>
      <c r="T1000" s="103" t="n">
        <f aca="false">IF(AND($K1000&lt;=T$20,$L1000&gt;T$20),$I1000,0)</f>
        <v>0</v>
      </c>
      <c r="U1000" s="103" t="n">
        <f aca="false">IF(AND($K1000&lt;=U$20,$L1000&gt;U$20),$I1000,0)</f>
        <v>0</v>
      </c>
      <c r="V1000" s="103" t="n">
        <f aca="false">IF(AND($K1000&lt;=V$20,$L1000&gt;V$20),$I1000,0)</f>
        <v>0</v>
      </c>
      <c r="W1000" s="103" t="n">
        <f aca="false">IF(AND($K1000&lt;=W$20,$L1000&gt;W$20),$I1000,0)</f>
        <v>0</v>
      </c>
      <c r="X1000" s="103" t="n">
        <f aca="false">IF(AND($K1000&lt;=X$20,$L1000&gt;X$20),$I1000,0)</f>
        <v>0</v>
      </c>
      <c r="Y1000" s="106" t="n">
        <f aca="false">SUM(M1000:X1000)</f>
        <v>0</v>
      </c>
    </row>
    <row r="1001" customFormat="false" ht="12.75" hidden="false" customHeight="false" outlineLevel="0" collapsed="false">
      <c r="H1001" s="107" t="s">
        <v>4</v>
      </c>
      <c r="I1001" s="108"/>
      <c r="J1001" s="108"/>
      <c r="K1001" s="108"/>
      <c r="L1001" s="109"/>
      <c r="M1001" s="108"/>
      <c r="N1001" s="108"/>
      <c r="O1001" s="108"/>
      <c r="P1001" s="108"/>
      <c r="Q1001" s="108"/>
      <c r="R1001" s="108"/>
      <c r="S1001" s="108"/>
      <c r="T1001" s="108"/>
      <c r="U1001" s="108"/>
      <c r="V1001" s="108"/>
      <c r="W1001" s="108"/>
      <c r="X1001" s="108"/>
      <c r="Y1001" s="108"/>
    </row>
    <row r="1002" customFormat="false" ht="12.75" hidden="false" customHeight="false" outlineLevel="0" collapsed="false">
      <c r="H1002" s="110" t="s">
        <v>81</v>
      </c>
      <c r="I1002" s="108"/>
      <c r="J1002" s="108"/>
      <c r="K1002" s="108"/>
      <c r="L1002" s="109"/>
      <c r="M1002" s="111" t="n">
        <f aca="false">SUMIF('Personnel Input Worksheet'!$C22:$C1328,$H1001,Calculation!M21:M1000)</f>
        <v>0</v>
      </c>
      <c r="N1002" s="111" t="n">
        <f aca="false">SUMIF('Personnel Input Worksheet'!$C22:$C1328,$H1001,Calculation!N21:N1000)</f>
        <v>0</v>
      </c>
      <c r="O1002" s="111" t="n">
        <f aca="false">SUMIF('Personnel Input Worksheet'!$C22:$C1328,$H1001,Calculation!O21:O1000)</f>
        <v>0</v>
      </c>
      <c r="P1002" s="111" t="n">
        <f aca="false">SUMIF('Personnel Input Worksheet'!$C22:$C1328,$H1001,Calculation!P21:P1000)</f>
        <v>0</v>
      </c>
      <c r="Q1002" s="111" t="n">
        <f aca="false">SUMIF('Personnel Input Worksheet'!$C22:$C1328,$H1001,Calculation!Q21:Q1000)</f>
        <v>0</v>
      </c>
      <c r="R1002" s="111" t="n">
        <f aca="false">SUMIF('Personnel Input Worksheet'!$C22:$C1328,$H1001,Calculation!R21:R1000)</f>
        <v>0</v>
      </c>
      <c r="S1002" s="111" t="n">
        <f aca="false">SUMIF('Personnel Input Worksheet'!$C22:$C1328,$H1001,Calculation!S21:S1000)</f>
        <v>0</v>
      </c>
      <c r="T1002" s="111" t="n">
        <f aca="false">SUMIF('Personnel Input Worksheet'!$C22:$C1328,$H1001,Calculation!T21:T1000)</f>
        <v>0</v>
      </c>
      <c r="U1002" s="111" t="n">
        <f aca="false">SUMIF('Personnel Input Worksheet'!$C22:$C1328,$H1001,Calculation!U21:U1000)</f>
        <v>0</v>
      </c>
      <c r="V1002" s="111" t="n">
        <f aca="false">SUMIF('Personnel Input Worksheet'!$C22:$C1328,$H1001,Calculation!V21:V1000)</f>
        <v>0</v>
      </c>
      <c r="W1002" s="111" t="n">
        <f aca="false">SUMIF('Personnel Input Worksheet'!$C22:$C1328,$H1001,Calculation!W21:W1000)</f>
        <v>0</v>
      </c>
      <c r="X1002" s="111" t="n">
        <f aca="false">SUMIF('Personnel Input Worksheet'!$C22:$C1328,$H1001,Calculation!X21:X1000)</f>
        <v>0</v>
      </c>
      <c r="Y1002" s="111" t="n">
        <f aca="false">SUM(M1002:X1002)</f>
        <v>0</v>
      </c>
    </row>
    <row r="1003" customFormat="false" ht="12.75" hidden="false" customHeight="false" outlineLevel="0" collapsed="false">
      <c r="H1003" s="110" t="s">
        <v>82</v>
      </c>
      <c r="I1003" s="108"/>
      <c r="J1003" s="108"/>
      <c r="K1003" s="108"/>
      <c r="L1003" s="111"/>
      <c r="M1003" s="111" t="n">
        <f aca="false">(COUNTIF('Personnel Input Worksheet'!$C22:$C1328,$H1001)*(4800/12))+(0.0935*M1002)</f>
        <v>0</v>
      </c>
      <c r="N1003" s="111" t="n">
        <f aca="false">(COUNTIF('Personnel Input Worksheet'!$C22:$C1328,$H1001)*(4800/12))+(0.0935*N1002)</f>
        <v>0</v>
      </c>
      <c r="O1003" s="111" t="n">
        <f aca="false">(COUNTIF('Personnel Input Worksheet'!$C22:$C1328,$H1001)*(4800/12))+(0.0935*O1002)</f>
        <v>0</v>
      </c>
      <c r="P1003" s="111" t="n">
        <f aca="false">(COUNTIF('Personnel Input Worksheet'!$C22:$C1328,$H1001)*(4800/12))+(0.0935*P1002)</f>
        <v>0</v>
      </c>
      <c r="Q1003" s="111" t="n">
        <f aca="false">(COUNTIF('Personnel Input Worksheet'!$C22:$C1328,$H1001)*(4800/12))+(0.0935*Q1002)</f>
        <v>0</v>
      </c>
      <c r="R1003" s="111" t="n">
        <f aca="false">(COUNTIF('Personnel Input Worksheet'!$C22:$C1328,$H1001)*(4800/12))+(0.0935*R1002)</f>
        <v>0</v>
      </c>
      <c r="S1003" s="111" t="n">
        <f aca="false">(COUNTIF('Personnel Input Worksheet'!$C22:$C1328,$H1001)*(4800/12))+(0.0935*S1002)</f>
        <v>0</v>
      </c>
      <c r="T1003" s="111" t="n">
        <f aca="false">(COUNTIF('Personnel Input Worksheet'!$C22:$C1328,$H1001)*(4800/12))+(0.0935*T1002)</f>
        <v>0</v>
      </c>
      <c r="U1003" s="111" t="n">
        <f aca="false">(COUNTIF('Personnel Input Worksheet'!$C22:$C1328,$H1001)*(4800/12))+(0.0935*U1002)</f>
        <v>0</v>
      </c>
      <c r="V1003" s="111" t="n">
        <f aca="false">(COUNTIF('Personnel Input Worksheet'!$C22:$C1328,$H1001)*(4800/12))+(0.0935*V1002)</f>
        <v>0</v>
      </c>
      <c r="W1003" s="111" t="n">
        <f aca="false">(COUNTIF('Personnel Input Worksheet'!$C22:$C1328,$H1001)*(4800/12))+(0.0935*W1002)</f>
        <v>0</v>
      </c>
      <c r="X1003" s="111" t="n">
        <f aca="false">(COUNTIF('Personnel Input Worksheet'!$C22:$C1328,$H1001)*(4800/12))+(0.0935*X1002)</f>
        <v>0</v>
      </c>
      <c r="Y1003" s="111" t="n">
        <f aca="false">SUM(M1003:X1003)</f>
        <v>0</v>
      </c>
    </row>
    <row r="1004" customFormat="false" ht="12.75" hidden="false" customHeight="false" outlineLevel="0" collapsed="false">
      <c r="H1004" s="110" t="s">
        <v>83</v>
      </c>
      <c r="I1004" s="108"/>
      <c r="J1004" s="108"/>
      <c r="K1004" s="108"/>
      <c r="L1004" s="109"/>
      <c r="M1004" s="111" t="n">
        <f aca="false">+M1002*0.09</f>
        <v>0</v>
      </c>
      <c r="N1004" s="111" t="n">
        <f aca="false">+N1002*0.09</f>
        <v>0</v>
      </c>
      <c r="O1004" s="111" t="n">
        <f aca="false">+O1002*0.09</f>
        <v>0</v>
      </c>
      <c r="P1004" s="111" t="n">
        <f aca="false">+P1002*0.09</f>
        <v>0</v>
      </c>
      <c r="Q1004" s="111" t="n">
        <f aca="false">+Q1002*0.09</f>
        <v>0</v>
      </c>
      <c r="R1004" s="111" t="n">
        <f aca="false">+R1002*0.09</f>
        <v>0</v>
      </c>
      <c r="S1004" s="111" t="n">
        <f aca="false">+S1002*0.09</f>
        <v>0</v>
      </c>
      <c r="T1004" s="111" t="n">
        <f aca="false">+T1002*0.09</f>
        <v>0</v>
      </c>
      <c r="U1004" s="111" t="n">
        <f aca="false">+U1002*0.09</f>
        <v>0</v>
      </c>
      <c r="V1004" s="111" t="n">
        <f aca="false">+V1002*0.09</f>
        <v>0</v>
      </c>
      <c r="W1004" s="111" t="n">
        <f aca="false">+W1002*0.09</f>
        <v>0</v>
      </c>
      <c r="X1004" s="111" t="n">
        <f aca="false">+X1002*0.09</f>
        <v>0</v>
      </c>
      <c r="Y1004" s="111" t="n">
        <f aca="false">SUM(M1004:X1004)</f>
        <v>0</v>
      </c>
    </row>
    <row r="1005" customFormat="false" ht="12.75" hidden="false" customHeight="false" outlineLevel="0" collapsed="false">
      <c r="H1005" s="110" t="s">
        <v>84</v>
      </c>
      <c r="I1005" s="108"/>
      <c r="J1005" s="108"/>
      <c r="K1005" s="108"/>
      <c r="L1005" s="109"/>
      <c r="M1005" s="111"/>
      <c r="N1005" s="111" t="n">
        <f aca="false">+Y1002*0.2*0.09</f>
        <v>0</v>
      </c>
      <c r="O1005" s="111"/>
      <c r="P1005" s="111"/>
      <c r="Q1005" s="111"/>
      <c r="R1005" s="111"/>
      <c r="S1005" s="111"/>
      <c r="T1005" s="111"/>
      <c r="U1005" s="111"/>
      <c r="V1005" s="111"/>
      <c r="W1005" s="111"/>
      <c r="X1005" s="111"/>
      <c r="Y1005" s="111" t="n">
        <f aca="false">SUM(M1005:X1005)</f>
        <v>0</v>
      </c>
    </row>
    <row r="1006" customFormat="false" ht="12.75" hidden="false" customHeight="false" outlineLevel="0" collapsed="false">
      <c r="H1006" s="108"/>
      <c r="I1006" s="108"/>
      <c r="J1006" s="108"/>
      <c r="K1006" s="108"/>
      <c r="L1006" s="109"/>
      <c r="M1006" s="111"/>
      <c r="N1006" s="111"/>
      <c r="O1006" s="111"/>
      <c r="P1006" s="111"/>
      <c r="Q1006" s="111"/>
      <c r="R1006" s="111"/>
      <c r="S1006" s="111"/>
      <c r="T1006" s="111"/>
      <c r="U1006" s="111"/>
      <c r="V1006" s="111"/>
      <c r="W1006" s="111"/>
      <c r="X1006" s="111"/>
      <c r="Y1006" s="112" t="n">
        <f aca="false">SUM(Y1002:Y1005)</f>
        <v>0</v>
      </c>
    </row>
    <row r="1007" customFormat="false" ht="12.75" hidden="false" customHeight="false" outlineLevel="0" collapsed="false">
      <c r="H1007" s="107" t="s">
        <v>6</v>
      </c>
      <c r="I1007" s="108"/>
      <c r="J1007" s="108"/>
      <c r="K1007" s="108"/>
      <c r="L1007" s="109"/>
      <c r="M1007" s="111"/>
      <c r="N1007" s="111"/>
      <c r="O1007" s="111"/>
      <c r="P1007" s="111"/>
      <c r="Q1007" s="111"/>
      <c r="R1007" s="111"/>
      <c r="S1007" s="111"/>
      <c r="T1007" s="111"/>
      <c r="U1007" s="111"/>
      <c r="V1007" s="111"/>
      <c r="W1007" s="111"/>
      <c r="X1007" s="111"/>
      <c r="Y1007" s="111"/>
    </row>
    <row r="1008" customFormat="false" ht="12.75" hidden="false" customHeight="false" outlineLevel="0" collapsed="false">
      <c r="H1008" s="110" t="s">
        <v>81</v>
      </c>
      <c r="I1008" s="108"/>
      <c r="J1008" s="108"/>
      <c r="K1008" s="108"/>
      <c r="L1008" s="109"/>
      <c r="M1008" s="111" t="n">
        <f aca="false">SUMIF('Personnel Input Worksheet'!$C22:$C1328,$H1007,Calculation!M21:M1000)</f>
        <v>0</v>
      </c>
      <c r="N1008" s="111" t="n">
        <f aca="false">SUMIF('Personnel Input Worksheet'!$C22:$C1328,$H1007,Calculation!N21:N1000)</f>
        <v>0</v>
      </c>
      <c r="O1008" s="111" t="n">
        <f aca="false">SUMIF('Personnel Input Worksheet'!$C22:$C1328,$H1007,Calculation!O21:O1000)</f>
        <v>0</v>
      </c>
      <c r="P1008" s="111" t="n">
        <f aca="false">SUMIF('Personnel Input Worksheet'!$C22:$C1328,$H1007,Calculation!P21:P1000)</f>
        <v>0</v>
      </c>
      <c r="Q1008" s="111" t="n">
        <f aca="false">SUMIF('Personnel Input Worksheet'!$C22:$C1328,$H1007,Calculation!Q21:Q1000)</f>
        <v>0</v>
      </c>
      <c r="R1008" s="111" t="n">
        <f aca="false">SUMIF('Personnel Input Worksheet'!$C22:$C1328,$H1007,Calculation!R21:R1000)</f>
        <v>0</v>
      </c>
      <c r="S1008" s="111" t="n">
        <f aca="false">SUMIF('Personnel Input Worksheet'!$C22:$C1328,$H1007,Calculation!S21:S1000)</f>
        <v>0</v>
      </c>
      <c r="T1008" s="111" t="n">
        <f aca="false">SUMIF('Personnel Input Worksheet'!$C22:$C1328,$H1007,Calculation!T21:T1000)</f>
        <v>0</v>
      </c>
      <c r="U1008" s="111" t="n">
        <f aca="false">SUMIF('Personnel Input Worksheet'!$C22:$C1328,$H1007,Calculation!U21:U1000)</f>
        <v>0</v>
      </c>
      <c r="V1008" s="111" t="n">
        <f aca="false">SUMIF('Personnel Input Worksheet'!$C22:$C1328,$H1007,Calculation!V21:V1000)</f>
        <v>0</v>
      </c>
      <c r="W1008" s="111" t="n">
        <f aca="false">SUMIF('Personnel Input Worksheet'!$C22:$C1328,$H1007,Calculation!W21:W1000)</f>
        <v>0</v>
      </c>
      <c r="X1008" s="111" t="n">
        <f aca="false">SUMIF('Personnel Input Worksheet'!$C22:$C1328,$H1007,Calculation!X21:X1000)</f>
        <v>0</v>
      </c>
      <c r="Y1008" s="111" t="n">
        <f aca="false">SUM(M1008:X1008)</f>
        <v>0</v>
      </c>
    </row>
    <row r="1009" customFormat="false" ht="12.75" hidden="false" customHeight="false" outlineLevel="0" collapsed="false">
      <c r="H1009" s="110" t="s">
        <v>82</v>
      </c>
      <c r="I1009" s="108"/>
      <c r="J1009" s="108"/>
      <c r="K1009" s="108"/>
      <c r="L1009" s="111"/>
      <c r="M1009" s="111" t="n">
        <f aca="false">(COUNTIF('Personnel Input Worksheet'!$C22:$C1328,$H1007)*(4800/12))+(0.0935*M1008)</f>
        <v>0</v>
      </c>
      <c r="N1009" s="111" t="n">
        <f aca="false">(COUNTIF('Personnel Input Worksheet'!$C22:$C1328,$H1007)*(4800/12))+(0.0935*N1008)</f>
        <v>0</v>
      </c>
      <c r="O1009" s="111" t="n">
        <f aca="false">(COUNTIF('Personnel Input Worksheet'!$C22:$C1328,$H1007)*(4800/12))+(0.0935*O1008)</f>
        <v>0</v>
      </c>
      <c r="P1009" s="111" t="n">
        <f aca="false">(COUNTIF('Personnel Input Worksheet'!$C22:$C1328,$H1007)*(4800/12))+(0.0935*P1008)</f>
        <v>0</v>
      </c>
      <c r="Q1009" s="111" t="n">
        <f aca="false">(COUNTIF('Personnel Input Worksheet'!$C22:$C1328,$H1007)*(4800/12))+(0.0935*Q1008)</f>
        <v>0</v>
      </c>
      <c r="R1009" s="111" t="n">
        <f aca="false">(COUNTIF('Personnel Input Worksheet'!$C22:$C1328,$H1007)*(4800/12))+(0.0935*R1008)</f>
        <v>0</v>
      </c>
      <c r="S1009" s="111" t="n">
        <f aca="false">(COUNTIF('Personnel Input Worksheet'!$C22:$C1328,$H1007)*(4800/12))+(0.0935*S1008)</f>
        <v>0</v>
      </c>
      <c r="T1009" s="111" t="n">
        <f aca="false">(COUNTIF('Personnel Input Worksheet'!$C22:$C1328,$H1007)*(4800/12))+(0.0935*T1008)</f>
        <v>0</v>
      </c>
      <c r="U1009" s="111" t="n">
        <f aca="false">(COUNTIF('Personnel Input Worksheet'!$C22:$C1328,$H1007)*(4800/12))+(0.0935*U1008)</f>
        <v>0</v>
      </c>
      <c r="V1009" s="111" t="n">
        <f aca="false">(COUNTIF('Personnel Input Worksheet'!$C22:$C1328,$H1007)*(4800/12))+(0.0935*V1008)</f>
        <v>0</v>
      </c>
      <c r="W1009" s="111" t="n">
        <f aca="false">(COUNTIF('Personnel Input Worksheet'!$C22:$C1328,$H1007)*(4800/12))+(0.0935*W1008)</f>
        <v>0</v>
      </c>
      <c r="X1009" s="111" t="n">
        <f aca="false">(COUNTIF('Personnel Input Worksheet'!$C22:$C1328,$H1007)*(4800/12))+(0.0935*X1008)</f>
        <v>0</v>
      </c>
      <c r="Y1009" s="111" t="n">
        <f aca="false">SUM(M1009:X1009)</f>
        <v>0</v>
      </c>
    </row>
    <row r="1010" customFormat="false" ht="12.75" hidden="false" customHeight="false" outlineLevel="0" collapsed="false">
      <c r="H1010" s="110" t="s">
        <v>83</v>
      </c>
      <c r="I1010" s="108"/>
      <c r="J1010" s="108"/>
      <c r="K1010" s="108"/>
      <c r="L1010" s="109"/>
      <c r="M1010" s="111" t="n">
        <f aca="false">+M1008*0.09</f>
        <v>0</v>
      </c>
      <c r="N1010" s="111" t="n">
        <f aca="false">+N1008*0.09</f>
        <v>0</v>
      </c>
      <c r="O1010" s="111" t="n">
        <f aca="false">+O1008*0.09</f>
        <v>0</v>
      </c>
      <c r="P1010" s="111" t="n">
        <f aca="false">+P1008*0.09</f>
        <v>0</v>
      </c>
      <c r="Q1010" s="111" t="n">
        <f aca="false">+Q1008*0.09</f>
        <v>0</v>
      </c>
      <c r="R1010" s="111" t="n">
        <f aca="false">+R1008*0.09</f>
        <v>0</v>
      </c>
      <c r="S1010" s="111" t="n">
        <f aca="false">+S1008*0.09</f>
        <v>0</v>
      </c>
      <c r="T1010" s="111" t="n">
        <f aca="false">+T1008*0.09</f>
        <v>0</v>
      </c>
      <c r="U1010" s="111" t="n">
        <f aca="false">+U1008*0.09</f>
        <v>0</v>
      </c>
      <c r="V1010" s="111" t="n">
        <f aca="false">+V1008*0.09</f>
        <v>0</v>
      </c>
      <c r="W1010" s="111" t="n">
        <f aca="false">+W1008*0.09</f>
        <v>0</v>
      </c>
      <c r="X1010" s="111" t="n">
        <f aca="false">+X1008*0.09</f>
        <v>0</v>
      </c>
      <c r="Y1010" s="111" t="n">
        <f aca="false">SUM(M1010:X1010)</f>
        <v>0</v>
      </c>
    </row>
    <row r="1011" customFormat="false" ht="12.75" hidden="false" customHeight="false" outlineLevel="0" collapsed="false">
      <c r="H1011" s="110" t="s">
        <v>84</v>
      </c>
      <c r="I1011" s="108"/>
      <c r="J1011" s="108"/>
      <c r="K1011" s="108"/>
      <c r="L1011" s="109"/>
      <c r="M1011" s="111"/>
      <c r="N1011" s="111" t="n">
        <f aca="false">+Y1008*0.2*0.09</f>
        <v>0</v>
      </c>
      <c r="O1011" s="111"/>
      <c r="P1011" s="111"/>
      <c r="Q1011" s="111"/>
      <c r="R1011" s="111"/>
      <c r="S1011" s="111"/>
      <c r="T1011" s="111"/>
      <c r="U1011" s="111"/>
      <c r="V1011" s="111"/>
      <c r="W1011" s="111"/>
      <c r="X1011" s="111"/>
      <c r="Y1011" s="111" t="n">
        <f aca="false">SUM(M1011:X1011)</f>
        <v>0</v>
      </c>
    </row>
    <row r="1012" customFormat="false" ht="12.75" hidden="false" customHeight="false" outlineLevel="0" collapsed="false">
      <c r="H1012" s="108"/>
      <c r="I1012" s="108"/>
      <c r="J1012" s="108"/>
      <c r="K1012" s="108"/>
      <c r="L1012" s="109"/>
      <c r="M1012" s="111"/>
      <c r="N1012" s="111"/>
      <c r="O1012" s="111"/>
      <c r="P1012" s="111"/>
      <c r="Q1012" s="111"/>
      <c r="R1012" s="111"/>
      <c r="S1012" s="111"/>
      <c r="T1012" s="111"/>
      <c r="U1012" s="111"/>
      <c r="V1012" s="111"/>
      <c r="W1012" s="111"/>
      <c r="X1012" s="111"/>
      <c r="Y1012" s="112" t="n">
        <f aca="false">SUM(Y1008:Y1011)</f>
        <v>0</v>
      </c>
    </row>
    <row r="1013" customFormat="false" ht="12.75" hidden="false" customHeight="false" outlineLevel="0" collapsed="false">
      <c r="H1013" s="107" t="s">
        <v>8</v>
      </c>
      <c r="I1013" s="108"/>
      <c r="J1013" s="108"/>
      <c r="K1013" s="108"/>
      <c r="L1013" s="109"/>
      <c r="M1013" s="111"/>
      <c r="N1013" s="111"/>
      <c r="O1013" s="111"/>
      <c r="P1013" s="111"/>
      <c r="Q1013" s="111"/>
      <c r="R1013" s="111"/>
      <c r="S1013" s="111"/>
      <c r="T1013" s="111"/>
      <c r="U1013" s="111"/>
      <c r="V1013" s="111"/>
      <c r="W1013" s="111"/>
      <c r="X1013" s="111"/>
      <c r="Y1013" s="111"/>
    </row>
    <row r="1014" customFormat="false" ht="12.75" hidden="false" customHeight="false" outlineLevel="0" collapsed="false">
      <c r="H1014" s="110" t="s">
        <v>81</v>
      </c>
      <c r="I1014" s="108"/>
      <c r="J1014" s="108"/>
      <c r="K1014" s="108"/>
      <c r="L1014" s="109"/>
      <c r="M1014" s="111" t="n">
        <v>450000</v>
      </c>
      <c r="N1014" s="111" t="n">
        <v>450000</v>
      </c>
      <c r="O1014" s="111" t="n">
        <v>450000</v>
      </c>
      <c r="P1014" s="111" t="n">
        <v>450000</v>
      </c>
      <c r="Q1014" s="111" t="n">
        <v>450000</v>
      </c>
      <c r="R1014" s="111" t="n">
        <v>450000</v>
      </c>
      <c r="S1014" s="111" t="n">
        <v>450000</v>
      </c>
      <c r="T1014" s="111" t="n">
        <v>450000</v>
      </c>
      <c r="U1014" s="111" t="n">
        <v>450000</v>
      </c>
      <c r="V1014" s="111" t="n">
        <v>450000</v>
      </c>
      <c r="W1014" s="111" t="n">
        <v>450000</v>
      </c>
      <c r="X1014" s="111" t="n">
        <v>450000</v>
      </c>
      <c r="Y1014" s="111" t="n">
        <f aca="false">SUM(M1014:X1014)</f>
        <v>5400000</v>
      </c>
    </row>
    <row r="1015" customFormat="false" ht="12.75" hidden="false" customHeight="false" outlineLevel="0" collapsed="false">
      <c r="H1015" s="110" t="s">
        <v>82</v>
      </c>
      <c r="I1015" s="108"/>
      <c r="J1015" s="108"/>
      <c r="K1015" s="108"/>
      <c r="L1015" s="111"/>
      <c r="M1015" s="111" t="n">
        <f aca="false">(COUNTIF('Personnel Input Worksheet'!$C22:$C1328,$H1013)*(4800/12))+(0.0935*M1014)</f>
        <v>43675</v>
      </c>
      <c r="N1015" s="111" t="n">
        <f aca="false">(COUNTIF('Personnel Input Worksheet'!$C22:$C1328,$H1013)*(4800/12))+(0.0935*N1014)</f>
        <v>43675</v>
      </c>
      <c r="O1015" s="111" t="n">
        <f aca="false">(COUNTIF('Personnel Input Worksheet'!$C22:$C1328,$H1013)*(4800/12))+(0.0935*O1014)</f>
        <v>43675</v>
      </c>
      <c r="P1015" s="111" t="n">
        <f aca="false">(COUNTIF('Personnel Input Worksheet'!$C22:$C1328,$H1013)*(4800/12))+(0.0935*P1014)</f>
        <v>43675</v>
      </c>
      <c r="Q1015" s="111" t="n">
        <f aca="false">(COUNTIF('Personnel Input Worksheet'!$C22:$C1328,$H1013)*(4800/12))+(0.0935*Q1014)</f>
        <v>43675</v>
      </c>
      <c r="R1015" s="111" t="n">
        <f aca="false">(COUNTIF('Personnel Input Worksheet'!$C22:$C1328,$H1013)*(4800/12))+(0.0935*R1014)</f>
        <v>43675</v>
      </c>
      <c r="S1015" s="111" t="n">
        <f aca="false">(COUNTIF('Personnel Input Worksheet'!$C22:$C1328,$H1013)*(4800/12))+(0.0935*S1014)</f>
        <v>43675</v>
      </c>
      <c r="T1015" s="111" t="n">
        <f aca="false">(COUNTIF('Personnel Input Worksheet'!$C22:$C1328,$H1013)*(4800/12))+(0.0935*T1014)</f>
        <v>43675</v>
      </c>
      <c r="U1015" s="111" t="n">
        <f aca="false">(COUNTIF('Personnel Input Worksheet'!$C22:$C1328,$H1013)*(4800/12))+(0.0935*U1014)</f>
        <v>43675</v>
      </c>
      <c r="V1015" s="111" t="n">
        <f aca="false">(COUNTIF('Personnel Input Worksheet'!$C22:$C1328,$H1013)*(4800/12))+(0.0935*V1014)</f>
        <v>43675</v>
      </c>
      <c r="W1015" s="111" t="n">
        <f aca="false">(COUNTIF('Personnel Input Worksheet'!$C22:$C1328,$H1013)*(4800/12))+(0.0935*W1014)</f>
        <v>43675</v>
      </c>
      <c r="X1015" s="111" t="n">
        <f aca="false">(COUNTIF('Personnel Input Worksheet'!$C22:$C1328,$H1013)*(4800/12))+(0.0935*X1014)</f>
        <v>43675</v>
      </c>
      <c r="Y1015" s="111" t="n">
        <f aca="false">SUM(M1015:X1015)</f>
        <v>524100</v>
      </c>
    </row>
    <row r="1016" customFormat="false" ht="12.75" hidden="false" customHeight="false" outlineLevel="0" collapsed="false">
      <c r="H1016" s="110" t="s">
        <v>83</v>
      </c>
      <c r="I1016" s="108"/>
      <c r="J1016" s="108"/>
      <c r="K1016" s="108"/>
      <c r="L1016" s="109"/>
      <c r="M1016" s="111" t="n">
        <f aca="false">+M1014*0.09</f>
        <v>40500</v>
      </c>
      <c r="N1016" s="111" t="n">
        <f aca="false">+N1014*0.09</f>
        <v>40500</v>
      </c>
      <c r="O1016" s="111" t="n">
        <f aca="false">+O1014*0.09</f>
        <v>40500</v>
      </c>
      <c r="P1016" s="111" t="n">
        <f aca="false">+P1014*0.09</f>
        <v>40500</v>
      </c>
      <c r="Q1016" s="111" t="n">
        <f aca="false">+Q1014*0.09</f>
        <v>40500</v>
      </c>
      <c r="R1016" s="111" t="n">
        <f aca="false">+R1014*0.09</f>
        <v>40500</v>
      </c>
      <c r="S1016" s="111" t="n">
        <f aca="false">+S1014*0.09</f>
        <v>40500</v>
      </c>
      <c r="T1016" s="111" t="n">
        <f aca="false">+T1014*0.09</f>
        <v>40500</v>
      </c>
      <c r="U1016" s="111" t="n">
        <f aca="false">+U1014*0.09</f>
        <v>40500</v>
      </c>
      <c r="V1016" s="111" t="n">
        <f aca="false">+V1014*0.09</f>
        <v>40500</v>
      </c>
      <c r="W1016" s="111" t="n">
        <f aca="false">+W1014*0.09</f>
        <v>40500</v>
      </c>
      <c r="X1016" s="111" t="n">
        <f aca="false">+X1014*0.09</f>
        <v>40500</v>
      </c>
      <c r="Y1016" s="111" t="n">
        <f aca="false">SUM(M1016:X1016)</f>
        <v>486000</v>
      </c>
    </row>
    <row r="1017" customFormat="false" ht="12.75" hidden="false" customHeight="false" outlineLevel="0" collapsed="false">
      <c r="H1017" s="110" t="s">
        <v>84</v>
      </c>
      <c r="I1017" s="108"/>
      <c r="J1017" s="108"/>
      <c r="K1017" s="108"/>
      <c r="L1017" s="109"/>
      <c r="M1017" s="111"/>
      <c r="N1017" s="111" t="n">
        <f aca="false">+Y1014*0.2*0.09</f>
        <v>97200</v>
      </c>
      <c r="O1017" s="111"/>
      <c r="P1017" s="111"/>
      <c r="Q1017" s="111"/>
      <c r="R1017" s="111"/>
      <c r="S1017" s="111"/>
      <c r="T1017" s="111"/>
      <c r="U1017" s="111"/>
      <c r="V1017" s="111"/>
      <c r="W1017" s="111"/>
      <c r="X1017" s="111"/>
      <c r="Y1017" s="111" t="n">
        <f aca="false">SUM(M1017:X1017)</f>
        <v>97200</v>
      </c>
    </row>
    <row r="1018" customFormat="false" ht="12.75" hidden="false" customHeight="false" outlineLevel="0" collapsed="false">
      <c r="H1018" s="108"/>
      <c r="I1018" s="108"/>
      <c r="J1018" s="108"/>
      <c r="K1018" s="108"/>
      <c r="L1018" s="109"/>
      <c r="M1018" s="111"/>
      <c r="N1018" s="111"/>
      <c r="O1018" s="111"/>
      <c r="P1018" s="111"/>
      <c r="Q1018" s="111"/>
      <c r="R1018" s="111"/>
      <c r="S1018" s="111"/>
      <c r="T1018" s="111"/>
      <c r="U1018" s="111"/>
      <c r="V1018" s="111"/>
      <c r="W1018" s="111"/>
      <c r="X1018" s="111"/>
      <c r="Y1018" s="112" t="n">
        <f aca="false">SUM(Y1014:Y1017)</f>
        <v>6507300</v>
      </c>
    </row>
    <row r="1019" customFormat="false" ht="12.75" hidden="false" customHeight="false" outlineLevel="0" collapsed="false">
      <c r="H1019" s="107" t="s">
        <v>85</v>
      </c>
      <c r="I1019" s="108"/>
      <c r="J1019" s="108"/>
      <c r="K1019" s="108"/>
      <c r="L1019" s="109"/>
      <c r="M1019" s="111"/>
      <c r="N1019" s="111"/>
      <c r="O1019" s="111"/>
      <c r="P1019" s="111"/>
      <c r="Q1019" s="111"/>
      <c r="R1019" s="111"/>
      <c r="S1019" s="111"/>
      <c r="T1019" s="111"/>
      <c r="U1019" s="111"/>
      <c r="V1019" s="111"/>
      <c r="W1019" s="111"/>
      <c r="X1019" s="111"/>
      <c r="Y1019" s="111"/>
    </row>
    <row r="1020" customFormat="false" ht="12.75" hidden="false" customHeight="false" outlineLevel="0" collapsed="false">
      <c r="H1020" s="110" t="s">
        <v>81</v>
      </c>
      <c r="I1020" s="108"/>
      <c r="J1020" s="108"/>
      <c r="K1020" s="108"/>
      <c r="L1020" s="109"/>
      <c r="M1020" s="111" t="n">
        <f aca="false">SUMIF('Personnel Input Worksheet'!$C22:$C1328,$H1019,Calculation!M21:M1000)</f>
        <v>0</v>
      </c>
      <c r="N1020" s="111" t="n">
        <f aca="false">SUMIF('Personnel Input Worksheet'!$C22:$C1328,$H1019,Calculation!N21:N1000)</f>
        <v>0</v>
      </c>
      <c r="O1020" s="111" t="n">
        <f aca="false">SUMIF('Personnel Input Worksheet'!$C22:$C1328,$H1019,Calculation!O21:O1000)</f>
        <v>0</v>
      </c>
      <c r="P1020" s="111" t="n">
        <f aca="false">SUMIF('Personnel Input Worksheet'!$C22:$C1328,$H1019,Calculation!P21:P1000)</f>
        <v>0</v>
      </c>
      <c r="Q1020" s="111" t="n">
        <f aca="false">SUMIF('Personnel Input Worksheet'!$C22:$C1328,$H1019,Calculation!Q21:Q1000)</f>
        <v>0</v>
      </c>
      <c r="R1020" s="111" t="n">
        <f aca="false">SUMIF('Personnel Input Worksheet'!$C22:$C1328,$H1019,Calculation!R21:R1000)</f>
        <v>0</v>
      </c>
      <c r="S1020" s="111" t="n">
        <f aca="false">SUMIF('Personnel Input Worksheet'!$C22:$C1328,$H1019,Calculation!S21:S1000)</f>
        <v>0</v>
      </c>
      <c r="T1020" s="111" t="n">
        <f aca="false">SUMIF('Personnel Input Worksheet'!$C22:$C1328,$H1019,Calculation!T21:T1000)</f>
        <v>0</v>
      </c>
      <c r="U1020" s="111" t="n">
        <f aca="false">SUMIF('Personnel Input Worksheet'!$C22:$C1328,$H1019,Calculation!U21:U1000)</f>
        <v>0</v>
      </c>
      <c r="V1020" s="111" t="n">
        <f aca="false">SUMIF('Personnel Input Worksheet'!$C22:$C1328,$H1019,Calculation!V21:V1000)</f>
        <v>0</v>
      </c>
      <c r="W1020" s="111" t="n">
        <f aca="false">SUMIF('Personnel Input Worksheet'!$C22:$C1328,$H1019,Calculation!W21:W1000)</f>
        <v>0</v>
      </c>
      <c r="X1020" s="111" t="n">
        <f aca="false">SUMIF('Personnel Input Worksheet'!$C22:$C1328,$H1019,Calculation!X21:X1000)</f>
        <v>0</v>
      </c>
      <c r="Y1020" s="111" t="n">
        <f aca="false">SUM(M1020:X1020)</f>
        <v>0</v>
      </c>
    </row>
    <row r="1021" customFormat="false" ht="12.75" hidden="false" customHeight="false" outlineLevel="0" collapsed="false">
      <c r="H1021" s="110" t="s">
        <v>82</v>
      </c>
      <c r="I1021" s="108"/>
      <c r="J1021" s="108"/>
      <c r="K1021" s="108"/>
      <c r="L1021" s="111"/>
      <c r="M1021" s="111" t="n">
        <f aca="false">(COUNTIF('Personnel Input Worksheet'!$C22:$C1328,$H1019)*(4800/12))+(0.0935*M1020)</f>
        <v>0</v>
      </c>
      <c r="N1021" s="111" t="n">
        <f aca="false">(COUNTIF('Personnel Input Worksheet'!$C22:$C1328,$H1019)*(4800/12))+(0.0935*N1020)</f>
        <v>0</v>
      </c>
      <c r="O1021" s="111" t="n">
        <f aca="false">(COUNTIF('Personnel Input Worksheet'!$C22:$C1328,$H1019)*(4800/12))+(0.0935*O1020)</f>
        <v>0</v>
      </c>
      <c r="P1021" s="111" t="n">
        <f aca="false">(COUNTIF('Personnel Input Worksheet'!$C22:$C1328,$H1019)*(4800/12))+(0.0935*P1020)</f>
        <v>0</v>
      </c>
      <c r="Q1021" s="111" t="n">
        <f aca="false">(COUNTIF('Personnel Input Worksheet'!$C22:$C1328,$H1019)*(4800/12))+(0.0935*Q1020)</f>
        <v>0</v>
      </c>
      <c r="R1021" s="111" t="n">
        <f aca="false">(COUNTIF('Personnel Input Worksheet'!$C22:$C1328,$H1019)*(4800/12))+(0.0935*R1020)</f>
        <v>0</v>
      </c>
      <c r="S1021" s="111" t="n">
        <f aca="false">(COUNTIF('Personnel Input Worksheet'!$C22:$C1328,$H1019)*(4800/12))+(0.0935*S1020)</f>
        <v>0</v>
      </c>
      <c r="T1021" s="111" t="n">
        <f aca="false">(COUNTIF('Personnel Input Worksheet'!$C22:$C1328,$H1019)*(4800/12))+(0.0935*T1020)</f>
        <v>0</v>
      </c>
      <c r="U1021" s="111" t="n">
        <f aca="false">(COUNTIF('Personnel Input Worksheet'!$C22:$C1328,$H1019)*(4800/12))+(0.0935*U1020)</f>
        <v>0</v>
      </c>
      <c r="V1021" s="111" t="n">
        <f aca="false">(COUNTIF('Personnel Input Worksheet'!$C22:$C1328,$H1019)*(4800/12))+(0.0935*V1020)</f>
        <v>0</v>
      </c>
      <c r="W1021" s="111" t="n">
        <f aca="false">(COUNTIF('Personnel Input Worksheet'!$C22:$C1328,$H1019)*(4800/12))+(0.0935*W1020)</f>
        <v>0</v>
      </c>
      <c r="X1021" s="111" t="n">
        <f aca="false">(COUNTIF('Personnel Input Worksheet'!$C22:$C1328,$H1019)*(4800/12))+(0.0935*X1020)</f>
        <v>0</v>
      </c>
      <c r="Y1021" s="111" t="n">
        <f aca="false">SUM(M1021:X1021)</f>
        <v>0</v>
      </c>
    </row>
    <row r="1022" customFormat="false" ht="12.75" hidden="false" customHeight="false" outlineLevel="0" collapsed="false">
      <c r="H1022" s="110" t="s">
        <v>83</v>
      </c>
      <c r="I1022" s="108"/>
      <c r="J1022" s="108"/>
      <c r="K1022" s="108"/>
      <c r="L1022" s="109"/>
      <c r="M1022" s="111" t="n">
        <f aca="false">+M1020*0.09</f>
        <v>0</v>
      </c>
      <c r="N1022" s="111" t="n">
        <f aca="false">+N1020*0.09</f>
        <v>0</v>
      </c>
      <c r="O1022" s="111" t="n">
        <f aca="false">+O1020*0.09</f>
        <v>0</v>
      </c>
      <c r="P1022" s="111" t="n">
        <f aca="false">+P1020*0.09</f>
        <v>0</v>
      </c>
      <c r="Q1022" s="111" t="n">
        <f aca="false">+Q1020*0.09</f>
        <v>0</v>
      </c>
      <c r="R1022" s="111" t="n">
        <f aca="false">+R1020*0.09</f>
        <v>0</v>
      </c>
      <c r="S1022" s="111" t="n">
        <f aca="false">+S1020*0.09</f>
        <v>0</v>
      </c>
      <c r="T1022" s="111" t="n">
        <f aca="false">+T1020*0.09</f>
        <v>0</v>
      </c>
      <c r="U1022" s="111" t="n">
        <f aca="false">+U1020*0.09</f>
        <v>0</v>
      </c>
      <c r="V1022" s="111" t="n">
        <f aca="false">+V1020*0.09</f>
        <v>0</v>
      </c>
      <c r="W1022" s="111" t="n">
        <f aca="false">+W1020*0.09</f>
        <v>0</v>
      </c>
      <c r="X1022" s="111" t="n">
        <f aca="false">+X1020*0.09</f>
        <v>0</v>
      </c>
      <c r="Y1022" s="111" t="n">
        <f aca="false">SUM(M1022:X1022)</f>
        <v>0</v>
      </c>
    </row>
    <row r="1023" customFormat="false" ht="12.75" hidden="false" customHeight="false" outlineLevel="0" collapsed="false">
      <c r="H1023" s="110" t="s">
        <v>84</v>
      </c>
      <c r="I1023" s="108"/>
      <c r="J1023" s="108"/>
      <c r="K1023" s="108"/>
      <c r="L1023" s="109"/>
      <c r="M1023" s="111"/>
      <c r="N1023" s="111" t="n">
        <f aca="false">+Y1020*0.2*0.09</f>
        <v>0</v>
      </c>
      <c r="O1023" s="111"/>
      <c r="P1023" s="111"/>
      <c r="Q1023" s="111"/>
      <c r="R1023" s="111"/>
      <c r="S1023" s="111"/>
      <c r="T1023" s="111"/>
      <c r="U1023" s="111"/>
      <c r="V1023" s="111"/>
      <c r="W1023" s="111"/>
      <c r="X1023" s="111"/>
      <c r="Y1023" s="111" t="n">
        <f aca="false">SUM(M1023:X1023)</f>
        <v>0</v>
      </c>
    </row>
    <row r="1024" customFormat="false" ht="12.75" hidden="false" customHeight="false" outlineLevel="0" collapsed="false">
      <c r="H1024" s="108"/>
      <c r="I1024" s="108"/>
      <c r="J1024" s="108"/>
      <c r="K1024" s="108"/>
      <c r="L1024" s="109"/>
      <c r="M1024" s="111"/>
      <c r="N1024" s="111"/>
      <c r="O1024" s="111"/>
      <c r="P1024" s="111"/>
      <c r="Q1024" s="111"/>
      <c r="R1024" s="111"/>
      <c r="S1024" s="111"/>
      <c r="T1024" s="111"/>
      <c r="U1024" s="111"/>
      <c r="V1024" s="111"/>
      <c r="W1024" s="111"/>
      <c r="X1024" s="111"/>
      <c r="Y1024" s="112" t="n">
        <f aca="false">SUM(Y1020:Y1023)</f>
        <v>0</v>
      </c>
    </row>
    <row r="1025" customFormat="false" ht="12.75" hidden="false" customHeight="false" outlineLevel="0" collapsed="false">
      <c r="H1025" s="107" t="s">
        <v>12</v>
      </c>
      <c r="I1025" s="108"/>
      <c r="J1025" s="108"/>
      <c r="K1025" s="108"/>
      <c r="L1025" s="109"/>
      <c r="M1025" s="111"/>
      <c r="N1025" s="111"/>
      <c r="O1025" s="111"/>
      <c r="P1025" s="111"/>
      <c r="Q1025" s="111"/>
      <c r="R1025" s="111"/>
      <c r="S1025" s="111"/>
      <c r="T1025" s="111"/>
      <c r="U1025" s="111"/>
      <c r="V1025" s="111"/>
      <c r="W1025" s="111"/>
      <c r="X1025" s="111"/>
      <c r="Y1025" s="111"/>
    </row>
    <row r="1026" customFormat="false" ht="12.75" hidden="false" customHeight="false" outlineLevel="0" collapsed="false">
      <c r="H1026" s="110" t="s">
        <v>81</v>
      </c>
      <c r="I1026" s="108"/>
      <c r="J1026" s="108"/>
      <c r="K1026" s="108"/>
      <c r="L1026" s="109"/>
      <c r="M1026" s="111" t="n">
        <f aca="false">SUMIF('Personnel Input Worksheet'!$C22:$C1328,$H1025,Calculation!M21:M1000)</f>
        <v>0</v>
      </c>
      <c r="N1026" s="111" t="n">
        <f aca="false">SUMIF('Personnel Input Worksheet'!$C22:$C1328,$H1025,Calculation!N21:N1000)</f>
        <v>0</v>
      </c>
      <c r="O1026" s="111" t="n">
        <f aca="false">SUMIF('Personnel Input Worksheet'!$C22:$C1328,$H1025,Calculation!O21:O1000)</f>
        <v>0</v>
      </c>
      <c r="P1026" s="111" t="n">
        <f aca="false">SUMIF('Personnel Input Worksheet'!$C22:$C1328,$H1025,Calculation!P21:P1000)</f>
        <v>0</v>
      </c>
      <c r="Q1026" s="111" t="n">
        <f aca="false">SUMIF('Personnel Input Worksheet'!$C22:$C1328,$H1025,Calculation!Q21:Q1000)</f>
        <v>0</v>
      </c>
      <c r="R1026" s="111" t="n">
        <f aca="false">SUMIF('Personnel Input Worksheet'!$C22:$C1328,$H1025,Calculation!R21:R1000)</f>
        <v>0</v>
      </c>
      <c r="S1026" s="111" t="n">
        <f aca="false">SUMIF('Personnel Input Worksheet'!$C22:$C1328,$H1025,Calculation!S21:S1000)</f>
        <v>0</v>
      </c>
      <c r="T1026" s="111" t="n">
        <f aca="false">SUMIF('Personnel Input Worksheet'!$C22:$C1328,$H1025,Calculation!T21:T1000)</f>
        <v>0</v>
      </c>
      <c r="U1026" s="111" t="n">
        <f aca="false">SUMIF('Personnel Input Worksheet'!$C22:$C1328,$H1025,Calculation!U21:U1000)</f>
        <v>0</v>
      </c>
      <c r="V1026" s="111" t="n">
        <f aca="false">SUMIF('Personnel Input Worksheet'!$C22:$C1328,$H1025,Calculation!V21:V1000)</f>
        <v>0</v>
      </c>
      <c r="W1026" s="111" t="n">
        <f aca="false">SUMIF('Personnel Input Worksheet'!$C22:$C1328,$H1025,Calculation!W21:W1000)</f>
        <v>0</v>
      </c>
      <c r="X1026" s="111" t="n">
        <f aca="false">SUMIF('Personnel Input Worksheet'!$C22:$C1328,$H1025,Calculation!X21:X1000)</f>
        <v>0</v>
      </c>
      <c r="Y1026" s="111" t="n">
        <f aca="false">SUM(M1026:X1026)</f>
        <v>0</v>
      </c>
    </row>
    <row r="1027" customFormat="false" ht="12.75" hidden="false" customHeight="false" outlineLevel="0" collapsed="false">
      <c r="H1027" s="110" t="s">
        <v>82</v>
      </c>
      <c r="I1027" s="108"/>
      <c r="J1027" s="108"/>
      <c r="K1027" s="108"/>
      <c r="L1027" s="111"/>
      <c r="M1027" s="111" t="n">
        <f aca="false">(COUNTIF('Personnel Input Worksheet'!$C22:$C1328,$H1025)*(4800/12))+(0.0935*M1026)</f>
        <v>0</v>
      </c>
      <c r="N1027" s="111" t="n">
        <f aca="false">(COUNTIF('Personnel Input Worksheet'!$C22:$C1328,$H1025)*(4800/12))+(0.0935*N1026)</f>
        <v>0</v>
      </c>
      <c r="O1027" s="111" t="n">
        <f aca="false">(COUNTIF('Personnel Input Worksheet'!$C22:$C1328,$H1025)*(4800/12))+(0.0935*O1026)</f>
        <v>0</v>
      </c>
      <c r="P1027" s="111" t="n">
        <f aca="false">(COUNTIF('Personnel Input Worksheet'!$C22:$C1328,$H1025)*(4800/12))+(0.0935*P1026)</f>
        <v>0</v>
      </c>
      <c r="Q1027" s="111" t="n">
        <f aca="false">(COUNTIF('Personnel Input Worksheet'!$C22:$C1328,$H1025)*(4800/12))+(0.0935*Q1026)</f>
        <v>0</v>
      </c>
      <c r="R1027" s="111" t="n">
        <f aca="false">(COUNTIF('Personnel Input Worksheet'!$C22:$C1328,$H1025)*(4800/12))+(0.0935*R1026)</f>
        <v>0</v>
      </c>
      <c r="S1027" s="111" t="n">
        <f aca="false">(COUNTIF('Personnel Input Worksheet'!$C22:$C1328,$H1025)*(4800/12))+(0.0935*S1026)</f>
        <v>0</v>
      </c>
      <c r="T1027" s="111" t="n">
        <f aca="false">(COUNTIF('Personnel Input Worksheet'!$C22:$C1328,$H1025)*(4800/12))+(0.0935*T1026)</f>
        <v>0</v>
      </c>
      <c r="U1027" s="111" t="n">
        <f aca="false">(COUNTIF('Personnel Input Worksheet'!$C22:$C1328,$H1025)*(4800/12))+(0.0935*U1026)</f>
        <v>0</v>
      </c>
      <c r="V1027" s="111" t="n">
        <f aca="false">(COUNTIF('Personnel Input Worksheet'!$C22:$C1328,$H1025)*(4800/12))+(0.0935*V1026)</f>
        <v>0</v>
      </c>
      <c r="W1027" s="111" t="n">
        <f aca="false">(COUNTIF('Personnel Input Worksheet'!$C22:$C1328,$H1025)*(4800/12))+(0.0935*W1026)</f>
        <v>0</v>
      </c>
      <c r="X1027" s="111" t="n">
        <f aca="false">(COUNTIF('Personnel Input Worksheet'!$C22:$C1328,$H1025)*(4800/12))+(0.0935*X1026)</f>
        <v>0</v>
      </c>
      <c r="Y1027" s="111" t="n">
        <f aca="false">SUM(M1027:X1027)</f>
        <v>0</v>
      </c>
    </row>
    <row r="1028" customFormat="false" ht="12.75" hidden="false" customHeight="false" outlineLevel="0" collapsed="false">
      <c r="H1028" s="110" t="s">
        <v>83</v>
      </c>
      <c r="I1028" s="108"/>
      <c r="J1028" s="108"/>
      <c r="K1028" s="108"/>
      <c r="L1028" s="109"/>
      <c r="M1028" s="111" t="n">
        <f aca="false">+M1026*0.09</f>
        <v>0</v>
      </c>
      <c r="N1028" s="111" t="n">
        <f aca="false">+N1026*0.09</f>
        <v>0</v>
      </c>
      <c r="O1028" s="111" t="n">
        <f aca="false">+O1026*0.09</f>
        <v>0</v>
      </c>
      <c r="P1028" s="111" t="n">
        <f aca="false">+P1026*0.09</f>
        <v>0</v>
      </c>
      <c r="Q1028" s="111" t="n">
        <f aca="false">+Q1026*0.09</f>
        <v>0</v>
      </c>
      <c r="R1028" s="111" t="n">
        <f aca="false">+R1026*0.09</f>
        <v>0</v>
      </c>
      <c r="S1028" s="111" t="n">
        <f aca="false">+S1026*0.09</f>
        <v>0</v>
      </c>
      <c r="T1028" s="111" t="n">
        <f aca="false">+T1026*0.09</f>
        <v>0</v>
      </c>
      <c r="U1028" s="111" t="n">
        <f aca="false">+U1026*0.09</f>
        <v>0</v>
      </c>
      <c r="V1028" s="111" t="n">
        <f aca="false">+V1026*0.09</f>
        <v>0</v>
      </c>
      <c r="W1028" s="111" t="n">
        <f aca="false">+W1026*0.09</f>
        <v>0</v>
      </c>
      <c r="X1028" s="111" t="n">
        <f aca="false">+X1026*0.09</f>
        <v>0</v>
      </c>
      <c r="Y1028" s="111" t="n">
        <f aca="false">SUM(M1028:X1028)</f>
        <v>0</v>
      </c>
    </row>
    <row r="1029" customFormat="false" ht="12.75" hidden="false" customHeight="false" outlineLevel="0" collapsed="false">
      <c r="H1029" s="110" t="s">
        <v>84</v>
      </c>
      <c r="I1029" s="108"/>
      <c r="J1029" s="108"/>
      <c r="K1029" s="108"/>
      <c r="L1029" s="109"/>
      <c r="M1029" s="111"/>
      <c r="N1029" s="111" t="n">
        <f aca="false">+Y1026*0.2*0.09</f>
        <v>0</v>
      </c>
      <c r="O1029" s="111"/>
      <c r="P1029" s="111"/>
      <c r="Q1029" s="111"/>
      <c r="R1029" s="111"/>
      <c r="S1029" s="111"/>
      <c r="T1029" s="111"/>
      <c r="U1029" s="111"/>
      <c r="V1029" s="111"/>
      <c r="W1029" s="111"/>
      <c r="X1029" s="111"/>
      <c r="Y1029" s="111" t="n">
        <f aca="false">SUM(M1029:X1029)</f>
        <v>0</v>
      </c>
    </row>
    <row r="1030" customFormat="false" ht="12.75" hidden="false" customHeight="false" outlineLevel="0" collapsed="false">
      <c r="H1030" s="108"/>
      <c r="I1030" s="108"/>
      <c r="J1030" s="108"/>
      <c r="K1030" s="108"/>
      <c r="L1030" s="109"/>
      <c r="M1030" s="111"/>
      <c r="N1030" s="111"/>
      <c r="O1030" s="111"/>
      <c r="P1030" s="111"/>
      <c r="Q1030" s="111"/>
      <c r="R1030" s="111"/>
      <c r="S1030" s="111"/>
      <c r="T1030" s="111"/>
      <c r="U1030" s="111"/>
      <c r="V1030" s="111"/>
      <c r="W1030" s="111"/>
      <c r="X1030" s="111"/>
      <c r="Y1030" s="112" t="n">
        <f aca="false">SUM(Y1026:Y1029)</f>
        <v>0</v>
      </c>
    </row>
    <row r="1031" customFormat="false" ht="12.75" hidden="false" customHeight="false" outlineLevel="0" collapsed="false">
      <c r="H1031" s="107" t="s">
        <v>14</v>
      </c>
      <c r="I1031" s="108"/>
      <c r="J1031" s="108"/>
      <c r="K1031" s="108"/>
      <c r="L1031" s="109"/>
      <c r="M1031" s="111"/>
      <c r="N1031" s="111"/>
      <c r="O1031" s="111"/>
      <c r="P1031" s="111"/>
      <c r="Q1031" s="111"/>
      <c r="R1031" s="111"/>
      <c r="S1031" s="111"/>
      <c r="T1031" s="111"/>
      <c r="U1031" s="111"/>
      <c r="V1031" s="111"/>
      <c r="W1031" s="111"/>
      <c r="X1031" s="111"/>
      <c r="Y1031" s="111"/>
    </row>
    <row r="1032" customFormat="false" ht="12.75" hidden="false" customHeight="false" outlineLevel="0" collapsed="false">
      <c r="H1032" s="110" t="s">
        <v>81</v>
      </c>
      <c r="I1032" s="108"/>
      <c r="J1032" s="108"/>
      <c r="K1032" s="108"/>
      <c r="L1032" s="109"/>
      <c r="M1032" s="111" t="n">
        <f aca="false">SUMIF('Personnel Input Worksheet'!$C22:$C1328,$H1031,Calculation!M21:M1000)</f>
        <v>0</v>
      </c>
      <c r="N1032" s="111" t="n">
        <f aca="false">SUMIF('Personnel Input Worksheet'!$C22:$C1328,$H1031,Calculation!N21:N1000)</f>
        <v>0</v>
      </c>
      <c r="O1032" s="111" t="n">
        <f aca="false">SUMIF('Personnel Input Worksheet'!$C22:$C1328,$H1031,Calculation!O21:O1000)</f>
        <v>0</v>
      </c>
      <c r="P1032" s="111" t="n">
        <f aca="false">SUMIF('Personnel Input Worksheet'!$C22:$C1328,$H1031,Calculation!P21:P1000)</f>
        <v>0</v>
      </c>
      <c r="Q1032" s="111" t="n">
        <f aca="false">SUMIF('Personnel Input Worksheet'!$C22:$C1328,$H1031,Calculation!Q21:Q1000)</f>
        <v>0</v>
      </c>
      <c r="R1032" s="111" t="n">
        <f aca="false">SUMIF('Personnel Input Worksheet'!$C22:$C1328,$H1031,Calculation!R21:R1000)</f>
        <v>0</v>
      </c>
      <c r="S1032" s="111" t="n">
        <f aca="false">SUMIF('Personnel Input Worksheet'!$C22:$C1328,$H1031,Calculation!S21:S1000)</f>
        <v>0</v>
      </c>
      <c r="T1032" s="111" t="n">
        <f aca="false">SUMIF('Personnel Input Worksheet'!$C22:$C1328,$H1031,Calculation!T21:T1000)</f>
        <v>0</v>
      </c>
      <c r="U1032" s="111" t="n">
        <f aca="false">SUMIF('Personnel Input Worksheet'!$C22:$C1328,$H1031,Calculation!U21:U1000)</f>
        <v>0</v>
      </c>
      <c r="V1032" s="111" t="n">
        <f aca="false">SUMIF('Personnel Input Worksheet'!$C22:$C1328,$H1031,Calculation!V21:V1000)</f>
        <v>0</v>
      </c>
      <c r="W1032" s="111" t="n">
        <f aca="false">SUMIF('Personnel Input Worksheet'!$C22:$C1328,$H1031,Calculation!W21:W1000)</f>
        <v>0</v>
      </c>
      <c r="X1032" s="111" t="n">
        <f aca="false">SUMIF('Personnel Input Worksheet'!$C22:$C1328,$H1031,Calculation!X21:X1000)</f>
        <v>0</v>
      </c>
      <c r="Y1032" s="111" t="n">
        <f aca="false">SUM(M1032:X1032)</f>
        <v>0</v>
      </c>
    </row>
    <row r="1033" customFormat="false" ht="12.75" hidden="false" customHeight="false" outlineLevel="0" collapsed="false">
      <c r="H1033" s="110" t="s">
        <v>82</v>
      </c>
      <c r="I1033" s="108"/>
      <c r="J1033" s="108"/>
      <c r="K1033" s="108"/>
      <c r="L1033" s="111"/>
      <c r="M1033" s="111" t="n">
        <f aca="false">(COUNTIF('Personnel Input Worksheet'!$C28:$C1334,$H1031)*(4800/12))+(0.0935*M1032)</f>
        <v>0</v>
      </c>
      <c r="N1033" s="111" t="n">
        <f aca="false">(COUNTIF('Personnel Input Worksheet'!$B22:$B1328,$H1031)*(4800/12))+(0.0935*N1032)</f>
        <v>0</v>
      </c>
      <c r="O1033" s="111" t="n">
        <f aca="false">(COUNTIF('Personnel Input Worksheet'!$B22:$B1328,$H1031)*(4800/12))+(0.0935*O1032)</f>
        <v>0</v>
      </c>
      <c r="P1033" s="111" t="n">
        <f aca="false">(COUNTIF('Personnel Input Worksheet'!$B22:$B1328,$H1031)*(4800/12))+(0.0935*P1032)</f>
        <v>0</v>
      </c>
      <c r="Q1033" s="111" t="n">
        <f aca="false">(COUNTIF('Personnel Input Worksheet'!$B22:$B1328,$H1031)*(4800/12))+(0.0935*Q1032)</f>
        <v>0</v>
      </c>
      <c r="R1033" s="111" t="n">
        <f aca="false">(COUNTIF('Personnel Input Worksheet'!$B22:$B1328,$H1031)*(4800/12))+(0.0935*R1032)</f>
        <v>0</v>
      </c>
      <c r="S1033" s="111" t="n">
        <f aca="false">(COUNTIF('Personnel Input Worksheet'!$B22:$B1328,$H1031)*(4800/12))+(0.0935*S1032)</f>
        <v>0</v>
      </c>
      <c r="T1033" s="111" t="n">
        <f aca="false">(COUNTIF('Personnel Input Worksheet'!$B22:$B1328,$H1031)*(4800/12))+(0.0935*T1032)</f>
        <v>0</v>
      </c>
      <c r="U1033" s="111" t="n">
        <f aca="false">(COUNTIF('Personnel Input Worksheet'!$B22:$B1328,$H1031)*(4800/12))+(0.0935*U1032)</f>
        <v>0</v>
      </c>
      <c r="V1033" s="111" t="n">
        <f aca="false">(COUNTIF('Personnel Input Worksheet'!$B22:$B1328,$H1031)*(4800/12))+(0.0935*V1032)</f>
        <v>0</v>
      </c>
      <c r="W1033" s="111" t="n">
        <f aca="false">(COUNTIF('Personnel Input Worksheet'!$B22:$B1328,$H1031)*(4800/12))+(0.0935*W1032)</f>
        <v>0</v>
      </c>
      <c r="X1033" s="111" t="n">
        <f aca="false">(COUNTIF('Personnel Input Worksheet'!$B22:$B1328,$H1031)*(4800/12))+(0.0935*X1032)</f>
        <v>0</v>
      </c>
      <c r="Y1033" s="111" t="n">
        <f aca="false">SUM(M1033:X1033)</f>
        <v>0</v>
      </c>
    </row>
    <row r="1034" customFormat="false" ht="12.75" hidden="false" customHeight="false" outlineLevel="0" collapsed="false">
      <c r="H1034" s="110" t="s">
        <v>83</v>
      </c>
      <c r="I1034" s="108"/>
      <c r="J1034" s="108"/>
      <c r="K1034" s="108"/>
      <c r="L1034" s="109"/>
      <c r="M1034" s="111" t="n">
        <f aca="false">+M1032*0.09</f>
        <v>0</v>
      </c>
      <c r="N1034" s="111" t="n">
        <f aca="false">+N1032*0.09</f>
        <v>0</v>
      </c>
      <c r="O1034" s="111" t="n">
        <f aca="false">+O1032*0.09</f>
        <v>0</v>
      </c>
      <c r="P1034" s="111" t="n">
        <f aca="false">+P1032*0.09</f>
        <v>0</v>
      </c>
      <c r="Q1034" s="111" t="n">
        <f aca="false">+Q1032*0.09</f>
        <v>0</v>
      </c>
      <c r="R1034" s="111" t="n">
        <f aca="false">+R1032*0.09</f>
        <v>0</v>
      </c>
      <c r="S1034" s="111" t="n">
        <f aca="false">+S1032*0.09</f>
        <v>0</v>
      </c>
      <c r="T1034" s="111" t="n">
        <f aca="false">+T1032*0.09</f>
        <v>0</v>
      </c>
      <c r="U1034" s="111" t="n">
        <f aca="false">+U1032*0.09</f>
        <v>0</v>
      </c>
      <c r="V1034" s="111" t="n">
        <f aca="false">+V1032*0.09</f>
        <v>0</v>
      </c>
      <c r="W1034" s="111" t="n">
        <f aca="false">+W1032*0.09</f>
        <v>0</v>
      </c>
      <c r="X1034" s="111" t="n">
        <f aca="false">+X1032*0.09</f>
        <v>0</v>
      </c>
      <c r="Y1034" s="111" t="n">
        <f aca="false">SUM(M1034:X1034)</f>
        <v>0</v>
      </c>
    </row>
    <row r="1035" customFormat="false" ht="12.75" hidden="false" customHeight="false" outlineLevel="0" collapsed="false">
      <c r="H1035" s="110" t="s">
        <v>84</v>
      </c>
      <c r="I1035" s="108"/>
      <c r="J1035" s="108"/>
      <c r="K1035" s="108"/>
      <c r="L1035" s="109"/>
      <c r="M1035" s="111"/>
      <c r="N1035" s="111" t="n">
        <f aca="false">+Y1032*0.2*0.09</f>
        <v>0</v>
      </c>
      <c r="O1035" s="111"/>
      <c r="P1035" s="111"/>
      <c r="Q1035" s="111"/>
      <c r="R1035" s="111"/>
      <c r="S1035" s="111"/>
      <c r="T1035" s="111"/>
      <c r="U1035" s="111"/>
      <c r="V1035" s="111"/>
      <c r="W1035" s="111"/>
      <c r="X1035" s="111"/>
      <c r="Y1035" s="111" t="n">
        <f aca="false">SUM(M1035:X1035)</f>
        <v>0</v>
      </c>
    </row>
    <row r="1036" customFormat="false" ht="12.75" hidden="false" customHeight="false" outlineLevel="0" collapsed="false">
      <c r="H1036" s="108"/>
      <c r="I1036" s="108"/>
      <c r="J1036" s="108"/>
      <c r="K1036" s="108"/>
      <c r="L1036" s="109"/>
      <c r="M1036" s="111"/>
      <c r="N1036" s="111"/>
      <c r="O1036" s="111"/>
      <c r="P1036" s="111"/>
      <c r="Q1036" s="111"/>
      <c r="R1036" s="111"/>
      <c r="S1036" s="111"/>
      <c r="T1036" s="111"/>
      <c r="U1036" s="111"/>
      <c r="V1036" s="111"/>
      <c r="W1036" s="111"/>
      <c r="X1036" s="111"/>
      <c r="Y1036" s="112" t="n">
        <f aca="false">SUM(Y1032:Y1035)</f>
        <v>0</v>
      </c>
    </row>
    <row r="1037" customFormat="false" ht="12.75" hidden="false" customHeight="false" outlineLevel="0" collapsed="false">
      <c r="H1037" s="107" t="s">
        <v>16</v>
      </c>
      <c r="I1037" s="108"/>
      <c r="J1037" s="108"/>
      <c r="K1037" s="108"/>
      <c r="L1037" s="109"/>
      <c r="M1037" s="111"/>
      <c r="N1037" s="111"/>
      <c r="O1037" s="111"/>
      <c r="P1037" s="111"/>
      <c r="Q1037" s="111"/>
      <c r="R1037" s="111"/>
      <c r="S1037" s="111"/>
      <c r="T1037" s="111"/>
      <c r="U1037" s="111"/>
      <c r="V1037" s="111"/>
      <c r="W1037" s="111"/>
      <c r="X1037" s="111"/>
      <c r="Y1037" s="111"/>
    </row>
    <row r="1038" customFormat="false" ht="12.75" hidden="false" customHeight="false" outlineLevel="0" collapsed="false">
      <c r="H1038" s="110" t="s">
        <v>81</v>
      </c>
      <c r="I1038" s="108"/>
      <c r="J1038" s="108"/>
      <c r="K1038" s="108"/>
      <c r="L1038" s="109"/>
      <c r="M1038" s="111" t="n">
        <f aca="false">SUMIF('Personnel Input Worksheet'!$C22:$C1328,$H1037,Calculation!M21:M1000)</f>
        <v>0</v>
      </c>
      <c r="N1038" s="111" t="n">
        <f aca="false">SUMIF('Personnel Input Worksheet'!$C22:$C1328,$H1037,Calculation!N21:N1000)</f>
        <v>0</v>
      </c>
      <c r="O1038" s="111" t="n">
        <f aca="false">SUMIF('Personnel Input Worksheet'!$C22:$C1328,$H1037,Calculation!O21:O1000)</f>
        <v>0</v>
      </c>
      <c r="P1038" s="111" t="n">
        <f aca="false">SUMIF('Personnel Input Worksheet'!$C22:$C1328,$H1037,Calculation!P21:P1000)</f>
        <v>0</v>
      </c>
      <c r="Q1038" s="111" t="n">
        <f aca="false">SUMIF('Personnel Input Worksheet'!$C22:$C1328,$H1037,Calculation!Q21:Q1000)</f>
        <v>0</v>
      </c>
      <c r="R1038" s="111" t="n">
        <f aca="false">SUMIF('Personnel Input Worksheet'!$C22:$C1328,$H1037,Calculation!R21:R1000)</f>
        <v>0</v>
      </c>
      <c r="S1038" s="111" t="n">
        <f aca="false">SUMIF('Personnel Input Worksheet'!$C22:$C1328,$H1037,Calculation!S21:S1000)</f>
        <v>0</v>
      </c>
      <c r="T1038" s="111" t="n">
        <f aca="false">SUMIF('Personnel Input Worksheet'!$C22:$C1328,$H1037,Calculation!T21:T1000)</f>
        <v>0</v>
      </c>
      <c r="U1038" s="111" t="n">
        <f aca="false">SUMIF('Personnel Input Worksheet'!$C22:$C1328,$H1037,Calculation!U21:U1000)</f>
        <v>0</v>
      </c>
      <c r="V1038" s="111" t="n">
        <f aca="false">SUMIF('Personnel Input Worksheet'!$C22:$C1328,$H1037,Calculation!V21:V1000)</f>
        <v>0</v>
      </c>
      <c r="W1038" s="111" t="n">
        <f aca="false">SUMIF('Personnel Input Worksheet'!$C22:$C1328,$H1037,Calculation!W21:W1000)</f>
        <v>0</v>
      </c>
      <c r="X1038" s="111" t="n">
        <f aca="false">SUMIF('Personnel Input Worksheet'!$C22:$C1328,$H1037,Calculation!X21:X1000)</f>
        <v>0</v>
      </c>
      <c r="Y1038" s="111" t="n">
        <f aca="false">SUM(M1038:X1038)</f>
        <v>0</v>
      </c>
    </row>
    <row r="1039" customFormat="false" ht="12.75" hidden="false" customHeight="false" outlineLevel="0" collapsed="false">
      <c r="H1039" s="110" t="s">
        <v>82</v>
      </c>
      <c r="I1039" s="108"/>
      <c r="J1039" s="108"/>
      <c r="K1039" s="108"/>
      <c r="L1039" s="111"/>
      <c r="M1039" s="111" t="n">
        <f aca="false">(COUNTIF('Personnel Input Worksheet'!$C22:$C1328,$H1037)*(4800/12))+(0.0935*M1038)</f>
        <v>0</v>
      </c>
      <c r="N1039" s="111" t="n">
        <f aca="false">(COUNTIF('Personnel Input Worksheet'!$C22:$C1328,$H1037)*(4800/12))+(0.0935*N1038)</f>
        <v>0</v>
      </c>
      <c r="O1039" s="111" t="n">
        <f aca="false">(COUNTIF('Personnel Input Worksheet'!$C22:$C1328,$H1037)*(4800/12))+(0.0935*O1038)</f>
        <v>0</v>
      </c>
      <c r="P1039" s="111" t="n">
        <f aca="false">(COUNTIF('Personnel Input Worksheet'!$C22:$C1328,$H1037)*(4800/12))+(0.0935*P1038)</f>
        <v>0</v>
      </c>
      <c r="Q1039" s="111" t="n">
        <f aca="false">(COUNTIF('Personnel Input Worksheet'!$C22:$C1328,$H1037)*(4800/12))+(0.0935*Q1038)</f>
        <v>0</v>
      </c>
      <c r="R1039" s="111" t="n">
        <f aca="false">(COUNTIF('Personnel Input Worksheet'!$C22:$C1328,$H1037)*(4800/12))+(0.0935*R1038)</f>
        <v>0</v>
      </c>
      <c r="S1039" s="111" t="n">
        <f aca="false">(COUNTIF('Personnel Input Worksheet'!$C22:$C1328,$H1037)*(4800/12))+(0.0935*S1038)</f>
        <v>0</v>
      </c>
      <c r="T1039" s="111" t="n">
        <f aca="false">(COUNTIF('Personnel Input Worksheet'!$C22:$C1328,$H1037)*(4800/12))+(0.0935*T1038)</f>
        <v>0</v>
      </c>
      <c r="U1039" s="111" t="n">
        <f aca="false">(COUNTIF('Personnel Input Worksheet'!$C22:$C1328,$H1037)*(4800/12))+(0.0935*U1038)</f>
        <v>0</v>
      </c>
      <c r="V1039" s="111" t="n">
        <f aca="false">(COUNTIF('Personnel Input Worksheet'!$C22:$C1328,$H1037)*(4800/12))+(0.0935*V1038)</f>
        <v>0</v>
      </c>
      <c r="W1039" s="111" t="n">
        <f aca="false">(COUNTIF('Personnel Input Worksheet'!$C22:$C1328,$H1037)*(4800/12))+(0.0935*W1038)</f>
        <v>0</v>
      </c>
      <c r="X1039" s="111" t="n">
        <f aca="false">(COUNTIF('Personnel Input Worksheet'!$C22:$C1328,$H1037)*(4800/12))+(0.0935*X1038)</f>
        <v>0</v>
      </c>
      <c r="Y1039" s="111" t="n">
        <f aca="false">SUM(M1039:X1039)</f>
        <v>0</v>
      </c>
    </row>
    <row r="1040" customFormat="false" ht="12.75" hidden="false" customHeight="false" outlineLevel="0" collapsed="false">
      <c r="H1040" s="110" t="s">
        <v>83</v>
      </c>
      <c r="I1040" s="108"/>
      <c r="J1040" s="108"/>
      <c r="K1040" s="108"/>
      <c r="L1040" s="109"/>
      <c r="M1040" s="111" t="n">
        <f aca="false">+M1038*0.09</f>
        <v>0</v>
      </c>
      <c r="N1040" s="111" t="n">
        <f aca="false">+N1038*0.09</f>
        <v>0</v>
      </c>
      <c r="O1040" s="111" t="n">
        <f aca="false">+O1038*0.09</f>
        <v>0</v>
      </c>
      <c r="P1040" s="111" t="n">
        <f aca="false">+P1038*0.09</f>
        <v>0</v>
      </c>
      <c r="Q1040" s="111" t="n">
        <f aca="false">+Q1038*0.09</f>
        <v>0</v>
      </c>
      <c r="R1040" s="111" t="n">
        <f aca="false">+R1038*0.09</f>
        <v>0</v>
      </c>
      <c r="S1040" s="111" t="n">
        <f aca="false">+S1038*0.09</f>
        <v>0</v>
      </c>
      <c r="T1040" s="111" t="n">
        <f aca="false">+T1038*0.09</f>
        <v>0</v>
      </c>
      <c r="U1040" s="111" t="n">
        <f aca="false">+U1038*0.09</f>
        <v>0</v>
      </c>
      <c r="V1040" s="111" t="n">
        <f aca="false">+V1038*0.09</f>
        <v>0</v>
      </c>
      <c r="W1040" s="111" t="n">
        <f aca="false">+W1038*0.09</f>
        <v>0</v>
      </c>
      <c r="X1040" s="111" t="n">
        <f aca="false">+X1038*0.09</f>
        <v>0</v>
      </c>
      <c r="Y1040" s="111" t="n">
        <f aca="false">SUM(M1040:X1040)</f>
        <v>0</v>
      </c>
    </row>
    <row r="1041" customFormat="false" ht="12.75" hidden="false" customHeight="false" outlineLevel="0" collapsed="false">
      <c r="H1041" s="110" t="s">
        <v>84</v>
      </c>
      <c r="I1041" s="108"/>
      <c r="J1041" s="108"/>
      <c r="K1041" s="108"/>
      <c r="L1041" s="109"/>
      <c r="M1041" s="111"/>
      <c r="N1041" s="111" t="n">
        <f aca="false">+Y1038*0.2*0.09</f>
        <v>0</v>
      </c>
      <c r="O1041" s="111"/>
      <c r="P1041" s="111"/>
      <c r="Q1041" s="111"/>
      <c r="R1041" s="111"/>
      <c r="S1041" s="111"/>
      <c r="T1041" s="111"/>
      <c r="U1041" s="111"/>
      <c r="V1041" s="111"/>
      <c r="W1041" s="111"/>
      <c r="X1041" s="111"/>
      <c r="Y1041" s="111" t="n">
        <f aca="false">SUM(M1041:X1041)</f>
        <v>0</v>
      </c>
    </row>
    <row r="1042" customFormat="false" ht="12.75" hidden="false" customHeight="false" outlineLevel="0" collapsed="false">
      <c r="H1042" s="108"/>
      <c r="I1042" s="108"/>
      <c r="J1042" s="108"/>
      <c r="K1042" s="108"/>
      <c r="L1042" s="109"/>
      <c r="M1042" s="111"/>
      <c r="N1042" s="111"/>
      <c r="O1042" s="111"/>
      <c r="P1042" s="111"/>
      <c r="Q1042" s="111"/>
      <c r="R1042" s="111"/>
      <c r="S1042" s="111"/>
      <c r="T1042" s="111"/>
      <c r="U1042" s="111"/>
      <c r="V1042" s="111"/>
      <c r="W1042" s="111"/>
      <c r="X1042" s="111"/>
      <c r="Y1042" s="112" t="n">
        <f aca="false">SUM(Y1038:Y1041)</f>
        <v>0</v>
      </c>
    </row>
    <row r="1043" customFormat="false" ht="12.75" hidden="false" customHeight="false" outlineLevel="0" collapsed="false">
      <c r="H1043" s="107" t="s">
        <v>18</v>
      </c>
      <c r="I1043" s="108"/>
      <c r="J1043" s="108"/>
      <c r="K1043" s="108"/>
      <c r="L1043" s="109"/>
      <c r="M1043" s="111"/>
      <c r="N1043" s="111"/>
      <c r="O1043" s="111"/>
      <c r="P1043" s="111"/>
      <c r="Q1043" s="111"/>
      <c r="R1043" s="111"/>
      <c r="S1043" s="111"/>
      <c r="T1043" s="111"/>
      <c r="U1043" s="111"/>
      <c r="V1043" s="111"/>
      <c r="W1043" s="111"/>
      <c r="X1043" s="111"/>
      <c r="Y1043" s="111"/>
    </row>
    <row r="1044" customFormat="false" ht="12.75" hidden="false" customHeight="false" outlineLevel="0" collapsed="false">
      <c r="H1044" s="110" t="s">
        <v>81</v>
      </c>
      <c r="I1044" s="108"/>
      <c r="J1044" s="108"/>
      <c r="K1044" s="108"/>
      <c r="L1044" s="109"/>
      <c r="M1044" s="111" t="n">
        <f aca="false">SUMIF('Personnel Input Worksheet'!$C22:$C1328,$H1043,Calculation!M21:M1000)</f>
        <v>0</v>
      </c>
      <c r="N1044" s="111" t="n">
        <f aca="false">SUMIF('Personnel Input Worksheet'!$C22:$C1328,$H1043,Calculation!N21:N1000)</f>
        <v>0</v>
      </c>
      <c r="O1044" s="111" t="n">
        <f aca="false">SUMIF('Personnel Input Worksheet'!$C22:$C1328,$H1043,Calculation!O21:O1000)</f>
        <v>0</v>
      </c>
      <c r="P1044" s="111" t="n">
        <f aca="false">SUMIF('Personnel Input Worksheet'!$C22:$C1328,$H1043,Calculation!P21:P1000)</f>
        <v>0</v>
      </c>
      <c r="Q1044" s="111" t="n">
        <f aca="false">SUMIF('Personnel Input Worksheet'!$C22:$C1328,$H1043,Calculation!Q21:Q1000)</f>
        <v>0</v>
      </c>
      <c r="R1044" s="111" t="n">
        <f aca="false">SUMIF('Personnel Input Worksheet'!$C22:$C1328,$H1043,Calculation!R21:R1000)</f>
        <v>0</v>
      </c>
      <c r="S1044" s="111" t="n">
        <f aca="false">SUMIF('Personnel Input Worksheet'!$C22:$C1328,$H1043,Calculation!S21:S1000)</f>
        <v>0</v>
      </c>
      <c r="T1044" s="111" t="n">
        <f aca="false">SUMIF('Personnel Input Worksheet'!$C22:$C1328,$H1043,Calculation!T21:T1000)</f>
        <v>0</v>
      </c>
      <c r="U1044" s="111" t="n">
        <f aca="false">SUMIF('Personnel Input Worksheet'!$C22:$C1328,$H1043,Calculation!U21:U1000)</f>
        <v>0</v>
      </c>
      <c r="V1044" s="111" t="n">
        <f aca="false">SUMIF('Personnel Input Worksheet'!$C22:$C1328,$H1043,Calculation!V21:V1000)</f>
        <v>0</v>
      </c>
      <c r="W1044" s="111" t="n">
        <f aca="false">SUMIF('Personnel Input Worksheet'!$C22:$C1328,$H1043,Calculation!W21:W1000)</f>
        <v>0</v>
      </c>
      <c r="X1044" s="111" t="n">
        <f aca="false">SUMIF('Personnel Input Worksheet'!$C22:$C1328,$H1043,Calculation!X21:X1000)</f>
        <v>0</v>
      </c>
      <c r="Y1044" s="111" t="n">
        <f aca="false">SUM(M1044:X1044)</f>
        <v>0</v>
      </c>
    </row>
    <row r="1045" customFormat="false" ht="12.75" hidden="false" customHeight="false" outlineLevel="0" collapsed="false">
      <c r="H1045" s="110" t="s">
        <v>82</v>
      </c>
      <c r="I1045" s="108"/>
      <c r="J1045" s="108"/>
      <c r="K1045" s="108"/>
      <c r="L1045" s="111"/>
      <c r="M1045" s="111" t="n">
        <f aca="false">(COUNTIF('Personnel Input Worksheet'!$C22:$C1328,$H1043)*(4800/12))+(0.0935*M1044)</f>
        <v>0</v>
      </c>
      <c r="N1045" s="111" t="n">
        <f aca="false">(COUNTIF('Personnel Input Worksheet'!$C22:$C1328,$H1043)*(4800/12))+(0.0935*N1044)</f>
        <v>0</v>
      </c>
      <c r="O1045" s="111" t="n">
        <f aca="false">(COUNTIF('Personnel Input Worksheet'!$C22:$C1328,$H1043)*(4800/12))+(0.0935*O1044)</f>
        <v>0</v>
      </c>
      <c r="P1045" s="111" t="n">
        <f aca="false">(COUNTIF('Personnel Input Worksheet'!$C22:$C1328,$H1043)*(4800/12))+(0.0935*P1044)</f>
        <v>0</v>
      </c>
      <c r="Q1045" s="111" t="n">
        <f aca="false">(COUNTIF('Personnel Input Worksheet'!$C22:$C1328,$H1043)*(4800/12))+(0.0935*Q1044)</f>
        <v>0</v>
      </c>
      <c r="R1045" s="111" t="n">
        <f aca="false">(COUNTIF('Personnel Input Worksheet'!$C22:$C1328,$H1043)*(4800/12))+(0.0935*R1044)</f>
        <v>0</v>
      </c>
      <c r="S1045" s="111" t="n">
        <f aca="false">(COUNTIF('Personnel Input Worksheet'!$C22:$C1328,$H1043)*(4800/12))+(0.0935*S1044)</f>
        <v>0</v>
      </c>
      <c r="T1045" s="111" t="n">
        <f aca="false">(COUNTIF('Personnel Input Worksheet'!$C22:$C1328,$H1043)*(4800/12))+(0.0935*T1044)</f>
        <v>0</v>
      </c>
      <c r="U1045" s="111" t="n">
        <f aca="false">(COUNTIF('Personnel Input Worksheet'!$C22:$C1328,$H1043)*(4800/12))+(0.0935*U1044)</f>
        <v>0</v>
      </c>
      <c r="V1045" s="111" t="n">
        <f aca="false">(COUNTIF('Personnel Input Worksheet'!$C22:$C1328,$H1043)*(4800/12))+(0.0935*V1044)</f>
        <v>0</v>
      </c>
      <c r="W1045" s="111" t="n">
        <f aca="false">(COUNTIF('Personnel Input Worksheet'!$C22:$C1328,$H1043)*(4800/12))+(0.0935*W1044)</f>
        <v>0</v>
      </c>
      <c r="X1045" s="111" t="n">
        <f aca="false">(COUNTIF('Personnel Input Worksheet'!$C22:$C1328,$H1043)*(4800/12))+(0.0935*X1044)</f>
        <v>0</v>
      </c>
      <c r="Y1045" s="111" t="n">
        <f aca="false">SUM(M1045:X1045)</f>
        <v>0</v>
      </c>
    </row>
    <row r="1046" customFormat="false" ht="12.75" hidden="false" customHeight="false" outlineLevel="0" collapsed="false">
      <c r="H1046" s="110" t="s">
        <v>83</v>
      </c>
      <c r="I1046" s="108"/>
      <c r="J1046" s="108"/>
      <c r="K1046" s="108"/>
      <c r="L1046" s="109"/>
      <c r="M1046" s="111" t="n">
        <f aca="false">+M1044*0.09</f>
        <v>0</v>
      </c>
      <c r="N1046" s="111" t="n">
        <f aca="false">+N1044*0.09</f>
        <v>0</v>
      </c>
      <c r="O1046" s="111" t="n">
        <f aca="false">+O1044*0.09</f>
        <v>0</v>
      </c>
      <c r="P1046" s="111" t="n">
        <f aca="false">+P1044*0.09</f>
        <v>0</v>
      </c>
      <c r="Q1046" s="111" t="n">
        <f aca="false">+Q1044*0.09</f>
        <v>0</v>
      </c>
      <c r="R1046" s="111" t="n">
        <f aca="false">+R1044*0.09</f>
        <v>0</v>
      </c>
      <c r="S1046" s="111" t="n">
        <f aca="false">+S1044*0.09</f>
        <v>0</v>
      </c>
      <c r="T1046" s="111" t="n">
        <f aca="false">+T1044*0.09</f>
        <v>0</v>
      </c>
      <c r="U1046" s="111" t="n">
        <f aca="false">+U1044*0.09</f>
        <v>0</v>
      </c>
      <c r="V1046" s="111" t="n">
        <f aca="false">+V1044*0.09</f>
        <v>0</v>
      </c>
      <c r="W1046" s="111" t="n">
        <f aca="false">+W1044*0.09</f>
        <v>0</v>
      </c>
      <c r="X1046" s="111" t="n">
        <f aca="false">+X1044*0.09</f>
        <v>0</v>
      </c>
      <c r="Y1046" s="111" t="n">
        <f aca="false">SUM(M1046:X1046)</f>
        <v>0</v>
      </c>
    </row>
    <row r="1047" customFormat="false" ht="12.75" hidden="false" customHeight="false" outlineLevel="0" collapsed="false">
      <c r="H1047" s="110" t="s">
        <v>84</v>
      </c>
      <c r="I1047" s="108"/>
      <c r="J1047" s="108"/>
      <c r="K1047" s="108"/>
      <c r="L1047" s="109"/>
      <c r="M1047" s="111"/>
      <c r="N1047" s="111" t="n">
        <f aca="false">+Y1044*0.2*0.09</f>
        <v>0</v>
      </c>
      <c r="O1047" s="111"/>
      <c r="P1047" s="111"/>
      <c r="Q1047" s="111"/>
      <c r="R1047" s="111"/>
      <c r="S1047" s="111"/>
      <c r="T1047" s="111"/>
      <c r="U1047" s="111"/>
      <c r="V1047" s="111"/>
      <c r="W1047" s="111"/>
      <c r="X1047" s="111"/>
      <c r="Y1047" s="111" t="n">
        <f aca="false">SUM(M1047:X1047)</f>
        <v>0</v>
      </c>
    </row>
    <row r="1048" customFormat="false" ht="12.75" hidden="false" customHeight="false" outlineLevel="0" collapsed="false">
      <c r="H1048" s="108"/>
      <c r="I1048" s="108"/>
      <c r="J1048" s="108"/>
      <c r="K1048" s="108"/>
      <c r="L1048" s="109"/>
      <c r="M1048" s="111"/>
      <c r="N1048" s="111"/>
      <c r="O1048" s="111"/>
      <c r="P1048" s="111"/>
      <c r="Q1048" s="111"/>
      <c r="R1048" s="111"/>
      <c r="S1048" s="111"/>
      <c r="T1048" s="111"/>
      <c r="U1048" s="111"/>
      <c r="V1048" s="111"/>
      <c r="W1048" s="111"/>
      <c r="X1048" s="111"/>
      <c r="Y1048" s="112" t="n">
        <f aca="false">SUM(Y1044:Y1047)</f>
        <v>0</v>
      </c>
    </row>
    <row r="1049" customFormat="false" ht="12.75" hidden="false" customHeight="false" outlineLevel="0" collapsed="false">
      <c r="H1049" s="107" t="s">
        <v>20</v>
      </c>
      <c r="I1049" s="108"/>
      <c r="J1049" s="108"/>
      <c r="K1049" s="108"/>
      <c r="L1049" s="109"/>
      <c r="M1049" s="111"/>
      <c r="N1049" s="111"/>
      <c r="O1049" s="111"/>
      <c r="P1049" s="111"/>
      <c r="Q1049" s="111"/>
      <c r="R1049" s="111"/>
      <c r="S1049" s="111"/>
      <c r="T1049" s="111"/>
      <c r="U1049" s="111"/>
      <c r="V1049" s="111"/>
      <c r="W1049" s="111"/>
      <c r="X1049" s="111"/>
      <c r="Y1049" s="111"/>
    </row>
    <row r="1050" customFormat="false" ht="12.75" hidden="false" customHeight="false" outlineLevel="0" collapsed="false">
      <c r="H1050" s="110" t="s">
        <v>81</v>
      </c>
      <c r="I1050" s="108"/>
      <c r="J1050" s="108"/>
      <c r="K1050" s="108"/>
      <c r="L1050" s="109"/>
      <c r="M1050" s="111" t="n">
        <f aca="false">SUMIF('Personnel Input Worksheet'!$C22:$C1328,$H1049,Calculation!M21:M1000)</f>
        <v>0</v>
      </c>
      <c r="N1050" s="111" t="n">
        <f aca="false">SUMIF('Personnel Input Worksheet'!$C22:$C1328,$H1049,Calculation!N21:N1000)</f>
        <v>0</v>
      </c>
      <c r="O1050" s="111" t="n">
        <f aca="false">SUMIF('Personnel Input Worksheet'!$C22:$C1328,$H1049,Calculation!O21:O1000)</f>
        <v>0</v>
      </c>
      <c r="P1050" s="111" t="n">
        <f aca="false">SUMIF('Personnel Input Worksheet'!$C22:$C1328,$H1049,Calculation!P21:P1000)</f>
        <v>0</v>
      </c>
      <c r="Q1050" s="111" t="n">
        <f aca="false">SUMIF('Personnel Input Worksheet'!$C22:$C1328,$H1049,Calculation!Q21:Q1000)</f>
        <v>0</v>
      </c>
      <c r="R1050" s="111" t="n">
        <f aca="false">SUMIF('Personnel Input Worksheet'!$C22:$C1328,$H1049,Calculation!R21:R1000)</f>
        <v>0</v>
      </c>
      <c r="S1050" s="111" t="n">
        <f aca="false">SUMIF('Personnel Input Worksheet'!$C22:$C1328,$H1049,Calculation!S21:S1000)</f>
        <v>0</v>
      </c>
      <c r="T1050" s="111" t="n">
        <f aca="false">SUMIF('Personnel Input Worksheet'!$C22:$C1328,$H1049,Calculation!T21:T1000)</f>
        <v>0</v>
      </c>
      <c r="U1050" s="111" t="n">
        <f aca="false">SUMIF('Personnel Input Worksheet'!$C22:$C1328,$H1049,Calculation!U21:U1000)</f>
        <v>0</v>
      </c>
      <c r="V1050" s="111" t="n">
        <f aca="false">SUMIF('Personnel Input Worksheet'!$C22:$C1328,$H1049,Calculation!V21:V1000)</f>
        <v>0</v>
      </c>
      <c r="W1050" s="111" t="n">
        <f aca="false">SUMIF('Personnel Input Worksheet'!$C22:$C1328,$H1049,Calculation!W21:W1000)</f>
        <v>0</v>
      </c>
      <c r="X1050" s="111" t="n">
        <f aca="false">SUMIF('Personnel Input Worksheet'!$C22:$C1328,$H1049,Calculation!X21:X1000)</f>
        <v>0</v>
      </c>
      <c r="Y1050" s="111" t="n">
        <f aca="false">SUM(M1050:X1050)</f>
        <v>0</v>
      </c>
    </row>
    <row r="1051" customFormat="false" ht="12.75" hidden="false" customHeight="false" outlineLevel="0" collapsed="false">
      <c r="H1051" s="110" t="s">
        <v>82</v>
      </c>
      <c r="I1051" s="108"/>
      <c r="J1051" s="108"/>
      <c r="K1051" s="108"/>
      <c r="L1051" s="111"/>
      <c r="M1051" s="111" t="n">
        <f aca="false">(COUNTIF('Personnel Input Worksheet'!$C22:$C1328,$H1049)*(4800/12))+(0.0935*M1050)</f>
        <v>0</v>
      </c>
      <c r="N1051" s="111" t="n">
        <f aca="false">(COUNTIF('Personnel Input Worksheet'!$C22:$C1328,$H1049)*(4800/12))+(0.0935*N1050)</f>
        <v>0</v>
      </c>
      <c r="O1051" s="111" t="n">
        <f aca="false">(COUNTIF('Personnel Input Worksheet'!$C22:$C1328,$H1049)*(4800/12))+(0.0935*O1050)</f>
        <v>0</v>
      </c>
      <c r="P1051" s="111" t="n">
        <f aca="false">(COUNTIF('Personnel Input Worksheet'!$C22:$C1328,$H1049)*(4800/12))+(0.0935*P1050)</f>
        <v>0</v>
      </c>
      <c r="Q1051" s="111" t="n">
        <f aca="false">(COUNTIF('Personnel Input Worksheet'!$C22:$C1328,$H1049)*(4800/12))+(0.0935*Q1050)</f>
        <v>0</v>
      </c>
      <c r="R1051" s="111" t="n">
        <f aca="false">(COUNTIF('Personnel Input Worksheet'!$C22:$C1328,$H1049)*(4800/12))+(0.0935*R1050)</f>
        <v>0</v>
      </c>
      <c r="S1051" s="111" t="n">
        <f aca="false">(COUNTIF('Personnel Input Worksheet'!$C22:$C1328,$H1049)*(4800/12))+(0.0935*S1050)</f>
        <v>0</v>
      </c>
      <c r="T1051" s="111" t="n">
        <f aca="false">(COUNTIF('Personnel Input Worksheet'!$C22:$C1328,$H1049)*(4800/12))+(0.0935*T1050)</f>
        <v>0</v>
      </c>
      <c r="U1051" s="111" t="n">
        <f aca="false">(COUNTIF('Personnel Input Worksheet'!$C22:$C1328,$H1049)*(4800/12))+(0.0935*U1050)</f>
        <v>0</v>
      </c>
      <c r="V1051" s="111" t="n">
        <f aca="false">(COUNTIF('Personnel Input Worksheet'!$C22:$C1328,$H1049)*(4800/12))+(0.0935*V1050)</f>
        <v>0</v>
      </c>
      <c r="W1051" s="111" t="n">
        <f aca="false">(COUNTIF('Personnel Input Worksheet'!$C22:$C1328,$H1049)*(4800/12))+(0.0935*W1050)</f>
        <v>0</v>
      </c>
      <c r="X1051" s="111" t="n">
        <f aca="false">(COUNTIF('Personnel Input Worksheet'!$C22:$C1328,$H1049)*(4800/12))+(0.0935*X1050)</f>
        <v>0</v>
      </c>
      <c r="Y1051" s="111" t="n">
        <f aca="false">SUM(M1051:X1051)</f>
        <v>0</v>
      </c>
    </row>
    <row r="1052" customFormat="false" ht="12.75" hidden="false" customHeight="false" outlineLevel="0" collapsed="false">
      <c r="H1052" s="110" t="s">
        <v>83</v>
      </c>
      <c r="I1052" s="108"/>
      <c r="J1052" s="108"/>
      <c r="K1052" s="108"/>
      <c r="L1052" s="109"/>
      <c r="M1052" s="111" t="n">
        <f aca="false">+M1050*0.09</f>
        <v>0</v>
      </c>
      <c r="N1052" s="111" t="n">
        <f aca="false">+N1050*0.09</f>
        <v>0</v>
      </c>
      <c r="O1052" s="111" t="n">
        <f aca="false">+O1050*0.09</f>
        <v>0</v>
      </c>
      <c r="P1052" s="111" t="n">
        <f aca="false">+P1050*0.09</f>
        <v>0</v>
      </c>
      <c r="Q1052" s="111" t="n">
        <f aca="false">+Q1050*0.09</f>
        <v>0</v>
      </c>
      <c r="R1052" s="111" t="n">
        <f aca="false">+R1050*0.09</f>
        <v>0</v>
      </c>
      <c r="S1052" s="111" t="n">
        <f aca="false">+S1050*0.09</f>
        <v>0</v>
      </c>
      <c r="T1052" s="111" t="n">
        <f aca="false">+T1050*0.09</f>
        <v>0</v>
      </c>
      <c r="U1052" s="111" t="n">
        <f aca="false">+U1050*0.09</f>
        <v>0</v>
      </c>
      <c r="V1052" s="111" t="n">
        <f aca="false">+V1050*0.09</f>
        <v>0</v>
      </c>
      <c r="W1052" s="111" t="n">
        <f aca="false">+W1050*0.09</f>
        <v>0</v>
      </c>
      <c r="X1052" s="111" t="n">
        <f aca="false">+X1050*0.09</f>
        <v>0</v>
      </c>
      <c r="Y1052" s="111" t="n">
        <f aca="false">SUM(M1052:X1052)</f>
        <v>0</v>
      </c>
    </row>
    <row r="1053" customFormat="false" ht="12.75" hidden="false" customHeight="false" outlineLevel="0" collapsed="false">
      <c r="H1053" s="110" t="s">
        <v>84</v>
      </c>
      <c r="I1053" s="108"/>
      <c r="J1053" s="108"/>
      <c r="K1053" s="108"/>
      <c r="L1053" s="109"/>
      <c r="M1053" s="111"/>
      <c r="N1053" s="111" t="n">
        <f aca="false">+Y1050*0.2*0.09</f>
        <v>0</v>
      </c>
      <c r="O1053" s="111"/>
      <c r="P1053" s="111"/>
      <c r="Q1053" s="111"/>
      <c r="R1053" s="111"/>
      <c r="S1053" s="111"/>
      <c r="T1053" s="111"/>
      <c r="U1053" s="111"/>
      <c r="V1053" s="111"/>
      <c r="W1053" s="111"/>
      <c r="X1053" s="111"/>
      <c r="Y1053" s="111" t="n">
        <f aca="false">SUM(M1053:X1053)</f>
        <v>0</v>
      </c>
    </row>
    <row r="1054" customFormat="false" ht="12.75" hidden="false" customHeight="false" outlineLevel="0" collapsed="false">
      <c r="H1054" s="108"/>
      <c r="I1054" s="108"/>
      <c r="J1054" s="108"/>
      <c r="K1054" s="108"/>
      <c r="L1054" s="109"/>
      <c r="M1054" s="111"/>
      <c r="N1054" s="111"/>
      <c r="O1054" s="111"/>
      <c r="P1054" s="111"/>
      <c r="Q1054" s="111"/>
      <c r="R1054" s="111"/>
      <c r="S1054" s="111"/>
      <c r="T1054" s="111"/>
      <c r="U1054" s="111"/>
      <c r="V1054" s="111"/>
      <c r="W1054" s="111"/>
      <c r="X1054" s="111"/>
      <c r="Y1054" s="112" t="n">
        <f aca="false">SUM(Y1050:Y1053)</f>
        <v>0</v>
      </c>
    </row>
    <row r="1055" customFormat="false" ht="12.75" hidden="false" customHeight="false" outlineLevel="0" collapsed="false">
      <c r="H1055" s="107" t="s">
        <v>22</v>
      </c>
      <c r="I1055" s="108"/>
      <c r="J1055" s="108"/>
      <c r="K1055" s="108"/>
      <c r="L1055" s="109"/>
      <c r="M1055" s="111"/>
      <c r="N1055" s="111"/>
      <c r="O1055" s="111"/>
      <c r="P1055" s="111"/>
      <c r="Q1055" s="111"/>
      <c r="R1055" s="111"/>
      <c r="S1055" s="111"/>
      <c r="T1055" s="111"/>
      <c r="U1055" s="111"/>
      <c r="V1055" s="111"/>
      <c r="W1055" s="111"/>
      <c r="X1055" s="111"/>
      <c r="Y1055" s="111"/>
    </row>
    <row r="1056" customFormat="false" ht="12.75" hidden="false" customHeight="false" outlineLevel="0" collapsed="false">
      <c r="H1056" s="110" t="s">
        <v>81</v>
      </c>
      <c r="I1056" s="108"/>
      <c r="J1056" s="108"/>
      <c r="K1056" s="108"/>
      <c r="L1056" s="109"/>
      <c r="M1056" s="111" t="n">
        <f aca="false">SUMIF('Personnel Input Worksheet'!$C22:$C1328,$H1055,Calculation!M21:M1000)</f>
        <v>0</v>
      </c>
      <c r="N1056" s="111" t="n">
        <f aca="false">SUMIF('Personnel Input Worksheet'!$C22:$C1328,$H1055,Calculation!N21:N1000)</f>
        <v>0</v>
      </c>
      <c r="O1056" s="111" t="n">
        <f aca="false">SUMIF('Personnel Input Worksheet'!$C22:$C1328,$H1055,Calculation!O21:O1000)</f>
        <v>0</v>
      </c>
      <c r="P1056" s="111" t="n">
        <f aca="false">SUMIF('Personnel Input Worksheet'!$C22:$C1328,$H1055,Calculation!P21:P1000)</f>
        <v>0</v>
      </c>
      <c r="Q1056" s="111" t="n">
        <f aca="false">SUMIF('Personnel Input Worksheet'!$C22:$C1328,$H1055,Calculation!Q21:Q1000)</f>
        <v>0</v>
      </c>
      <c r="R1056" s="111" t="n">
        <f aca="false">SUMIF('Personnel Input Worksheet'!$C22:$C1328,$H1055,Calculation!R21:R1000)</f>
        <v>0</v>
      </c>
      <c r="S1056" s="111" t="n">
        <f aca="false">SUMIF('Personnel Input Worksheet'!$C22:$C1328,$H1055,Calculation!S21:S1000)</f>
        <v>0</v>
      </c>
      <c r="T1056" s="111" t="n">
        <f aca="false">SUMIF('Personnel Input Worksheet'!$C22:$C1328,$H1055,Calculation!T21:T1000)</f>
        <v>0</v>
      </c>
      <c r="U1056" s="111" t="n">
        <f aca="false">SUMIF('Personnel Input Worksheet'!$C22:$C1328,$H1055,Calculation!U21:U1000)</f>
        <v>0</v>
      </c>
      <c r="V1056" s="111" t="n">
        <f aca="false">SUMIF('Personnel Input Worksheet'!$C22:$C1328,$H1055,Calculation!V21:V1000)</f>
        <v>0</v>
      </c>
      <c r="W1056" s="111" t="n">
        <f aca="false">SUMIF('Personnel Input Worksheet'!$C22:$C1328,$H1055,Calculation!W21:W1000)</f>
        <v>0</v>
      </c>
      <c r="X1056" s="111" t="n">
        <f aca="false">SUMIF('Personnel Input Worksheet'!$C22:$C1328,$H1055,Calculation!X21:X1000)</f>
        <v>0</v>
      </c>
      <c r="Y1056" s="111" t="n">
        <f aca="false">SUM(M1056:X1056)</f>
        <v>0</v>
      </c>
    </row>
    <row r="1057" customFormat="false" ht="12.75" hidden="false" customHeight="false" outlineLevel="0" collapsed="false">
      <c r="H1057" s="110" t="s">
        <v>82</v>
      </c>
      <c r="I1057" s="108"/>
      <c r="J1057" s="108"/>
      <c r="K1057" s="108"/>
      <c r="L1057" s="111"/>
      <c r="M1057" s="111" t="n">
        <f aca="false">(COUNTIF('Personnel Input Worksheet'!$C22:$C1328,$H1055)*(4800/12))+(0.0935*M1056)</f>
        <v>0</v>
      </c>
      <c r="N1057" s="111" t="n">
        <f aca="false">(COUNTIF('Personnel Input Worksheet'!$C22:$C1328,$H1055)*(4800/12))+(0.0935*N1056)</f>
        <v>0</v>
      </c>
      <c r="O1057" s="111" t="n">
        <f aca="false">(COUNTIF('Personnel Input Worksheet'!$C22:$C1328,$H1055)*(4800/12))+(0.0935*O1056)</f>
        <v>0</v>
      </c>
      <c r="P1057" s="111" t="n">
        <f aca="false">(COUNTIF('Personnel Input Worksheet'!$C22:$C1328,$H1055)*(4800/12))+(0.0935*P1056)</f>
        <v>0</v>
      </c>
      <c r="Q1057" s="111" t="n">
        <f aca="false">(COUNTIF('Personnel Input Worksheet'!$C22:$C1328,$H1055)*(4800/12))+(0.0935*Q1056)</f>
        <v>0</v>
      </c>
      <c r="R1057" s="111" t="n">
        <f aca="false">(COUNTIF('Personnel Input Worksheet'!$C22:$C1328,$H1055)*(4800/12))+(0.0935*R1056)</f>
        <v>0</v>
      </c>
      <c r="S1057" s="111" t="n">
        <f aca="false">(COUNTIF('Personnel Input Worksheet'!$C22:$C1328,$H1055)*(4800/12))+(0.0935*S1056)</f>
        <v>0</v>
      </c>
      <c r="T1057" s="111" t="n">
        <f aca="false">(COUNTIF('Personnel Input Worksheet'!$C22:$C1328,$H1055)*(4800/12))+(0.0935*T1056)</f>
        <v>0</v>
      </c>
      <c r="U1057" s="111" t="n">
        <f aca="false">(COUNTIF('Personnel Input Worksheet'!$C22:$C1328,$H1055)*(4800/12))+(0.0935*U1056)</f>
        <v>0</v>
      </c>
      <c r="V1057" s="111" t="n">
        <f aca="false">(COUNTIF('Personnel Input Worksheet'!$C22:$C1328,$H1055)*(4800/12))+(0.0935*V1056)</f>
        <v>0</v>
      </c>
      <c r="W1057" s="111" t="n">
        <f aca="false">(COUNTIF('Personnel Input Worksheet'!$C22:$C1328,$H1055)*(4800/12))+(0.0935*W1056)</f>
        <v>0</v>
      </c>
      <c r="X1057" s="111" t="n">
        <f aca="false">(COUNTIF('Personnel Input Worksheet'!$C22:$C1328,$H1055)*(4800/12))+(0.0935*X1056)</f>
        <v>0</v>
      </c>
      <c r="Y1057" s="111" t="n">
        <f aca="false">SUM(M1057:X1057)</f>
        <v>0</v>
      </c>
    </row>
    <row r="1058" customFormat="false" ht="12.75" hidden="false" customHeight="false" outlineLevel="0" collapsed="false">
      <c r="H1058" s="110" t="s">
        <v>83</v>
      </c>
      <c r="I1058" s="108"/>
      <c r="J1058" s="108"/>
      <c r="K1058" s="108"/>
      <c r="L1058" s="109"/>
      <c r="M1058" s="111" t="n">
        <f aca="false">+M1056*0.09</f>
        <v>0</v>
      </c>
      <c r="N1058" s="111" t="n">
        <f aca="false">+N1056*0.09</f>
        <v>0</v>
      </c>
      <c r="O1058" s="111" t="n">
        <f aca="false">+O1056*0.09</f>
        <v>0</v>
      </c>
      <c r="P1058" s="111" t="n">
        <f aca="false">+P1056*0.09</f>
        <v>0</v>
      </c>
      <c r="Q1058" s="111" t="n">
        <f aca="false">+Q1056*0.09</f>
        <v>0</v>
      </c>
      <c r="R1058" s="111" t="n">
        <f aca="false">+R1056*0.09</f>
        <v>0</v>
      </c>
      <c r="S1058" s="111" t="n">
        <f aca="false">+S1056*0.09</f>
        <v>0</v>
      </c>
      <c r="T1058" s="111" t="n">
        <f aca="false">+T1056*0.09</f>
        <v>0</v>
      </c>
      <c r="U1058" s="111" t="n">
        <f aca="false">+U1056*0.09</f>
        <v>0</v>
      </c>
      <c r="V1058" s="111" t="n">
        <f aca="false">+V1056*0.09</f>
        <v>0</v>
      </c>
      <c r="W1058" s="111" t="n">
        <f aca="false">+W1056*0.09</f>
        <v>0</v>
      </c>
      <c r="X1058" s="111" t="n">
        <f aca="false">+X1056*0.09</f>
        <v>0</v>
      </c>
      <c r="Y1058" s="111" t="n">
        <f aca="false">SUM(M1058:X1058)</f>
        <v>0</v>
      </c>
    </row>
    <row r="1059" customFormat="false" ht="12.75" hidden="false" customHeight="false" outlineLevel="0" collapsed="false">
      <c r="H1059" s="110" t="s">
        <v>84</v>
      </c>
      <c r="I1059" s="108"/>
      <c r="J1059" s="108"/>
      <c r="K1059" s="108"/>
      <c r="L1059" s="109"/>
      <c r="M1059" s="111"/>
      <c r="N1059" s="111" t="n">
        <f aca="false">+Y1056*0.2*0.09</f>
        <v>0</v>
      </c>
      <c r="O1059" s="111"/>
      <c r="P1059" s="111"/>
      <c r="Q1059" s="111"/>
      <c r="R1059" s="111"/>
      <c r="S1059" s="111"/>
      <c r="T1059" s="111"/>
      <c r="U1059" s="111"/>
      <c r="V1059" s="111"/>
      <c r="W1059" s="111"/>
      <c r="X1059" s="111"/>
      <c r="Y1059" s="111" t="n">
        <f aca="false">SUM(M1059:X1059)</f>
        <v>0</v>
      </c>
    </row>
    <row r="1060" customFormat="false" ht="12.75" hidden="false" customHeight="false" outlineLevel="0" collapsed="false">
      <c r="H1060" s="108"/>
      <c r="I1060" s="108"/>
      <c r="J1060" s="108"/>
      <c r="K1060" s="108"/>
      <c r="L1060" s="109"/>
      <c r="M1060" s="111"/>
      <c r="N1060" s="111"/>
      <c r="O1060" s="111"/>
      <c r="P1060" s="111"/>
      <c r="Q1060" s="111"/>
      <c r="R1060" s="111"/>
      <c r="S1060" s="111"/>
      <c r="T1060" s="111"/>
      <c r="U1060" s="111"/>
      <c r="V1060" s="111"/>
      <c r="W1060" s="111"/>
      <c r="X1060" s="111"/>
      <c r="Y1060" s="112" t="n">
        <f aca="false">SUM(Y1056:Y1059)</f>
        <v>0</v>
      </c>
    </row>
    <row r="1061" customFormat="false" ht="12.75" hidden="false" customHeight="false" outlineLevel="0" collapsed="false">
      <c r="H1061" s="107" t="s">
        <v>24</v>
      </c>
      <c r="I1061" s="108"/>
      <c r="J1061" s="108"/>
      <c r="K1061" s="108"/>
      <c r="L1061" s="109"/>
      <c r="M1061" s="111"/>
      <c r="N1061" s="111"/>
      <c r="O1061" s="111"/>
      <c r="P1061" s="111"/>
      <c r="Q1061" s="111"/>
      <c r="R1061" s="111"/>
      <c r="S1061" s="111"/>
      <c r="T1061" s="111"/>
      <c r="U1061" s="111"/>
      <c r="V1061" s="111"/>
      <c r="W1061" s="111"/>
      <c r="X1061" s="111"/>
      <c r="Y1061" s="111"/>
    </row>
    <row r="1062" customFormat="false" ht="12.75" hidden="false" customHeight="false" outlineLevel="0" collapsed="false">
      <c r="H1062" s="110" t="s">
        <v>81</v>
      </c>
      <c r="I1062" s="108"/>
      <c r="J1062" s="108"/>
      <c r="K1062" s="108"/>
      <c r="L1062" s="109"/>
      <c r="M1062" s="111" t="n">
        <f aca="false">SUMIF('Personnel Input Worksheet'!$C22:$C1328,$H1061,Calculation!M21:M1000)</f>
        <v>0</v>
      </c>
      <c r="N1062" s="111" t="n">
        <f aca="false">SUMIF('Personnel Input Worksheet'!$C22:$C1328,$H1061,Calculation!N21:N1000)</f>
        <v>0</v>
      </c>
      <c r="O1062" s="111" t="n">
        <f aca="false">SUMIF('Personnel Input Worksheet'!$C22:$C1328,$H1061,Calculation!O21:O1000)</f>
        <v>0</v>
      </c>
      <c r="P1062" s="111" t="n">
        <f aca="false">SUMIF('Personnel Input Worksheet'!$C22:$C1328,$H1061,Calculation!P21:P1000)</f>
        <v>0</v>
      </c>
      <c r="Q1062" s="111" t="n">
        <f aca="false">SUMIF('Personnel Input Worksheet'!$C22:$C1328,$H1061,Calculation!Q21:Q1000)</f>
        <v>0</v>
      </c>
      <c r="R1062" s="111" t="n">
        <f aca="false">SUMIF('Personnel Input Worksheet'!$C22:$C1328,$H1061,Calculation!R21:R1000)</f>
        <v>0</v>
      </c>
      <c r="S1062" s="111" t="n">
        <f aca="false">SUMIF('Personnel Input Worksheet'!$C22:$C1328,$H1061,Calculation!S21:S1000)</f>
        <v>0</v>
      </c>
      <c r="T1062" s="111" t="n">
        <f aca="false">SUMIF('Personnel Input Worksheet'!$C22:$C1328,$H1061,Calculation!T21:T1000)</f>
        <v>0</v>
      </c>
      <c r="U1062" s="111" t="n">
        <f aca="false">SUMIF('Personnel Input Worksheet'!$C22:$C1328,$H1061,Calculation!U21:U1000)</f>
        <v>0</v>
      </c>
      <c r="V1062" s="111" t="n">
        <f aca="false">SUMIF('Personnel Input Worksheet'!$C22:$C1328,$H1061,Calculation!V21:V1000)</f>
        <v>0</v>
      </c>
      <c r="W1062" s="111" t="n">
        <f aca="false">SUMIF('Personnel Input Worksheet'!$C22:$C1328,$H1061,Calculation!W21:W1000)</f>
        <v>0</v>
      </c>
      <c r="X1062" s="111" t="n">
        <f aca="false">SUMIF('Personnel Input Worksheet'!$C22:$C1328,$H1061,Calculation!X21:X1000)</f>
        <v>0</v>
      </c>
      <c r="Y1062" s="111" t="n">
        <f aca="false">SUM(M1062:X1062)</f>
        <v>0</v>
      </c>
    </row>
    <row r="1063" customFormat="false" ht="12.75" hidden="false" customHeight="false" outlineLevel="0" collapsed="false">
      <c r="H1063" s="110" t="s">
        <v>82</v>
      </c>
      <c r="I1063" s="108"/>
      <c r="J1063" s="108"/>
      <c r="K1063" s="108"/>
      <c r="L1063" s="111"/>
      <c r="M1063" s="111" t="n">
        <f aca="false">(COUNTIF('Personnel Input Worksheet'!$C22:$C1328,$H1061)*(4800/12))+(0.0935*M1062)</f>
        <v>0</v>
      </c>
      <c r="N1063" s="111" t="n">
        <f aca="false">(COUNTIF('Personnel Input Worksheet'!$C22:$C1328,$H1061)*(4800/12))+(0.0935*N1062)</f>
        <v>0</v>
      </c>
      <c r="O1063" s="111" t="n">
        <f aca="false">(COUNTIF('Personnel Input Worksheet'!$C22:$C1328,$H1061)*(4800/12))+(0.0935*O1062)</f>
        <v>0</v>
      </c>
      <c r="P1063" s="111" t="n">
        <f aca="false">(COUNTIF('Personnel Input Worksheet'!$C22:$C1328,$H1061)*(4800/12))+(0.0935*P1062)</f>
        <v>0</v>
      </c>
      <c r="Q1063" s="111" t="n">
        <f aca="false">(COUNTIF('Personnel Input Worksheet'!$C22:$C1328,$H1061)*(4800/12))+(0.0935*Q1062)</f>
        <v>0</v>
      </c>
      <c r="R1063" s="111" t="n">
        <f aca="false">(COUNTIF('Personnel Input Worksheet'!$C22:$C1328,$H1061)*(4800/12))+(0.0935*R1062)</f>
        <v>0</v>
      </c>
      <c r="S1063" s="111" t="n">
        <f aca="false">(COUNTIF('Personnel Input Worksheet'!$C22:$C1328,$H1061)*(4800/12))+(0.0935*S1062)</f>
        <v>0</v>
      </c>
      <c r="T1063" s="111" t="n">
        <f aca="false">(COUNTIF('Personnel Input Worksheet'!$C22:$C1328,$H1061)*(4800/12))+(0.0935*T1062)</f>
        <v>0</v>
      </c>
      <c r="U1063" s="111" t="n">
        <f aca="false">(COUNTIF('Personnel Input Worksheet'!$C22:$C1328,$H1061)*(4800/12))+(0.0935*U1062)</f>
        <v>0</v>
      </c>
      <c r="V1063" s="111" t="n">
        <f aca="false">(COUNTIF('Personnel Input Worksheet'!$C22:$C1328,$H1061)*(4800/12))+(0.0935*V1062)</f>
        <v>0</v>
      </c>
      <c r="W1063" s="111" t="n">
        <f aca="false">(COUNTIF('Personnel Input Worksheet'!$C22:$C1328,$H1061)*(4800/12))+(0.0935*W1062)</f>
        <v>0</v>
      </c>
      <c r="X1063" s="111" t="n">
        <f aca="false">(COUNTIF('Personnel Input Worksheet'!$C22:$C1328,$H1061)*(4800/12))+(0.0935*X1062)</f>
        <v>0</v>
      </c>
      <c r="Y1063" s="111" t="n">
        <f aca="false">SUM(M1063:X1063)</f>
        <v>0</v>
      </c>
    </row>
    <row r="1064" customFormat="false" ht="12.75" hidden="false" customHeight="false" outlineLevel="0" collapsed="false">
      <c r="H1064" s="110" t="s">
        <v>83</v>
      </c>
      <c r="I1064" s="108"/>
      <c r="J1064" s="108"/>
      <c r="K1064" s="108"/>
      <c r="L1064" s="109"/>
      <c r="M1064" s="111" t="n">
        <f aca="false">+M1062*0.09</f>
        <v>0</v>
      </c>
      <c r="N1064" s="111" t="n">
        <f aca="false">+N1062*0.09</f>
        <v>0</v>
      </c>
      <c r="O1064" s="111" t="n">
        <f aca="false">+O1062*0.09</f>
        <v>0</v>
      </c>
      <c r="P1064" s="111" t="n">
        <f aca="false">+P1062*0.09</f>
        <v>0</v>
      </c>
      <c r="Q1064" s="111" t="n">
        <f aca="false">+Q1062*0.09</f>
        <v>0</v>
      </c>
      <c r="R1064" s="111" t="n">
        <f aca="false">+R1062*0.09</f>
        <v>0</v>
      </c>
      <c r="S1064" s="111" t="n">
        <f aca="false">+S1062*0.09</f>
        <v>0</v>
      </c>
      <c r="T1064" s="111" t="n">
        <f aca="false">+T1062*0.09</f>
        <v>0</v>
      </c>
      <c r="U1064" s="111" t="n">
        <f aca="false">+U1062*0.09</f>
        <v>0</v>
      </c>
      <c r="V1064" s="111" t="n">
        <f aca="false">+V1062*0.09</f>
        <v>0</v>
      </c>
      <c r="W1064" s="111" t="n">
        <f aca="false">+W1062*0.09</f>
        <v>0</v>
      </c>
      <c r="X1064" s="111" t="n">
        <f aca="false">+X1062*0.09</f>
        <v>0</v>
      </c>
      <c r="Y1064" s="111" t="n">
        <f aca="false">SUM(M1064:X1064)</f>
        <v>0</v>
      </c>
    </row>
    <row r="1065" customFormat="false" ht="12.75" hidden="false" customHeight="false" outlineLevel="0" collapsed="false">
      <c r="H1065" s="110" t="s">
        <v>84</v>
      </c>
      <c r="I1065" s="108"/>
      <c r="J1065" s="108"/>
      <c r="K1065" s="108"/>
      <c r="L1065" s="109"/>
      <c r="M1065" s="111"/>
      <c r="N1065" s="111" t="n">
        <f aca="false">+Y1062*0.2*0.09</f>
        <v>0</v>
      </c>
      <c r="O1065" s="111"/>
      <c r="P1065" s="111"/>
      <c r="Q1065" s="111"/>
      <c r="R1065" s="111"/>
      <c r="S1065" s="111"/>
      <c r="T1065" s="111"/>
      <c r="U1065" s="111"/>
      <c r="V1065" s="111"/>
      <c r="W1065" s="111"/>
      <c r="X1065" s="111"/>
      <c r="Y1065" s="111" t="n">
        <f aca="false">SUM(M1065:X1065)</f>
        <v>0</v>
      </c>
    </row>
    <row r="1066" customFormat="false" ht="12.75" hidden="false" customHeight="false" outlineLevel="0" collapsed="false">
      <c r="H1066" s="108"/>
      <c r="I1066" s="108"/>
      <c r="J1066" s="108"/>
      <c r="K1066" s="108"/>
      <c r="L1066" s="109"/>
      <c r="M1066" s="111"/>
      <c r="N1066" s="111"/>
      <c r="O1066" s="111"/>
      <c r="P1066" s="111"/>
      <c r="Q1066" s="111"/>
      <c r="R1066" s="111"/>
      <c r="S1066" s="111"/>
      <c r="T1066" s="111"/>
      <c r="U1066" s="111"/>
      <c r="V1066" s="111"/>
      <c r="W1066" s="111"/>
      <c r="X1066" s="111"/>
      <c r="Y1066" s="112" t="n">
        <f aca="false">SUM(Y1062:Y1065)</f>
        <v>0</v>
      </c>
    </row>
    <row r="1067" customFormat="false" ht="12.75" hidden="false" customHeight="false" outlineLevel="0" collapsed="false">
      <c r="H1067" s="107" t="s">
        <v>26</v>
      </c>
      <c r="I1067" s="108"/>
      <c r="J1067" s="108"/>
      <c r="K1067" s="108"/>
      <c r="L1067" s="109"/>
      <c r="M1067" s="111"/>
      <c r="N1067" s="111"/>
      <c r="O1067" s="111"/>
      <c r="P1067" s="111"/>
      <c r="Q1067" s="111"/>
      <c r="R1067" s="111"/>
      <c r="S1067" s="111"/>
      <c r="T1067" s="111"/>
      <c r="U1067" s="111"/>
      <c r="V1067" s="111"/>
      <c r="W1067" s="111"/>
      <c r="X1067" s="111"/>
      <c r="Y1067" s="111"/>
    </row>
    <row r="1068" customFormat="false" ht="12.75" hidden="false" customHeight="false" outlineLevel="0" collapsed="false">
      <c r="H1068" s="110" t="s">
        <v>81</v>
      </c>
      <c r="I1068" s="108"/>
      <c r="J1068" s="108"/>
      <c r="K1068" s="108"/>
      <c r="L1068" s="109"/>
      <c r="M1068" s="111" t="n">
        <f aca="false">SUMIF('Personnel Input Worksheet'!$C22:$C1328,$H1067,Calculation!M21:M1000)</f>
        <v>0</v>
      </c>
      <c r="N1068" s="111" t="n">
        <f aca="false">SUMIF('Personnel Input Worksheet'!$C22:$C1328,$H1067,Calculation!N21:N1000)</f>
        <v>0</v>
      </c>
      <c r="O1068" s="111" t="n">
        <f aca="false">SUMIF('Personnel Input Worksheet'!$C22:$C1328,$H1067,Calculation!O21:O1000)</f>
        <v>0</v>
      </c>
      <c r="P1068" s="111" t="n">
        <f aca="false">SUMIF('Personnel Input Worksheet'!$C22:$C1328,$H1067,Calculation!P21:P1000)</f>
        <v>0</v>
      </c>
      <c r="Q1068" s="111" t="n">
        <f aca="false">SUMIF('Personnel Input Worksheet'!$C22:$C1328,$H1067,Calculation!Q21:Q1000)</f>
        <v>0</v>
      </c>
      <c r="R1068" s="111" t="n">
        <f aca="false">SUMIF('Personnel Input Worksheet'!$C22:$C1328,$H1067,Calculation!R21:R1000)</f>
        <v>0</v>
      </c>
      <c r="S1068" s="111" t="n">
        <f aca="false">SUMIF('Personnel Input Worksheet'!$C22:$C1328,$H1067,Calculation!S21:S1000)</f>
        <v>0</v>
      </c>
      <c r="T1068" s="111" t="n">
        <f aca="false">SUMIF('Personnel Input Worksheet'!$C22:$C1328,$H1067,Calculation!T21:T1000)</f>
        <v>0</v>
      </c>
      <c r="U1068" s="111" t="n">
        <f aca="false">SUMIF('Personnel Input Worksheet'!$C22:$C1328,$H1067,Calculation!U21:U1000)</f>
        <v>0</v>
      </c>
      <c r="V1068" s="111" t="n">
        <f aca="false">SUMIF('Personnel Input Worksheet'!$C22:$C1328,$H1067,Calculation!V21:V1000)</f>
        <v>0</v>
      </c>
      <c r="W1068" s="111" t="n">
        <f aca="false">SUMIF('Personnel Input Worksheet'!$C22:$C1328,$H1067,Calculation!W21:W1000)</f>
        <v>0</v>
      </c>
      <c r="X1068" s="111" t="n">
        <f aca="false">SUMIF('Personnel Input Worksheet'!$C22:$C1328,$H1067,Calculation!X21:X1000)</f>
        <v>0</v>
      </c>
      <c r="Y1068" s="111" t="n">
        <f aca="false">SUM(M1068:X1068)</f>
        <v>0</v>
      </c>
    </row>
    <row r="1069" customFormat="false" ht="12.75" hidden="false" customHeight="false" outlineLevel="0" collapsed="false">
      <c r="H1069" s="110" t="s">
        <v>82</v>
      </c>
      <c r="I1069" s="108"/>
      <c r="J1069" s="108"/>
      <c r="K1069" s="108"/>
      <c r="L1069" s="111"/>
      <c r="M1069" s="111" t="n">
        <f aca="false">(COUNTIF('Personnel Input Worksheet'!$C22:$C1328,$H1067)*(4800/12))+(0.0935*M1068)</f>
        <v>0</v>
      </c>
      <c r="N1069" s="111" t="n">
        <f aca="false">(COUNTIF('Personnel Input Worksheet'!$C22:$C1328,$H1067)*(4800/12))+(0.0935*N1068)</f>
        <v>0</v>
      </c>
      <c r="O1069" s="111" t="n">
        <f aca="false">(COUNTIF('Personnel Input Worksheet'!$C22:$C1328,$H1067)*(4800/12))+(0.0935*O1068)</f>
        <v>0</v>
      </c>
      <c r="P1069" s="111" t="n">
        <f aca="false">(COUNTIF('Personnel Input Worksheet'!$C22:$C1328,$H1067)*(4800/12))+(0.0935*P1068)</f>
        <v>0</v>
      </c>
      <c r="Q1069" s="111" t="n">
        <f aca="false">(COUNTIF('Personnel Input Worksheet'!$C22:$C1328,$H1067)*(4800/12))+(0.0935*Q1068)</f>
        <v>0</v>
      </c>
      <c r="R1069" s="111" t="n">
        <f aca="false">(COUNTIF('Personnel Input Worksheet'!$C22:$C1328,$H1067)*(4800/12))+(0.0935*R1068)</f>
        <v>0</v>
      </c>
      <c r="S1069" s="111" t="n">
        <f aca="false">(COUNTIF('Personnel Input Worksheet'!$C22:$C1328,$H1067)*(4800/12))+(0.0935*S1068)</f>
        <v>0</v>
      </c>
      <c r="T1069" s="111" t="n">
        <f aca="false">(COUNTIF('Personnel Input Worksheet'!$C22:$C1328,$H1067)*(4800/12))+(0.0935*T1068)</f>
        <v>0</v>
      </c>
      <c r="U1069" s="111" t="n">
        <f aca="false">(COUNTIF('Personnel Input Worksheet'!$C22:$C1328,$H1067)*(4800/12))+(0.0935*U1068)</f>
        <v>0</v>
      </c>
      <c r="V1069" s="111" t="n">
        <f aca="false">(COUNTIF('Personnel Input Worksheet'!$C22:$C1328,$H1067)*(4800/12))+(0.0935*V1068)</f>
        <v>0</v>
      </c>
      <c r="W1069" s="111" t="n">
        <f aca="false">(COUNTIF('Personnel Input Worksheet'!$C22:$C1328,$H1067)*(4800/12))+(0.0935*W1068)</f>
        <v>0</v>
      </c>
      <c r="X1069" s="111" t="n">
        <f aca="false">(COUNTIF('Personnel Input Worksheet'!$C22:$C1328,$H1067)*(4800/12))+(0.0935*X1068)</f>
        <v>0</v>
      </c>
      <c r="Y1069" s="111" t="n">
        <f aca="false">SUM(M1069:X1069)</f>
        <v>0</v>
      </c>
    </row>
    <row r="1070" customFormat="false" ht="12.75" hidden="false" customHeight="false" outlineLevel="0" collapsed="false">
      <c r="H1070" s="110" t="s">
        <v>83</v>
      </c>
      <c r="I1070" s="108"/>
      <c r="J1070" s="108"/>
      <c r="K1070" s="108"/>
      <c r="L1070" s="109"/>
      <c r="M1070" s="111" t="n">
        <f aca="false">+M1068*0.09</f>
        <v>0</v>
      </c>
      <c r="N1070" s="111" t="n">
        <f aca="false">+N1068*0.09</f>
        <v>0</v>
      </c>
      <c r="O1070" s="111" t="n">
        <f aca="false">+O1068*0.09</f>
        <v>0</v>
      </c>
      <c r="P1070" s="111" t="n">
        <f aca="false">+P1068*0.09</f>
        <v>0</v>
      </c>
      <c r="Q1070" s="111" t="n">
        <f aca="false">+Q1068*0.09</f>
        <v>0</v>
      </c>
      <c r="R1070" s="111" t="n">
        <f aca="false">+R1068*0.09</f>
        <v>0</v>
      </c>
      <c r="S1070" s="111" t="n">
        <f aca="false">+S1068*0.09</f>
        <v>0</v>
      </c>
      <c r="T1070" s="111" t="n">
        <f aca="false">+T1068*0.09</f>
        <v>0</v>
      </c>
      <c r="U1070" s="111" t="n">
        <f aca="false">+U1068*0.09</f>
        <v>0</v>
      </c>
      <c r="V1070" s="111" t="n">
        <f aca="false">+V1068*0.09</f>
        <v>0</v>
      </c>
      <c r="W1070" s="111" t="n">
        <f aca="false">+W1068*0.09</f>
        <v>0</v>
      </c>
      <c r="X1070" s="111" t="n">
        <f aca="false">+X1068*0.09</f>
        <v>0</v>
      </c>
      <c r="Y1070" s="111" t="n">
        <f aca="false">SUM(M1070:X1070)</f>
        <v>0</v>
      </c>
    </row>
    <row r="1071" customFormat="false" ht="12.75" hidden="false" customHeight="false" outlineLevel="0" collapsed="false">
      <c r="H1071" s="110" t="s">
        <v>84</v>
      </c>
      <c r="I1071" s="108"/>
      <c r="J1071" s="108"/>
      <c r="K1071" s="108"/>
      <c r="L1071" s="109"/>
      <c r="M1071" s="111"/>
      <c r="N1071" s="111" t="n">
        <f aca="false">+Y1068*0.2*0.09</f>
        <v>0</v>
      </c>
      <c r="O1071" s="111"/>
      <c r="P1071" s="111"/>
      <c r="Q1071" s="111"/>
      <c r="R1071" s="111"/>
      <c r="S1071" s="111"/>
      <c r="T1071" s="111"/>
      <c r="U1071" s="111"/>
      <c r="V1071" s="111"/>
      <c r="W1071" s="111"/>
      <c r="X1071" s="111"/>
      <c r="Y1071" s="111" t="n">
        <f aca="false">SUM(M1071:X1071)</f>
        <v>0</v>
      </c>
    </row>
    <row r="1072" customFormat="false" ht="12.75" hidden="false" customHeight="false" outlineLevel="0" collapsed="false">
      <c r="H1072" s="108"/>
      <c r="I1072" s="108"/>
      <c r="J1072" s="108"/>
      <c r="K1072" s="108"/>
      <c r="L1072" s="109"/>
      <c r="M1072" s="111"/>
      <c r="N1072" s="111"/>
      <c r="O1072" s="111"/>
      <c r="P1072" s="111"/>
      <c r="Q1072" s="111"/>
      <c r="R1072" s="111"/>
      <c r="S1072" s="111"/>
      <c r="T1072" s="111"/>
      <c r="U1072" s="111"/>
      <c r="V1072" s="111"/>
      <c r="W1072" s="111"/>
      <c r="X1072" s="111"/>
      <c r="Y1072" s="112" t="n">
        <f aca="false">SUM(Y1068:Y1071)</f>
        <v>0</v>
      </c>
    </row>
    <row r="1073" customFormat="false" ht="12.75" hidden="false" customHeight="false" outlineLevel="0" collapsed="false">
      <c r="H1073" s="107" t="s">
        <v>28</v>
      </c>
      <c r="I1073" s="108"/>
      <c r="J1073" s="108"/>
      <c r="K1073" s="108"/>
      <c r="L1073" s="109"/>
      <c r="M1073" s="111"/>
      <c r="N1073" s="111"/>
      <c r="O1073" s="111"/>
      <c r="P1073" s="111"/>
      <c r="Q1073" s="111"/>
      <c r="R1073" s="111"/>
      <c r="S1073" s="111"/>
      <c r="T1073" s="111"/>
      <c r="U1073" s="111"/>
      <c r="V1073" s="111"/>
      <c r="W1073" s="111"/>
      <c r="X1073" s="111"/>
      <c r="Y1073" s="111"/>
    </row>
    <row r="1074" customFormat="false" ht="12.75" hidden="false" customHeight="false" outlineLevel="0" collapsed="false">
      <c r="H1074" s="110" t="s">
        <v>81</v>
      </c>
      <c r="I1074" s="108"/>
      <c r="J1074" s="108"/>
      <c r="K1074" s="108"/>
      <c r="L1074" s="109"/>
      <c r="M1074" s="111" t="n">
        <f aca="false">SUMIF('Personnel Input Worksheet'!$C22:$C1328,$H1073,Calculation!M21:M1000)</f>
        <v>0</v>
      </c>
      <c r="N1074" s="111" t="n">
        <f aca="false">SUMIF('Personnel Input Worksheet'!$C22:$C1328,$H1073,Calculation!N21:N1000)</f>
        <v>0</v>
      </c>
      <c r="O1074" s="111" t="n">
        <f aca="false">SUMIF('Personnel Input Worksheet'!$C22:$C1328,$H1073,Calculation!O21:O1000)</f>
        <v>0</v>
      </c>
      <c r="P1074" s="111" t="n">
        <f aca="false">SUMIF('Personnel Input Worksheet'!$C22:$C1328,$H1073,Calculation!P21:P1000)</f>
        <v>0</v>
      </c>
      <c r="Q1074" s="111" t="n">
        <f aca="false">SUMIF('Personnel Input Worksheet'!$C22:$C1328,$H1073,Calculation!Q21:Q1000)</f>
        <v>0</v>
      </c>
      <c r="R1074" s="111" t="n">
        <f aca="false">SUMIF('Personnel Input Worksheet'!$C22:$C1328,$H1073,Calculation!R21:R1000)</f>
        <v>0</v>
      </c>
      <c r="S1074" s="111" t="n">
        <f aca="false">SUMIF('Personnel Input Worksheet'!$C22:$C1328,$H1073,Calculation!S21:S1000)</f>
        <v>0</v>
      </c>
      <c r="T1074" s="111" t="n">
        <f aca="false">SUMIF('Personnel Input Worksheet'!$C22:$C1328,$H1073,Calculation!T21:T1000)</f>
        <v>0</v>
      </c>
      <c r="U1074" s="111" t="n">
        <f aca="false">SUMIF('Personnel Input Worksheet'!$C22:$C1328,$H1073,Calculation!U21:U1000)</f>
        <v>0</v>
      </c>
      <c r="V1074" s="111" t="n">
        <f aca="false">SUMIF('Personnel Input Worksheet'!$C22:$C1328,$H1073,Calculation!V21:V1000)</f>
        <v>0</v>
      </c>
      <c r="W1074" s="111" t="n">
        <f aca="false">SUMIF('Personnel Input Worksheet'!$C22:$C1328,$H1073,Calculation!W21:W1000)</f>
        <v>0</v>
      </c>
      <c r="X1074" s="111" t="n">
        <f aca="false">SUMIF('Personnel Input Worksheet'!$C22:$C1328,$H1073,Calculation!X21:X1000)</f>
        <v>0</v>
      </c>
      <c r="Y1074" s="111" t="n">
        <f aca="false">SUM(M1074:X1074)</f>
        <v>0</v>
      </c>
    </row>
    <row r="1075" customFormat="false" ht="12.75" hidden="false" customHeight="false" outlineLevel="0" collapsed="false">
      <c r="H1075" s="110" t="s">
        <v>82</v>
      </c>
      <c r="I1075" s="108"/>
      <c r="J1075" s="108"/>
      <c r="K1075" s="108"/>
      <c r="L1075" s="111"/>
      <c r="M1075" s="111" t="n">
        <f aca="false">(COUNTIF('Personnel Input Worksheet'!$C22:$C1328,$H1073)*(4800/12))+(0.0935*M1074)</f>
        <v>0</v>
      </c>
      <c r="N1075" s="111" t="n">
        <f aca="false">(COUNTIF('Personnel Input Worksheet'!$C22:$C1328,$H1073)*(4800/12))+(0.0935*N1074)</f>
        <v>0</v>
      </c>
      <c r="O1075" s="111" t="n">
        <f aca="false">(COUNTIF('Personnel Input Worksheet'!$C22:$C1328,$H1073)*(4800/12))+(0.0935*O1074)</f>
        <v>0</v>
      </c>
      <c r="P1075" s="111" t="n">
        <f aca="false">(COUNTIF('Personnel Input Worksheet'!$C22:$C1328,$H1073)*(4800/12))+(0.0935*P1074)</f>
        <v>0</v>
      </c>
      <c r="Q1075" s="111" t="n">
        <f aca="false">(COUNTIF('Personnel Input Worksheet'!$C22:$C1328,$H1073)*(4800/12))+(0.0935*Q1074)</f>
        <v>0</v>
      </c>
      <c r="R1075" s="111" t="n">
        <f aca="false">(COUNTIF('Personnel Input Worksheet'!$C22:$C1328,$H1073)*(4800/12))+(0.0935*R1074)</f>
        <v>0</v>
      </c>
      <c r="S1075" s="111" t="n">
        <f aca="false">(COUNTIF('Personnel Input Worksheet'!$C22:$C1328,$H1073)*(4800/12))+(0.0935*S1074)</f>
        <v>0</v>
      </c>
      <c r="T1075" s="111" t="n">
        <f aca="false">(COUNTIF('Personnel Input Worksheet'!$C22:$C1328,$H1073)*(4800/12))+(0.0935*T1074)</f>
        <v>0</v>
      </c>
      <c r="U1075" s="111" t="n">
        <f aca="false">(COUNTIF('Personnel Input Worksheet'!$C22:$C1328,$H1073)*(4800/12))+(0.0935*U1074)</f>
        <v>0</v>
      </c>
      <c r="V1075" s="111" t="n">
        <f aca="false">(COUNTIF('Personnel Input Worksheet'!$C22:$C1328,$H1073)*(4800/12))+(0.0935*V1074)</f>
        <v>0</v>
      </c>
      <c r="W1075" s="111" t="n">
        <f aca="false">(COUNTIF('Personnel Input Worksheet'!$C22:$C1328,$H1073)*(4800/12))+(0.0935*W1074)</f>
        <v>0</v>
      </c>
      <c r="X1075" s="111" t="n">
        <f aca="false">(COUNTIF('Personnel Input Worksheet'!$C22:$C1328,$H1073)*(4800/12))+(0.0935*X1074)</f>
        <v>0</v>
      </c>
      <c r="Y1075" s="111" t="n">
        <f aca="false">SUM(M1075:X1075)</f>
        <v>0</v>
      </c>
    </row>
    <row r="1076" customFormat="false" ht="12.75" hidden="false" customHeight="false" outlineLevel="0" collapsed="false">
      <c r="H1076" s="110" t="s">
        <v>83</v>
      </c>
      <c r="I1076" s="108"/>
      <c r="J1076" s="108"/>
      <c r="K1076" s="108"/>
      <c r="L1076" s="109"/>
      <c r="M1076" s="111" t="n">
        <f aca="false">+M1074*0.09</f>
        <v>0</v>
      </c>
      <c r="N1076" s="111" t="n">
        <f aca="false">+N1074*0.09</f>
        <v>0</v>
      </c>
      <c r="O1076" s="111" t="n">
        <f aca="false">+O1074*0.09</f>
        <v>0</v>
      </c>
      <c r="P1076" s="111" t="n">
        <f aca="false">+P1074*0.09</f>
        <v>0</v>
      </c>
      <c r="Q1076" s="111" t="n">
        <f aca="false">+Q1074*0.09</f>
        <v>0</v>
      </c>
      <c r="R1076" s="111" t="n">
        <f aca="false">+R1074*0.09</f>
        <v>0</v>
      </c>
      <c r="S1076" s="111" t="n">
        <f aca="false">+S1074*0.09</f>
        <v>0</v>
      </c>
      <c r="T1076" s="111" t="n">
        <f aca="false">+T1074*0.09</f>
        <v>0</v>
      </c>
      <c r="U1076" s="111" t="n">
        <f aca="false">+U1074*0.09</f>
        <v>0</v>
      </c>
      <c r="V1076" s="111" t="n">
        <f aca="false">+V1074*0.09</f>
        <v>0</v>
      </c>
      <c r="W1076" s="111" t="n">
        <f aca="false">+W1074*0.09</f>
        <v>0</v>
      </c>
      <c r="X1076" s="111" t="n">
        <f aca="false">+X1074*0.09</f>
        <v>0</v>
      </c>
      <c r="Y1076" s="111" t="n">
        <f aca="false">SUM(M1076:X1076)</f>
        <v>0</v>
      </c>
    </row>
    <row r="1077" customFormat="false" ht="12.75" hidden="false" customHeight="false" outlineLevel="0" collapsed="false">
      <c r="H1077" s="110" t="s">
        <v>84</v>
      </c>
      <c r="I1077" s="108"/>
      <c r="J1077" s="108"/>
      <c r="K1077" s="108"/>
      <c r="L1077" s="109"/>
      <c r="M1077" s="111"/>
      <c r="N1077" s="111" t="n">
        <f aca="false">+Y1074*0.2*0.09</f>
        <v>0</v>
      </c>
      <c r="O1077" s="111"/>
      <c r="P1077" s="111"/>
      <c r="Q1077" s="111"/>
      <c r="R1077" s="111"/>
      <c r="S1077" s="111"/>
      <c r="T1077" s="111"/>
      <c r="U1077" s="111"/>
      <c r="V1077" s="111"/>
      <c r="W1077" s="111"/>
      <c r="X1077" s="111"/>
      <c r="Y1077" s="111" t="n">
        <f aca="false">SUM(M1077:X1077)</f>
        <v>0</v>
      </c>
    </row>
    <row r="1078" customFormat="false" ht="12.75" hidden="false" customHeight="false" outlineLevel="0" collapsed="false">
      <c r="H1078" s="113"/>
      <c r="I1078" s="113"/>
      <c r="J1078" s="113"/>
      <c r="K1078" s="113"/>
      <c r="L1078" s="113"/>
      <c r="M1078" s="113"/>
      <c r="N1078" s="113"/>
      <c r="O1078" s="113"/>
      <c r="P1078" s="113"/>
      <c r="Q1078" s="113"/>
      <c r="R1078" s="113"/>
      <c r="S1078" s="113"/>
      <c r="T1078" s="113"/>
      <c r="U1078" s="113"/>
      <c r="V1078" s="113"/>
      <c r="W1078" s="113"/>
      <c r="X1078" s="113"/>
      <c r="Y1078" s="113"/>
    </row>
    <row r="1079" customFormat="false" ht="12.75" hidden="false" customHeight="false" outlineLevel="0" collapsed="false">
      <c r="H1079" s="107" t="s">
        <v>29</v>
      </c>
      <c r="I1079" s="108"/>
      <c r="J1079" s="108"/>
      <c r="K1079" s="108"/>
      <c r="L1079" s="109"/>
      <c r="M1079" s="111"/>
      <c r="N1079" s="111"/>
      <c r="O1079" s="111"/>
      <c r="P1079" s="111"/>
      <c r="Q1079" s="111"/>
      <c r="R1079" s="111"/>
      <c r="S1079" s="111"/>
      <c r="T1079" s="111"/>
      <c r="U1079" s="111"/>
      <c r="V1079" s="111"/>
      <c r="W1079" s="111"/>
      <c r="X1079" s="111"/>
      <c r="Y1079" s="111"/>
    </row>
    <row r="1080" customFormat="false" ht="12.75" hidden="false" customHeight="false" outlineLevel="0" collapsed="false">
      <c r="H1080" s="110" t="s">
        <v>81</v>
      </c>
      <c r="I1080" s="108"/>
      <c r="J1080" s="108"/>
      <c r="K1080" s="108"/>
      <c r="L1080" s="109"/>
      <c r="M1080" s="111" t="n">
        <f aca="false">SUMIF('Personnel Input Worksheet'!$C22:$C1328,$H1079,Calculation!M21:M1000)</f>
        <v>0</v>
      </c>
      <c r="N1080" s="111" t="n">
        <f aca="false">SUMIF('Personnel Input Worksheet'!$C22:$C1328,$H1079,Calculation!N21:N1000)</f>
        <v>0</v>
      </c>
      <c r="O1080" s="111" t="n">
        <f aca="false">SUMIF('Personnel Input Worksheet'!$C22:$C1328,$H1079,Calculation!O21:O1000)</f>
        <v>0</v>
      </c>
      <c r="P1080" s="111" t="n">
        <f aca="false">SUMIF('Personnel Input Worksheet'!$C22:$C1328,$H1079,Calculation!P21:P1000)</f>
        <v>0</v>
      </c>
      <c r="Q1080" s="111" t="n">
        <f aca="false">SUMIF('Personnel Input Worksheet'!$C22:$C1328,$H1079,Calculation!Q21:Q1000)</f>
        <v>0</v>
      </c>
      <c r="R1080" s="111" t="n">
        <f aca="false">SUMIF('Personnel Input Worksheet'!$C22:$C1328,$H1079,Calculation!R21:R1000)</f>
        <v>0</v>
      </c>
      <c r="S1080" s="111" t="n">
        <f aca="false">SUMIF('Personnel Input Worksheet'!$C22:$C1328,$H1079,Calculation!S21:S1000)</f>
        <v>0</v>
      </c>
      <c r="T1080" s="111" t="n">
        <f aca="false">SUMIF('Personnel Input Worksheet'!$C22:$C1328,$H1079,Calculation!T21:T1000)</f>
        <v>0</v>
      </c>
      <c r="U1080" s="111" t="n">
        <f aca="false">SUMIF('Personnel Input Worksheet'!$C22:$C1328,$H1079,Calculation!U21:U1000)</f>
        <v>0</v>
      </c>
      <c r="V1080" s="111" t="n">
        <f aca="false">SUMIF('Personnel Input Worksheet'!$C22:$C1328,$H1079,Calculation!V21:V1000)</f>
        <v>0</v>
      </c>
      <c r="W1080" s="111" t="n">
        <f aca="false">SUMIF('Personnel Input Worksheet'!$C22:$C1328,$H1079,Calculation!W21:W1000)</f>
        <v>0</v>
      </c>
      <c r="X1080" s="111" t="n">
        <f aca="false">SUMIF('Personnel Input Worksheet'!$C22:$C1328,$H1079,Calculation!X21:X1000)</f>
        <v>0</v>
      </c>
      <c r="Y1080" s="111" t="n">
        <f aca="false">SUM(M1080:X1080)</f>
        <v>0</v>
      </c>
    </row>
    <row r="1081" customFormat="false" ht="12.75" hidden="false" customHeight="false" outlineLevel="0" collapsed="false">
      <c r="H1081" s="110" t="s">
        <v>82</v>
      </c>
      <c r="I1081" s="108"/>
      <c r="J1081" s="108"/>
      <c r="K1081" s="108"/>
      <c r="L1081" s="111"/>
      <c r="M1081" s="111" t="n">
        <f aca="false">(COUNTIF('Personnel Input Worksheet'!$C22:$C1328,$H1079)*(4800/12))+(0.0935*M1080)</f>
        <v>0</v>
      </c>
      <c r="N1081" s="111" t="n">
        <f aca="false">(COUNTIF('Personnel Input Worksheet'!$C22:$C1328,$H1079)*(4800/12))+(0.0935*N1080)</f>
        <v>0</v>
      </c>
      <c r="O1081" s="111" t="n">
        <f aca="false">(COUNTIF('Personnel Input Worksheet'!$C22:$C1328,$H1079)*(4800/12))+(0.0935*O1080)</f>
        <v>0</v>
      </c>
      <c r="P1081" s="111" t="n">
        <f aca="false">(COUNTIF('Personnel Input Worksheet'!$C22:$C1328,$H1079)*(4800/12))+(0.0935*P1080)</f>
        <v>0</v>
      </c>
      <c r="Q1081" s="111" t="n">
        <f aca="false">(COUNTIF('Personnel Input Worksheet'!$C22:$C1328,$H1079)*(4800/12))+(0.0935*Q1080)</f>
        <v>0</v>
      </c>
      <c r="R1081" s="111" t="n">
        <f aca="false">(COUNTIF('Personnel Input Worksheet'!$C22:$C1328,$H1079)*(4800/12))+(0.0935*R1080)</f>
        <v>0</v>
      </c>
      <c r="S1081" s="111" t="n">
        <f aca="false">(COUNTIF('Personnel Input Worksheet'!$C22:$C1328,$H1079)*(4800/12))+(0.0935*S1080)</f>
        <v>0</v>
      </c>
      <c r="T1081" s="111" t="n">
        <f aca="false">(COUNTIF('Personnel Input Worksheet'!$C22:$C1328,$H1079)*(4800/12))+(0.0935*T1080)</f>
        <v>0</v>
      </c>
      <c r="U1081" s="111" t="n">
        <f aca="false">(COUNTIF('Personnel Input Worksheet'!$C22:$C1328,$H1079)*(4800/12))+(0.0935*U1080)</f>
        <v>0</v>
      </c>
      <c r="V1081" s="111" t="n">
        <f aca="false">(COUNTIF('Personnel Input Worksheet'!$C22:$C1328,$H1079)*(4800/12))+(0.0935*V1080)</f>
        <v>0</v>
      </c>
      <c r="W1081" s="111" t="n">
        <f aca="false">(COUNTIF('Personnel Input Worksheet'!$C22:$C1328,$H1079)*(4800/12))+(0.0935*W1080)</f>
        <v>0</v>
      </c>
      <c r="X1081" s="111" t="n">
        <f aca="false">(COUNTIF('Personnel Input Worksheet'!$C22:$C1328,$H1079)*(4800/12))+(0.0935*X1080)</f>
        <v>0</v>
      </c>
      <c r="Y1081" s="111" t="n">
        <f aca="false">SUM(M1081:X1081)</f>
        <v>0</v>
      </c>
    </row>
    <row r="1082" customFormat="false" ht="12.75" hidden="false" customHeight="false" outlineLevel="0" collapsed="false">
      <c r="H1082" s="110" t="s">
        <v>83</v>
      </c>
      <c r="I1082" s="108"/>
      <c r="J1082" s="108"/>
      <c r="K1082" s="108"/>
      <c r="L1082" s="109"/>
      <c r="M1082" s="111" t="n">
        <f aca="false">+M1080*0.09</f>
        <v>0</v>
      </c>
      <c r="N1082" s="111" t="n">
        <f aca="false">+N1080*0.09</f>
        <v>0</v>
      </c>
      <c r="O1082" s="111" t="n">
        <f aca="false">+O1080*0.09</f>
        <v>0</v>
      </c>
      <c r="P1082" s="111" t="n">
        <f aca="false">+P1080*0.09</f>
        <v>0</v>
      </c>
      <c r="Q1082" s="111" t="n">
        <f aca="false">+Q1080*0.09</f>
        <v>0</v>
      </c>
      <c r="R1082" s="111" t="n">
        <f aca="false">+R1080*0.09</f>
        <v>0</v>
      </c>
      <c r="S1082" s="111" t="n">
        <f aca="false">+S1080*0.09</f>
        <v>0</v>
      </c>
      <c r="T1082" s="111" t="n">
        <f aca="false">+T1080*0.09</f>
        <v>0</v>
      </c>
      <c r="U1082" s="111" t="n">
        <f aca="false">+U1080*0.09</f>
        <v>0</v>
      </c>
      <c r="V1082" s="111" t="n">
        <f aca="false">+V1080*0.09</f>
        <v>0</v>
      </c>
      <c r="W1082" s="111" t="n">
        <f aca="false">+W1080*0.09</f>
        <v>0</v>
      </c>
      <c r="X1082" s="111" t="n">
        <f aca="false">+X1080*0.09</f>
        <v>0</v>
      </c>
      <c r="Y1082" s="111" t="n">
        <f aca="false">SUM(M1082:X1082)</f>
        <v>0</v>
      </c>
    </row>
    <row r="1083" customFormat="false" ht="12.75" hidden="false" customHeight="false" outlineLevel="0" collapsed="false">
      <c r="H1083" s="110" t="s">
        <v>84</v>
      </c>
      <c r="I1083" s="108"/>
      <c r="J1083" s="108"/>
      <c r="K1083" s="108"/>
      <c r="L1083" s="109"/>
      <c r="M1083" s="111"/>
      <c r="N1083" s="111" t="n">
        <f aca="false">+Y1080*0.2*0.09</f>
        <v>0</v>
      </c>
      <c r="O1083" s="111"/>
      <c r="P1083" s="111"/>
      <c r="Q1083" s="111"/>
      <c r="R1083" s="111"/>
      <c r="S1083" s="111"/>
      <c r="T1083" s="111"/>
      <c r="U1083" s="111"/>
      <c r="V1083" s="111"/>
      <c r="W1083" s="111"/>
      <c r="X1083" s="111"/>
      <c r="Y1083" s="111" t="n">
        <f aca="false">SUM(M1083:X1083)</f>
        <v>0</v>
      </c>
    </row>
    <row r="1084" customFormat="false" ht="12.75" hidden="false" customHeight="false" outlineLevel="0" collapsed="false">
      <c r="H1084" s="113"/>
      <c r="I1084" s="113"/>
      <c r="J1084" s="113"/>
      <c r="K1084" s="113"/>
      <c r="L1084" s="113"/>
      <c r="M1084" s="113"/>
      <c r="N1084" s="113"/>
      <c r="O1084" s="113"/>
      <c r="P1084" s="113"/>
      <c r="Q1084" s="113"/>
      <c r="R1084" s="113"/>
      <c r="S1084" s="113"/>
      <c r="T1084" s="113"/>
      <c r="U1084" s="113"/>
      <c r="V1084" s="113"/>
      <c r="W1084" s="113"/>
      <c r="X1084" s="113"/>
      <c r="Y1084" s="113"/>
    </row>
    <row r="1085" customFormat="false" ht="12.75" hidden="false" customHeight="false" outlineLevel="0" collapsed="false">
      <c r="H1085" s="107" t="s">
        <v>30</v>
      </c>
      <c r="I1085" s="108"/>
      <c r="J1085" s="108"/>
      <c r="K1085" s="108"/>
      <c r="L1085" s="109"/>
      <c r="M1085" s="111"/>
      <c r="N1085" s="111"/>
      <c r="O1085" s="111"/>
      <c r="P1085" s="111"/>
      <c r="Q1085" s="111"/>
      <c r="R1085" s="111"/>
      <c r="S1085" s="111"/>
      <c r="T1085" s="111"/>
      <c r="U1085" s="111"/>
      <c r="V1085" s="111"/>
      <c r="W1085" s="111"/>
      <c r="X1085" s="111"/>
      <c r="Y1085" s="111"/>
    </row>
    <row r="1086" customFormat="false" ht="12.75" hidden="false" customHeight="false" outlineLevel="0" collapsed="false">
      <c r="H1086" s="110" t="s">
        <v>81</v>
      </c>
      <c r="I1086" s="108"/>
      <c r="J1086" s="108"/>
      <c r="K1086" s="108"/>
      <c r="L1086" s="109"/>
      <c r="M1086" s="111" t="n">
        <f aca="false">SUMIF('Personnel Input Worksheet'!$C22:$C1328,$H1085,Calculation!M21:M1000)</f>
        <v>0</v>
      </c>
      <c r="N1086" s="111" t="n">
        <f aca="false">SUMIF('Personnel Input Worksheet'!$C22:$C1328,$H1085,Calculation!N21:N1000)</f>
        <v>0</v>
      </c>
      <c r="O1086" s="111" t="n">
        <f aca="false">SUMIF('Personnel Input Worksheet'!$C22:$C1328,$H1085,Calculation!O21:O1000)</f>
        <v>0</v>
      </c>
      <c r="P1086" s="111" t="n">
        <f aca="false">SUMIF('Personnel Input Worksheet'!$C22:$C1328,$H1085,Calculation!P21:P1000)</f>
        <v>0</v>
      </c>
      <c r="Q1086" s="111" t="n">
        <f aca="false">SUMIF('Personnel Input Worksheet'!$C22:$C1328,$H1085,Calculation!Q21:Q1000)</f>
        <v>0</v>
      </c>
      <c r="R1086" s="111" t="n">
        <f aca="false">SUMIF('Personnel Input Worksheet'!$C22:$C1328,$H1085,Calculation!R21:R1000)</f>
        <v>0</v>
      </c>
      <c r="S1086" s="111" t="n">
        <f aca="false">SUMIF('Personnel Input Worksheet'!$C22:$C1328,$H1085,Calculation!S21:S1000)</f>
        <v>0</v>
      </c>
      <c r="T1086" s="111" t="n">
        <f aca="false">SUMIF('Personnel Input Worksheet'!$C22:$C1328,$H1085,Calculation!T21:T1000)</f>
        <v>0</v>
      </c>
      <c r="U1086" s="111" t="n">
        <f aca="false">SUMIF('Personnel Input Worksheet'!$C22:$C1328,$H1085,Calculation!U21:U1000)</f>
        <v>0</v>
      </c>
      <c r="V1086" s="111" t="n">
        <f aca="false">SUMIF('Personnel Input Worksheet'!$C22:$C1328,$H1085,Calculation!V21:V1000)</f>
        <v>0</v>
      </c>
      <c r="W1086" s="111" t="n">
        <f aca="false">SUMIF('Personnel Input Worksheet'!$C22:$C1328,$H1085,Calculation!W21:W1000)</f>
        <v>0</v>
      </c>
      <c r="X1086" s="111" t="n">
        <f aca="false">SUMIF('Personnel Input Worksheet'!$C22:$C1328,$H1085,Calculation!X21:X1000)</f>
        <v>0</v>
      </c>
      <c r="Y1086" s="111" t="n">
        <f aca="false">SUM(M1086:X1086)</f>
        <v>0</v>
      </c>
    </row>
    <row r="1087" customFormat="false" ht="12.75" hidden="false" customHeight="false" outlineLevel="0" collapsed="false">
      <c r="H1087" s="110" t="s">
        <v>82</v>
      </c>
      <c r="I1087" s="108"/>
      <c r="J1087" s="108"/>
      <c r="K1087" s="108"/>
      <c r="L1087" s="111"/>
      <c r="M1087" s="111" t="n">
        <f aca="false">(COUNTIF('Personnel Input Worksheet'!$C22:$C1328,$H1085)*(4800/12))+(0.0935*M1086)</f>
        <v>0</v>
      </c>
      <c r="N1087" s="111" t="n">
        <f aca="false">(COUNTIF('Personnel Input Worksheet'!$C22:$C1328,$H1085)*(4800/12))+(0.0935*N1086)</f>
        <v>0</v>
      </c>
      <c r="O1087" s="111" t="n">
        <f aca="false">(COUNTIF('Personnel Input Worksheet'!$C22:$C1328,$H1085)*(4800/12))+(0.0935*O1086)</f>
        <v>0</v>
      </c>
      <c r="P1087" s="111" t="n">
        <f aca="false">(COUNTIF('Personnel Input Worksheet'!$C22:$C1328,$H1085)*(4800/12))+(0.0935*P1086)</f>
        <v>0</v>
      </c>
      <c r="Q1087" s="111" t="n">
        <f aca="false">(COUNTIF('Personnel Input Worksheet'!$C22:$C1328,$H1085)*(4800/12))+(0.0935*Q1086)</f>
        <v>0</v>
      </c>
      <c r="R1087" s="111" t="n">
        <f aca="false">(COUNTIF('Personnel Input Worksheet'!$C22:$C1328,$H1085)*(4800/12))+(0.0935*R1086)</f>
        <v>0</v>
      </c>
      <c r="S1087" s="111" t="n">
        <f aca="false">(COUNTIF('Personnel Input Worksheet'!$C22:$C1328,$H1085)*(4800/12))+(0.0935*S1086)</f>
        <v>0</v>
      </c>
      <c r="T1087" s="111" t="n">
        <f aca="false">(COUNTIF('Personnel Input Worksheet'!$C22:$C1328,$H1085)*(4800/12))+(0.0935*T1086)</f>
        <v>0</v>
      </c>
      <c r="U1087" s="111" t="n">
        <f aca="false">(COUNTIF('Personnel Input Worksheet'!$C22:$C1328,$H1085)*(4800/12))+(0.0935*U1086)</f>
        <v>0</v>
      </c>
      <c r="V1087" s="111" t="n">
        <f aca="false">(COUNTIF('Personnel Input Worksheet'!$C22:$C1328,$H1085)*(4800/12))+(0.0935*V1086)</f>
        <v>0</v>
      </c>
      <c r="W1087" s="111" t="n">
        <f aca="false">(COUNTIF('Personnel Input Worksheet'!$C22:$C1328,$H1085)*(4800/12))+(0.0935*W1086)</f>
        <v>0</v>
      </c>
      <c r="X1087" s="111" t="n">
        <f aca="false">(COUNTIF('Personnel Input Worksheet'!$C22:$C1328,$H1085)*(4800/12))+(0.0935*X1086)</f>
        <v>0</v>
      </c>
      <c r="Y1087" s="111" t="n">
        <f aca="false">SUM(M1087:X1087)</f>
        <v>0</v>
      </c>
    </row>
    <row r="1088" customFormat="false" ht="12.75" hidden="false" customHeight="false" outlineLevel="0" collapsed="false">
      <c r="H1088" s="110" t="s">
        <v>83</v>
      </c>
      <c r="I1088" s="108"/>
      <c r="J1088" s="108"/>
      <c r="K1088" s="108"/>
      <c r="L1088" s="109"/>
      <c r="M1088" s="111" t="n">
        <f aca="false">+M1086*0.09</f>
        <v>0</v>
      </c>
      <c r="N1088" s="111" t="n">
        <f aca="false">+N1086*0.09</f>
        <v>0</v>
      </c>
      <c r="O1088" s="111" t="n">
        <f aca="false">+O1086*0.09</f>
        <v>0</v>
      </c>
      <c r="P1088" s="111" t="n">
        <f aca="false">+P1086*0.09</f>
        <v>0</v>
      </c>
      <c r="Q1088" s="111" t="n">
        <f aca="false">+Q1086*0.09</f>
        <v>0</v>
      </c>
      <c r="R1088" s="111" t="n">
        <f aca="false">+R1086*0.09</f>
        <v>0</v>
      </c>
      <c r="S1088" s="111" t="n">
        <f aca="false">+S1086*0.09</f>
        <v>0</v>
      </c>
      <c r="T1088" s="111" t="n">
        <f aca="false">+T1086*0.09</f>
        <v>0</v>
      </c>
      <c r="U1088" s="111" t="n">
        <f aca="false">+U1086*0.09</f>
        <v>0</v>
      </c>
      <c r="V1088" s="111" t="n">
        <f aca="false">+V1086*0.09</f>
        <v>0</v>
      </c>
      <c r="W1088" s="111" t="n">
        <f aca="false">+W1086*0.09</f>
        <v>0</v>
      </c>
      <c r="X1088" s="111" t="n">
        <f aca="false">+X1086*0.09</f>
        <v>0</v>
      </c>
      <c r="Y1088" s="111" t="n">
        <f aca="false">SUM(M1088:X1088)</f>
        <v>0</v>
      </c>
    </row>
    <row r="1089" customFormat="false" ht="12.75" hidden="false" customHeight="false" outlineLevel="0" collapsed="false">
      <c r="H1089" s="110" t="s">
        <v>84</v>
      </c>
      <c r="I1089" s="108"/>
      <c r="J1089" s="108"/>
      <c r="K1089" s="108"/>
      <c r="L1089" s="109"/>
      <c r="M1089" s="111"/>
      <c r="N1089" s="111" t="n">
        <f aca="false">+Y1086*0.2*0.09</f>
        <v>0</v>
      </c>
      <c r="O1089" s="111"/>
      <c r="P1089" s="111"/>
      <c r="Q1089" s="111"/>
      <c r="R1089" s="111"/>
      <c r="S1089" s="111"/>
      <c r="T1089" s="111"/>
      <c r="U1089" s="111"/>
      <c r="V1089" s="111"/>
      <c r="W1089" s="111"/>
      <c r="X1089" s="111"/>
      <c r="Y1089" s="111" t="n">
        <f aca="false">SUM(M1089:X1089)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0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114" width="35.82"/>
    <col collapsed="false" customWidth="true" hidden="true" outlineLevel="0" max="2" min="2" style="114" width="35.82"/>
    <col collapsed="false" customWidth="true" hidden="false" outlineLevel="0" max="3" min="3" style="114" width="1.82"/>
    <col collapsed="false" customWidth="true" hidden="false" outlineLevel="0" max="16" min="4" style="114" width="11.82"/>
    <col collapsed="false" customWidth="false" hidden="false" outlineLevel="0" max="257" min="17" style="114" width="9.32"/>
  </cols>
  <sheetData>
    <row r="1" customFormat="false" ht="13.5" hidden="false" customHeight="false" outlineLevel="0" collapsed="false">
      <c r="C1" s="115" t="s">
        <v>86</v>
      </c>
      <c r="D1" s="116" t="s">
        <v>87</v>
      </c>
      <c r="E1" s="117"/>
      <c r="G1" s="115" t="s">
        <v>88</v>
      </c>
      <c r="H1" s="118" t="n">
        <v>36798</v>
      </c>
    </row>
    <row r="2" customFormat="false" ht="12.75" hidden="false" customHeight="false" outlineLevel="0" collapsed="false">
      <c r="C2" s="115" t="s">
        <v>89</v>
      </c>
      <c r="D2" s="119" t="s">
        <v>37</v>
      </c>
      <c r="E2" s="117"/>
    </row>
    <row r="4" customFormat="false" ht="12.75" hidden="true" customHeight="false" outlineLevel="0" collapsed="false">
      <c r="A4" s="120" t="s">
        <v>90</v>
      </c>
      <c r="B4" s="121"/>
      <c r="D4" s="122" t="n">
        <v>36526</v>
      </c>
      <c r="E4" s="123" t="n">
        <v>36557</v>
      </c>
      <c r="F4" s="123" t="n">
        <v>36586</v>
      </c>
      <c r="G4" s="123" t="n">
        <v>36617</v>
      </c>
      <c r="H4" s="123" t="n">
        <v>36647</v>
      </c>
      <c r="I4" s="123" t="n">
        <v>36678</v>
      </c>
      <c r="J4" s="123" t="n">
        <v>36708</v>
      </c>
      <c r="K4" s="123" t="n">
        <v>36739</v>
      </c>
      <c r="L4" s="123" t="n">
        <v>36770</v>
      </c>
      <c r="M4" s="123" t="n">
        <v>36800</v>
      </c>
      <c r="N4" s="123" t="n">
        <v>36831</v>
      </c>
      <c r="O4" s="124" t="n">
        <v>36861</v>
      </c>
      <c r="P4" s="125"/>
    </row>
    <row r="5" customFormat="false" ht="12.75" hidden="true" customHeight="false" outlineLevel="0" collapsed="false">
      <c r="P5" s="126"/>
    </row>
    <row r="6" customFormat="false" ht="12.75" hidden="true" customHeight="false" outlineLevel="0" collapsed="false">
      <c r="A6" s="114" t="s">
        <v>91</v>
      </c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27"/>
      <c r="Q6" s="128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127"/>
      <c r="GZ6" s="127"/>
      <c r="HA6" s="127"/>
      <c r="HB6" s="127"/>
      <c r="HC6" s="127"/>
      <c r="HD6" s="127"/>
      <c r="HE6" s="127"/>
      <c r="HF6" s="127"/>
      <c r="HG6" s="127"/>
      <c r="HH6" s="127"/>
      <c r="HI6" s="127"/>
      <c r="HJ6" s="127"/>
      <c r="HK6" s="127"/>
      <c r="HL6" s="127"/>
      <c r="HM6" s="127"/>
      <c r="HN6" s="127"/>
      <c r="HO6" s="127"/>
      <c r="HP6" s="127"/>
      <c r="HQ6" s="127"/>
      <c r="HR6" s="127"/>
      <c r="HS6" s="127"/>
      <c r="HT6" s="127"/>
      <c r="HU6" s="127"/>
      <c r="HV6" s="127"/>
      <c r="HW6" s="127"/>
      <c r="HX6" s="127"/>
      <c r="HY6" s="127"/>
      <c r="HZ6" s="127"/>
      <c r="IA6" s="127"/>
      <c r="IB6" s="127"/>
      <c r="IC6" s="127"/>
      <c r="ID6" s="127"/>
      <c r="IE6" s="127"/>
      <c r="IF6" s="127"/>
      <c r="IG6" s="127"/>
      <c r="IH6" s="127"/>
      <c r="II6" s="127"/>
      <c r="IJ6" s="127"/>
      <c r="IK6" s="127"/>
      <c r="IL6" s="127"/>
      <c r="IM6" s="127"/>
      <c r="IN6" s="127"/>
      <c r="IO6" s="127"/>
      <c r="IP6" s="127"/>
      <c r="IQ6" s="127"/>
      <c r="IR6" s="127"/>
      <c r="IS6" s="127"/>
      <c r="IT6" s="127"/>
      <c r="IU6" s="127"/>
      <c r="IV6" s="127"/>
      <c r="IW6" s="127"/>
    </row>
    <row r="7" customFormat="false" ht="12.75" hidden="true" customHeight="false" outlineLevel="0" collapsed="false">
      <c r="A7" s="114" t="s">
        <v>92</v>
      </c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27"/>
      <c r="Q7" s="128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7"/>
      <c r="FN7" s="127"/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  <c r="IJ7" s="127"/>
      <c r="IK7" s="127"/>
      <c r="IL7" s="127"/>
      <c r="IM7" s="127"/>
      <c r="IN7" s="127"/>
      <c r="IO7" s="127"/>
      <c r="IP7" s="127"/>
      <c r="IQ7" s="127"/>
      <c r="IR7" s="127"/>
      <c r="IS7" s="127"/>
      <c r="IT7" s="127"/>
      <c r="IU7" s="127"/>
      <c r="IV7" s="127"/>
      <c r="IW7" s="127"/>
    </row>
    <row r="8" customFormat="false" ht="12.75" hidden="true" customHeight="false" outlineLevel="0" collapsed="false">
      <c r="A8" s="114" t="s">
        <v>93</v>
      </c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27"/>
      <c r="Q8" s="128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  <c r="EI8" s="127"/>
      <c r="EJ8" s="127"/>
      <c r="EK8" s="127"/>
      <c r="EL8" s="127"/>
      <c r="EM8" s="127"/>
      <c r="EN8" s="127"/>
      <c r="EO8" s="127"/>
      <c r="EP8" s="127"/>
      <c r="EQ8" s="127"/>
      <c r="ER8" s="127"/>
      <c r="ES8" s="127"/>
      <c r="ET8" s="127"/>
      <c r="EU8" s="127"/>
      <c r="EV8" s="127"/>
      <c r="EW8" s="127"/>
      <c r="EX8" s="127"/>
      <c r="EY8" s="127"/>
      <c r="EZ8" s="127"/>
      <c r="FA8" s="127"/>
      <c r="FB8" s="127"/>
      <c r="FC8" s="127"/>
      <c r="FD8" s="127"/>
      <c r="FE8" s="127"/>
      <c r="FF8" s="127"/>
      <c r="FG8" s="127"/>
      <c r="FH8" s="127"/>
      <c r="FI8" s="127"/>
      <c r="FJ8" s="127"/>
      <c r="FK8" s="127"/>
      <c r="FL8" s="127"/>
      <c r="FM8" s="127"/>
      <c r="FN8" s="127"/>
      <c r="FO8" s="127"/>
      <c r="FP8" s="127"/>
      <c r="FQ8" s="127"/>
      <c r="FR8" s="127"/>
      <c r="FS8" s="127"/>
      <c r="FT8" s="127"/>
      <c r="FU8" s="127"/>
      <c r="FV8" s="127"/>
      <c r="FW8" s="127"/>
      <c r="FX8" s="127"/>
      <c r="FY8" s="127"/>
      <c r="FZ8" s="127"/>
      <c r="GA8" s="127"/>
      <c r="GB8" s="127"/>
      <c r="GC8" s="127"/>
      <c r="GD8" s="127"/>
      <c r="GE8" s="127"/>
      <c r="GF8" s="127"/>
      <c r="GG8" s="127"/>
      <c r="GH8" s="127"/>
      <c r="GI8" s="127"/>
      <c r="GJ8" s="127"/>
      <c r="GK8" s="127"/>
      <c r="GL8" s="127"/>
      <c r="GM8" s="127"/>
      <c r="GN8" s="127"/>
      <c r="GO8" s="127"/>
      <c r="GP8" s="127"/>
      <c r="GQ8" s="127"/>
      <c r="GR8" s="127"/>
      <c r="GS8" s="127"/>
      <c r="GT8" s="127"/>
      <c r="GU8" s="127"/>
      <c r="GV8" s="127"/>
      <c r="GW8" s="127"/>
      <c r="GX8" s="127"/>
      <c r="GY8" s="127"/>
      <c r="GZ8" s="127"/>
      <c r="HA8" s="127"/>
      <c r="HB8" s="127"/>
      <c r="HC8" s="127"/>
      <c r="HD8" s="127"/>
      <c r="HE8" s="127"/>
      <c r="HF8" s="127"/>
      <c r="HG8" s="127"/>
      <c r="HH8" s="127"/>
      <c r="HI8" s="127"/>
      <c r="HJ8" s="127"/>
      <c r="HK8" s="127"/>
      <c r="HL8" s="127"/>
      <c r="HM8" s="127"/>
      <c r="HN8" s="127"/>
      <c r="HO8" s="127"/>
      <c r="HP8" s="127"/>
      <c r="HQ8" s="127"/>
      <c r="HR8" s="127"/>
      <c r="HS8" s="127"/>
      <c r="HT8" s="127"/>
      <c r="HU8" s="127"/>
      <c r="HV8" s="127"/>
      <c r="HW8" s="127"/>
      <c r="HX8" s="127"/>
      <c r="HY8" s="127"/>
      <c r="HZ8" s="127"/>
      <c r="IA8" s="127"/>
      <c r="IB8" s="127"/>
      <c r="IC8" s="127"/>
      <c r="ID8" s="127"/>
      <c r="IE8" s="127"/>
      <c r="IF8" s="127"/>
      <c r="IG8" s="127"/>
      <c r="IH8" s="127"/>
      <c r="II8" s="127"/>
      <c r="IJ8" s="127"/>
      <c r="IK8" s="127"/>
      <c r="IL8" s="127"/>
      <c r="IM8" s="127"/>
      <c r="IN8" s="127"/>
      <c r="IO8" s="127"/>
      <c r="IP8" s="127"/>
      <c r="IQ8" s="127"/>
      <c r="IR8" s="127"/>
      <c r="IS8" s="127"/>
      <c r="IT8" s="127"/>
      <c r="IU8" s="127"/>
      <c r="IV8" s="127"/>
      <c r="IW8" s="127"/>
    </row>
    <row r="9" customFormat="false" ht="12.75" hidden="true" customHeight="false" outlineLevel="0" collapsed="false">
      <c r="A9" s="114" t="s">
        <v>94</v>
      </c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27"/>
      <c r="Q9" s="128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  <c r="EI9" s="127"/>
      <c r="EJ9" s="127"/>
      <c r="EK9" s="127"/>
      <c r="EL9" s="127"/>
      <c r="EM9" s="127"/>
      <c r="EN9" s="127"/>
      <c r="EO9" s="127"/>
      <c r="EP9" s="127"/>
      <c r="EQ9" s="127"/>
      <c r="ER9" s="127"/>
      <c r="ES9" s="127"/>
      <c r="ET9" s="127"/>
      <c r="EU9" s="127"/>
      <c r="EV9" s="127"/>
      <c r="EW9" s="127"/>
      <c r="EX9" s="127"/>
      <c r="EY9" s="127"/>
      <c r="EZ9" s="127"/>
      <c r="FA9" s="127"/>
      <c r="FB9" s="127"/>
      <c r="FC9" s="127"/>
      <c r="FD9" s="127"/>
      <c r="FE9" s="127"/>
      <c r="FF9" s="127"/>
      <c r="FG9" s="127"/>
      <c r="FH9" s="127"/>
      <c r="FI9" s="127"/>
      <c r="FJ9" s="127"/>
      <c r="FK9" s="127"/>
      <c r="FL9" s="127"/>
      <c r="FM9" s="127"/>
      <c r="FN9" s="127"/>
      <c r="FO9" s="127"/>
      <c r="FP9" s="127"/>
      <c r="FQ9" s="127"/>
      <c r="FR9" s="127"/>
      <c r="FS9" s="127"/>
      <c r="FT9" s="127"/>
      <c r="FU9" s="127"/>
      <c r="FV9" s="127"/>
      <c r="FW9" s="127"/>
      <c r="FX9" s="127"/>
      <c r="FY9" s="127"/>
      <c r="FZ9" s="127"/>
      <c r="GA9" s="127"/>
      <c r="GB9" s="127"/>
      <c r="GC9" s="127"/>
      <c r="GD9" s="127"/>
      <c r="GE9" s="127"/>
      <c r="GF9" s="127"/>
      <c r="GG9" s="127"/>
      <c r="GH9" s="127"/>
      <c r="GI9" s="127"/>
      <c r="GJ9" s="127"/>
      <c r="GK9" s="127"/>
      <c r="GL9" s="127"/>
      <c r="GM9" s="127"/>
      <c r="GN9" s="127"/>
      <c r="GO9" s="127"/>
      <c r="GP9" s="127"/>
      <c r="GQ9" s="127"/>
      <c r="GR9" s="127"/>
      <c r="GS9" s="127"/>
      <c r="GT9" s="127"/>
      <c r="GU9" s="127"/>
      <c r="GV9" s="127"/>
      <c r="GW9" s="127"/>
      <c r="GX9" s="127"/>
      <c r="GY9" s="127"/>
      <c r="GZ9" s="127"/>
      <c r="HA9" s="127"/>
      <c r="HB9" s="127"/>
      <c r="HC9" s="127"/>
      <c r="HD9" s="127"/>
      <c r="HE9" s="127"/>
      <c r="HF9" s="127"/>
      <c r="HG9" s="127"/>
      <c r="HH9" s="127"/>
      <c r="HI9" s="127"/>
      <c r="HJ9" s="127"/>
      <c r="HK9" s="127"/>
      <c r="HL9" s="127"/>
      <c r="HM9" s="127"/>
      <c r="HN9" s="127"/>
      <c r="HO9" s="127"/>
      <c r="HP9" s="127"/>
      <c r="HQ9" s="127"/>
      <c r="HR9" s="127"/>
      <c r="HS9" s="127"/>
      <c r="HT9" s="127"/>
      <c r="HU9" s="127"/>
      <c r="HV9" s="127"/>
      <c r="HW9" s="127"/>
      <c r="HX9" s="127"/>
      <c r="HY9" s="127"/>
      <c r="HZ9" s="127"/>
      <c r="IA9" s="127"/>
      <c r="IB9" s="127"/>
      <c r="IC9" s="127"/>
      <c r="ID9" s="127"/>
      <c r="IE9" s="127"/>
      <c r="IF9" s="127"/>
      <c r="IG9" s="127"/>
      <c r="IH9" s="127"/>
      <c r="II9" s="127"/>
      <c r="IJ9" s="127"/>
      <c r="IK9" s="127"/>
      <c r="IL9" s="127"/>
      <c r="IM9" s="127"/>
      <c r="IN9" s="127"/>
      <c r="IO9" s="127"/>
      <c r="IP9" s="127"/>
      <c r="IQ9" s="127"/>
      <c r="IR9" s="127"/>
      <c r="IS9" s="127"/>
      <c r="IT9" s="127"/>
      <c r="IU9" s="127"/>
      <c r="IV9" s="127"/>
      <c r="IW9" s="127"/>
    </row>
    <row r="10" customFormat="false" ht="12.75" hidden="true" customHeight="false" outlineLevel="0" collapsed="false">
      <c r="A10" s="114" t="s">
        <v>95</v>
      </c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27"/>
      <c r="Q10" s="128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127"/>
      <c r="FK10" s="127"/>
      <c r="FL10" s="127"/>
      <c r="FM10" s="127"/>
      <c r="FN10" s="127"/>
      <c r="FO10" s="127"/>
      <c r="FP10" s="127"/>
      <c r="FQ10" s="127"/>
      <c r="FR10" s="127"/>
      <c r="FS10" s="127"/>
      <c r="FT10" s="127"/>
      <c r="FU10" s="127"/>
      <c r="FV10" s="127"/>
      <c r="FW10" s="127"/>
      <c r="FX10" s="127"/>
      <c r="FY10" s="127"/>
      <c r="FZ10" s="127"/>
      <c r="GA10" s="127"/>
      <c r="GB10" s="127"/>
      <c r="GC10" s="127"/>
      <c r="GD10" s="127"/>
      <c r="GE10" s="127"/>
      <c r="GF10" s="127"/>
      <c r="GG10" s="127"/>
      <c r="GH10" s="127"/>
      <c r="GI10" s="127"/>
      <c r="GJ10" s="127"/>
      <c r="GK10" s="127"/>
      <c r="GL10" s="127"/>
      <c r="GM10" s="127"/>
      <c r="GN10" s="127"/>
      <c r="GO10" s="127"/>
      <c r="GP10" s="127"/>
      <c r="GQ10" s="127"/>
      <c r="GR10" s="127"/>
      <c r="GS10" s="127"/>
      <c r="GT10" s="127"/>
      <c r="GU10" s="127"/>
      <c r="GV10" s="127"/>
      <c r="GW10" s="127"/>
      <c r="GX10" s="127"/>
      <c r="GY10" s="127"/>
      <c r="GZ10" s="127"/>
      <c r="HA10" s="127"/>
      <c r="HB10" s="127"/>
      <c r="HC10" s="127"/>
      <c r="HD10" s="127"/>
      <c r="HE10" s="127"/>
      <c r="HF10" s="127"/>
      <c r="HG10" s="127"/>
      <c r="HH10" s="127"/>
      <c r="HI10" s="127"/>
      <c r="HJ10" s="127"/>
      <c r="HK10" s="127"/>
      <c r="HL10" s="127"/>
      <c r="HM10" s="127"/>
      <c r="HN10" s="127"/>
      <c r="HO10" s="127"/>
      <c r="HP10" s="127"/>
      <c r="HQ10" s="127"/>
      <c r="HR10" s="127"/>
      <c r="HS10" s="127"/>
      <c r="HT10" s="127"/>
      <c r="HU10" s="127"/>
      <c r="HV10" s="127"/>
      <c r="HW10" s="127"/>
      <c r="HX10" s="127"/>
      <c r="HY10" s="127"/>
      <c r="HZ10" s="127"/>
      <c r="IA10" s="127"/>
      <c r="IB10" s="127"/>
      <c r="IC10" s="127"/>
      <c r="ID10" s="127"/>
      <c r="IE10" s="127"/>
      <c r="IF10" s="127"/>
      <c r="IG10" s="127"/>
      <c r="IH10" s="127"/>
      <c r="II10" s="127"/>
      <c r="IJ10" s="127"/>
      <c r="IK10" s="127"/>
      <c r="IL10" s="127"/>
      <c r="IM10" s="127"/>
      <c r="IN10" s="127"/>
      <c r="IO10" s="127"/>
      <c r="IP10" s="127"/>
      <c r="IQ10" s="127"/>
      <c r="IR10" s="127"/>
      <c r="IS10" s="127"/>
      <c r="IT10" s="127"/>
      <c r="IU10" s="127"/>
      <c r="IV10" s="127"/>
      <c r="IW10" s="127"/>
    </row>
    <row r="11" customFormat="false" ht="12.75" hidden="true" customHeight="false" outlineLevel="0" collapsed="false">
      <c r="A11" s="114" t="s">
        <v>96</v>
      </c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27"/>
      <c r="Q11" s="128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  <c r="EI11" s="127"/>
      <c r="EJ11" s="127"/>
      <c r="EK11" s="127"/>
      <c r="EL11" s="127"/>
      <c r="EM11" s="127"/>
      <c r="EN11" s="127"/>
      <c r="EO11" s="127"/>
      <c r="EP11" s="127"/>
      <c r="EQ11" s="127"/>
      <c r="ER11" s="127"/>
      <c r="ES11" s="127"/>
      <c r="ET11" s="127"/>
      <c r="EU11" s="127"/>
      <c r="EV11" s="127"/>
      <c r="EW11" s="127"/>
      <c r="EX11" s="127"/>
      <c r="EY11" s="127"/>
      <c r="EZ11" s="127"/>
      <c r="FA11" s="127"/>
      <c r="FB11" s="127"/>
      <c r="FC11" s="127"/>
      <c r="FD11" s="127"/>
      <c r="FE11" s="127"/>
      <c r="FF11" s="127"/>
      <c r="FG11" s="127"/>
      <c r="FH11" s="127"/>
      <c r="FI11" s="127"/>
      <c r="FJ11" s="127"/>
      <c r="FK11" s="127"/>
      <c r="FL11" s="127"/>
      <c r="FM11" s="127"/>
      <c r="FN11" s="127"/>
      <c r="FO11" s="127"/>
      <c r="FP11" s="127"/>
      <c r="FQ11" s="127"/>
      <c r="FR11" s="127"/>
      <c r="FS11" s="127"/>
      <c r="FT11" s="127"/>
      <c r="FU11" s="127"/>
      <c r="FV11" s="127"/>
      <c r="FW11" s="127"/>
      <c r="FX11" s="127"/>
      <c r="FY11" s="127"/>
      <c r="FZ11" s="127"/>
      <c r="GA11" s="127"/>
      <c r="GB11" s="127"/>
      <c r="GC11" s="127"/>
      <c r="GD11" s="127"/>
      <c r="GE11" s="127"/>
      <c r="GF11" s="127"/>
      <c r="GG11" s="127"/>
      <c r="GH11" s="127"/>
      <c r="GI11" s="127"/>
      <c r="GJ11" s="127"/>
      <c r="GK11" s="127"/>
      <c r="GL11" s="127"/>
      <c r="GM11" s="127"/>
      <c r="GN11" s="127"/>
      <c r="GO11" s="127"/>
      <c r="GP11" s="127"/>
      <c r="GQ11" s="127"/>
      <c r="GR11" s="127"/>
      <c r="GS11" s="127"/>
      <c r="GT11" s="127"/>
      <c r="GU11" s="127"/>
      <c r="GV11" s="127"/>
      <c r="GW11" s="127"/>
      <c r="GX11" s="127"/>
      <c r="GY11" s="127"/>
      <c r="GZ11" s="127"/>
      <c r="HA11" s="127"/>
      <c r="HB11" s="127"/>
      <c r="HC11" s="127"/>
      <c r="HD11" s="127"/>
      <c r="HE11" s="127"/>
      <c r="HF11" s="127"/>
      <c r="HG11" s="127"/>
      <c r="HH11" s="127"/>
      <c r="HI11" s="127"/>
      <c r="HJ11" s="127"/>
      <c r="HK11" s="127"/>
      <c r="HL11" s="127"/>
      <c r="HM11" s="127"/>
      <c r="HN11" s="127"/>
      <c r="HO11" s="127"/>
      <c r="HP11" s="127"/>
      <c r="HQ11" s="127"/>
      <c r="HR11" s="127"/>
      <c r="HS11" s="127"/>
      <c r="HT11" s="127"/>
      <c r="HU11" s="127"/>
      <c r="HV11" s="127"/>
      <c r="HW11" s="127"/>
      <c r="HX11" s="127"/>
      <c r="HY11" s="127"/>
      <c r="HZ11" s="127"/>
      <c r="IA11" s="127"/>
      <c r="IB11" s="127"/>
      <c r="IC11" s="127"/>
      <c r="ID11" s="127"/>
      <c r="IE11" s="127"/>
      <c r="IF11" s="127"/>
      <c r="IG11" s="127"/>
      <c r="IH11" s="127"/>
      <c r="II11" s="127"/>
      <c r="IJ11" s="127"/>
      <c r="IK11" s="127"/>
      <c r="IL11" s="127"/>
      <c r="IM11" s="127"/>
      <c r="IN11" s="127"/>
      <c r="IO11" s="127"/>
      <c r="IP11" s="127"/>
      <c r="IQ11" s="127"/>
      <c r="IR11" s="127"/>
      <c r="IS11" s="127"/>
      <c r="IT11" s="127"/>
      <c r="IU11" s="127"/>
      <c r="IV11" s="127"/>
      <c r="IW11" s="127"/>
    </row>
    <row r="12" customFormat="false" ht="12.75" hidden="true" customHeight="false" outlineLevel="0" collapsed="false">
      <c r="A12" s="114" t="s">
        <v>97</v>
      </c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27"/>
      <c r="Q12" s="128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  <c r="EI12" s="127"/>
      <c r="EJ12" s="127"/>
      <c r="EK12" s="127"/>
      <c r="EL12" s="127"/>
      <c r="EM12" s="127"/>
      <c r="EN12" s="127"/>
      <c r="EO12" s="127"/>
      <c r="EP12" s="127"/>
      <c r="EQ12" s="127"/>
      <c r="ER12" s="127"/>
      <c r="ES12" s="127"/>
      <c r="ET12" s="127"/>
      <c r="EU12" s="127"/>
      <c r="EV12" s="127"/>
      <c r="EW12" s="127"/>
      <c r="EX12" s="127"/>
      <c r="EY12" s="127"/>
      <c r="EZ12" s="127"/>
      <c r="FA12" s="127"/>
      <c r="FB12" s="127"/>
      <c r="FC12" s="127"/>
      <c r="FD12" s="127"/>
      <c r="FE12" s="127"/>
      <c r="FF12" s="127"/>
      <c r="FG12" s="127"/>
      <c r="FH12" s="127"/>
      <c r="FI12" s="127"/>
      <c r="FJ12" s="127"/>
      <c r="FK12" s="127"/>
      <c r="FL12" s="127"/>
      <c r="FM12" s="127"/>
      <c r="FN12" s="127"/>
      <c r="FO12" s="127"/>
      <c r="FP12" s="127"/>
      <c r="FQ12" s="127"/>
      <c r="FR12" s="127"/>
      <c r="FS12" s="127"/>
      <c r="FT12" s="127"/>
      <c r="FU12" s="127"/>
      <c r="FV12" s="127"/>
      <c r="FW12" s="127"/>
      <c r="FX12" s="127"/>
      <c r="FY12" s="127"/>
      <c r="FZ12" s="127"/>
      <c r="GA12" s="127"/>
      <c r="GB12" s="127"/>
      <c r="GC12" s="127"/>
      <c r="GD12" s="127"/>
      <c r="GE12" s="127"/>
      <c r="GF12" s="127"/>
      <c r="GG12" s="127"/>
      <c r="GH12" s="127"/>
      <c r="GI12" s="127"/>
      <c r="GJ12" s="127"/>
      <c r="GK12" s="127"/>
      <c r="GL12" s="127"/>
      <c r="GM12" s="127"/>
      <c r="GN12" s="127"/>
      <c r="GO12" s="127"/>
      <c r="GP12" s="127"/>
      <c r="GQ12" s="127"/>
      <c r="GR12" s="127"/>
      <c r="GS12" s="127"/>
      <c r="GT12" s="127"/>
      <c r="GU12" s="127"/>
      <c r="GV12" s="127"/>
      <c r="GW12" s="127"/>
      <c r="GX12" s="127"/>
      <c r="GY12" s="127"/>
      <c r="GZ12" s="127"/>
      <c r="HA12" s="127"/>
      <c r="HB12" s="127"/>
      <c r="HC12" s="127"/>
      <c r="HD12" s="127"/>
      <c r="HE12" s="127"/>
      <c r="HF12" s="127"/>
      <c r="HG12" s="127"/>
      <c r="HH12" s="127"/>
      <c r="HI12" s="127"/>
      <c r="HJ12" s="127"/>
      <c r="HK12" s="127"/>
      <c r="HL12" s="127"/>
      <c r="HM12" s="127"/>
      <c r="HN12" s="127"/>
      <c r="HO12" s="127"/>
      <c r="HP12" s="127"/>
      <c r="HQ12" s="127"/>
      <c r="HR12" s="127"/>
      <c r="HS12" s="127"/>
      <c r="HT12" s="127"/>
      <c r="HU12" s="127"/>
      <c r="HV12" s="127"/>
      <c r="HW12" s="127"/>
      <c r="HX12" s="127"/>
      <c r="HY12" s="127"/>
      <c r="HZ12" s="127"/>
      <c r="IA12" s="127"/>
      <c r="IB12" s="127"/>
      <c r="IC12" s="127"/>
      <c r="ID12" s="127"/>
      <c r="IE12" s="127"/>
      <c r="IF12" s="127"/>
      <c r="IG12" s="127"/>
      <c r="IH12" s="127"/>
      <c r="II12" s="127"/>
      <c r="IJ12" s="127"/>
      <c r="IK12" s="127"/>
      <c r="IL12" s="127"/>
      <c r="IM12" s="127"/>
      <c r="IN12" s="127"/>
      <c r="IO12" s="127"/>
      <c r="IP12" s="127"/>
      <c r="IQ12" s="127"/>
      <c r="IR12" s="127"/>
      <c r="IS12" s="127"/>
      <c r="IT12" s="127"/>
      <c r="IU12" s="127"/>
      <c r="IV12" s="127"/>
      <c r="IW12" s="127"/>
    </row>
    <row r="13" customFormat="false" ht="12.75" hidden="true" customHeight="false" outlineLevel="0" collapsed="false"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27"/>
      <c r="Q13" s="128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  <c r="EI13" s="127"/>
      <c r="EJ13" s="127"/>
      <c r="EK13" s="127"/>
      <c r="EL13" s="127"/>
      <c r="EM13" s="127"/>
      <c r="EN13" s="127"/>
      <c r="EO13" s="127"/>
      <c r="EP13" s="127"/>
      <c r="EQ13" s="127"/>
      <c r="ER13" s="127"/>
      <c r="ES13" s="127"/>
      <c r="ET13" s="127"/>
      <c r="EU13" s="127"/>
      <c r="EV13" s="127"/>
      <c r="EW13" s="127"/>
      <c r="EX13" s="127"/>
      <c r="EY13" s="127"/>
      <c r="EZ13" s="127"/>
      <c r="FA13" s="127"/>
      <c r="FB13" s="127"/>
      <c r="FC13" s="127"/>
      <c r="FD13" s="127"/>
      <c r="FE13" s="127"/>
      <c r="FF13" s="127"/>
      <c r="FG13" s="127"/>
      <c r="FH13" s="127"/>
      <c r="FI13" s="127"/>
      <c r="FJ13" s="127"/>
      <c r="FK13" s="127"/>
      <c r="FL13" s="127"/>
      <c r="FM13" s="127"/>
      <c r="FN13" s="127"/>
      <c r="FO13" s="127"/>
      <c r="FP13" s="127"/>
      <c r="FQ13" s="127"/>
      <c r="FR13" s="127"/>
      <c r="FS13" s="127"/>
      <c r="FT13" s="127"/>
      <c r="FU13" s="127"/>
      <c r="FV13" s="127"/>
      <c r="FW13" s="127"/>
      <c r="FX13" s="127"/>
      <c r="FY13" s="127"/>
      <c r="FZ13" s="127"/>
      <c r="GA13" s="127"/>
      <c r="GB13" s="127"/>
      <c r="GC13" s="127"/>
      <c r="GD13" s="127"/>
      <c r="GE13" s="127"/>
      <c r="GF13" s="127"/>
      <c r="GG13" s="127"/>
      <c r="GH13" s="127"/>
      <c r="GI13" s="127"/>
      <c r="GJ13" s="127"/>
      <c r="GK13" s="127"/>
      <c r="GL13" s="127"/>
      <c r="GM13" s="127"/>
      <c r="GN13" s="127"/>
      <c r="GO13" s="127"/>
      <c r="GP13" s="127"/>
      <c r="GQ13" s="127"/>
      <c r="GR13" s="127"/>
      <c r="GS13" s="127"/>
      <c r="GT13" s="127"/>
      <c r="GU13" s="127"/>
      <c r="GV13" s="127"/>
      <c r="GW13" s="127"/>
      <c r="GX13" s="127"/>
      <c r="GY13" s="127"/>
      <c r="GZ13" s="127"/>
      <c r="HA13" s="127"/>
      <c r="HB13" s="127"/>
      <c r="HC13" s="127"/>
      <c r="HD13" s="127"/>
      <c r="HE13" s="127"/>
      <c r="HF13" s="127"/>
      <c r="HG13" s="127"/>
      <c r="HH13" s="127"/>
      <c r="HI13" s="127"/>
      <c r="HJ13" s="127"/>
      <c r="HK13" s="127"/>
      <c r="HL13" s="127"/>
      <c r="HM13" s="127"/>
      <c r="HN13" s="127"/>
      <c r="HO13" s="127"/>
      <c r="HP13" s="127"/>
      <c r="HQ13" s="127"/>
      <c r="HR13" s="127"/>
      <c r="HS13" s="127"/>
      <c r="HT13" s="127"/>
      <c r="HU13" s="127"/>
      <c r="HV13" s="127"/>
      <c r="HW13" s="127"/>
      <c r="HX13" s="127"/>
      <c r="HY13" s="127"/>
      <c r="HZ13" s="127"/>
      <c r="IA13" s="127"/>
      <c r="IB13" s="127"/>
      <c r="IC13" s="127"/>
      <c r="ID13" s="127"/>
      <c r="IE13" s="127"/>
      <c r="IF13" s="127"/>
      <c r="IG13" s="127"/>
      <c r="IH13" s="127"/>
      <c r="II13" s="127"/>
      <c r="IJ13" s="127"/>
      <c r="IK13" s="127"/>
      <c r="IL13" s="127"/>
      <c r="IM13" s="127"/>
      <c r="IN13" s="127"/>
      <c r="IO13" s="127"/>
      <c r="IP13" s="127"/>
      <c r="IQ13" s="127"/>
      <c r="IR13" s="127"/>
      <c r="IS13" s="127"/>
      <c r="IT13" s="127"/>
      <c r="IU13" s="127"/>
      <c r="IV13" s="127"/>
      <c r="IW13" s="127"/>
    </row>
    <row r="14" customFormat="false" ht="12.75" hidden="true" customHeight="false" outlineLevel="0" collapsed="false"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27"/>
      <c r="Q14" s="128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  <c r="EI14" s="127"/>
      <c r="EJ14" s="127"/>
      <c r="EK14" s="127"/>
      <c r="EL14" s="127"/>
      <c r="EM14" s="127"/>
      <c r="EN14" s="127"/>
      <c r="EO14" s="127"/>
      <c r="EP14" s="127"/>
      <c r="EQ14" s="127"/>
      <c r="ER14" s="127"/>
      <c r="ES14" s="127"/>
      <c r="ET14" s="127"/>
      <c r="EU14" s="127"/>
      <c r="EV14" s="127"/>
      <c r="EW14" s="127"/>
      <c r="EX14" s="127"/>
      <c r="EY14" s="127"/>
      <c r="EZ14" s="127"/>
      <c r="FA14" s="127"/>
      <c r="FB14" s="127"/>
      <c r="FC14" s="127"/>
      <c r="FD14" s="127"/>
      <c r="FE14" s="127"/>
      <c r="FF14" s="127"/>
      <c r="FG14" s="127"/>
      <c r="FH14" s="127"/>
      <c r="FI14" s="127"/>
      <c r="FJ14" s="127"/>
      <c r="FK14" s="127"/>
      <c r="FL14" s="127"/>
      <c r="FM14" s="127"/>
      <c r="FN14" s="127"/>
      <c r="FO14" s="127"/>
      <c r="FP14" s="127"/>
      <c r="FQ14" s="127"/>
      <c r="FR14" s="127"/>
      <c r="FS14" s="127"/>
      <c r="FT14" s="127"/>
      <c r="FU14" s="127"/>
      <c r="FV14" s="127"/>
      <c r="FW14" s="127"/>
      <c r="FX14" s="127"/>
      <c r="FY14" s="127"/>
      <c r="FZ14" s="127"/>
      <c r="GA14" s="127"/>
      <c r="GB14" s="127"/>
      <c r="GC14" s="127"/>
      <c r="GD14" s="127"/>
      <c r="GE14" s="127"/>
      <c r="GF14" s="127"/>
      <c r="GG14" s="127"/>
      <c r="GH14" s="127"/>
      <c r="GI14" s="127"/>
      <c r="GJ14" s="127"/>
      <c r="GK14" s="127"/>
      <c r="GL14" s="127"/>
      <c r="GM14" s="127"/>
      <c r="GN14" s="127"/>
      <c r="GO14" s="127"/>
      <c r="GP14" s="127"/>
      <c r="GQ14" s="127"/>
      <c r="GR14" s="127"/>
      <c r="GS14" s="127"/>
      <c r="GT14" s="127"/>
      <c r="GU14" s="127"/>
      <c r="GV14" s="127"/>
      <c r="GW14" s="127"/>
      <c r="GX14" s="127"/>
      <c r="GY14" s="127"/>
      <c r="GZ14" s="127"/>
      <c r="HA14" s="127"/>
      <c r="HB14" s="127"/>
      <c r="HC14" s="127"/>
      <c r="HD14" s="127"/>
      <c r="HE14" s="127"/>
      <c r="HF14" s="127"/>
      <c r="HG14" s="127"/>
      <c r="HH14" s="127"/>
      <c r="HI14" s="127"/>
      <c r="HJ14" s="127"/>
      <c r="HK14" s="127"/>
      <c r="HL14" s="127"/>
      <c r="HM14" s="127"/>
      <c r="HN14" s="127"/>
      <c r="HO14" s="127"/>
      <c r="HP14" s="127"/>
      <c r="HQ14" s="127"/>
      <c r="HR14" s="127"/>
      <c r="HS14" s="127"/>
      <c r="HT14" s="127"/>
      <c r="HU14" s="127"/>
      <c r="HV14" s="127"/>
      <c r="HW14" s="127"/>
      <c r="HX14" s="127"/>
      <c r="HY14" s="127"/>
      <c r="HZ14" s="127"/>
      <c r="IA14" s="127"/>
      <c r="IB14" s="127"/>
      <c r="IC14" s="127"/>
      <c r="ID14" s="127"/>
      <c r="IE14" s="127"/>
      <c r="IF14" s="127"/>
      <c r="IG14" s="127"/>
      <c r="IH14" s="127"/>
      <c r="II14" s="127"/>
      <c r="IJ14" s="127"/>
      <c r="IK14" s="127"/>
      <c r="IL14" s="127"/>
      <c r="IM14" s="127"/>
      <c r="IN14" s="127"/>
      <c r="IO14" s="127"/>
      <c r="IP14" s="127"/>
      <c r="IQ14" s="127"/>
      <c r="IR14" s="127"/>
      <c r="IS14" s="127"/>
      <c r="IT14" s="127"/>
      <c r="IU14" s="127"/>
      <c r="IV14" s="127"/>
      <c r="IW14" s="127"/>
    </row>
    <row r="15" customFormat="false" ht="12.75" hidden="true" customHeight="false" outlineLevel="0" collapsed="false"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27"/>
      <c r="Q15" s="128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  <c r="EI15" s="127"/>
      <c r="EJ15" s="127"/>
      <c r="EK15" s="127"/>
      <c r="EL15" s="127"/>
      <c r="EM15" s="127"/>
      <c r="EN15" s="127"/>
      <c r="EO15" s="127"/>
      <c r="EP15" s="127"/>
      <c r="EQ15" s="127"/>
      <c r="ER15" s="127"/>
      <c r="ES15" s="127"/>
      <c r="ET15" s="127"/>
      <c r="EU15" s="127"/>
      <c r="EV15" s="127"/>
      <c r="EW15" s="127"/>
      <c r="EX15" s="127"/>
      <c r="EY15" s="127"/>
      <c r="EZ15" s="127"/>
      <c r="FA15" s="127"/>
      <c r="FB15" s="127"/>
      <c r="FC15" s="127"/>
      <c r="FD15" s="127"/>
      <c r="FE15" s="127"/>
      <c r="FF15" s="127"/>
      <c r="FG15" s="127"/>
      <c r="FH15" s="127"/>
      <c r="FI15" s="127"/>
      <c r="FJ15" s="127"/>
      <c r="FK15" s="127"/>
      <c r="FL15" s="127"/>
      <c r="FM15" s="127"/>
      <c r="FN15" s="127"/>
      <c r="FO15" s="127"/>
      <c r="FP15" s="127"/>
      <c r="FQ15" s="127"/>
      <c r="FR15" s="127"/>
      <c r="FS15" s="127"/>
      <c r="FT15" s="127"/>
      <c r="FU15" s="127"/>
      <c r="FV15" s="127"/>
      <c r="FW15" s="127"/>
      <c r="FX15" s="127"/>
      <c r="FY15" s="127"/>
      <c r="FZ15" s="127"/>
      <c r="GA15" s="127"/>
      <c r="GB15" s="127"/>
      <c r="GC15" s="127"/>
      <c r="GD15" s="127"/>
      <c r="GE15" s="127"/>
      <c r="GF15" s="127"/>
      <c r="GG15" s="127"/>
      <c r="GH15" s="127"/>
      <c r="GI15" s="127"/>
      <c r="GJ15" s="127"/>
      <c r="GK15" s="127"/>
      <c r="GL15" s="127"/>
      <c r="GM15" s="127"/>
      <c r="GN15" s="127"/>
      <c r="GO15" s="127"/>
      <c r="GP15" s="127"/>
      <c r="GQ15" s="127"/>
      <c r="GR15" s="127"/>
      <c r="GS15" s="127"/>
      <c r="GT15" s="127"/>
      <c r="GU15" s="127"/>
      <c r="GV15" s="127"/>
      <c r="GW15" s="127"/>
      <c r="GX15" s="127"/>
      <c r="GY15" s="127"/>
      <c r="GZ15" s="127"/>
      <c r="HA15" s="127"/>
      <c r="HB15" s="127"/>
      <c r="HC15" s="127"/>
      <c r="HD15" s="127"/>
      <c r="HE15" s="127"/>
      <c r="HF15" s="127"/>
      <c r="HG15" s="127"/>
      <c r="HH15" s="127"/>
      <c r="HI15" s="127"/>
      <c r="HJ15" s="127"/>
      <c r="HK15" s="127"/>
      <c r="HL15" s="127"/>
      <c r="HM15" s="127"/>
      <c r="HN15" s="127"/>
      <c r="HO15" s="127"/>
      <c r="HP15" s="127"/>
      <c r="HQ15" s="127"/>
      <c r="HR15" s="127"/>
      <c r="HS15" s="127"/>
      <c r="HT15" s="127"/>
      <c r="HU15" s="127"/>
      <c r="HV15" s="127"/>
      <c r="HW15" s="127"/>
      <c r="HX15" s="127"/>
      <c r="HY15" s="127"/>
      <c r="HZ15" s="127"/>
      <c r="IA15" s="127"/>
      <c r="IB15" s="127"/>
      <c r="IC15" s="127"/>
      <c r="ID15" s="127"/>
      <c r="IE15" s="127"/>
      <c r="IF15" s="127"/>
      <c r="IG15" s="127"/>
      <c r="IH15" s="127"/>
      <c r="II15" s="127"/>
      <c r="IJ15" s="127"/>
      <c r="IK15" s="127"/>
      <c r="IL15" s="127"/>
      <c r="IM15" s="127"/>
      <c r="IN15" s="127"/>
      <c r="IO15" s="127"/>
      <c r="IP15" s="127"/>
      <c r="IQ15" s="127"/>
      <c r="IR15" s="127"/>
      <c r="IS15" s="127"/>
      <c r="IT15" s="127"/>
      <c r="IU15" s="127"/>
      <c r="IV15" s="127"/>
      <c r="IW15" s="127"/>
    </row>
    <row r="16" customFormat="false" ht="12.75" hidden="true" customHeight="false" outlineLevel="0" collapsed="false">
      <c r="A16" s="114" t="s">
        <v>96</v>
      </c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7"/>
      <c r="Q16" s="128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  <c r="EI16" s="127"/>
      <c r="EJ16" s="127"/>
      <c r="EK16" s="127"/>
      <c r="EL16" s="127"/>
      <c r="EM16" s="127"/>
      <c r="EN16" s="127"/>
      <c r="EO16" s="127"/>
      <c r="EP16" s="127"/>
      <c r="EQ16" s="127"/>
      <c r="ER16" s="127"/>
      <c r="ES16" s="127"/>
      <c r="ET16" s="127"/>
      <c r="EU16" s="127"/>
      <c r="EV16" s="127"/>
      <c r="EW16" s="127"/>
      <c r="EX16" s="127"/>
      <c r="EY16" s="127"/>
      <c r="EZ16" s="127"/>
      <c r="FA16" s="127"/>
      <c r="FB16" s="127"/>
      <c r="FC16" s="127"/>
      <c r="FD16" s="127"/>
      <c r="FE16" s="127"/>
      <c r="FF16" s="127"/>
      <c r="FG16" s="127"/>
      <c r="FH16" s="127"/>
      <c r="FI16" s="127"/>
      <c r="FJ16" s="127"/>
      <c r="FK16" s="127"/>
      <c r="FL16" s="127"/>
      <c r="FM16" s="127"/>
      <c r="FN16" s="127"/>
      <c r="FO16" s="127"/>
      <c r="FP16" s="127"/>
      <c r="FQ16" s="127"/>
      <c r="FR16" s="127"/>
      <c r="FS16" s="127"/>
      <c r="FT16" s="127"/>
      <c r="FU16" s="127"/>
      <c r="FV16" s="127"/>
      <c r="FW16" s="127"/>
      <c r="FX16" s="127"/>
      <c r="FY16" s="127"/>
      <c r="FZ16" s="127"/>
      <c r="GA16" s="127"/>
      <c r="GB16" s="127"/>
      <c r="GC16" s="127"/>
      <c r="GD16" s="127"/>
      <c r="GE16" s="127"/>
      <c r="GF16" s="127"/>
      <c r="GG16" s="127"/>
      <c r="GH16" s="127"/>
      <c r="GI16" s="127"/>
      <c r="GJ16" s="127"/>
      <c r="GK16" s="127"/>
      <c r="GL16" s="127"/>
      <c r="GM16" s="127"/>
      <c r="GN16" s="127"/>
      <c r="GO16" s="127"/>
      <c r="GP16" s="127"/>
      <c r="GQ16" s="127"/>
      <c r="GR16" s="127"/>
      <c r="GS16" s="127"/>
      <c r="GT16" s="127"/>
      <c r="GU16" s="127"/>
      <c r="GV16" s="127"/>
      <c r="GW16" s="127"/>
      <c r="GX16" s="127"/>
      <c r="GY16" s="127"/>
      <c r="GZ16" s="127"/>
      <c r="HA16" s="127"/>
      <c r="HB16" s="127"/>
      <c r="HC16" s="127"/>
      <c r="HD16" s="127"/>
      <c r="HE16" s="127"/>
      <c r="HF16" s="127"/>
      <c r="HG16" s="127"/>
      <c r="HH16" s="127"/>
      <c r="HI16" s="127"/>
      <c r="HJ16" s="127"/>
      <c r="HK16" s="127"/>
      <c r="HL16" s="127"/>
      <c r="HM16" s="127"/>
      <c r="HN16" s="127"/>
      <c r="HO16" s="127"/>
      <c r="HP16" s="127"/>
      <c r="HQ16" s="127"/>
      <c r="HR16" s="127"/>
      <c r="HS16" s="127"/>
      <c r="HT16" s="127"/>
      <c r="HU16" s="127"/>
      <c r="HV16" s="127"/>
      <c r="HW16" s="127"/>
      <c r="HX16" s="127"/>
      <c r="HY16" s="127"/>
      <c r="HZ16" s="127"/>
      <c r="IA16" s="127"/>
      <c r="IB16" s="127"/>
      <c r="IC16" s="127"/>
      <c r="ID16" s="127"/>
      <c r="IE16" s="127"/>
      <c r="IF16" s="127"/>
      <c r="IG16" s="127"/>
      <c r="IH16" s="127"/>
      <c r="II16" s="127"/>
      <c r="IJ16" s="127"/>
      <c r="IK16" s="127"/>
      <c r="IL16" s="127"/>
      <c r="IM16" s="127"/>
      <c r="IN16" s="127"/>
      <c r="IO16" s="127"/>
      <c r="IP16" s="127"/>
      <c r="IQ16" s="127"/>
      <c r="IR16" s="127"/>
      <c r="IS16" s="127"/>
      <c r="IT16" s="127"/>
      <c r="IU16" s="127"/>
      <c r="IV16" s="127"/>
      <c r="IW16" s="127"/>
    </row>
    <row r="17" customFormat="false" ht="12.75" hidden="true" customHeight="false" outlineLevel="0" collapsed="false">
      <c r="A17" s="130" t="s">
        <v>98</v>
      </c>
      <c r="B17" s="130"/>
      <c r="D17" s="131" t="n">
        <f aca="false">SUM(D6:D16)</f>
        <v>0</v>
      </c>
      <c r="E17" s="131" t="n">
        <f aca="false">SUM(E6:E16)</f>
        <v>0</v>
      </c>
      <c r="F17" s="131" t="n">
        <f aca="false">SUM(F6:F16)</f>
        <v>0</v>
      </c>
      <c r="G17" s="131" t="n">
        <f aca="false">SUM(G6:G16)</f>
        <v>0</v>
      </c>
      <c r="H17" s="131" t="n">
        <f aca="false">SUM(H6:H16)</f>
        <v>0</v>
      </c>
      <c r="I17" s="131" t="n">
        <f aca="false">SUM(I6:I16)</f>
        <v>0</v>
      </c>
      <c r="J17" s="131" t="n">
        <f aca="false">SUM(J6:J16)</f>
        <v>0</v>
      </c>
      <c r="K17" s="131" t="n">
        <f aca="false">SUM(K6:K16)</f>
        <v>0</v>
      </c>
      <c r="L17" s="131" t="n">
        <f aca="false">SUM(L6:L16)</f>
        <v>0</v>
      </c>
      <c r="M17" s="131" t="n">
        <f aca="false">SUM(M6:M16)</f>
        <v>0</v>
      </c>
      <c r="N17" s="131" t="n">
        <f aca="false">SUM(N6:N16)</f>
        <v>0</v>
      </c>
      <c r="O17" s="131" t="n">
        <f aca="false">SUM(O6:O16)</f>
        <v>0</v>
      </c>
      <c r="P17" s="127"/>
      <c r="Q17" s="128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  <c r="EI17" s="127"/>
      <c r="EJ17" s="127"/>
      <c r="EK17" s="127"/>
      <c r="EL17" s="127"/>
      <c r="EM17" s="127"/>
      <c r="EN17" s="127"/>
      <c r="EO17" s="127"/>
      <c r="EP17" s="127"/>
      <c r="EQ17" s="127"/>
      <c r="ER17" s="127"/>
      <c r="ES17" s="127"/>
      <c r="ET17" s="127"/>
      <c r="EU17" s="127"/>
      <c r="EV17" s="127"/>
      <c r="EW17" s="127"/>
      <c r="EX17" s="127"/>
      <c r="EY17" s="127"/>
      <c r="EZ17" s="127"/>
      <c r="FA17" s="127"/>
      <c r="FB17" s="127"/>
      <c r="FC17" s="127"/>
      <c r="FD17" s="127"/>
      <c r="FE17" s="127"/>
      <c r="FF17" s="127"/>
      <c r="FG17" s="127"/>
      <c r="FH17" s="127"/>
      <c r="FI17" s="127"/>
      <c r="FJ17" s="127"/>
      <c r="FK17" s="127"/>
      <c r="FL17" s="127"/>
      <c r="FM17" s="127"/>
      <c r="FN17" s="127"/>
      <c r="FO17" s="127"/>
      <c r="FP17" s="127"/>
      <c r="FQ17" s="127"/>
      <c r="FR17" s="127"/>
      <c r="FS17" s="127"/>
      <c r="FT17" s="127"/>
      <c r="FU17" s="127"/>
      <c r="FV17" s="127"/>
      <c r="FW17" s="127"/>
      <c r="FX17" s="127"/>
      <c r="FY17" s="127"/>
      <c r="FZ17" s="127"/>
      <c r="GA17" s="127"/>
      <c r="GB17" s="127"/>
      <c r="GC17" s="127"/>
      <c r="GD17" s="127"/>
      <c r="GE17" s="127"/>
      <c r="GF17" s="127"/>
      <c r="GG17" s="127"/>
      <c r="GH17" s="127"/>
      <c r="GI17" s="127"/>
      <c r="GJ17" s="127"/>
      <c r="GK17" s="127"/>
      <c r="GL17" s="127"/>
      <c r="GM17" s="127"/>
      <c r="GN17" s="127"/>
      <c r="GO17" s="127"/>
      <c r="GP17" s="127"/>
      <c r="GQ17" s="127"/>
      <c r="GR17" s="127"/>
      <c r="GS17" s="127"/>
      <c r="GT17" s="127"/>
      <c r="GU17" s="127"/>
      <c r="GV17" s="127"/>
      <c r="GW17" s="127"/>
      <c r="GX17" s="127"/>
      <c r="GY17" s="127"/>
      <c r="GZ17" s="127"/>
      <c r="HA17" s="127"/>
      <c r="HB17" s="127"/>
      <c r="HC17" s="127"/>
      <c r="HD17" s="127"/>
      <c r="HE17" s="127"/>
      <c r="HF17" s="127"/>
      <c r="HG17" s="127"/>
      <c r="HH17" s="127"/>
      <c r="HI17" s="127"/>
      <c r="HJ17" s="127"/>
      <c r="HK17" s="127"/>
      <c r="HL17" s="127"/>
      <c r="HM17" s="127"/>
      <c r="HN17" s="127"/>
      <c r="HO17" s="127"/>
      <c r="HP17" s="127"/>
      <c r="HQ17" s="127"/>
      <c r="HR17" s="127"/>
      <c r="HS17" s="127"/>
      <c r="HT17" s="127"/>
      <c r="HU17" s="127"/>
      <c r="HV17" s="127"/>
      <c r="HW17" s="127"/>
      <c r="HX17" s="127"/>
      <c r="HY17" s="127"/>
      <c r="HZ17" s="127"/>
      <c r="IA17" s="127"/>
      <c r="IB17" s="127"/>
      <c r="IC17" s="127"/>
      <c r="ID17" s="127"/>
      <c r="IE17" s="127"/>
      <c r="IF17" s="127"/>
      <c r="IG17" s="127"/>
      <c r="IH17" s="127"/>
      <c r="II17" s="127"/>
      <c r="IJ17" s="127"/>
      <c r="IK17" s="127"/>
      <c r="IL17" s="127"/>
      <c r="IM17" s="127"/>
      <c r="IN17" s="127"/>
      <c r="IO17" s="127"/>
      <c r="IP17" s="127"/>
      <c r="IQ17" s="127"/>
      <c r="IR17" s="127"/>
      <c r="IS17" s="127"/>
      <c r="IT17" s="127"/>
      <c r="IU17" s="127"/>
      <c r="IV17" s="127"/>
      <c r="IW17" s="127"/>
    </row>
    <row r="18" customFormat="false" ht="12.75" hidden="true" customHeight="false" outlineLevel="0" collapsed="false">
      <c r="A18" s="132" t="s">
        <v>99</v>
      </c>
      <c r="B18" s="132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27"/>
      <c r="Q18" s="128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  <c r="EF18" s="127"/>
      <c r="EG18" s="127"/>
      <c r="EH18" s="127"/>
      <c r="EI18" s="127"/>
      <c r="EJ18" s="127"/>
      <c r="EK18" s="127"/>
      <c r="EL18" s="127"/>
      <c r="EM18" s="127"/>
      <c r="EN18" s="127"/>
      <c r="EO18" s="127"/>
      <c r="EP18" s="127"/>
      <c r="EQ18" s="127"/>
      <c r="ER18" s="127"/>
      <c r="ES18" s="127"/>
      <c r="ET18" s="127"/>
      <c r="EU18" s="127"/>
      <c r="EV18" s="127"/>
      <c r="EW18" s="127"/>
      <c r="EX18" s="127"/>
      <c r="EY18" s="127"/>
      <c r="EZ18" s="127"/>
      <c r="FA18" s="127"/>
      <c r="FB18" s="127"/>
      <c r="FC18" s="127"/>
      <c r="FD18" s="127"/>
      <c r="FE18" s="127"/>
      <c r="FF18" s="127"/>
      <c r="FG18" s="127"/>
      <c r="FH18" s="127"/>
      <c r="FI18" s="127"/>
      <c r="FJ18" s="127"/>
      <c r="FK18" s="127"/>
      <c r="FL18" s="127"/>
      <c r="FM18" s="127"/>
      <c r="FN18" s="127"/>
      <c r="FO18" s="127"/>
      <c r="FP18" s="127"/>
      <c r="FQ18" s="127"/>
      <c r="FR18" s="127"/>
      <c r="FS18" s="127"/>
      <c r="FT18" s="127"/>
      <c r="FU18" s="127"/>
      <c r="FV18" s="127"/>
      <c r="FW18" s="127"/>
      <c r="FX18" s="127"/>
      <c r="FY18" s="127"/>
      <c r="FZ18" s="127"/>
      <c r="GA18" s="127"/>
      <c r="GB18" s="127"/>
      <c r="GC18" s="127"/>
      <c r="GD18" s="127"/>
      <c r="GE18" s="127"/>
      <c r="GF18" s="127"/>
      <c r="GG18" s="127"/>
      <c r="GH18" s="127"/>
      <c r="GI18" s="127"/>
      <c r="GJ18" s="127"/>
      <c r="GK18" s="127"/>
      <c r="GL18" s="127"/>
      <c r="GM18" s="127"/>
      <c r="GN18" s="127"/>
      <c r="GO18" s="127"/>
      <c r="GP18" s="127"/>
      <c r="GQ18" s="127"/>
      <c r="GR18" s="127"/>
      <c r="GS18" s="127"/>
      <c r="GT18" s="127"/>
      <c r="GU18" s="127"/>
      <c r="GV18" s="127"/>
      <c r="GW18" s="127"/>
      <c r="GX18" s="127"/>
      <c r="GY18" s="127"/>
      <c r="GZ18" s="127"/>
      <c r="HA18" s="127"/>
      <c r="HB18" s="127"/>
      <c r="HC18" s="127"/>
      <c r="HD18" s="127"/>
      <c r="HE18" s="127"/>
      <c r="HF18" s="127"/>
      <c r="HG18" s="127"/>
      <c r="HH18" s="127"/>
      <c r="HI18" s="127"/>
      <c r="HJ18" s="127"/>
      <c r="HK18" s="127"/>
      <c r="HL18" s="127"/>
      <c r="HM18" s="127"/>
      <c r="HN18" s="127"/>
      <c r="HO18" s="127"/>
      <c r="HP18" s="127"/>
      <c r="HQ18" s="127"/>
      <c r="HR18" s="127"/>
      <c r="HS18" s="127"/>
      <c r="HT18" s="127"/>
      <c r="HU18" s="127"/>
      <c r="HV18" s="127"/>
      <c r="HW18" s="127"/>
      <c r="HX18" s="127"/>
      <c r="HY18" s="127"/>
      <c r="HZ18" s="127"/>
      <c r="IA18" s="127"/>
      <c r="IB18" s="127"/>
      <c r="IC18" s="127"/>
      <c r="ID18" s="127"/>
      <c r="IE18" s="127"/>
      <c r="IF18" s="127"/>
      <c r="IG18" s="127"/>
      <c r="IH18" s="127"/>
      <c r="II18" s="127"/>
      <c r="IJ18" s="127"/>
      <c r="IK18" s="127"/>
      <c r="IL18" s="127"/>
      <c r="IM18" s="127"/>
      <c r="IN18" s="127"/>
      <c r="IO18" s="127"/>
      <c r="IP18" s="127"/>
      <c r="IQ18" s="127"/>
      <c r="IR18" s="127"/>
      <c r="IS18" s="127"/>
      <c r="IT18" s="127"/>
      <c r="IU18" s="127"/>
      <c r="IV18" s="127"/>
      <c r="IW18" s="127"/>
    </row>
    <row r="19" customFormat="false" ht="13.5" hidden="true" customHeight="false" outlineLevel="0" collapsed="false">
      <c r="A19" s="133" t="s">
        <v>100</v>
      </c>
      <c r="B19" s="133"/>
      <c r="D19" s="134" t="n">
        <f aca="false">D17+D18</f>
        <v>0</v>
      </c>
      <c r="E19" s="134" t="n">
        <f aca="false">E17+E18</f>
        <v>0</v>
      </c>
      <c r="F19" s="134" t="n">
        <f aca="false">F17+F18</f>
        <v>0</v>
      </c>
      <c r="G19" s="134" t="n">
        <f aca="false">G17+G18</f>
        <v>0</v>
      </c>
      <c r="H19" s="134" t="n">
        <f aca="false">H17+H18</f>
        <v>0</v>
      </c>
      <c r="I19" s="134" t="n">
        <f aca="false">I17+I18</f>
        <v>0</v>
      </c>
      <c r="J19" s="134" t="n">
        <f aca="false">J17+J18</f>
        <v>0</v>
      </c>
      <c r="K19" s="134" t="n">
        <f aca="false">K17+K18</f>
        <v>0</v>
      </c>
      <c r="L19" s="134" t="n">
        <f aca="false">L17+L18</f>
        <v>0</v>
      </c>
      <c r="M19" s="134" t="n">
        <f aca="false">M17+M18</f>
        <v>0</v>
      </c>
      <c r="N19" s="134" t="n">
        <f aca="false">N17+N18</f>
        <v>0</v>
      </c>
      <c r="O19" s="134" t="n">
        <f aca="false">O17+O18</f>
        <v>0</v>
      </c>
      <c r="P19" s="127"/>
      <c r="Q19" s="135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  <c r="EF19" s="127"/>
      <c r="EG19" s="127"/>
      <c r="EH19" s="127"/>
      <c r="EI19" s="127"/>
      <c r="EJ19" s="127"/>
      <c r="EK19" s="127"/>
      <c r="EL19" s="127"/>
      <c r="EM19" s="127"/>
      <c r="EN19" s="127"/>
      <c r="EO19" s="127"/>
      <c r="EP19" s="127"/>
      <c r="EQ19" s="127"/>
      <c r="ER19" s="127"/>
      <c r="ES19" s="127"/>
      <c r="ET19" s="127"/>
      <c r="EU19" s="127"/>
      <c r="EV19" s="127"/>
      <c r="EW19" s="127"/>
      <c r="EX19" s="127"/>
      <c r="EY19" s="127"/>
      <c r="EZ19" s="127"/>
      <c r="FA19" s="127"/>
      <c r="FB19" s="127"/>
      <c r="FC19" s="127"/>
      <c r="FD19" s="127"/>
      <c r="FE19" s="127"/>
      <c r="FF19" s="127"/>
      <c r="FG19" s="127"/>
      <c r="FH19" s="127"/>
      <c r="FI19" s="127"/>
      <c r="FJ19" s="127"/>
      <c r="FK19" s="127"/>
      <c r="FL19" s="127"/>
      <c r="FM19" s="127"/>
      <c r="FN19" s="127"/>
      <c r="FO19" s="127"/>
      <c r="FP19" s="127"/>
      <c r="FQ19" s="127"/>
      <c r="FR19" s="127"/>
      <c r="FS19" s="127"/>
      <c r="FT19" s="127"/>
      <c r="FU19" s="127"/>
      <c r="FV19" s="127"/>
      <c r="FW19" s="127"/>
      <c r="FX19" s="127"/>
      <c r="FY19" s="127"/>
      <c r="FZ19" s="127"/>
      <c r="GA19" s="127"/>
      <c r="GB19" s="127"/>
      <c r="GC19" s="127"/>
      <c r="GD19" s="127"/>
      <c r="GE19" s="127"/>
      <c r="GF19" s="127"/>
      <c r="GG19" s="127"/>
      <c r="GH19" s="127"/>
      <c r="GI19" s="127"/>
      <c r="GJ19" s="127"/>
      <c r="GK19" s="127"/>
      <c r="GL19" s="127"/>
      <c r="GM19" s="127"/>
      <c r="GN19" s="127"/>
      <c r="GO19" s="127"/>
      <c r="GP19" s="127"/>
      <c r="GQ19" s="127"/>
      <c r="GR19" s="127"/>
      <c r="GS19" s="127"/>
      <c r="GT19" s="127"/>
      <c r="GU19" s="127"/>
      <c r="GV19" s="127"/>
      <c r="GW19" s="127"/>
      <c r="GX19" s="127"/>
      <c r="GY19" s="127"/>
      <c r="GZ19" s="127"/>
      <c r="HA19" s="127"/>
      <c r="HB19" s="127"/>
      <c r="HC19" s="127"/>
      <c r="HD19" s="127"/>
      <c r="HE19" s="127"/>
      <c r="HF19" s="127"/>
      <c r="HG19" s="127"/>
      <c r="HH19" s="127"/>
      <c r="HI19" s="127"/>
      <c r="HJ19" s="127"/>
      <c r="HK19" s="127"/>
      <c r="HL19" s="127"/>
      <c r="HM19" s="127"/>
      <c r="HN19" s="127"/>
      <c r="HO19" s="127"/>
      <c r="HP19" s="127"/>
      <c r="HQ19" s="127"/>
      <c r="HR19" s="127"/>
      <c r="HS19" s="127"/>
      <c r="HT19" s="127"/>
      <c r="HU19" s="127"/>
      <c r="HV19" s="127"/>
      <c r="HW19" s="127"/>
      <c r="HX19" s="127"/>
      <c r="HY19" s="127"/>
      <c r="HZ19" s="127"/>
      <c r="IA19" s="127"/>
      <c r="IB19" s="127"/>
      <c r="IC19" s="127"/>
      <c r="ID19" s="127"/>
      <c r="IE19" s="127"/>
      <c r="IF19" s="127"/>
      <c r="IG19" s="127"/>
      <c r="IH19" s="127"/>
      <c r="II19" s="127"/>
      <c r="IJ19" s="127"/>
      <c r="IK19" s="127"/>
      <c r="IL19" s="127"/>
      <c r="IM19" s="127"/>
      <c r="IN19" s="127"/>
      <c r="IO19" s="127"/>
      <c r="IP19" s="127"/>
      <c r="IQ19" s="127"/>
      <c r="IR19" s="127"/>
      <c r="IS19" s="127"/>
      <c r="IT19" s="127"/>
      <c r="IU19" s="127"/>
      <c r="IV19" s="127"/>
      <c r="IW19" s="127"/>
    </row>
    <row r="20" customFormat="false" ht="13.5" hidden="true" customHeight="false" outlineLevel="0" collapsed="false">
      <c r="A20" s="127"/>
      <c r="B20" s="127"/>
      <c r="C20" s="133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5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  <c r="DB20" s="127"/>
      <c r="DC20" s="127"/>
      <c r="DD20" s="127"/>
      <c r="DE20" s="127"/>
      <c r="DF20" s="127"/>
      <c r="DG20" s="127"/>
      <c r="DH20" s="127"/>
      <c r="DI20" s="127"/>
      <c r="DJ20" s="127"/>
      <c r="DK20" s="127"/>
      <c r="DL20" s="127"/>
      <c r="DM20" s="127"/>
      <c r="DN20" s="127"/>
      <c r="DO20" s="127"/>
      <c r="DP20" s="127"/>
      <c r="DQ20" s="127"/>
      <c r="DR20" s="127"/>
      <c r="DS20" s="127"/>
      <c r="DT20" s="127"/>
      <c r="DU20" s="127"/>
      <c r="DV20" s="127"/>
      <c r="DW20" s="127"/>
      <c r="DX20" s="127"/>
      <c r="DY20" s="127"/>
      <c r="DZ20" s="127"/>
      <c r="EA20" s="127"/>
      <c r="EB20" s="127"/>
      <c r="EC20" s="127"/>
      <c r="ED20" s="127"/>
      <c r="EE20" s="127"/>
      <c r="EF20" s="127"/>
      <c r="EG20" s="127"/>
      <c r="EH20" s="127"/>
      <c r="EI20" s="127"/>
      <c r="EJ20" s="127"/>
      <c r="EK20" s="127"/>
      <c r="EL20" s="127"/>
      <c r="EM20" s="127"/>
      <c r="EN20" s="127"/>
      <c r="EO20" s="127"/>
      <c r="EP20" s="127"/>
      <c r="EQ20" s="127"/>
      <c r="ER20" s="127"/>
      <c r="ES20" s="127"/>
      <c r="ET20" s="127"/>
      <c r="EU20" s="127"/>
      <c r="EV20" s="127"/>
      <c r="EW20" s="127"/>
      <c r="EX20" s="127"/>
      <c r="EY20" s="127"/>
      <c r="EZ20" s="127"/>
      <c r="FA20" s="127"/>
      <c r="FB20" s="127"/>
      <c r="FC20" s="127"/>
      <c r="FD20" s="127"/>
      <c r="FE20" s="127"/>
      <c r="FF20" s="127"/>
      <c r="FG20" s="127"/>
      <c r="FH20" s="127"/>
      <c r="FI20" s="127"/>
      <c r="FJ20" s="127"/>
      <c r="FK20" s="127"/>
      <c r="FL20" s="127"/>
      <c r="FM20" s="127"/>
      <c r="FN20" s="127"/>
      <c r="FO20" s="127"/>
      <c r="FP20" s="127"/>
      <c r="FQ20" s="127"/>
      <c r="FR20" s="127"/>
      <c r="FS20" s="127"/>
      <c r="FT20" s="127"/>
      <c r="FU20" s="127"/>
      <c r="FV20" s="127"/>
      <c r="FW20" s="127"/>
      <c r="FX20" s="127"/>
      <c r="FY20" s="127"/>
      <c r="FZ20" s="127"/>
      <c r="GA20" s="127"/>
      <c r="GB20" s="127"/>
      <c r="GC20" s="127"/>
      <c r="GD20" s="127"/>
      <c r="GE20" s="127"/>
      <c r="GF20" s="127"/>
      <c r="GG20" s="127"/>
      <c r="GH20" s="127"/>
      <c r="GI20" s="127"/>
      <c r="GJ20" s="127"/>
      <c r="GK20" s="127"/>
      <c r="GL20" s="127"/>
      <c r="GM20" s="127"/>
      <c r="GN20" s="127"/>
      <c r="GO20" s="127"/>
      <c r="GP20" s="127"/>
      <c r="GQ20" s="127"/>
      <c r="GR20" s="127"/>
      <c r="GS20" s="127"/>
      <c r="GT20" s="127"/>
      <c r="GU20" s="127"/>
      <c r="GV20" s="127"/>
      <c r="GW20" s="127"/>
      <c r="GX20" s="127"/>
      <c r="GY20" s="127"/>
      <c r="GZ20" s="127"/>
      <c r="HA20" s="127"/>
      <c r="HB20" s="127"/>
      <c r="HC20" s="127"/>
      <c r="HD20" s="127"/>
      <c r="HE20" s="127"/>
      <c r="HF20" s="127"/>
      <c r="HG20" s="127"/>
      <c r="HH20" s="127"/>
      <c r="HI20" s="127"/>
      <c r="HJ20" s="127"/>
      <c r="HK20" s="127"/>
      <c r="HL20" s="127"/>
      <c r="HM20" s="127"/>
      <c r="HN20" s="127"/>
      <c r="HO20" s="127"/>
      <c r="HP20" s="127"/>
      <c r="HQ20" s="127"/>
      <c r="HR20" s="127"/>
      <c r="HS20" s="127"/>
      <c r="HT20" s="127"/>
      <c r="HU20" s="127"/>
      <c r="HV20" s="127"/>
      <c r="HW20" s="127"/>
      <c r="HX20" s="127"/>
      <c r="HY20" s="127"/>
      <c r="HZ20" s="127"/>
      <c r="IA20" s="127"/>
      <c r="IB20" s="127"/>
      <c r="IC20" s="127"/>
      <c r="ID20" s="127"/>
      <c r="IE20" s="127"/>
      <c r="IF20" s="127"/>
      <c r="IG20" s="127"/>
      <c r="IH20" s="127"/>
      <c r="II20" s="127"/>
      <c r="IJ20" s="127"/>
      <c r="IK20" s="127"/>
      <c r="IL20" s="127"/>
      <c r="IM20" s="127"/>
      <c r="IN20" s="127"/>
      <c r="IO20" s="127"/>
      <c r="IP20" s="127"/>
      <c r="IQ20" s="127"/>
      <c r="IR20" s="127"/>
      <c r="IS20" s="127"/>
      <c r="IT20" s="127"/>
      <c r="IU20" s="127"/>
      <c r="IV20" s="127"/>
      <c r="IW20" s="127"/>
    </row>
    <row r="21" customFormat="false" ht="12.75" hidden="true" customHeight="false" outlineLevel="0" collapsed="false"/>
    <row r="22" customFormat="false" ht="12.75" hidden="false" customHeight="false" outlineLevel="0" collapsed="false">
      <c r="A22" s="120" t="s">
        <v>101</v>
      </c>
      <c r="B22" s="137" t="s">
        <v>102</v>
      </c>
      <c r="D22" s="122" t="n">
        <v>36892</v>
      </c>
      <c r="E22" s="122" t="n">
        <v>36923</v>
      </c>
      <c r="F22" s="122" t="n">
        <v>36951</v>
      </c>
      <c r="G22" s="122" t="n">
        <v>36982</v>
      </c>
      <c r="H22" s="122" t="n">
        <v>37012</v>
      </c>
      <c r="I22" s="122" t="n">
        <v>37043</v>
      </c>
      <c r="J22" s="122" t="n">
        <v>37073</v>
      </c>
      <c r="K22" s="122" t="n">
        <v>37104</v>
      </c>
      <c r="L22" s="122" t="n">
        <v>37135</v>
      </c>
      <c r="M22" s="122" t="n">
        <v>37165</v>
      </c>
      <c r="N22" s="122" t="n">
        <v>37196</v>
      </c>
      <c r="O22" s="122" t="n">
        <v>37226</v>
      </c>
      <c r="P22" s="124" t="s">
        <v>44</v>
      </c>
      <c r="Q22" s="138"/>
      <c r="R22" s="138"/>
      <c r="S22" s="138"/>
      <c r="T22" s="138"/>
      <c r="U22" s="138"/>
      <c r="V22" s="138"/>
    </row>
    <row r="23" customFormat="false" ht="12.75" hidden="false" customHeight="false" outlineLevel="0" collapsed="false"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</row>
    <row r="24" customFormat="false" ht="13.5" hidden="false" customHeight="false" outlineLevel="0" collapsed="false">
      <c r="A24" s="114" t="s">
        <v>103</v>
      </c>
      <c r="D24" s="139" t="n">
        <v>37500</v>
      </c>
      <c r="E24" s="139" t="n">
        <v>37500</v>
      </c>
      <c r="F24" s="139" t="n">
        <v>37500</v>
      </c>
      <c r="G24" s="139" t="n">
        <v>37500</v>
      </c>
      <c r="H24" s="139" t="n">
        <v>37500</v>
      </c>
      <c r="I24" s="139" t="n">
        <v>37500</v>
      </c>
      <c r="J24" s="139" t="n">
        <v>37500</v>
      </c>
      <c r="K24" s="139" t="n">
        <v>37500</v>
      </c>
      <c r="L24" s="139" t="n">
        <v>37500</v>
      </c>
      <c r="M24" s="139" t="n">
        <v>37500</v>
      </c>
      <c r="N24" s="139" t="n">
        <v>37500</v>
      </c>
      <c r="O24" s="139" t="n">
        <v>37500</v>
      </c>
      <c r="P24" s="139" t="n">
        <f aca="false">SUM(D24:O24)</f>
        <v>450000</v>
      </c>
    </row>
    <row r="25" customFormat="false" ht="13.5" hidden="false" customHeight="false" outlineLevel="0" collapsed="false">
      <c r="A25" s="114" t="s">
        <v>104</v>
      </c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39" t="n">
        <f aca="false">SUM(D25:O25)</f>
        <v>0</v>
      </c>
    </row>
    <row r="26" customFormat="false" ht="13.5" hidden="false" customHeight="false" outlineLevel="0" collapsed="false">
      <c r="A26" s="130" t="s">
        <v>105</v>
      </c>
      <c r="B26" s="130"/>
      <c r="C26" s="141"/>
      <c r="D26" s="142" t="n">
        <f aca="false">SUM(D24:D25)</f>
        <v>37500</v>
      </c>
      <c r="E26" s="142" t="n">
        <f aca="false">SUM(E24:E25)</f>
        <v>37500</v>
      </c>
      <c r="F26" s="142" t="n">
        <f aca="false">SUM(F24:F25)</f>
        <v>37500</v>
      </c>
      <c r="G26" s="142" t="n">
        <f aca="false">SUM(G24:G25)</f>
        <v>37500</v>
      </c>
      <c r="H26" s="142" t="n">
        <f aca="false">SUM(H24:H25)</f>
        <v>37500</v>
      </c>
      <c r="I26" s="142" t="n">
        <f aca="false">SUM(I24:I25)</f>
        <v>37500</v>
      </c>
      <c r="J26" s="142" t="n">
        <f aca="false">SUM(J24:J25)</f>
        <v>37500</v>
      </c>
      <c r="K26" s="142" t="n">
        <f aca="false">SUM(K24:K25)</f>
        <v>37500</v>
      </c>
      <c r="L26" s="142" t="n">
        <f aca="false">SUM(L24:L25)</f>
        <v>37500</v>
      </c>
      <c r="M26" s="142" t="n">
        <f aca="false">SUM(M24:M25)</f>
        <v>37500</v>
      </c>
      <c r="N26" s="142" t="n">
        <f aca="false">SUM(N24:N25)</f>
        <v>37500</v>
      </c>
      <c r="O26" s="142" t="n">
        <f aca="false">SUM(O24:O25)</f>
        <v>37500</v>
      </c>
      <c r="P26" s="142" t="n">
        <f aca="false">SUM(D26:O26)</f>
        <v>450000</v>
      </c>
    </row>
    <row r="27" customFormat="false" ht="13.5" hidden="false" customHeight="false" outlineLevel="0" collapsed="false">
      <c r="A27" s="143" t="s">
        <v>106</v>
      </c>
      <c r="B27" s="143"/>
      <c r="C27" s="141"/>
      <c r="D27" s="139" t="n">
        <f aca="false">+Calculation!M1003+Calculation!M1009+Calculation!M1015+Calculation!M1021+Calculation!M1027+Calculation!M1033+Calculation!M1039+Calculation!M1045+Calculation!M1051+Calculation!M1057+Calculation!M1063+Calculation!M1069+Calculation!M1075+Calculation!M1081+Calculation!M1087</f>
        <v>43675</v>
      </c>
      <c r="E27" s="139" t="n">
        <f aca="false">+Calculation!N1003+Calculation!N1009+Calculation!N1015+Calculation!N1021+Calculation!N1027+Calculation!N1033+Calculation!N1039+Calculation!N1045+Calculation!N1051+Calculation!N1057+Calculation!N1063+Calculation!N1069+Calculation!N1075+Calculation!N1081+Calculation!N1087</f>
        <v>43675</v>
      </c>
      <c r="F27" s="139" t="n">
        <f aca="false">+Calculation!O1003+Calculation!O1009+Calculation!O1015+Calculation!O1021+Calculation!O1027+Calculation!O1033+Calculation!O1039+Calculation!O1045+Calculation!O1051+Calculation!O1057+Calculation!O1063+Calculation!O1069+Calculation!O1075+Calculation!O1081+Calculation!O1087</f>
        <v>43675</v>
      </c>
      <c r="G27" s="139" t="n">
        <f aca="false">+Calculation!P1003+Calculation!P1009+Calculation!P1015+Calculation!P1021+Calculation!P1027+Calculation!P1033+Calculation!P1039+Calculation!P1045+Calculation!P1051+Calculation!P1057+Calculation!P1063+Calculation!P1069+Calculation!P1075+Calculation!P1081+Calculation!P1087</f>
        <v>43675</v>
      </c>
      <c r="H27" s="139" t="n">
        <f aca="false">+Calculation!Q1003+Calculation!Q1009+Calculation!Q1015+Calculation!Q1021+Calculation!Q1027+Calculation!Q1033+Calculation!Q1039+Calculation!Q1045+Calculation!Q1051+Calculation!Q1057+Calculation!Q1063+Calculation!Q1069+Calculation!Q1075+Calculation!Q1081+Calculation!Q1087</f>
        <v>43675</v>
      </c>
      <c r="I27" s="139" t="n">
        <f aca="false">+Calculation!R1003+Calculation!R1009+Calculation!R1015+Calculation!R1021+Calculation!R1027+Calculation!R1033+Calculation!R1039+Calculation!R1045+Calculation!R1051+Calculation!R1057+Calculation!R1063+Calculation!R1069+Calculation!R1075+Calculation!R1081+Calculation!R1087</f>
        <v>43675</v>
      </c>
      <c r="J27" s="139" t="n">
        <f aca="false">+Calculation!S1003+Calculation!S1009+Calculation!S1015+Calculation!S1021+Calculation!S1027+Calculation!S1033+Calculation!S1039+Calculation!S1045+Calculation!S1051+Calculation!S1057+Calculation!S1063+Calculation!S1069+Calculation!S1075+Calculation!S1081+Calculation!S1087</f>
        <v>43675</v>
      </c>
      <c r="K27" s="139" t="n">
        <f aca="false">+Calculation!T1003+Calculation!T1009+Calculation!T1015+Calculation!T1021+Calculation!T1027+Calculation!T1033+Calculation!T1039+Calculation!T1045+Calculation!T1051+Calculation!T1057+Calculation!T1063+Calculation!T1069+Calculation!T1075+Calculation!T1081+Calculation!T1087</f>
        <v>43675</v>
      </c>
      <c r="L27" s="139" t="n">
        <f aca="false">+Calculation!U1003+Calculation!U1009+Calculation!U1015+Calculation!U1021+Calculation!U1027+Calculation!U1033+Calculation!U1039+Calculation!U1045+Calculation!U1051+Calculation!U1057+Calculation!U1063+Calculation!U1069+Calculation!U1075+Calculation!U1081+Calculation!U1087</f>
        <v>43675</v>
      </c>
      <c r="M27" s="139" t="n">
        <f aca="false">+Calculation!V1003+Calculation!V1009+Calculation!V1015+Calculation!V1021+Calculation!V1027+Calculation!V1033+Calculation!V1039+Calculation!V1045+Calculation!V1051+Calculation!V1057+Calculation!V1063+Calculation!V1069+Calculation!V1075+Calculation!V1081+Calculation!V1087</f>
        <v>43675</v>
      </c>
      <c r="N27" s="139" t="n">
        <f aca="false">+Calculation!W1003+Calculation!W1009+Calculation!W1015+Calculation!W1021+Calculation!W1027+Calculation!W1033+Calculation!W1039+Calculation!W1045+Calculation!W1051+Calculation!W1057+Calculation!W1063+Calculation!W1069+Calculation!W1075+Calculation!W1081+Calculation!W1087</f>
        <v>43675</v>
      </c>
      <c r="O27" s="139" t="n">
        <f aca="false">+Calculation!X1003+Calculation!X1009+Calculation!X1015+Calculation!X1021+Calculation!X1027+Calculation!X1033+Calculation!X1039+Calculation!X1045+Calculation!X1051+Calculation!X1057+Calculation!X1063+Calculation!X1069+Calculation!X1075+Calculation!X1081+Calculation!X1087</f>
        <v>43675</v>
      </c>
      <c r="P27" s="139" t="n">
        <f aca="false">SUM(D27:O27)</f>
        <v>524100</v>
      </c>
    </row>
    <row r="28" customFormat="false" ht="13.5" hidden="false" customHeight="false" outlineLevel="0" collapsed="false">
      <c r="A28" s="141" t="s">
        <v>107</v>
      </c>
      <c r="B28" s="141"/>
      <c r="C28" s="141"/>
      <c r="D28" s="139" t="n">
        <f aca="false">+Calculation!M1004+Calculation!M1005+Calculation!M1010+Calculation!M1011+Calculation!M1016+Calculation!M1017+Calculation!M1022+Calculation!M1023+Calculation!M1028+Calculation!M1029+Calculation!M1034+Calculation!M1035+Calculation!M1040+Calculation!M1041+Calculation!M1046+Calculation!M1047+Calculation!M1052+Calculation!M1053+Calculation!M1058+Calculation!M1059+Calculation!M1064+Calculation!M1065+Calculation!M1070+Calculation!M1071+Calculation!M1076+Calculation!M1077+Calculation!M1082+Calculation!M1083+Calculation!M1088+Calculation!M1089</f>
        <v>40500</v>
      </c>
      <c r="E28" s="139" t="n">
        <f aca="false">+Calculation!N1004+Calculation!N1005+Calculation!N1010+Calculation!N1011+Calculation!N1016+Calculation!N1017+Calculation!N1022+Calculation!N1023+Calculation!N1028+Calculation!N1029+Calculation!N1034+Calculation!N1035+Calculation!N1040+Calculation!N1041+Calculation!N1046+Calculation!N1047+Calculation!N1052+Calculation!N1053+Calculation!N1058+Calculation!N1059+Calculation!N1064+Calculation!N1065+Calculation!N1070+Calculation!N1071+Calculation!N1076+Calculation!N1077+Calculation!N1082+Calculation!N1083+Calculation!N1088+Calculation!N1089</f>
        <v>137700</v>
      </c>
      <c r="F28" s="139" t="n">
        <f aca="false">+Calculation!O1004+Calculation!O1005+Calculation!O1010+Calculation!O1011+Calculation!O1016+Calculation!O1017+Calculation!O1022+Calculation!O1023+Calculation!O1028+Calculation!O1029+Calculation!O1034+Calculation!O1035+Calculation!O1040+Calculation!O1041+Calculation!O1046+Calculation!O1047+Calculation!O1052+Calculation!O1053+Calculation!O1058+Calculation!O1059+Calculation!O1064+Calculation!O1065+Calculation!O1070+Calculation!O1071+Calculation!O1076+Calculation!O1077+Calculation!O1082+Calculation!O1083+Calculation!O1088+Calculation!O1089</f>
        <v>40500</v>
      </c>
      <c r="G28" s="139" t="n">
        <f aca="false">+Calculation!P1004+Calculation!P1005+Calculation!P1010+Calculation!P1011+Calculation!P1016+Calculation!P1017+Calculation!P1022+Calculation!P1023+Calculation!P1028+Calculation!P1029+Calculation!P1034+Calculation!P1035+Calculation!P1040+Calculation!P1041+Calculation!P1046+Calculation!P1047+Calculation!P1052+Calculation!P1053+Calculation!P1058+Calculation!P1059+Calculation!P1064+Calculation!P1065+Calculation!P1070+Calculation!P1071+Calculation!P1076+Calculation!P1077+Calculation!P1082+Calculation!P1083+Calculation!P1088+Calculation!P1089</f>
        <v>40500</v>
      </c>
      <c r="H28" s="139" t="n">
        <f aca="false">+Calculation!Q1004+Calculation!Q1005+Calculation!Q1010+Calculation!Q1011+Calculation!Q1016+Calculation!Q1017+Calculation!Q1022+Calculation!Q1023+Calculation!Q1028+Calculation!Q1029+Calculation!Q1034+Calculation!Q1035+Calculation!Q1040+Calculation!Q1041+Calculation!Q1046+Calculation!Q1047+Calculation!Q1052+Calculation!Q1053+Calculation!Q1058+Calculation!Q1059+Calculation!Q1064+Calculation!Q1065+Calculation!Q1070+Calculation!Q1071+Calculation!Q1076+Calculation!Q1077+Calculation!Q1082+Calculation!Q1083+Calculation!Q1088+Calculation!Q1089</f>
        <v>40500</v>
      </c>
      <c r="I28" s="139" t="n">
        <f aca="false">+Calculation!R1004+Calculation!R1005+Calculation!R1010+Calculation!R1011+Calculation!R1016+Calculation!R1017+Calculation!R1022+Calculation!R1023+Calculation!R1028+Calculation!R1029+Calculation!R1034+Calculation!R1035+Calculation!R1040+Calculation!R1041+Calculation!R1046+Calculation!R1047+Calculation!R1052+Calculation!R1053+Calculation!R1058+Calculation!R1059+Calculation!R1064+Calculation!R1065+Calculation!R1070+Calculation!R1071+Calculation!R1076+Calculation!R1077+Calculation!R1082+Calculation!R1083+Calculation!R1088+Calculation!R1089</f>
        <v>40500</v>
      </c>
      <c r="J28" s="139" t="n">
        <f aca="false">+Calculation!S1004+Calculation!S1005+Calculation!S1010+Calculation!S1011+Calculation!S1016+Calculation!S1017+Calculation!S1022+Calculation!S1023+Calculation!S1028+Calculation!S1029+Calculation!S1034+Calculation!S1035+Calculation!S1040+Calculation!S1041+Calculation!S1046+Calculation!S1047+Calculation!S1052+Calculation!S1053+Calculation!S1058+Calculation!S1059+Calculation!S1064+Calculation!S1065+Calculation!S1070+Calculation!S1071+Calculation!S1076+Calculation!S1077+Calculation!S1082+Calculation!S1083+Calculation!S1088+Calculation!S1089</f>
        <v>40500</v>
      </c>
      <c r="K28" s="139" t="n">
        <f aca="false">+Calculation!T1004+Calculation!T1005+Calculation!T1010+Calculation!T1011+Calculation!T1016+Calculation!T1017+Calculation!T1022+Calculation!T1023+Calculation!T1028+Calculation!T1029+Calculation!T1034+Calculation!T1035+Calculation!T1040+Calculation!T1041+Calculation!T1046+Calculation!T1047+Calculation!T1052+Calculation!T1053+Calculation!T1058+Calculation!T1059+Calculation!T1064+Calculation!T1065+Calculation!T1070+Calculation!T1071+Calculation!T1076+Calculation!T1077+Calculation!T1082+Calculation!T1083+Calculation!T1088+Calculation!T1089</f>
        <v>40500</v>
      </c>
      <c r="L28" s="139" t="n">
        <f aca="false">+Calculation!U1004+Calculation!U1005+Calculation!U1010+Calculation!U1011+Calculation!U1016+Calculation!U1017+Calculation!U1022+Calculation!U1023+Calculation!U1028+Calculation!U1029+Calculation!U1034+Calculation!U1035+Calculation!U1040+Calculation!U1041+Calculation!U1046+Calculation!U1047+Calculation!U1052+Calculation!U1053+Calculation!U1058+Calculation!U1059+Calculation!U1064+Calculation!U1065+Calculation!U1070+Calculation!U1071+Calculation!U1076+Calculation!U1077+Calculation!U1082+Calculation!U1083+Calculation!U1088+Calculation!U1089</f>
        <v>40500</v>
      </c>
      <c r="M28" s="139" t="n">
        <f aca="false">+Calculation!V1004+Calculation!V1005+Calculation!V1010+Calculation!V1011+Calculation!V1016+Calculation!V1017+Calculation!V1022+Calculation!V1023+Calculation!V1028+Calculation!V1029+Calculation!V1034+Calculation!V1035+Calculation!V1040+Calculation!V1041+Calculation!V1046+Calculation!V1047+Calculation!V1052+Calculation!V1053+Calculation!V1058+Calculation!V1059+Calculation!V1064+Calculation!V1065+Calculation!V1070+Calculation!V1071+Calculation!V1076+Calculation!V1077+Calculation!V1082+Calculation!V1083+Calculation!V1088+Calculation!V1089</f>
        <v>40500</v>
      </c>
      <c r="N28" s="139" t="n">
        <f aca="false">+Calculation!W1004+Calculation!W1005+Calculation!W1010+Calculation!W1011+Calculation!W1016+Calculation!W1017+Calculation!W1022+Calculation!W1023+Calculation!W1028+Calculation!W1029+Calculation!W1034+Calculation!W1035+Calculation!W1040+Calculation!W1041+Calculation!W1046+Calculation!W1047+Calculation!W1052+Calculation!W1053+Calculation!W1058+Calculation!W1059+Calculation!W1064+Calculation!W1065+Calculation!W1070+Calculation!W1071+Calculation!W1076+Calculation!W1077+Calculation!W1082+Calculation!W1083+Calculation!W1088+Calculation!W1089</f>
        <v>40500</v>
      </c>
      <c r="O28" s="139" t="n">
        <f aca="false">+Calculation!X1004+Calculation!X1005+Calculation!X1010+Calculation!X1011+Calculation!X1016+Calculation!X1017+Calculation!X1022+Calculation!X1023+Calculation!X1028+Calculation!X1029+Calculation!X1034+Calculation!X1035+Calculation!X1040+Calculation!X1041+Calculation!X1046+Calculation!X1047+Calculation!X1052+Calculation!X1053+Calculation!X1058+Calculation!X1059+Calculation!X1064+Calculation!X1065+Calculation!X1070+Calculation!X1071+Calculation!X1076+Calculation!X1077+Calculation!X1082+Calculation!X1083+Calculation!X1088+Calculation!X1089</f>
        <v>40500</v>
      </c>
      <c r="P28" s="139" t="n">
        <f aca="false">SUM(D28:O28)</f>
        <v>583200</v>
      </c>
    </row>
    <row r="29" customFormat="false" ht="13.5" hidden="false" customHeight="false" outlineLevel="0" collapsed="false">
      <c r="A29" s="144" t="s">
        <v>108</v>
      </c>
      <c r="B29" s="144"/>
      <c r="C29" s="141"/>
      <c r="D29" s="142" t="n">
        <f aca="false">SUM(D27:D28)</f>
        <v>84175</v>
      </c>
      <c r="E29" s="142" t="n">
        <f aca="false">SUM(E27:E28)</f>
        <v>181375</v>
      </c>
      <c r="F29" s="142" t="n">
        <f aca="false">SUM(F27:F28)</f>
        <v>84175</v>
      </c>
      <c r="G29" s="142" t="n">
        <f aca="false">SUM(G27:G28)</f>
        <v>84175</v>
      </c>
      <c r="H29" s="142" t="n">
        <f aca="false">SUM(H27:H28)</f>
        <v>84175</v>
      </c>
      <c r="I29" s="142" t="n">
        <f aca="false">SUM(I27:I28)</f>
        <v>84175</v>
      </c>
      <c r="J29" s="142" t="n">
        <f aca="false">SUM(J27:J28)</f>
        <v>84175</v>
      </c>
      <c r="K29" s="142" t="n">
        <f aca="false">SUM(K27:K28)</f>
        <v>84175</v>
      </c>
      <c r="L29" s="142" t="n">
        <f aca="false">SUM(L27:L28)</f>
        <v>84175</v>
      </c>
      <c r="M29" s="142" t="n">
        <f aca="false">SUM(M27:M28)</f>
        <v>84175</v>
      </c>
      <c r="N29" s="142" t="n">
        <f aca="false">SUM(N27:N28)</f>
        <v>84175</v>
      </c>
      <c r="O29" s="142" t="n">
        <f aca="false">SUM(O27:O28)</f>
        <v>84175</v>
      </c>
      <c r="P29" s="142" t="n">
        <f aca="false">SUM(D29:O29)</f>
        <v>1107300</v>
      </c>
    </row>
    <row r="30" customFormat="false" ht="13.5" hidden="false" customHeight="false" outlineLevel="0" collapsed="false">
      <c r="A30" s="141" t="s">
        <v>109</v>
      </c>
      <c r="B30" s="141" t="n">
        <v>52001500</v>
      </c>
      <c r="C30" s="141"/>
      <c r="D30" s="140" t="s">
        <v>43</v>
      </c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39" t="n">
        <f aca="false">SUM(D30:O30)</f>
        <v>0</v>
      </c>
    </row>
    <row r="31" customFormat="false" ht="13.5" hidden="false" customHeight="false" outlineLevel="0" collapsed="false">
      <c r="A31" s="141" t="s">
        <v>110</v>
      </c>
      <c r="B31" s="141" t="n">
        <v>52002000</v>
      </c>
      <c r="C31" s="141"/>
      <c r="D31" s="140"/>
      <c r="E31" s="140"/>
      <c r="F31" s="140" t="n">
        <v>1000</v>
      </c>
      <c r="G31" s="140"/>
      <c r="H31" s="140"/>
      <c r="I31" s="140" t="n">
        <v>1000</v>
      </c>
      <c r="J31" s="140"/>
      <c r="K31" s="140"/>
      <c r="L31" s="140" t="n">
        <v>1000</v>
      </c>
      <c r="M31" s="140"/>
      <c r="N31" s="140"/>
      <c r="O31" s="140" t="n">
        <v>1000</v>
      </c>
      <c r="P31" s="139" t="n">
        <f aca="false">SUM(D31:O31)</f>
        <v>4000</v>
      </c>
    </row>
    <row r="32" customFormat="false" ht="13.5" hidden="false" customHeight="false" outlineLevel="0" collapsed="false">
      <c r="A32" s="141" t="s">
        <v>111</v>
      </c>
      <c r="B32" s="141" t="n">
        <v>52002500</v>
      </c>
      <c r="C32" s="141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39" t="n">
        <f aca="false">SUM(D32:O32)</f>
        <v>0</v>
      </c>
    </row>
    <row r="33" customFormat="false" ht="13.5" hidden="false" customHeight="false" outlineLevel="0" collapsed="false">
      <c r="A33" s="141" t="s">
        <v>112</v>
      </c>
      <c r="B33" s="141" t="n">
        <v>52003000</v>
      </c>
      <c r="C33" s="141"/>
      <c r="D33" s="140" t="n">
        <v>350</v>
      </c>
      <c r="E33" s="140" t="n">
        <v>350</v>
      </c>
      <c r="F33" s="140" t="n">
        <v>350</v>
      </c>
      <c r="G33" s="140" t="n">
        <v>350</v>
      </c>
      <c r="H33" s="140" t="n">
        <v>350</v>
      </c>
      <c r="I33" s="140" t="n">
        <v>350</v>
      </c>
      <c r="J33" s="140" t="n">
        <v>350</v>
      </c>
      <c r="K33" s="140" t="n">
        <v>350</v>
      </c>
      <c r="L33" s="140" t="n">
        <v>350</v>
      </c>
      <c r="M33" s="140" t="n">
        <v>350</v>
      </c>
      <c r="N33" s="140" t="n">
        <v>350</v>
      </c>
      <c r="O33" s="140" t="n">
        <v>350</v>
      </c>
      <c r="P33" s="139" t="n">
        <f aca="false">SUM(D33:O33)</f>
        <v>4200</v>
      </c>
    </row>
    <row r="34" customFormat="false" ht="13.5" hidden="false" customHeight="false" outlineLevel="0" collapsed="false">
      <c r="A34" s="141" t="s">
        <v>113</v>
      </c>
      <c r="B34" s="141" t="n">
        <v>52003500</v>
      </c>
      <c r="C34" s="141"/>
      <c r="D34" s="140" t="n">
        <v>275</v>
      </c>
      <c r="E34" s="140" t="n">
        <v>275</v>
      </c>
      <c r="F34" s="140" t="n">
        <v>275</v>
      </c>
      <c r="G34" s="140" t="n">
        <v>275</v>
      </c>
      <c r="H34" s="140" t="n">
        <v>275</v>
      </c>
      <c r="I34" s="140" t="n">
        <v>275</v>
      </c>
      <c r="J34" s="140" t="n">
        <v>275</v>
      </c>
      <c r="K34" s="140" t="n">
        <v>275</v>
      </c>
      <c r="L34" s="140" t="n">
        <v>275</v>
      </c>
      <c r="M34" s="140" t="n">
        <v>275</v>
      </c>
      <c r="N34" s="140" t="n">
        <v>275</v>
      </c>
      <c r="O34" s="140" t="n">
        <v>275</v>
      </c>
      <c r="P34" s="139" t="n">
        <f aca="false">SUM(D34:O34)</f>
        <v>3300</v>
      </c>
    </row>
    <row r="35" customFormat="false" ht="13.5" hidden="false" customHeight="false" outlineLevel="0" collapsed="false">
      <c r="A35" s="141" t="s">
        <v>114</v>
      </c>
      <c r="B35" s="141" t="n">
        <v>52004000</v>
      </c>
      <c r="C35" s="141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39" t="n">
        <f aca="false">SUM(D35:O35)</f>
        <v>0</v>
      </c>
    </row>
    <row r="36" customFormat="false" ht="13.5" hidden="false" customHeight="false" outlineLevel="0" collapsed="false">
      <c r="A36" s="141" t="s">
        <v>115</v>
      </c>
      <c r="B36" s="141" t="n">
        <v>52004500</v>
      </c>
      <c r="C36" s="141"/>
      <c r="D36" s="140" t="n">
        <v>3350</v>
      </c>
      <c r="E36" s="140" t="n">
        <v>3350</v>
      </c>
      <c r="F36" s="140" t="n">
        <v>3350</v>
      </c>
      <c r="G36" s="140" t="n">
        <v>3350</v>
      </c>
      <c r="H36" s="140" t="n">
        <v>3350</v>
      </c>
      <c r="I36" s="140" t="n">
        <v>3350</v>
      </c>
      <c r="J36" s="140" t="n">
        <v>3350</v>
      </c>
      <c r="K36" s="140" t="n">
        <v>3350</v>
      </c>
      <c r="L36" s="140" t="n">
        <v>3350</v>
      </c>
      <c r="M36" s="140" t="n">
        <v>3350</v>
      </c>
      <c r="N36" s="140" t="n">
        <v>3350</v>
      </c>
      <c r="O36" s="140" t="n">
        <v>3350</v>
      </c>
      <c r="P36" s="139" t="n">
        <f aca="false">SUM(D36:O36)</f>
        <v>40200</v>
      </c>
    </row>
    <row r="37" customFormat="false" ht="13.5" hidden="false" customHeight="false" outlineLevel="0" collapsed="false">
      <c r="A37" s="141" t="s">
        <v>116</v>
      </c>
      <c r="B37" s="141" t="n">
        <v>54005000</v>
      </c>
      <c r="C37" s="141"/>
      <c r="D37" s="140" t="n">
        <v>100</v>
      </c>
      <c r="E37" s="140" t="n">
        <v>100</v>
      </c>
      <c r="F37" s="140" t="n">
        <v>100</v>
      </c>
      <c r="G37" s="140" t="n">
        <v>100</v>
      </c>
      <c r="H37" s="140" t="n">
        <v>100</v>
      </c>
      <c r="I37" s="140" t="n">
        <v>100</v>
      </c>
      <c r="J37" s="140" t="n">
        <v>100</v>
      </c>
      <c r="K37" s="140" t="n">
        <v>100</v>
      </c>
      <c r="L37" s="140" t="n">
        <v>100</v>
      </c>
      <c r="M37" s="140" t="n">
        <v>100</v>
      </c>
      <c r="N37" s="140" t="n">
        <v>100</v>
      </c>
      <c r="O37" s="140" t="n">
        <v>100</v>
      </c>
      <c r="P37" s="139" t="n">
        <f aca="false">SUM(D37:O37)</f>
        <v>1200</v>
      </c>
    </row>
    <row r="38" customFormat="false" ht="13.5" hidden="false" customHeight="false" outlineLevel="0" collapsed="false">
      <c r="A38" s="144" t="s">
        <v>117</v>
      </c>
      <c r="B38" s="144"/>
      <c r="C38" s="141"/>
      <c r="D38" s="142" t="n">
        <f aca="false">SUM(D30:D37)</f>
        <v>4075</v>
      </c>
      <c r="E38" s="142" t="n">
        <f aca="false">SUM(E30:E37)</f>
        <v>4075</v>
      </c>
      <c r="F38" s="142" t="n">
        <f aca="false">SUM(F30:F37)</f>
        <v>5075</v>
      </c>
      <c r="G38" s="142" t="n">
        <f aca="false">SUM(G30:G37)</f>
        <v>4075</v>
      </c>
      <c r="H38" s="142" t="n">
        <f aca="false">SUM(H30:H37)</f>
        <v>4075</v>
      </c>
      <c r="I38" s="142" t="n">
        <f aca="false">SUM(I30:I37)</f>
        <v>5075</v>
      </c>
      <c r="J38" s="142" t="n">
        <f aca="false">SUM(J30:J37)</f>
        <v>4075</v>
      </c>
      <c r="K38" s="142" t="n">
        <f aca="false">SUM(K30:K37)</f>
        <v>4075</v>
      </c>
      <c r="L38" s="142" t="n">
        <f aca="false">SUM(L30:L37)</f>
        <v>5075</v>
      </c>
      <c r="M38" s="142" t="n">
        <f aca="false">SUM(M30:M37)</f>
        <v>4075</v>
      </c>
      <c r="N38" s="142" t="n">
        <f aca="false">SUM(N30:N37)</f>
        <v>4075</v>
      </c>
      <c r="O38" s="142" t="n">
        <f aca="false">SUM(O30:O37)</f>
        <v>5075</v>
      </c>
      <c r="P38" s="142" t="n">
        <f aca="false">SUM(D38:O38)</f>
        <v>52900</v>
      </c>
    </row>
    <row r="39" customFormat="false" ht="13.5" hidden="false" customHeight="false" outlineLevel="0" collapsed="false">
      <c r="A39" s="141" t="s">
        <v>118</v>
      </c>
      <c r="B39" s="141" t="n">
        <v>52507000</v>
      </c>
      <c r="C39" s="141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39" t="n">
        <f aca="false">SUM(D39:O39)</f>
        <v>0</v>
      </c>
    </row>
    <row r="40" customFormat="false" ht="13.5" hidden="false" customHeight="false" outlineLevel="0" collapsed="false">
      <c r="A40" s="141" t="s">
        <v>119</v>
      </c>
      <c r="B40" s="141" t="n">
        <v>52507100</v>
      </c>
      <c r="C40" s="141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39" t="n">
        <f aca="false">SUM(D40:O40)</f>
        <v>0</v>
      </c>
    </row>
    <row r="41" customFormat="false" ht="13.5" hidden="false" customHeight="false" outlineLevel="0" collapsed="false">
      <c r="A41" s="141" t="s">
        <v>120</v>
      </c>
      <c r="B41" s="141" t="n">
        <v>52507200</v>
      </c>
      <c r="C41" s="141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39" t="n">
        <f aca="false">SUM(D41:O41)</f>
        <v>0</v>
      </c>
    </row>
    <row r="42" customFormat="false" ht="13.5" hidden="false" customHeight="false" outlineLevel="0" collapsed="false">
      <c r="A42" s="141" t="s">
        <v>121</v>
      </c>
      <c r="B42" s="141" t="n">
        <v>52507300</v>
      </c>
      <c r="C42" s="141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39" t="n">
        <f aca="false">SUM(D42:O42)</f>
        <v>0</v>
      </c>
    </row>
    <row r="43" customFormat="false" ht="13.5" hidden="false" customHeight="false" outlineLevel="0" collapsed="false">
      <c r="A43" s="141" t="s">
        <v>122</v>
      </c>
      <c r="B43" s="141" t="n">
        <v>52507400</v>
      </c>
      <c r="C43" s="141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39" t="n">
        <f aca="false">SUM(D43:O43)</f>
        <v>0</v>
      </c>
    </row>
    <row r="44" customFormat="false" ht="13.5" hidden="false" customHeight="false" outlineLevel="0" collapsed="false">
      <c r="A44" s="141" t="s">
        <v>123</v>
      </c>
      <c r="B44" s="141" t="n">
        <v>52507500</v>
      </c>
      <c r="C44" s="141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39" t="n">
        <f aca="false">SUM(D44:O44)</f>
        <v>0</v>
      </c>
    </row>
    <row r="45" customFormat="false" ht="13.5" hidden="false" customHeight="false" outlineLevel="0" collapsed="false">
      <c r="A45" s="141" t="s">
        <v>124</v>
      </c>
      <c r="B45" s="141" t="n">
        <v>52507600</v>
      </c>
      <c r="C45" s="141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39" t="n">
        <f aca="false">SUM(D45:O45)</f>
        <v>0</v>
      </c>
    </row>
    <row r="46" customFormat="false" ht="13.5" hidden="false" customHeight="false" outlineLevel="0" collapsed="false">
      <c r="A46" s="141" t="s">
        <v>125</v>
      </c>
      <c r="B46" s="141" t="n">
        <v>52507700</v>
      </c>
      <c r="C46" s="141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39" t="n">
        <f aca="false">SUM(D46:O46)</f>
        <v>0</v>
      </c>
    </row>
    <row r="47" customFormat="false" ht="13.5" hidden="false" customHeight="false" outlineLevel="0" collapsed="false">
      <c r="A47" s="141" t="s">
        <v>126</v>
      </c>
      <c r="B47" s="141" t="n">
        <v>52508000</v>
      </c>
      <c r="C47" s="141"/>
      <c r="D47" s="140" t="n">
        <v>5000</v>
      </c>
      <c r="E47" s="140" t="n">
        <v>5000</v>
      </c>
      <c r="F47" s="140" t="n">
        <v>5000</v>
      </c>
      <c r="G47" s="140" t="n">
        <v>5000</v>
      </c>
      <c r="H47" s="140" t="n">
        <v>5000</v>
      </c>
      <c r="I47" s="140" t="n">
        <v>5000</v>
      </c>
      <c r="J47" s="140" t="n">
        <v>5000</v>
      </c>
      <c r="K47" s="140" t="n">
        <v>5000</v>
      </c>
      <c r="L47" s="140" t="n">
        <v>5000</v>
      </c>
      <c r="M47" s="140" t="n">
        <v>5000</v>
      </c>
      <c r="N47" s="140" t="n">
        <v>5000</v>
      </c>
      <c r="O47" s="140" t="n">
        <v>5000</v>
      </c>
      <c r="P47" s="139" t="n">
        <f aca="false">SUM(D47:O47)</f>
        <v>60000</v>
      </c>
    </row>
    <row r="48" customFormat="false" ht="13.5" hidden="false" customHeight="false" outlineLevel="0" collapsed="false">
      <c r="A48" s="144" t="s">
        <v>127</v>
      </c>
      <c r="B48" s="144"/>
      <c r="C48" s="141"/>
      <c r="D48" s="142" t="n">
        <f aca="false">SUM(D39:D47)</f>
        <v>5000</v>
      </c>
      <c r="E48" s="142" t="n">
        <f aca="false">SUM(E39:E47)</f>
        <v>5000</v>
      </c>
      <c r="F48" s="142" t="n">
        <f aca="false">SUM(F39:F47)</f>
        <v>5000</v>
      </c>
      <c r="G48" s="142" t="n">
        <f aca="false">SUM(G39:G47)</f>
        <v>5000</v>
      </c>
      <c r="H48" s="142" t="n">
        <f aca="false">SUM(H39:H47)</f>
        <v>5000</v>
      </c>
      <c r="I48" s="142" t="n">
        <f aca="false">SUM(I39:I47)</f>
        <v>5000</v>
      </c>
      <c r="J48" s="142" t="n">
        <f aca="false">SUM(J39:J47)</f>
        <v>5000</v>
      </c>
      <c r="K48" s="142" t="n">
        <f aca="false">SUM(K39:K47)</f>
        <v>5000</v>
      </c>
      <c r="L48" s="142" t="n">
        <f aca="false">SUM(L39:L47)</f>
        <v>5000</v>
      </c>
      <c r="M48" s="142" t="n">
        <f aca="false">SUM(M39:M47)</f>
        <v>5000</v>
      </c>
      <c r="N48" s="142" t="n">
        <f aca="false">SUM(N39:N47)</f>
        <v>5000</v>
      </c>
      <c r="O48" s="142" t="n">
        <f aca="false">SUM(O39:O47)</f>
        <v>5000</v>
      </c>
      <c r="P48" s="142" t="n">
        <f aca="false">SUM(D48:O48)</f>
        <v>60000</v>
      </c>
    </row>
    <row r="49" customFormat="false" ht="13.5" hidden="false" customHeight="false" outlineLevel="0" collapsed="false">
      <c r="A49" s="141" t="s">
        <v>128</v>
      </c>
      <c r="B49" s="141" t="n">
        <v>52508500</v>
      </c>
      <c r="C49" s="141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39" t="n">
        <f aca="false">SUM(D49:O49)</f>
        <v>0</v>
      </c>
    </row>
    <row r="50" customFormat="false" ht="13.5" hidden="false" customHeight="false" outlineLevel="0" collapsed="false">
      <c r="A50" s="141" t="s">
        <v>129</v>
      </c>
      <c r="B50" s="141" t="n">
        <v>52508100</v>
      </c>
      <c r="C50" s="141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39" t="n">
        <f aca="false">SUM(D50:O50)</f>
        <v>0</v>
      </c>
    </row>
    <row r="51" customFormat="false" ht="13.5" hidden="false" customHeight="false" outlineLevel="0" collapsed="false">
      <c r="A51" s="141" t="s">
        <v>130</v>
      </c>
      <c r="B51" s="141" t="n">
        <v>52505500</v>
      </c>
      <c r="C51" s="141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39" t="n">
        <f aca="false">SUM(D51:O51)</f>
        <v>0</v>
      </c>
    </row>
    <row r="52" customFormat="false" ht="13.5" hidden="false" customHeight="false" outlineLevel="0" collapsed="false">
      <c r="A52" s="141" t="s">
        <v>131</v>
      </c>
      <c r="B52" s="141" t="n">
        <v>52504000</v>
      </c>
      <c r="C52" s="141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39" t="n">
        <f aca="false">SUM(D52:O52)</f>
        <v>0</v>
      </c>
    </row>
    <row r="53" customFormat="false" ht="13.5" hidden="false" customHeight="false" outlineLevel="0" collapsed="false">
      <c r="A53" s="141" t="s">
        <v>132</v>
      </c>
      <c r="B53" s="141" t="n">
        <v>53500000</v>
      </c>
      <c r="C53" s="141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39" t="n">
        <f aca="false">SUM(D53:O53)</f>
        <v>0</v>
      </c>
    </row>
    <row r="54" customFormat="false" ht="13.5" hidden="false" customHeight="false" outlineLevel="0" collapsed="false">
      <c r="A54" s="141" t="s">
        <v>133</v>
      </c>
      <c r="B54" s="141" t="n">
        <v>53500500</v>
      </c>
      <c r="C54" s="141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39" t="n">
        <f aca="false">SUM(D54:O54)</f>
        <v>0</v>
      </c>
    </row>
    <row r="55" customFormat="false" ht="13.5" hidden="false" customHeight="false" outlineLevel="0" collapsed="false">
      <c r="A55" s="141" t="s">
        <v>134</v>
      </c>
      <c r="B55" s="141" t="n">
        <v>53550000</v>
      </c>
      <c r="C55" s="141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39" t="n">
        <f aca="false">SUM(D55:O55)</f>
        <v>0</v>
      </c>
    </row>
    <row r="56" customFormat="false" ht="13.5" hidden="false" customHeight="false" outlineLevel="0" collapsed="false">
      <c r="A56" s="141" t="s">
        <v>135</v>
      </c>
      <c r="B56" s="141" t="n">
        <v>53600000</v>
      </c>
      <c r="C56" s="141"/>
      <c r="D56" s="140" t="n">
        <v>250</v>
      </c>
      <c r="E56" s="140" t="n">
        <v>250</v>
      </c>
      <c r="F56" s="140" t="n">
        <v>250</v>
      </c>
      <c r="G56" s="140" t="n">
        <v>250</v>
      </c>
      <c r="H56" s="140" t="n">
        <v>250</v>
      </c>
      <c r="I56" s="140" t="n">
        <v>250</v>
      </c>
      <c r="J56" s="140" t="n">
        <v>250</v>
      </c>
      <c r="K56" s="140" t="n">
        <v>250</v>
      </c>
      <c r="L56" s="140" t="n">
        <v>250</v>
      </c>
      <c r="M56" s="140" t="n">
        <v>250</v>
      </c>
      <c r="N56" s="140" t="n">
        <v>250</v>
      </c>
      <c r="O56" s="140" t="n">
        <v>250</v>
      </c>
      <c r="P56" s="139" t="n">
        <f aca="false">SUM(D56:O56)</f>
        <v>3000</v>
      </c>
    </row>
    <row r="57" customFormat="false" ht="13.5" hidden="false" customHeight="false" outlineLevel="0" collapsed="false">
      <c r="A57" s="141" t="s">
        <v>136</v>
      </c>
      <c r="B57" s="141" t="n">
        <v>53551000</v>
      </c>
      <c r="C57" s="141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39" t="n">
        <f aca="false">SUM(D57:O57)</f>
        <v>0</v>
      </c>
    </row>
    <row r="58" customFormat="false" ht="13.5" hidden="false" customHeight="false" outlineLevel="0" collapsed="false">
      <c r="A58" s="144" t="s">
        <v>137</v>
      </c>
      <c r="B58" s="144"/>
      <c r="C58" s="141"/>
      <c r="D58" s="142" t="n">
        <f aca="false">SUM(D49:D57)</f>
        <v>250</v>
      </c>
      <c r="E58" s="142" t="n">
        <f aca="false">SUM(E49:E57)</f>
        <v>250</v>
      </c>
      <c r="F58" s="142" t="n">
        <f aca="false">SUM(F49:F57)</f>
        <v>250</v>
      </c>
      <c r="G58" s="142" t="n">
        <f aca="false">SUM(G49:G57)</f>
        <v>250</v>
      </c>
      <c r="H58" s="142" t="n">
        <f aca="false">SUM(H49:H57)</f>
        <v>250</v>
      </c>
      <c r="I58" s="142" t="n">
        <f aca="false">SUM(I49:I57)</f>
        <v>250</v>
      </c>
      <c r="J58" s="142" t="n">
        <f aca="false">SUM(J49:J57)</f>
        <v>250</v>
      </c>
      <c r="K58" s="142" t="n">
        <f aca="false">SUM(K49:K57)</f>
        <v>250</v>
      </c>
      <c r="L58" s="142" t="n">
        <f aca="false">SUM(L49:L57)</f>
        <v>250</v>
      </c>
      <c r="M58" s="142" t="n">
        <f aca="false">SUM(M49:M57)</f>
        <v>250</v>
      </c>
      <c r="N58" s="142" t="n">
        <f aca="false">SUM(N49:N57)</f>
        <v>250</v>
      </c>
      <c r="O58" s="142" t="n">
        <f aca="false">SUM(O49:O57)</f>
        <v>250</v>
      </c>
      <c r="P58" s="142" t="n">
        <f aca="false">SUM(D58:O58)</f>
        <v>3000</v>
      </c>
    </row>
    <row r="59" customFormat="false" ht="13.5" hidden="false" customHeight="false" outlineLevel="0" collapsed="false">
      <c r="A59" s="141" t="s">
        <v>138</v>
      </c>
      <c r="B59" s="141" t="n">
        <v>52500500</v>
      </c>
      <c r="C59" s="141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39" t="n">
        <f aca="false">SUM(D59:O59)</f>
        <v>0</v>
      </c>
    </row>
    <row r="60" customFormat="false" ht="13.5" hidden="false" customHeight="false" outlineLevel="0" collapsed="false">
      <c r="A60" s="144" t="s">
        <v>139</v>
      </c>
      <c r="B60" s="144"/>
      <c r="C60" s="141"/>
      <c r="D60" s="142" t="n">
        <f aca="false">SUM(D59)</f>
        <v>0</v>
      </c>
      <c r="E60" s="142" t="n">
        <f aca="false">SUM(E59)</f>
        <v>0</v>
      </c>
      <c r="F60" s="142" t="n">
        <f aca="false">SUM(F59)</f>
        <v>0</v>
      </c>
      <c r="G60" s="142" t="n">
        <f aca="false">SUM(G59)</f>
        <v>0</v>
      </c>
      <c r="H60" s="142" t="n">
        <f aca="false">SUM(H59)</f>
        <v>0</v>
      </c>
      <c r="I60" s="142" t="n">
        <f aca="false">SUM(I59)</f>
        <v>0</v>
      </c>
      <c r="J60" s="142" t="n">
        <f aca="false">SUM(J59)</f>
        <v>0</v>
      </c>
      <c r="K60" s="142" t="n">
        <f aca="false">SUM(K59)</f>
        <v>0</v>
      </c>
      <c r="L60" s="142" t="n">
        <f aca="false">SUM(L59)</f>
        <v>0</v>
      </c>
      <c r="M60" s="142" t="n">
        <f aca="false">SUM(M59)</f>
        <v>0</v>
      </c>
      <c r="N60" s="142" t="n">
        <f aca="false">SUM(N59)</f>
        <v>0</v>
      </c>
      <c r="O60" s="142" t="n">
        <f aca="false">SUM(O59)</f>
        <v>0</v>
      </c>
      <c r="P60" s="142" t="n">
        <f aca="false">SUM(D60:O60)</f>
        <v>0</v>
      </c>
    </row>
    <row r="61" customFormat="false" ht="13.5" hidden="false" customHeight="false" outlineLevel="0" collapsed="false">
      <c r="A61" s="145" t="s">
        <v>140</v>
      </c>
      <c r="B61" s="145"/>
      <c r="C61" s="141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39" t="n">
        <f aca="false">SUM(D61:O61)</f>
        <v>0</v>
      </c>
    </row>
    <row r="62" customFormat="false" ht="13.5" hidden="false" customHeight="false" outlineLevel="0" collapsed="false">
      <c r="A62" s="141" t="s">
        <v>141</v>
      </c>
      <c r="B62" s="141" t="n">
        <v>53800000</v>
      </c>
      <c r="C62" s="141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39" t="n">
        <f aca="false">SUM(D62:O62)</f>
        <v>0</v>
      </c>
    </row>
    <row r="63" customFormat="false" ht="13.5" hidden="false" customHeight="false" outlineLevel="0" collapsed="false">
      <c r="A63" s="141" t="s">
        <v>142</v>
      </c>
      <c r="B63" s="141" t="n">
        <v>53801000</v>
      </c>
      <c r="C63" s="141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39" t="n">
        <f aca="false">SUM(D63:O63)</f>
        <v>0</v>
      </c>
    </row>
    <row r="64" customFormat="false" ht="13.5" hidden="false" customHeight="false" outlineLevel="0" collapsed="false">
      <c r="A64" s="144" t="s">
        <v>143</v>
      </c>
      <c r="B64" s="144"/>
      <c r="C64" s="141"/>
      <c r="D64" s="142" t="n">
        <f aca="false">SUM(D62:D63)</f>
        <v>0</v>
      </c>
      <c r="E64" s="142" t="n">
        <f aca="false">SUM(E62:E63)</f>
        <v>0</v>
      </c>
      <c r="F64" s="142" t="n">
        <f aca="false">SUM(F62:F63)</f>
        <v>0</v>
      </c>
      <c r="G64" s="142" t="n">
        <f aca="false">SUM(G62:G63)</f>
        <v>0</v>
      </c>
      <c r="H64" s="142" t="n">
        <f aca="false">SUM(H62:H63)</f>
        <v>0</v>
      </c>
      <c r="I64" s="142" t="n">
        <f aca="false">SUM(I62:I63)</f>
        <v>0</v>
      </c>
      <c r="J64" s="142" t="n">
        <f aca="false">SUM(J62:J63)</f>
        <v>0</v>
      </c>
      <c r="K64" s="142" t="n">
        <f aca="false">SUM(K62:K63)</f>
        <v>0</v>
      </c>
      <c r="L64" s="142" t="n">
        <f aca="false">SUM(L62:L63)</f>
        <v>0</v>
      </c>
      <c r="M64" s="142" t="n">
        <f aca="false">SUM(M62:M63)</f>
        <v>0</v>
      </c>
      <c r="N64" s="142" t="n">
        <f aca="false">SUM(N62:N63)</f>
        <v>0</v>
      </c>
      <c r="O64" s="142" t="n">
        <f aca="false">SUM(O62:O63)</f>
        <v>0</v>
      </c>
      <c r="P64" s="142" t="n">
        <f aca="false">SUM(D64:O64)</f>
        <v>0</v>
      </c>
    </row>
    <row r="65" customFormat="false" ht="13.5" hidden="false" customHeight="false" outlineLevel="0" collapsed="false">
      <c r="A65" s="141" t="s">
        <v>144</v>
      </c>
      <c r="B65" s="141" t="n">
        <v>52503500</v>
      </c>
      <c r="C65" s="141"/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39" t="n">
        <f aca="false">SUM(D65:O65)</f>
        <v>0</v>
      </c>
    </row>
    <row r="66" customFormat="false" ht="13.5" hidden="false" customHeight="false" outlineLevel="0" collapsed="false">
      <c r="A66" s="141" t="s">
        <v>145</v>
      </c>
      <c r="B66" s="141" t="n">
        <v>52504500</v>
      </c>
      <c r="C66" s="141"/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39" t="n">
        <f aca="false">SUM(D66:O66)</f>
        <v>0</v>
      </c>
    </row>
    <row r="67" customFormat="false" ht="13.5" hidden="false" customHeight="false" outlineLevel="0" collapsed="false">
      <c r="A67" s="145" t="s">
        <v>146</v>
      </c>
      <c r="B67" s="145"/>
      <c r="D67" s="147" t="n">
        <f aca="false">SUM(D65:D66)</f>
        <v>0</v>
      </c>
      <c r="E67" s="147" t="n">
        <f aca="false">SUM(E65:E66)</f>
        <v>0</v>
      </c>
      <c r="F67" s="147" t="n">
        <f aca="false">SUM(F65:F66)</f>
        <v>0</v>
      </c>
      <c r="G67" s="147" t="n">
        <f aca="false">SUM(G65:G66)</f>
        <v>0</v>
      </c>
      <c r="H67" s="147" t="n">
        <f aca="false">SUM(H65:H66)</f>
        <v>0</v>
      </c>
      <c r="I67" s="147" t="n">
        <f aca="false">SUM(I65:I66)</f>
        <v>0</v>
      </c>
      <c r="J67" s="147" t="n">
        <f aca="false">SUM(J65:J66)</f>
        <v>0</v>
      </c>
      <c r="K67" s="147" t="n">
        <f aca="false">SUM(K65:K66)</f>
        <v>0</v>
      </c>
      <c r="L67" s="147" t="n">
        <f aca="false">SUM(L65:L66)</f>
        <v>0</v>
      </c>
      <c r="M67" s="147" t="n">
        <f aca="false">SUM(M65:M66)</f>
        <v>0</v>
      </c>
      <c r="N67" s="147" t="n">
        <f aca="false">SUM(N65:N66)</f>
        <v>0</v>
      </c>
      <c r="O67" s="147" t="n">
        <f aca="false">SUM(O65:O66)</f>
        <v>0</v>
      </c>
      <c r="P67" s="147" t="n">
        <f aca="false">SUM(D67:O67)</f>
        <v>0</v>
      </c>
    </row>
    <row r="68" customFormat="false" ht="13.5" hidden="false" customHeight="false" outlineLevel="0" collapsed="false">
      <c r="A68" s="141" t="s">
        <v>147</v>
      </c>
      <c r="B68" s="141" t="n">
        <v>54000000</v>
      </c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39" t="n">
        <f aca="false">SUM(P67,P64)</f>
        <v>0</v>
      </c>
    </row>
    <row r="69" customFormat="false" ht="13.5" hidden="false" customHeight="false" outlineLevel="0" collapsed="false">
      <c r="A69" s="145" t="s">
        <v>148</v>
      </c>
      <c r="B69" s="145"/>
      <c r="D69" s="147" t="n">
        <f aca="false">SUM(D68)</f>
        <v>0</v>
      </c>
      <c r="E69" s="147" t="n">
        <f aca="false">SUM(E68)</f>
        <v>0</v>
      </c>
      <c r="F69" s="147" t="n">
        <f aca="false">SUM(F68)</f>
        <v>0</v>
      </c>
      <c r="G69" s="147" t="n">
        <f aca="false">SUM(G68)</f>
        <v>0</v>
      </c>
      <c r="H69" s="147" t="n">
        <f aca="false">SUM(H68)</f>
        <v>0</v>
      </c>
      <c r="I69" s="147" t="n">
        <f aca="false">SUM(I68)</f>
        <v>0</v>
      </c>
      <c r="J69" s="147" t="n">
        <f aca="false">SUM(J68)</f>
        <v>0</v>
      </c>
      <c r="K69" s="147" t="n">
        <f aca="false">SUM(K68)</f>
        <v>0</v>
      </c>
      <c r="L69" s="147" t="n">
        <f aca="false">SUM(L68)</f>
        <v>0</v>
      </c>
      <c r="M69" s="147" t="n">
        <f aca="false">SUM(M68)</f>
        <v>0</v>
      </c>
      <c r="N69" s="147" t="n">
        <f aca="false">SUM(N68)</f>
        <v>0</v>
      </c>
      <c r="O69" s="147" t="n">
        <f aca="false">SUM(O68)</f>
        <v>0</v>
      </c>
      <c r="P69" s="142" t="n">
        <f aca="false">SUM(D69:O69)</f>
        <v>0</v>
      </c>
    </row>
    <row r="70" customFormat="false" ht="13.5" hidden="false" customHeight="false" outlineLevel="0" collapsed="false">
      <c r="A70" s="141" t="s">
        <v>149</v>
      </c>
      <c r="B70" s="145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39"/>
    </row>
    <row r="71" customFormat="false" ht="13.5" hidden="false" customHeight="false" outlineLevel="0" collapsed="false">
      <c r="A71" s="141" t="s">
        <v>150</v>
      </c>
      <c r="B71" s="141"/>
      <c r="D71" s="140" t="n">
        <f aca="false">SUM('Monthly Headcount by Position'!C977:C982)*750</f>
        <v>3000</v>
      </c>
      <c r="E71" s="140" t="n">
        <f aca="false">SUM('Monthly Headcount by Position'!D977:D982)*750</f>
        <v>3000</v>
      </c>
      <c r="F71" s="140" t="n">
        <f aca="false">SUM('Monthly Headcount by Position'!E977:E982)*750</f>
        <v>3000</v>
      </c>
      <c r="G71" s="140" t="n">
        <f aca="false">SUM('Monthly Headcount by Position'!F977:F982)*750</f>
        <v>3000</v>
      </c>
      <c r="H71" s="140" t="n">
        <f aca="false">SUM('Monthly Headcount by Position'!G977:G982)*750</f>
        <v>3000</v>
      </c>
      <c r="I71" s="140" t="n">
        <f aca="false">SUM('Monthly Headcount by Position'!H977:H982)*750</f>
        <v>3000</v>
      </c>
      <c r="J71" s="140" t="n">
        <f aca="false">SUM('Monthly Headcount by Position'!I977:I982)*750</f>
        <v>3000</v>
      </c>
      <c r="K71" s="140" t="n">
        <f aca="false">SUM('Monthly Headcount by Position'!J977:J982)*750</f>
        <v>3000</v>
      </c>
      <c r="L71" s="140" t="n">
        <f aca="false">SUM('Monthly Headcount by Position'!K977:K982)*750</f>
        <v>3000</v>
      </c>
      <c r="M71" s="140" t="n">
        <f aca="false">SUM('Monthly Headcount by Position'!L977:L982)*750</f>
        <v>3000</v>
      </c>
      <c r="N71" s="140" t="n">
        <f aca="false">SUM('Monthly Headcount by Position'!M977:M982)*750</f>
        <v>3000</v>
      </c>
      <c r="O71" s="140" t="n">
        <f aca="false">SUM('Monthly Headcount by Position'!N977:N982)*750</f>
        <v>3000</v>
      </c>
      <c r="P71" s="139" t="n">
        <f aca="false">SUM(D71:O71)</f>
        <v>36000</v>
      </c>
    </row>
    <row r="72" customFormat="false" ht="13.5" hidden="false" customHeight="false" outlineLevel="0" collapsed="false">
      <c r="A72" s="141" t="s">
        <v>151</v>
      </c>
      <c r="B72" s="141"/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39" t="n">
        <f aca="false">SUM(D72:O72)</f>
        <v>0</v>
      </c>
    </row>
    <row r="73" customFormat="false" ht="13.5" hidden="false" customHeight="false" outlineLevel="0" collapsed="false">
      <c r="A73" s="144" t="s">
        <v>152</v>
      </c>
      <c r="B73" s="144"/>
      <c r="D73" s="142" t="n">
        <f aca="false">SUM(D70:D72)</f>
        <v>3000</v>
      </c>
      <c r="E73" s="142" t="n">
        <f aca="false">SUM(E70:E72)</f>
        <v>3000</v>
      </c>
      <c r="F73" s="142" t="n">
        <f aca="false">SUM(F70:F72)</f>
        <v>3000</v>
      </c>
      <c r="G73" s="142" t="n">
        <f aca="false">SUM(G70:G72)</f>
        <v>3000</v>
      </c>
      <c r="H73" s="142" t="n">
        <f aca="false">SUM(H70:H72)</f>
        <v>3000</v>
      </c>
      <c r="I73" s="142" t="n">
        <f aca="false">SUM(I70:I72)</f>
        <v>3000</v>
      </c>
      <c r="J73" s="142" t="n">
        <f aca="false">SUM(J70:J72)</f>
        <v>3000</v>
      </c>
      <c r="K73" s="142" t="n">
        <f aca="false">SUM(K70:K72)</f>
        <v>3000</v>
      </c>
      <c r="L73" s="142" t="n">
        <f aca="false">SUM(L70:L72)</f>
        <v>3000</v>
      </c>
      <c r="M73" s="142" t="n">
        <f aca="false">SUM(M70:M72)</f>
        <v>3000</v>
      </c>
      <c r="N73" s="142" t="n">
        <f aca="false">SUM(N70:N72)</f>
        <v>3000</v>
      </c>
      <c r="O73" s="142" t="n">
        <f aca="false">SUM(O70:O72)</f>
        <v>3000</v>
      </c>
      <c r="P73" s="142" t="n">
        <f aca="false">SUM(P70:P72)</f>
        <v>36000</v>
      </c>
    </row>
    <row r="74" customFormat="false" ht="13.5" hidden="false" customHeight="false" outlineLevel="0" collapsed="false">
      <c r="A74" s="141" t="s">
        <v>153</v>
      </c>
      <c r="B74" s="141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39" t="n">
        <f aca="false">SUM(D74:O74)</f>
        <v>0</v>
      </c>
    </row>
    <row r="75" customFormat="false" ht="13.5" hidden="false" customHeight="false" outlineLevel="0" collapsed="false">
      <c r="A75" s="141" t="s">
        <v>154</v>
      </c>
      <c r="B75" s="141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39" t="n">
        <f aca="false">SUM(D75:O75)</f>
        <v>0</v>
      </c>
    </row>
    <row r="76" customFormat="false" ht="13.5" hidden="false" customHeight="false" outlineLevel="0" collapsed="false">
      <c r="A76" s="144" t="s">
        <v>155</v>
      </c>
      <c r="B76" s="144"/>
      <c r="D76" s="142" t="n">
        <f aca="false">SUM(D74:D75)</f>
        <v>0</v>
      </c>
      <c r="E76" s="142" t="n">
        <f aca="false">SUM(E74:E75)</f>
        <v>0</v>
      </c>
      <c r="F76" s="142" t="n">
        <f aca="false">SUM(F74:F75)</f>
        <v>0</v>
      </c>
      <c r="G76" s="142" t="n">
        <f aca="false">SUM(G74:G75)</f>
        <v>0</v>
      </c>
      <c r="H76" s="142" t="n">
        <f aca="false">SUM(H74:H75)</f>
        <v>0</v>
      </c>
      <c r="I76" s="142" t="n">
        <f aca="false">SUM(I74:I75)</f>
        <v>0</v>
      </c>
      <c r="J76" s="142" t="n">
        <f aca="false">SUM(J74:J75)</f>
        <v>0</v>
      </c>
      <c r="K76" s="142" t="n">
        <f aca="false">SUM(K74:K75)</f>
        <v>0</v>
      </c>
      <c r="L76" s="142" t="n">
        <f aca="false">SUM(L74:L75)</f>
        <v>0</v>
      </c>
      <c r="M76" s="142" t="n">
        <f aca="false">SUM(M74:M75)</f>
        <v>0</v>
      </c>
      <c r="N76" s="142" t="n">
        <f aca="false">SUM(N74:N75)</f>
        <v>0</v>
      </c>
      <c r="O76" s="142" t="n">
        <f aca="false">SUM(O74:O75)</f>
        <v>0</v>
      </c>
      <c r="P76" s="142" t="n">
        <f aca="false">SUM(D76:O76)</f>
        <v>0</v>
      </c>
    </row>
    <row r="77" customFormat="false" ht="12.75" hidden="false" customHeight="true" outlineLevel="0" collapsed="false">
      <c r="A77" s="133" t="s">
        <v>156</v>
      </c>
      <c r="B77" s="133"/>
      <c r="D77" s="148" t="n">
        <f aca="false">SUM(D76,D73,D69,D67,D64,D61,D60,D58,D48,D38,D29,D26)</f>
        <v>134000</v>
      </c>
      <c r="E77" s="148" t="n">
        <f aca="false">SUM(E76,E73,E69,E67,E64,E61,E60,E58,E48,E38,E29,E26)</f>
        <v>231200</v>
      </c>
      <c r="F77" s="148" t="n">
        <f aca="false">SUM(F76,F73,F69,F67,F64,F61,F60,F58,F48,F38,F29,F26)</f>
        <v>135000</v>
      </c>
      <c r="G77" s="148" t="n">
        <f aca="false">SUM(G76,G73,G69,G67,G64,G61,G60,G58,G48,G38,G29,G26)</f>
        <v>134000</v>
      </c>
      <c r="H77" s="148" t="n">
        <f aca="false">SUM(H76,H73,H69,H67,H64,H61,H60,H58,H48,H38,H29,H26)</f>
        <v>134000</v>
      </c>
      <c r="I77" s="148" t="n">
        <f aca="false">SUM(I76,I73,I69,I67,I64,I61,I60,I58,I48,I38,I29,I26)</f>
        <v>135000</v>
      </c>
      <c r="J77" s="148" t="n">
        <f aca="false">SUM(J76,J73,J69,J67,J64,J61,J60,J58,J48,J38,J29,J26)</f>
        <v>134000</v>
      </c>
      <c r="K77" s="148" t="n">
        <f aca="false">SUM(K76,K73,K69,K67,K64,K61,K60,K58,K48,K38,K29,K26)</f>
        <v>134000</v>
      </c>
      <c r="L77" s="148" t="n">
        <f aca="false">SUM(L76,L73,L69,L67,L64,L61,L60,L58,L48,L38,L29,L26)</f>
        <v>135000</v>
      </c>
      <c r="M77" s="148" t="n">
        <f aca="false">SUM(M76,M73,M69,M67,M64,M61,M60,M58,M48,M38,M29,M26)</f>
        <v>134000</v>
      </c>
      <c r="N77" s="148" t="n">
        <f aca="false">SUM(N76,N73,N69,N67,N64,N61,N60,N58,N48,N38,N29,N26)</f>
        <v>134000</v>
      </c>
      <c r="O77" s="148" t="n">
        <f aca="false">SUM(O76,O73,O69,O67,O64,O61,O60,O58,O48,O38,O29,O26)</f>
        <v>135000</v>
      </c>
      <c r="P77" s="148" t="n">
        <f aca="false">SUM(P76,P73,P69,P67,P64,P61,P60,P58,P48,P38,P29,P26)</f>
        <v>1709200</v>
      </c>
    </row>
    <row r="78" customFormat="false" ht="14.25" hidden="false" customHeight="false" outlineLevel="0" collapsed="false">
      <c r="A78" s="145"/>
      <c r="B78" s="145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</row>
    <row r="79" customFormat="false" ht="13.5" hidden="false" customHeight="false" outlineLevel="0" collapsed="false">
      <c r="A79" s="145"/>
      <c r="B79" s="145"/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</row>
    <row r="80" customFormat="false" ht="13.5" hidden="false" customHeight="false" outlineLevel="0" collapsed="false">
      <c r="A80" s="145"/>
      <c r="B80" s="145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</row>
  </sheetData>
  <printOptions headings="false" gridLines="false" gridLinesSet="true" horizontalCentered="true" verticalCentered="false"/>
  <pageMargins left="0" right="0" top="0.55" bottom="0.170138888888889" header="0.190277777777778" footer="0.17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 Narrow,Bold"&amp;14Enron Energy Services
2001 Expense Budget</oddHeader>
    <oddFooter>&amp;L&amp;"Arial Narrow,Regular"&amp;8&amp;D
&amp;T</oddFooter>
  </headerFooter>
  <rowBreaks count="1" manualBreakCount="1">
    <brk id="21" man="true" max="16383" min="0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0"/>
  <sheetViews>
    <sheetView showFormulas="false" showGridLines="true" showRowColHeaders="true" showZeros="true" rightToLeft="false" tabSelected="false" showOutlineSymbols="true" defaultGridColor="true" view="normal" topLeftCell="A15" colorId="64" zoomScale="100" zoomScaleNormal="100" zoomScalePageLayoutView="100" workbookViewId="0">
      <selection pane="topLeft" activeCell="D26" activeCellId="0" sqref="D26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114" width="17.82"/>
    <col collapsed="false" customWidth="true" hidden="false" outlineLevel="0" max="2" min="2" style="114" width="34.82"/>
    <col collapsed="false" customWidth="true" hidden="false" outlineLevel="0" max="3" min="3" style="114" width="1.82"/>
    <col collapsed="false" customWidth="true" hidden="false" outlineLevel="0" max="16" min="4" style="114" width="11.82"/>
    <col collapsed="false" customWidth="false" hidden="false" outlineLevel="0" max="257" min="17" style="114" width="9.32"/>
  </cols>
  <sheetData>
    <row r="1" customFormat="false" ht="12.75" hidden="false" customHeight="false" outlineLevel="0" collapsed="false">
      <c r="A1" s="127"/>
      <c r="B1" s="127"/>
      <c r="C1" s="150" t="s">
        <v>157</v>
      </c>
      <c r="D1" s="132" t="e">
        <f aca="false">#REF!</f>
        <v>#REF!</v>
      </c>
      <c r="E1" s="127"/>
      <c r="F1" s="127"/>
      <c r="G1" s="151"/>
      <c r="H1" s="151" t="s">
        <v>158</v>
      </c>
      <c r="I1" s="116" t="e">
        <f aca="false">CONCATENATE(D1,D2,".sys")</f>
        <v>#REF!</v>
      </c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  <c r="EI1" s="127"/>
      <c r="EJ1" s="127"/>
      <c r="EK1" s="127"/>
      <c r="EL1" s="127"/>
      <c r="EM1" s="127"/>
      <c r="EN1" s="127"/>
      <c r="EO1" s="127"/>
      <c r="EP1" s="127"/>
      <c r="EQ1" s="127"/>
      <c r="ER1" s="127"/>
      <c r="ES1" s="127"/>
      <c r="ET1" s="127"/>
      <c r="EU1" s="127"/>
      <c r="EV1" s="127"/>
      <c r="EW1" s="127"/>
      <c r="EX1" s="127"/>
      <c r="EY1" s="127"/>
      <c r="EZ1" s="127"/>
      <c r="FA1" s="127"/>
      <c r="FB1" s="127"/>
      <c r="FC1" s="127"/>
      <c r="FD1" s="127"/>
      <c r="FE1" s="127"/>
      <c r="FF1" s="127"/>
      <c r="FG1" s="127"/>
      <c r="FH1" s="127"/>
      <c r="FI1" s="127"/>
      <c r="FJ1" s="127"/>
      <c r="FK1" s="127"/>
      <c r="FL1" s="127"/>
      <c r="FM1" s="127"/>
      <c r="FN1" s="127"/>
      <c r="FO1" s="127"/>
      <c r="FP1" s="127"/>
      <c r="FQ1" s="127"/>
      <c r="FR1" s="127"/>
      <c r="FS1" s="127"/>
      <c r="FT1" s="127"/>
      <c r="FU1" s="127"/>
      <c r="FV1" s="127"/>
      <c r="FW1" s="127"/>
      <c r="FX1" s="127"/>
      <c r="FY1" s="127"/>
      <c r="FZ1" s="127"/>
      <c r="GA1" s="127"/>
      <c r="GB1" s="127"/>
      <c r="GC1" s="127"/>
      <c r="GD1" s="127"/>
      <c r="GE1" s="127"/>
      <c r="GF1" s="127"/>
      <c r="GG1" s="127"/>
      <c r="GH1" s="127"/>
      <c r="GI1" s="127"/>
      <c r="GJ1" s="127"/>
      <c r="GK1" s="127"/>
      <c r="GL1" s="127"/>
      <c r="GM1" s="127"/>
      <c r="GN1" s="127"/>
      <c r="GO1" s="127"/>
      <c r="GP1" s="127"/>
      <c r="GQ1" s="127"/>
      <c r="GR1" s="127"/>
      <c r="GS1" s="127"/>
      <c r="GT1" s="127"/>
      <c r="GU1" s="127"/>
      <c r="GV1" s="127"/>
      <c r="GW1" s="127"/>
      <c r="GX1" s="127"/>
      <c r="GY1" s="127"/>
      <c r="GZ1" s="127"/>
      <c r="HA1" s="127"/>
      <c r="HB1" s="127"/>
      <c r="HC1" s="127"/>
      <c r="HD1" s="127"/>
      <c r="HE1" s="127"/>
      <c r="HF1" s="127"/>
      <c r="HG1" s="127"/>
      <c r="HH1" s="127"/>
      <c r="HI1" s="127"/>
      <c r="HJ1" s="127"/>
      <c r="HK1" s="127"/>
      <c r="HL1" s="127"/>
      <c r="HM1" s="127"/>
      <c r="HN1" s="127"/>
      <c r="HO1" s="127"/>
      <c r="HP1" s="127"/>
      <c r="HQ1" s="127"/>
      <c r="HR1" s="127"/>
      <c r="HS1" s="127"/>
      <c r="HT1" s="127"/>
      <c r="HU1" s="127"/>
      <c r="HV1" s="127"/>
      <c r="HW1" s="127"/>
      <c r="HX1" s="127"/>
      <c r="HY1" s="127"/>
      <c r="HZ1" s="127"/>
      <c r="IA1" s="127"/>
      <c r="IB1" s="127"/>
      <c r="IC1" s="127"/>
      <c r="ID1" s="127"/>
      <c r="IE1" s="127"/>
      <c r="IF1" s="127"/>
      <c r="IG1" s="127"/>
      <c r="IH1" s="127"/>
      <c r="II1" s="127"/>
      <c r="IJ1" s="127"/>
      <c r="IK1" s="127"/>
      <c r="IL1" s="127"/>
      <c r="IM1" s="127"/>
      <c r="IN1" s="127"/>
      <c r="IO1" s="127"/>
      <c r="IP1" s="127"/>
      <c r="IQ1" s="127"/>
      <c r="IR1" s="127"/>
      <c r="IS1" s="127"/>
      <c r="IT1" s="127"/>
      <c r="IU1" s="127"/>
      <c r="IV1" s="127"/>
      <c r="IW1" s="127"/>
    </row>
    <row r="2" customFormat="false" ht="12.75" hidden="false" customHeight="false" outlineLevel="0" collapsed="false">
      <c r="A2" s="127"/>
      <c r="B2" s="127"/>
      <c r="C2" s="150" t="s">
        <v>159</v>
      </c>
      <c r="D2" s="132" t="e">
        <f aca="false">#REF!</f>
        <v>#REF!</v>
      </c>
      <c r="E2" s="127"/>
      <c r="F2" s="127"/>
      <c r="G2" s="151"/>
      <c r="H2" s="151" t="s">
        <v>160</v>
      </c>
      <c r="I2" s="127" t="s">
        <v>161</v>
      </c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  <c r="DB2" s="127"/>
      <c r="DC2" s="127"/>
      <c r="DD2" s="127"/>
      <c r="DE2" s="127"/>
      <c r="DF2" s="127"/>
      <c r="DG2" s="127"/>
      <c r="DH2" s="127"/>
      <c r="DI2" s="127"/>
      <c r="DJ2" s="127"/>
      <c r="DK2" s="127"/>
      <c r="DL2" s="127"/>
      <c r="DM2" s="127"/>
      <c r="DN2" s="127"/>
      <c r="DO2" s="127"/>
      <c r="DP2" s="127"/>
      <c r="DQ2" s="127"/>
      <c r="DR2" s="127"/>
      <c r="DS2" s="127"/>
      <c r="DT2" s="127"/>
      <c r="DU2" s="127"/>
      <c r="DV2" s="127"/>
      <c r="DW2" s="127"/>
      <c r="DX2" s="127"/>
      <c r="DY2" s="127"/>
      <c r="DZ2" s="127"/>
      <c r="EA2" s="127"/>
      <c r="EB2" s="127"/>
      <c r="EC2" s="127"/>
      <c r="ED2" s="127"/>
      <c r="EE2" s="127"/>
      <c r="EF2" s="127"/>
      <c r="EG2" s="127"/>
      <c r="EH2" s="127"/>
      <c r="EI2" s="127"/>
      <c r="EJ2" s="127"/>
      <c r="EK2" s="127"/>
      <c r="EL2" s="127"/>
      <c r="EM2" s="127"/>
      <c r="EN2" s="127"/>
      <c r="EO2" s="127"/>
      <c r="EP2" s="127"/>
      <c r="EQ2" s="127"/>
      <c r="ER2" s="127"/>
      <c r="ES2" s="127"/>
      <c r="ET2" s="127"/>
      <c r="EU2" s="127"/>
      <c r="EV2" s="127"/>
      <c r="EW2" s="127"/>
      <c r="EX2" s="127"/>
      <c r="EY2" s="127"/>
      <c r="EZ2" s="127"/>
      <c r="FA2" s="127"/>
      <c r="FB2" s="127"/>
      <c r="FC2" s="127"/>
      <c r="FD2" s="127"/>
      <c r="FE2" s="127"/>
      <c r="FF2" s="127"/>
      <c r="FG2" s="127"/>
      <c r="FH2" s="127"/>
      <c r="FI2" s="127"/>
      <c r="FJ2" s="127"/>
      <c r="FK2" s="127"/>
      <c r="FL2" s="127"/>
      <c r="FM2" s="127"/>
      <c r="FN2" s="127"/>
      <c r="FO2" s="127"/>
      <c r="FP2" s="127"/>
      <c r="FQ2" s="127"/>
      <c r="FR2" s="127"/>
      <c r="FS2" s="127"/>
      <c r="FT2" s="127"/>
      <c r="FU2" s="127"/>
      <c r="FV2" s="127"/>
      <c r="FW2" s="127"/>
      <c r="FX2" s="127"/>
      <c r="FY2" s="127"/>
      <c r="FZ2" s="127"/>
      <c r="GA2" s="127"/>
      <c r="GB2" s="127"/>
      <c r="GC2" s="127"/>
      <c r="GD2" s="127"/>
      <c r="GE2" s="127"/>
      <c r="GF2" s="127"/>
      <c r="GG2" s="127"/>
      <c r="GH2" s="127"/>
      <c r="GI2" s="127"/>
      <c r="GJ2" s="127"/>
      <c r="GK2" s="127"/>
      <c r="GL2" s="127"/>
      <c r="GM2" s="127"/>
      <c r="GN2" s="127"/>
      <c r="GO2" s="127"/>
      <c r="GP2" s="127"/>
      <c r="GQ2" s="127"/>
      <c r="GR2" s="127"/>
      <c r="GS2" s="127"/>
      <c r="GT2" s="127"/>
      <c r="GU2" s="127"/>
      <c r="GV2" s="127"/>
      <c r="GW2" s="127"/>
      <c r="GX2" s="127"/>
      <c r="GY2" s="127"/>
      <c r="GZ2" s="127"/>
      <c r="HA2" s="127"/>
      <c r="HB2" s="127"/>
      <c r="HC2" s="127"/>
      <c r="HD2" s="127"/>
      <c r="HE2" s="127"/>
      <c r="HF2" s="127"/>
      <c r="HG2" s="127"/>
      <c r="HH2" s="127"/>
      <c r="HI2" s="127"/>
      <c r="HJ2" s="127"/>
      <c r="HK2" s="127"/>
      <c r="HL2" s="127"/>
      <c r="HM2" s="127"/>
      <c r="HN2" s="127"/>
      <c r="HO2" s="127"/>
      <c r="HP2" s="127"/>
      <c r="HQ2" s="127"/>
      <c r="HR2" s="127"/>
      <c r="HS2" s="127"/>
      <c r="HT2" s="127"/>
      <c r="HU2" s="127"/>
      <c r="HV2" s="127"/>
      <c r="HW2" s="127"/>
      <c r="HX2" s="127"/>
      <c r="HY2" s="127"/>
      <c r="HZ2" s="127"/>
      <c r="IA2" s="127"/>
      <c r="IB2" s="127"/>
      <c r="IC2" s="127"/>
      <c r="ID2" s="127"/>
      <c r="IE2" s="127"/>
      <c r="IF2" s="127"/>
      <c r="IG2" s="127"/>
      <c r="IH2" s="127"/>
      <c r="II2" s="127"/>
      <c r="IJ2" s="127"/>
      <c r="IK2" s="127"/>
      <c r="IL2" s="127"/>
      <c r="IM2" s="127"/>
      <c r="IN2" s="127"/>
      <c r="IO2" s="127"/>
      <c r="IP2" s="127"/>
      <c r="IQ2" s="127"/>
      <c r="IR2" s="127"/>
      <c r="IS2" s="127"/>
      <c r="IT2" s="127"/>
      <c r="IU2" s="127"/>
      <c r="IV2" s="127"/>
      <c r="IW2" s="127"/>
    </row>
    <row r="3" customFormat="false" ht="12.75" hidden="false" customHeight="false" outlineLevel="0" collapsed="false">
      <c r="A3" s="127"/>
      <c r="B3" s="127"/>
      <c r="C3" s="150" t="s">
        <v>162</v>
      </c>
      <c r="D3" s="132" t="e">
        <f aca="false">#REF!</f>
        <v>#REF!</v>
      </c>
      <c r="E3" s="127"/>
      <c r="F3" s="127"/>
      <c r="G3" s="151"/>
      <c r="H3" s="151" t="s">
        <v>163</v>
      </c>
      <c r="I3" s="127" t="s">
        <v>164</v>
      </c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  <c r="HO3" s="127"/>
      <c r="HP3" s="127"/>
      <c r="HQ3" s="127"/>
      <c r="HR3" s="127"/>
      <c r="HS3" s="127"/>
      <c r="HT3" s="127"/>
      <c r="HU3" s="127"/>
      <c r="HV3" s="127"/>
      <c r="HW3" s="127"/>
      <c r="HX3" s="127"/>
      <c r="HY3" s="127"/>
      <c r="HZ3" s="127"/>
      <c r="IA3" s="127"/>
      <c r="IB3" s="127"/>
      <c r="IC3" s="127"/>
      <c r="ID3" s="127"/>
      <c r="IE3" s="127"/>
      <c r="IF3" s="127"/>
      <c r="IG3" s="127"/>
      <c r="IH3" s="127"/>
      <c r="II3" s="127"/>
      <c r="IJ3" s="127"/>
      <c r="IK3" s="127"/>
      <c r="IL3" s="127"/>
      <c r="IM3" s="127"/>
      <c r="IN3" s="127"/>
      <c r="IO3" s="127"/>
      <c r="IP3" s="127"/>
      <c r="IQ3" s="127"/>
      <c r="IR3" s="127"/>
      <c r="IS3" s="127"/>
      <c r="IT3" s="127"/>
      <c r="IU3" s="127"/>
      <c r="IV3" s="127"/>
      <c r="IW3" s="127"/>
    </row>
    <row r="4" customFormat="false" ht="12.75" hidden="false" customHeight="false" outlineLevel="0" collapsed="false">
      <c r="A4" s="127"/>
      <c r="B4" s="127"/>
      <c r="C4" s="150" t="s">
        <v>165</v>
      </c>
      <c r="D4" s="132" t="e">
        <f aca="false">#REF!</f>
        <v>#REF!</v>
      </c>
      <c r="E4" s="127"/>
      <c r="F4" s="127"/>
      <c r="G4" s="127"/>
      <c r="H4" s="151" t="s">
        <v>166</v>
      </c>
      <c r="I4" s="127" t="s">
        <v>167</v>
      </c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7"/>
      <c r="HZ4" s="127"/>
      <c r="IA4" s="127"/>
      <c r="IB4" s="127"/>
      <c r="IC4" s="127"/>
      <c r="ID4" s="127"/>
      <c r="IE4" s="127"/>
      <c r="IF4" s="127"/>
      <c r="IG4" s="127"/>
      <c r="IH4" s="127"/>
      <c r="II4" s="127"/>
      <c r="IJ4" s="127"/>
      <c r="IK4" s="127"/>
      <c r="IL4" s="127"/>
      <c r="IM4" s="127"/>
      <c r="IN4" s="127"/>
      <c r="IO4" s="127"/>
      <c r="IP4" s="127"/>
      <c r="IQ4" s="127"/>
      <c r="IR4" s="127"/>
      <c r="IS4" s="127"/>
      <c r="IT4" s="127"/>
      <c r="IU4" s="127"/>
      <c r="IV4" s="127"/>
      <c r="IW4" s="127"/>
    </row>
    <row r="5" customFormat="false" ht="12.75" hidden="false" customHeight="false" outlineLevel="0" collapsed="false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52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7"/>
      <c r="EH5" s="127"/>
      <c r="EI5" s="127"/>
      <c r="EJ5" s="127"/>
      <c r="EK5" s="127"/>
      <c r="EL5" s="127"/>
      <c r="EM5" s="127"/>
      <c r="EN5" s="127"/>
      <c r="EO5" s="127"/>
      <c r="EP5" s="127"/>
      <c r="EQ5" s="127"/>
      <c r="ER5" s="127"/>
      <c r="ES5" s="127"/>
      <c r="ET5" s="127"/>
      <c r="EU5" s="127"/>
      <c r="EV5" s="127"/>
      <c r="EW5" s="127"/>
      <c r="EX5" s="127"/>
      <c r="EY5" s="127"/>
      <c r="EZ5" s="127"/>
      <c r="FA5" s="127"/>
      <c r="FB5" s="127"/>
      <c r="FC5" s="127"/>
      <c r="FD5" s="127"/>
      <c r="FE5" s="127"/>
      <c r="FF5" s="127"/>
      <c r="FG5" s="127"/>
      <c r="FH5" s="127"/>
      <c r="FI5" s="127"/>
      <c r="FJ5" s="127"/>
      <c r="FK5" s="127"/>
      <c r="FL5" s="127"/>
      <c r="FM5" s="127"/>
      <c r="FN5" s="127"/>
      <c r="FO5" s="127"/>
      <c r="FP5" s="127"/>
      <c r="FQ5" s="127"/>
      <c r="FR5" s="127"/>
      <c r="FS5" s="127"/>
      <c r="FT5" s="127"/>
      <c r="FU5" s="127"/>
      <c r="FV5" s="127"/>
      <c r="FW5" s="127"/>
      <c r="FX5" s="127"/>
      <c r="FY5" s="127"/>
      <c r="FZ5" s="127"/>
      <c r="GA5" s="127"/>
      <c r="GB5" s="127"/>
      <c r="GC5" s="127"/>
      <c r="GD5" s="127"/>
      <c r="GE5" s="127"/>
      <c r="GF5" s="127"/>
      <c r="GG5" s="127"/>
      <c r="GH5" s="127"/>
      <c r="GI5" s="127"/>
      <c r="GJ5" s="127"/>
      <c r="GK5" s="127"/>
      <c r="GL5" s="127"/>
      <c r="GM5" s="127"/>
      <c r="GN5" s="127"/>
      <c r="GO5" s="127"/>
      <c r="GP5" s="127"/>
      <c r="GQ5" s="127"/>
      <c r="GR5" s="127"/>
      <c r="GS5" s="127"/>
      <c r="GT5" s="127"/>
      <c r="GU5" s="127"/>
      <c r="GV5" s="127"/>
      <c r="GW5" s="127"/>
      <c r="GX5" s="127"/>
      <c r="GY5" s="127"/>
      <c r="GZ5" s="127"/>
      <c r="HA5" s="127"/>
      <c r="HB5" s="127"/>
      <c r="HC5" s="127"/>
      <c r="HD5" s="127"/>
      <c r="HE5" s="127"/>
      <c r="HF5" s="127"/>
      <c r="HG5" s="127"/>
      <c r="HH5" s="127"/>
      <c r="HI5" s="127"/>
      <c r="HJ5" s="127"/>
      <c r="HK5" s="127"/>
      <c r="HL5" s="127"/>
      <c r="HM5" s="127"/>
      <c r="HN5" s="127"/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27"/>
      <c r="HZ5" s="127"/>
      <c r="IA5" s="127"/>
      <c r="IB5" s="127"/>
      <c r="IC5" s="127"/>
      <c r="ID5" s="127"/>
      <c r="IE5" s="127"/>
      <c r="IF5" s="127"/>
      <c r="IG5" s="127"/>
      <c r="IH5" s="127"/>
      <c r="II5" s="127"/>
      <c r="IJ5" s="127"/>
      <c r="IK5" s="127"/>
      <c r="IL5" s="127"/>
      <c r="IM5" s="127"/>
      <c r="IN5" s="127"/>
      <c r="IO5" s="127"/>
      <c r="IP5" s="127"/>
      <c r="IQ5" s="127"/>
      <c r="IR5" s="127"/>
      <c r="IS5" s="127"/>
      <c r="IT5" s="127"/>
      <c r="IU5" s="127"/>
      <c r="IV5" s="127"/>
      <c r="IW5" s="127"/>
    </row>
    <row r="6" customFormat="false" ht="12.75" hidden="false" customHeight="false" outlineLevel="0" collapsed="false">
      <c r="A6" s="127"/>
      <c r="B6" s="120" t="s">
        <v>90</v>
      </c>
      <c r="D6" s="122" t="n">
        <v>36526</v>
      </c>
      <c r="E6" s="123" t="n">
        <v>36557</v>
      </c>
      <c r="F6" s="123" t="n">
        <v>36586</v>
      </c>
      <c r="G6" s="123" t="n">
        <v>36617</v>
      </c>
      <c r="H6" s="123" t="n">
        <v>36647</v>
      </c>
      <c r="I6" s="123" t="n">
        <v>36678</v>
      </c>
      <c r="J6" s="123" t="n">
        <v>36708</v>
      </c>
      <c r="K6" s="123" t="n">
        <v>36739</v>
      </c>
      <c r="L6" s="123" t="n">
        <v>36770</v>
      </c>
      <c r="M6" s="123" t="n">
        <v>36800</v>
      </c>
      <c r="N6" s="123" t="n">
        <v>36831</v>
      </c>
      <c r="O6" s="124" t="n">
        <v>36861</v>
      </c>
      <c r="P6" s="125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127"/>
      <c r="GZ6" s="127"/>
      <c r="HA6" s="127"/>
      <c r="HB6" s="127"/>
      <c r="HC6" s="127"/>
      <c r="HD6" s="127"/>
      <c r="HE6" s="127"/>
      <c r="HF6" s="127"/>
      <c r="HG6" s="127"/>
      <c r="HH6" s="127"/>
      <c r="HI6" s="127"/>
      <c r="HJ6" s="127"/>
      <c r="HK6" s="127"/>
      <c r="HL6" s="127"/>
      <c r="HM6" s="127"/>
      <c r="HN6" s="127"/>
      <c r="HO6" s="127"/>
      <c r="HP6" s="127"/>
      <c r="HQ6" s="127"/>
      <c r="HR6" s="127"/>
      <c r="HS6" s="127"/>
      <c r="HT6" s="127"/>
      <c r="HU6" s="127"/>
      <c r="HV6" s="127"/>
      <c r="HW6" s="127"/>
      <c r="HX6" s="127"/>
      <c r="HY6" s="127"/>
      <c r="HZ6" s="127"/>
      <c r="IA6" s="127"/>
      <c r="IB6" s="127"/>
      <c r="IC6" s="127"/>
      <c r="ID6" s="127"/>
      <c r="IE6" s="127"/>
      <c r="IF6" s="127"/>
      <c r="IG6" s="127"/>
      <c r="IH6" s="127"/>
      <c r="II6" s="127"/>
      <c r="IJ6" s="127"/>
      <c r="IK6" s="127"/>
      <c r="IL6" s="127"/>
      <c r="IM6" s="127"/>
      <c r="IN6" s="127"/>
      <c r="IO6" s="127"/>
      <c r="IP6" s="127"/>
      <c r="IQ6" s="127"/>
      <c r="IR6" s="127"/>
      <c r="IS6" s="127"/>
      <c r="IT6" s="127"/>
      <c r="IU6" s="127"/>
      <c r="IV6" s="127"/>
      <c r="IW6" s="127"/>
    </row>
    <row r="7" customFormat="false" ht="12.75" hidden="false" customHeight="false" outlineLevel="0" collapsed="false">
      <c r="A7" s="127"/>
      <c r="P7" s="128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7"/>
      <c r="FN7" s="127"/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  <c r="IJ7" s="127"/>
      <c r="IK7" s="127"/>
      <c r="IL7" s="127"/>
      <c r="IM7" s="127"/>
      <c r="IN7" s="127"/>
      <c r="IO7" s="127"/>
      <c r="IP7" s="127"/>
      <c r="IQ7" s="127"/>
      <c r="IR7" s="127"/>
      <c r="IS7" s="127"/>
      <c r="IT7" s="127"/>
      <c r="IU7" s="127"/>
      <c r="IV7" s="127"/>
      <c r="IW7" s="127"/>
    </row>
    <row r="8" customFormat="false" ht="12.75" hidden="false" customHeight="false" outlineLevel="0" collapsed="false">
      <c r="A8" s="132" t="s">
        <v>168</v>
      </c>
      <c r="B8" s="114" t="s">
        <v>169</v>
      </c>
      <c r="D8" s="153" t="e">
        <f aca="false">(#NAME?,#REF!,Load!$I$1,Load!$I$2,Load!$A8,Load!D$24,Load!$I$3,Load!$I$4)</f>
        <v>#NAME?</v>
      </c>
      <c r="E8" s="153" t="e">
        <f aca="false">HPLNK(#REF!,Load!$I$1,Load!$I$2,Load!$A8,Load!E$24,Load!$I$3,Load!$I$4)</f>
        <v>#NAME?</v>
      </c>
      <c r="F8" s="153" t="e">
        <f aca="false">HPLNK(#REF!,Load!$I$1,Load!$I$2,Load!$A8,Load!F$24,Load!$I$3,Load!$I$4)</f>
        <v>#NAME?</v>
      </c>
      <c r="G8" s="153" t="e">
        <f aca="false">HPLNK(#REF!,Load!$I$1,Load!$I$2,Load!$A8,Load!G$24,Load!$I$3,Load!$I$4)</f>
        <v>#NAME?</v>
      </c>
      <c r="H8" s="153" t="e">
        <f aca="false">HPLNK(#REF!,Load!$I$1,Load!$I$2,Load!$A8,Load!H$24,Load!$I$3,Load!$I$4)</f>
        <v>#NAME?</v>
      </c>
      <c r="I8" s="153" t="e">
        <f aca="false">HPLNK(#REF!,Load!$I$1,Load!$I$2,Load!$A8,Load!I$24,Load!$I$3,Load!$I$4)</f>
        <v>#NAME?</v>
      </c>
      <c r="J8" s="153" t="e">
        <f aca="false">HPLNK(#REF!,Load!$I$1,Load!$I$2,Load!$A8,Load!J$24,Load!$I$3,Load!$I$4)</f>
        <v>#NAME?</v>
      </c>
      <c r="K8" s="153" t="e">
        <f aca="false">HPLNK(#REF!,Load!$I$1,Load!$I$2,Load!$A8,Load!K$24,Load!$I$3,Load!$I$4)</f>
        <v>#NAME?</v>
      </c>
      <c r="L8" s="153" t="e">
        <f aca="false">HPLNK(#REF!,Load!$I$1,Load!$I$2,Load!$A8,Load!L$24,Load!$I$3,Load!$I$4)</f>
        <v>#NAME?</v>
      </c>
      <c r="M8" s="153" t="e">
        <f aca="false">HPLNK(#REF!,Load!$I$1,Load!$I$2,Load!$A8,Load!M$24,Load!$I$3,Load!$I$4)</f>
        <v>#NAME?</v>
      </c>
      <c r="N8" s="153" t="e">
        <f aca="false">HPLNK(#REF!,Load!$I$1,Load!$I$2,Load!$A8,Load!N$24,Load!$I$3,Load!$I$4)</f>
        <v>#NAME?</v>
      </c>
      <c r="O8" s="153" t="e">
        <f aca="false">HPLNK(#REF!,Load!$I$1,Load!$I$2,Load!$A8,Load!O$24,Load!$I$3,Load!$I$4)</f>
        <v>#NAME?</v>
      </c>
      <c r="P8" s="128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  <c r="EI8" s="127"/>
      <c r="EJ8" s="127"/>
      <c r="EK8" s="127"/>
      <c r="EL8" s="127"/>
      <c r="EM8" s="127"/>
      <c r="EN8" s="127"/>
      <c r="EO8" s="127"/>
      <c r="EP8" s="127"/>
      <c r="EQ8" s="127"/>
      <c r="ER8" s="127"/>
      <c r="ES8" s="127"/>
      <c r="ET8" s="127"/>
      <c r="EU8" s="127"/>
      <c r="EV8" s="127"/>
      <c r="EW8" s="127"/>
      <c r="EX8" s="127"/>
      <c r="EY8" s="127"/>
      <c r="EZ8" s="127"/>
      <c r="FA8" s="127"/>
      <c r="FB8" s="127"/>
      <c r="FC8" s="127"/>
      <c r="FD8" s="127"/>
      <c r="FE8" s="127"/>
      <c r="FF8" s="127"/>
      <c r="FG8" s="127"/>
      <c r="FH8" s="127"/>
      <c r="FI8" s="127"/>
      <c r="FJ8" s="127"/>
      <c r="FK8" s="127"/>
      <c r="FL8" s="127"/>
      <c r="FM8" s="127"/>
      <c r="FN8" s="127"/>
      <c r="FO8" s="127"/>
      <c r="FP8" s="127"/>
      <c r="FQ8" s="127"/>
      <c r="FR8" s="127"/>
      <c r="FS8" s="127"/>
      <c r="FT8" s="127"/>
      <c r="FU8" s="127"/>
      <c r="FV8" s="127"/>
      <c r="FW8" s="127"/>
      <c r="FX8" s="127"/>
      <c r="FY8" s="127"/>
      <c r="FZ8" s="127"/>
      <c r="GA8" s="127"/>
      <c r="GB8" s="127"/>
      <c r="GC8" s="127"/>
      <c r="GD8" s="127"/>
      <c r="GE8" s="127"/>
      <c r="GF8" s="127"/>
      <c r="GG8" s="127"/>
      <c r="GH8" s="127"/>
      <c r="GI8" s="127"/>
      <c r="GJ8" s="127"/>
      <c r="GK8" s="127"/>
      <c r="GL8" s="127"/>
      <c r="GM8" s="127"/>
      <c r="GN8" s="127"/>
      <c r="GO8" s="127"/>
      <c r="GP8" s="127"/>
      <c r="GQ8" s="127"/>
      <c r="GR8" s="127"/>
      <c r="GS8" s="127"/>
      <c r="GT8" s="127"/>
      <c r="GU8" s="127"/>
      <c r="GV8" s="127"/>
      <c r="GW8" s="127"/>
      <c r="GX8" s="127"/>
      <c r="GY8" s="127"/>
      <c r="GZ8" s="127"/>
      <c r="HA8" s="127"/>
      <c r="HB8" s="127"/>
      <c r="HC8" s="127"/>
      <c r="HD8" s="127"/>
      <c r="HE8" s="127"/>
      <c r="HF8" s="127"/>
      <c r="HG8" s="127"/>
      <c r="HH8" s="127"/>
      <c r="HI8" s="127"/>
      <c r="HJ8" s="127"/>
      <c r="HK8" s="127"/>
      <c r="HL8" s="127"/>
      <c r="HM8" s="127"/>
      <c r="HN8" s="127"/>
      <c r="HO8" s="127"/>
      <c r="HP8" s="127"/>
      <c r="HQ8" s="127"/>
      <c r="HR8" s="127"/>
      <c r="HS8" s="127"/>
      <c r="HT8" s="127"/>
      <c r="HU8" s="127"/>
      <c r="HV8" s="127"/>
      <c r="HW8" s="127"/>
      <c r="HX8" s="127"/>
      <c r="HY8" s="127"/>
      <c r="HZ8" s="127"/>
      <c r="IA8" s="127"/>
      <c r="IB8" s="127"/>
      <c r="IC8" s="127"/>
      <c r="ID8" s="127"/>
      <c r="IE8" s="127"/>
      <c r="IF8" s="127"/>
      <c r="IG8" s="127"/>
      <c r="IH8" s="127"/>
      <c r="II8" s="127"/>
      <c r="IJ8" s="127"/>
      <c r="IK8" s="127"/>
      <c r="IL8" s="127"/>
      <c r="IM8" s="127"/>
      <c r="IN8" s="127"/>
      <c r="IO8" s="127"/>
      <c r="IP8" s="127"/>
      <c r="IQ8" s="127"/>
      <c r="IR8" s="127"/>
      <c r="IS8" s="127"/>
      <c r="IT8" s="127"/>
      <c r="IU8" s="127"/>
      <c r="IV8" s="127"/>
      <c r="IW8" s="127"/>
    </row>
    <row r="9" customFormat="false" ht="12.75" hidden="false" customHeight="false" outlineLevel="0" collapsed="false">
      <c r="A9" s="132" t="s">
        <v>170</v>
      </c>
      <c r="B9" s="114" t="s">
        <v>171</v>
      </c>
      <c r="D9" s="153" t="e">
        <f aca="false">HPLNK(#REF!,Load!$I$1,Load!$I$2,Load!$A9,Load!D$24,Load!$I$3,Load!$I$4)</f>
        <v>#NAME?</v>
      </c>
      <c r="E9" s="153" t="e">
        <f aca="false">HPLNK(#REF!,Load!$I$1,Load!$I$2,Load!$A9,Load!E$24,Load!$I$3,Load!$I$4)</f>
        <v>#NAME?</v>
      </c>
      <c r="F9" s="153" t="e">
        <f aca="false">HPLNK(#REF!,Load!$I$1,Load!$I$2,Load!$A9,Load!F$24,Load!$I$3,Load!$I$4)</f>
        <v>#NAME?</v>
      </c>
      <c r="G9" s="153" t="e">
        <f aca="false">HPLNK(#REF!,Load!$I$1,Load!$I$2,Load!$A9,Load!G$24,Load!$I$3,Load!$I$4)</f>
        <v>#NAME?</v>
      </c>
      <c r="H9" s="153" t="e">
        <f aca="false">HPLNK(#REF!,Load!$I$1,Load!$I$2,Load!$A9,Load!H$24,Load!$I$3,Load!$I$4)</f>
        <v>#NAME?</v>
      </c>
      <c r="I9" s="153" t="e">
        <f aca="false">HPLNK(#REF!,Load!$I$1,Load!$I$2,Load!$A9,Load!I$24,Load!$I$3,Load!$I$4)</f>
        <v>#NAME?</v>
      </c>
      <c r="J9" s="153" t="e">
        <f aca="false">HPLNK(#REF!,Load!$I$1,Load!$I$2,Load!$A9,Load!J$24,Load!$I$3,Load!$I$4)</f>
        <v>#NAME?</v>
      </c>
      <c r="K9" s="153" t="e">
        <f aca="false">HPLNK(#REF!,Load!$I$1,Load!$I$2,Load!$A9,Load!K$24,Load!$I$3,Load!$I$4)</f>
        <v>#NAME?</v>
      </c>
      <c r="L9" s="153" t="e">
        <f aca="false">HPLNK(#REF!,Load!$I$1,Load!$I$2,Load!$A9,Load!L$24,Load!$I$3,Load!$I$4)</f>
        <v>#NAME?</v>
      </c>
      <c r="M9" s="153" t="e">
        <f aca="false">HPLNK(#REF!,Load!$I$1,Load!$I$2,Load!$A9,Load!M$24,Load!$I$3,Load!$I$4)</f>
        <v>#NAME?</v>
      </c>
      <c r="N9" s="153" t="e">
        <f aca="false">HPLNK(#REF!,Load!$I$1,Load!$I$2,Load!$A9,Load!N$24,Load!$I$3,Load!$I$4)</f>
        <v>#NAME?</v>
      </c>
      <c r="O9" s="153" t="e">
        <f aca="false">HPLNK(#REF!,Load!$I$1,Load!$I$2,Load!$A9,Load!O$24,Load!$I$3,Load!$I$4)</f>
        <v>#NAME?</v>
      </c>
      <c r="P9" s="128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  <c r="EI9" s="127"/>
      <c r="EJ9" s="127"/>
      <c r="EK9" s="127"/>
      <c r="EL9" s="127"/>
      <c r="EM9" s="127"/>
      <c r="EN9" s="127"/>
      <c r="EO9" s="127"/>
      <c r="EP9" s="127"/>
      <c r="EQ9" s="127"/>
      <c r="ER9" s="127"/>
      <c r="ES9" s="127"/>
      <c r="ET9" s="127"/>
      <c r="EU9" s="127"/>
      <c r="EV9" s="127"/>
      <c r="EW9" s="127"/>
      <c r="EX9" s="127"/>
      <c r="EY9" s="127"/>
      <c r="EZ9" s="127"/>
      <c r="FA9" s="127"/>
      <c r="FB9" s="127"/>
      <c r="FC9" s="127"/>
      <c r="FD9" s="127"/>
      <c r="FE9" s="127"/>
      <c r="FF9" s="127"/>
      <c r="FG9" s="127"/>
      <c r="FH9" s="127"/>
      <c r="FI9" s="127"/>
      <c r="FJ9" s="127"/>
      <c r="FK9" s="127"/>
      <c r="FL9" s="127"/>
      <c r="FM9" s="127"/>
      <c r="FN9" s="127"/>
      <c r="FO9" s="127"/>
      <c r="FP9" s="127"/>
      <c r="FQ9" s="127"/>
      <c r="FR9" s="127"/>
      <c r="FS9" s="127"/>
      <c r="FT9" s="127"/>
      <c r="FU9" s="127"/>
      <c r="FV9" s="127"/>
      <c r="FW9" s="127"/>
      <c r="FX9" s="127"/>
      <c r="FY9" s="127"/>
      <c r="FZ9" s="127"/>
      <c r="GA9" s="127"/>
      <c r="GB9" s="127"/>
      <c r="GC9" s="127"/>
      <c r="GD9" s="127"/>
      <c r="GE9" s="127"/>
      <c r="GF9" s="127"/>
      <c r="GG9" s="127"/>
      <c r="GH9" s="127"/>
      <c r="GI9" s="127"/>
      <c r="GJ9" s="127"/>
      <c r="GK9" s="127"/>
      <c r="GL9" s="127"/>
      <c r="GM9" s="127"/>
      <c r="GN9" s="127"/>
      <c r="GO9" s="127"/>
      <c r="GP9" s="127"/>
      <c r="GQ9" s="127"/>
      <c r="GR9" s="127"/>
      <c r="GS9" s="127"/>
      <c r="GT9" s="127"/>
      <c r="GU9" s="127"/>
      <c r="GV9" s="127"/>
      <c r="GW9" s="127"/>
      <c r="GX9" s="127"/>
      <c r="GY9" s="127"/>
      <c r="GZ9" s="127"/>
      <c r="HA9" s="127"/>
      <c r="HB9" s="127"/>
      <c r="HC9" s="127"/>
      <c r="HD9" s="127"/>
      <c r="HE9" s="127"/>
      <c r="HF9" s="127"/>
      <c r="HG9" s="127"/>
      <c r="HH9" s="127"/>
      <c r="HI9" s="127"/>
      <c r="HJ9" s="127"/>
      <c r="HK9" s="127"/>
      <c r="HL9" s="127"/>
      <c r="HM9" s="127"/>
      <c r="HN9" s="127"/>
      <c r="HO9" s="127"/>
      <c r="HP9" s="127"/>
      <c r="HQ9" s="127"/>
      <c r="HR9" s="127"/>
      <c r="HS9" s="127"/>
      <c r="HT9" s="127"/>
      <c r="HU9" s="127"/>
      <c r="HV9" s="127"/>
      <c r="HW9" s="127"/>
      <c r="HX9" s="127"/>
      <c r="HY9" s="127"/>
      <c r="HZ9" s="127"/>
      <c r="IA9" s="127"/>
      <c r="IB9" s="127"/>
      <c r="IC9" s="127"/>
      <c r="ID9" s="127"/>
      <c r="IE9" s="127"/>
      <c r="IF9" s="127"/>
      <c r="IG9" s="127"/>
      <c r="IH9" s="127"/>
      <c r="II9" s="127"/>
      <c r="IJ9" s="127"/>
      <c r="IK9" s="127"/>
      <c r="IL9" s="127"/>
      <c r="IM9" s="127"/>
      <c r="IN9" s="127"/>
      <c r="IO9" s="127"/>
      <c r="IP9" s="127"/>
      <c r="IQ9" s="127"/>
      <c r="IR9" s="127"/>
      <c r="IS9" s="127"/>
      <c r="IT9" s="127"/>
      <c r="IU9" s="127"/>
      <c r="IV9" s="127"/>
      <c r="IW9" s="127"/>
    </row>
    <row r="10" customFormat="false" ht="12.75" hidden="false" customHeight="false" outlineLevel="0" collapsed="false">
      <c r="A10" s="132" t="s">
        <v>172</v>
      </c>
      <c r="B10" s="114" t="s">
        <v>173</v>
      </c>
      <c r="D10" s="153" t="e">
        <f aca="false">HPLNK(#REF!,Load!$I$1,Load!$I$2,Load!$A10,Load!D$24,Load!$I$3,Load!$I$4)</f>
        <v>#NAME?</v>
      </c>
      <c r="E10" s="153" t="e">
        <f aca="false">HPLNK(#REF!,Load!$I$1,Load!$I$2,Load!$A10,Load!E$24,Load!$I$3,Load!$I$4)</f>
        <v>#NAME?</v>
      </c>
      <c r="F10" s="153" t="e">
        <f aca="false">HPLNK(#REF!,Load!$I$1,Load!$I$2,Load!$A10,Load!F$24,Load!$I$3,Load!$I$4)</f>
        <v>#NAME?</v>
      </c>
      <c r="G10" s="153" t="e">
        <f aca="false">HPLNK(#REF!,Load!$I$1,Load!$I$2,Load!$A10,Load!G$24,Load!$I$3,Load!$I$4)</f>
        <v>#NAME?</v>
      </c>
      <c r="H10" s="153" t="e">
        <f aca="false">HPLNK(#REF!,Load!$I$1,Load!$I$2,Load!$A10,Load!H$24,Load!$I$3,Load!$I$4)</f>
        <v>#NAME?</v>
      </c>
      <c r="I10" s="153" t="e">
        <f aca="false">HPLNK(#REF!,Load!$I$1,Load!$I$2,Load!$A10,Load!I$24,Load!$I$3,Load!$I$4)</f>
        <v>#NAME?</v>
      </c>
      <c r="J10" s="153" t="e">
        <f aca="false">HPLNK(#REF!,Load!$I$1,Load!$I$2,Load!$A10,Load!J$24,Load!$I$3,Load!$I$4)</f>
        <v>#NAME?</v>
      </c>
      <c r="K10" s="153" t="e">
        <f aca="false">HPLNK(#REF!,Load!$I$1,Load!$I$2,Load!$A10,Load!K$24,Load!$I$3,Load!$I$4)</f>
        <v>#NAME?</v>
      </c>
      <c r="L10" s="153" t="e">
        <f aca="false">HPLNK(#REF!,Load!$I$1,Load!$I$2,Load!$A10,Load!L$24,Load!$I$3,Load!$I$4)</f>
        <v>#NAME?</v>
      </c>
      <c r="M10" s="153" t="e">
        <f aca="false">HPLNK(#REF!,Load!$I$1,Load!$I$2,Load!$A10,Load!M$24,Load!$I$3,Load!$I$4)</f>
        <v>#NAME?</v>
      </c>
      <c r="N10" s="153" t="e">
        <f aca="false">HPLNK(#REF!,Load!$I$1,Load!$I$2,Load!$A10,Load!N$24,Load!$I$3,Load!$I$4)</f>
        <v>#NAME?</v>
      </c>
      <c r="O10" s="153" t="e">
        <f aca="false">HPLNK(#REF!,Load!$I$1,Load!$I$2,Load!$A10,Load!O$24,Load!$I$3,Load!$I$4)</f>
        <v>#NAME?</v>
      </c>
      <c r="P10" s="128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127"/>
      <c r="FK10" s="127"/>
      <c r="FL10" s="127"/>
      <c r="FM10" s="127"/>
      <c r="FN10" s="127"/>
      <c r="FO10" s="127"/>
      <c r="FP10" s="127"/>
      <c r="FQ10" s="127"/>
      <c r="FR10" s="127"/>
      <c r="FS10" s="127"/>
      <c r="FT10" s="127"/>
      <c r="FU10" s="127"/>
      <c r="FV10" s="127"/>
      <c r="FW10" s="127"/>
      <c r="FX10" s="127"/>
      <c r="FY10" s="127"/>
      <c r="FZ10" s="127"/>
      <c r="GA10" s="127"/>
      <c r="GB10" s="127"/>
      <c r="GC10" s="127"/>
      <c r="GD10" s="127"/>
      <c r="GE10" s="127"/>
      <c r="GF10" s="127"/>
      <c r="GG10" s="127"/>
      <c r="GH10" s="127"/>
      <c r="GI10" s="127"/>
      <c r="GJ10" s="127"/>
      <c r="GK10" s="127"/>
      <c r="GL10" s="127"/>
      <c r="GM10" s="127"/>
      <c r="GN10" s="127"/>
      <c r="GO10" s="127"/>
      <c r="GP10" s="127"/>
      <c r="GQ10" s="127"/>
      <c r="GR10" s="127"/>
      <c r="GS10" s="127"/>
      <c r="GT10" s="127"/>
      <c r="GU10" s="127"/>
      <c r="GV10" s="127"/>
      <c r="GW10" s="127"/>
      <c r="GX10" s="127"/>
      <c r="GY10" s="127"/>
      <c r="GZ10" s="127"/>
      <c r="HA10" s="127"/>
      <c r="HB10" s="127"/>
      <c r="HC10" s="127"/>
      <c r="HD10" s="127"/>
      <c r="HE10" s="127"/>
      <c r="HF10" s="127"/>
      <c r="HG10" s="127"/>
      <c r="HH10" s="127"/>
      <c r="HI10" s="127"/>
      <c r="HJ10" s="127"/>
      <c r="HK10" s="127"/>
      <c r="HL10" s="127"/>
      <c r="HM10" s="127"/>
      <c r="HN10" s="127"/>
      <c r="HO10" s="127"/>
      <c r="HP10" s="127"/>
      <c r="HQ10" s="127"/>
      <c r="HR10" s="127"/>
      <c r="HS10" s="127"/>
      <c r="HT10" s="127"/>
      <c r="HU10" s="127"/>
      <c r="HV10" s="127"/>
      <c r="HW10" s="127"/>
      <c r="HX10" s="127"/>
      <c r="HY10" s="127"/>
      <c r="HZ10" s="127"/>
      <c r="IA10" s="127"/>
      <c r="IB10" s="127"/>
      <c r="IC10" s="127"/>
      <c r="ID10" s="127"/>
      <c r="IE10" s="127"/>
      <c r="IF10" s="127"/>
      <c r="IG10" s="127"/>
      <c r="IH10" s="127"/>
      <c r="II10" s="127"/>
      <c r="IJ10" s="127"/>
      <c r="IK10" s="127"/>
      <c r="IL10" s="127"/>
      <c r="IM10" s="127"/>
      <c r="IN10" s="127"/>
      <c r="IO10" s="127"/>
      <c r="IP10" s="127"/>
      <c r="IQ10" s="127"/>
      <c r="IR10" s="127"/>
      <c r="IS10" s="127"/>
      <c r="IT10" s="127"/>
      <c r="IU10" s="127"/>
      <c r="IV10" s="127"/>
      <c r="IW10" s="127"/>
    </row>
    <row r="11" customFormat="false" ht="12.75" hidden="false" customHeight="false" outlineLevel="0" collapsed="false">
      <c r="A11" s="154" t="s">
        <v>174</v>
      </c>
      <c r="B11" s="114" t="s">
        <v>175</v>
      </c>
      <c r="D11" s="153" t="e">
        <f aca="false">HPLNK(#REF!,Load!$I$1,Load!$I$2,Load!$A11,Load!D$24,Load!$I$3,Load!$I$4)</f>
        <v>#NAME?</v>
      </c>
      <c r="E11" s="153" t="e">
        <f aca="false">HPLNK(#REF!,Load!$I$1,Load!$I$2,Load!$A11,Load!E$24,Load!$I$3,Load!$I$4)</f>
        <v>#NAME?</v>
      </c>
      <c r="F11" s="153" t="e">
        <f aca="false">HPLNK(#REF!,Load!$I$1,Load!$I$2,Load!$A11,Load!F$24,Load!$I$3,Load!$I$4)</f>
        <v>#NAME?</v>
      </c>
      <c r="G11" s="153" t="e">
        <f aca="false">HPLNK(#REF!,Load!$I$1,Load!$I$2,Load!$A11,Load!G$24,Load!$I$3,Load!$I$4)</f>
        <v>#NAME?</v>
      </c>
      <c r="H11" s="153" t="e">
        <f aca="false">HPLNK(#REF!,Load!$I$1,Load!$I$2,Load!$A11,Load!H$24,Load!$I$3,Load!$I$4)</f>
        <v>#NAME?</v>
      </c>
      <c r="I11" s="153" t="e">
        <f aca="false">HPLNK(#REF!,Load!$I$1,Load!$I$2,Load!$A11,Load!I$24,Load!$I$3,Load!$I$4)</f>
        <v>#NAME?</v>
      </c>
      <c r="J11" s="153" t="e">
        <f aca="false">HPLNK(#REF!,Load!$I$1,Load!$I$2,Load!$A11,Load!J$24,Load!$I$3,Load!$I$4)</f>
        <v>#NAME?</v>
      </c>
      <c r="K11" s="153" t="e">
        <f aca="false">HPLNK(#REF!,Load!$I$1,Load!$I$2,Load!$A11,Load!K$24,Load!$I$3,Load!$I$4)</f>
        <v>#NAME?</v>
      </c>
      <c r="L11" s="153" t="e">
        <f aca="false">HPLNK(#REF!,Load!$I$1,Load!$I$2,Load!$A11,Load!L$24,Load!$I$3,Load!$I$4)</f>
        <v>#NAME?</v>
      </c>
      <c r="M11" s="153" t="e">
        <f aca="false">HPLNK(#REF!,Load!$I$1,Load!$I$2,Load!$A11,Load!M$24,Load!$I$3,Load!$I$4)</f>
        <v>#NAME?</v>
      </c>
      <c r="N11" s="153" t="e">
        <f aca="false">HPLNK(#REF!,Load!$I$1,Load!$I$2,Load!$A11,Load!N$24,Load!$I$3,Load!$I$4)</f>
        <v>#NAME?</v>
      </c>
      <c r="O11" s="153" t="e">
        <f aca="false">HPLNK(#REF!,Load!$I$1,Load!$I$2,Load!$A11,Load!O$24,Load!$I$3,Load!$I$4)</f>
        <v>#NAME?</v>
      </c>
      <c r="P11" s="128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  <c r="EI11" s="127"/>
      <c r="EJ11" s="127"/>
      <c r="EK11" s="127"/>
      <c r="EL11" s="127"/>
      <c r="EM11" s="127"/>
      <c r="EN11" s="127"/>
      <c r="EO11" s="127"/>
      <c r="EP11" s="127"/>
      <c r="EQ11" s="127"/>
      <c r="ER11" s="127"/>
      <c r="ES11" s="127"/>
      <c r="ET11" s="127"/>
      <c r="EU11" s="127"/>
      <c r="EV11" s="127"/>
      <c r="EW11" s="127"/>
      <c r="EX11" s="127"/>
      <c r="EY11" s="127"/>
      <c r="EZ11" s="127"/>
      <c r="FA11" s="127"/>
      <c r="FB11" s="127"/>
      <c r="FC11" s="127"/>
      <c r="FD11" s="127"/>
      <c r="FE11" s="127"/>
      <c r="FF11" s="127"/>
      <c r="FG11" s="127"/>
      <c r="FH11" s="127"/>
      <c r="FI11" s="127"/>
      <c r="FJ11" s="127"/>
      <c r="FK11" s="127"/>
      <c r="FL11" s="127"/>
      <c r="FM11" s="127"/>
      <c r="FN11" s="127"/>
      <c r="FO11" s="127"/>
      <c r="FP11" s="127"/>
      <c r="FQ11" s="127"/>
      <c r="FR11" s="127"/>
      <c r="FS11" s="127"/>
      <c r="FT11" s="127"/>
      <c r="FU11" s="127"/>
      <c r="FV11" s="127"/>
      <c r="FW11" s="127"/>
      <c r="FX11" s="127"/>
      <c r="FY11" s="127"/>
      <c r="FZ11" s="127"/>
      <c r="GA11" s="127"/>
      <c r="GB11" s="127"/>
      <c r="GC11" s="127"/>
      <c r="GD11" s="127"/>
      <c r="GE11" s="127"/>
      <c r="GF11" s="127"/>
      <c r="GG11" s="127"/>
      <c r="GH11" s="127"/>
      <c r="GI11" s="127"/>
      <c r="GJ11" s="127"/>
      <c r="GK11" s="127"/>
      <c r="GL11" s="127"/>
      <c r="GM11" s="127"/>
      <c r="GN11" s="127"/>
      <c r="GO11" s="127"/>
      <c r="GP11" s="127"/>
      <c r="GQ11" s="127"/>
      <c r="GR11" s="127"/>
      <c r="GS11" s="127"/>
      <c r="GT11" s="127"/>
      <c r="GU11" s="127"/>
      <c r="GV11" s="127"/>
      <c r="GW11" s="127"/>
      <c r="GX11" s="127"/>
      <c r="GY11" s="127"/>
      <c r="GZ11" s="127"/>
      <c r="HA11" s="127"/>
      <c r="HB11" s="127"/>
      <c r="HC11" s="127"/>
      <c r="HD11" s="127"/>
      <c r="HE11" s="127"/>
      <c r="HF11" s="127"/>
      <c r="HG11" s="127"/>
      <c r="HH11" s="127"/>
      <c r="HI11" s="127"/>
      <c r="HJ11" s="127"/>
      <c r="HK11" s="127"/>
      <c r="HL11" s="127"/>
      <c r="HM11" s="127"/>
      <c r="HN11" s="127"/>
      <c r="HO11" s="127"/>
      <c r="HP11" s="127"/>
      <c r="HQ11" s="127"/>
      <c r="HR11" s="127"/>
      <c r="HS11" s="127"/>
      <c r="HT11" s="127"/>
      <c r="HU11" s="127"/>
      <c r="HV11" s="127"/>
      <c r="HW11" s="127"/>
      <c r="HX11" s="127"/>
      <c r="HY11" s="127"/>
      <c r="HZ11" s="127"/>
      <c r="IA11" s="127"/>
      <c r="IB11" s="127"/>
      <c r="IC11" s="127"/>
      <c r="ID11" s="127"/>
      <c r="IE11" s="127"/>
      <c r="IF11" s="127"/>
      <c r="IG11" s="127"/>
      <c r="IH11" s="127"/>
      <c r="II11" s="127"/>
      <c r="IJ11" s="127"/>
      <c r="IK11" s="127"/>
      <c r="IL11" s="127"/>
      <c r="IM11" s="127"/>
      <c r="IN11" s="127"/>
      <c r="IO11" s="127"/>
      <c r="IP11" s="127"/>
      <c r="IQ11" s="127"/>
      <c r="IR11" s="127"/>
      <c r="IS11" s="127"/>
      <c r="IT11" s="127"/>
      <c r="IU11" s="127"/>
      <c r="IV11" s="127"/>
      <c r="IW11" s="127"/>
    </row>
    <row r="12" customFormat="false" ht="12.75" hidden="false" customHeight="false" outlineLevel="0" collapsed="false">
      <c r="A12" s="154" t="s">
        <v>176</v>
      </c>
      <c r="B12" s="114" t="s">
        <v>177</v>
      </c>
      <c r="D12" s="153" t="e">
        <f aca="false">HPLNK(#REF!,Load!$I$1,Load!$I$2,Load!$A12,Load!D$24,Load!$I$3,Load!$I$4)</f>
        <v>#NAME?</v>
      </c>
      <c r="E12" s="153" t="e">
        <f aca="false">HPLNK(#REF!,Load!$I$1,Load!$I$2,Load!$A12,Load!E$24,Load!$I$3,Load!$I$4)</f>
        <v>#NAME?</v>
      </c>
      <c r="F12" s="153" t="e">
        <f aca="false">HPLNK(#REF!,Load!$I$1,Load!$I$2,Load!$A12,Load!F$24,Load!$I$3,Load!$I$4)</f>
        <v>#NAME?</v>
      </c>
      <c r="G12" s="153" t="e">
        <f aca="false">HPLNK(#REF!,Load!$I$1,Load!$I$2,Load!$A12,Load!G$24,Load!$I$3,Load!$I$4)</f>
        <v>#NAME?</v>
      </c>
      <c r="H12" s="153" t="e">
        <f aca="false">HPLNK(#REF!,Load!$I$1,Load!$I$2,Load!$A12,Load!H$24,Load!$I$3,Load!$I$4)</f>
        <v>#NAME?</v>
      </c>
      <c r="I12" s="153" t="e">
        <f aca="false">HPLNK(#REF!,Load!$I$1,Load!$I$2,Load!$A12,Load!I$24,Load!$I$3,Load!$I$4)</f>
        <v>#NAME?</v>
      </c>
      <c r="J12" s="153" t="e">
        <f aca="false">HPLNK(#REF!,Load!$I$1,Load!$I$2,Load!$A12,Load!J$24,Load!$I$3,Load!$I$4)</f>
        <v>#NAME?</v>
      </c>
      <c r="K12" s="153" t="e">
        <f aca="false">HPLNK(#REF!,Load!$I$1,Load!$I$2,Load!$A12,Load!K$24,Load!$I$3,Load!$I$4)</f>
        <v>#NAME?</v>
      </c>
      <c r="L12" s="153" t="e">
        <f aca="false">HPLNK(#REF!,Load!$I$1,Load!$I$2,Load!$A12,Load!L$24,Load!$I$3,Load!$I$4)</f>
        <v>#NAME?</v>
      </c>
      <c r="M12" s="153" t="e">
        <f aca="false">HPLNK(#REF!,Load!$I$1,Load!$I$2,Load!$A12,Load!M$24,Load!$I$3,Load!$I$4)</f>
        <v>#NAME?</v>
      </c>
      <c r="N12" s="153" t="e">
        <f aca="false">HPLNK(#REF!,Load!$I$1,Load!$I$2,Load!$A12,Load!N$24,Load!$I$3,Load!$I$4)</f>
        <v>#NAME?</v>
      </c>
      <c r="O12" s="153" t="e">
        <f aca="false">HPLNK(#REF!,Load!$I$1,Load!$I$2,Load!$A12,Load!O$24,Load!$I$3,Load!$I$4)</f>
        <v>#NAME?</v>
      </c>
      <c r="P12" s="128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  <c r="EI12" s="127"/>
      <c r="EJ12" s="127"/>
      <c r="EK12" s="127"/>
      <c r="EL12" s="127"/>
      <c r="EM12" s="127"/>
      <c r="EN12" s="127"/>
      <c r="EO12" s="127"/>
      <c r="EP12" s="127"/>
      <c r="EQ12" s="127"/>
      <c r="ER12" s="127"/>
      <c r="ES12" s="127"/>
      <c r="ET12" s="127"/>
      <c r="EU12" s="127"/>
      <c r="EV12" s="127"/>
      <c r="EW12" s="127"/>
      <c r="EX12" s="127"/>
      <c r="EY12" s="127"/>
      <c r="EZ12" s="127"/>
      <c r="FA12" s="127"/>
      <c r="FB12" s="127"/>
      <c r="FC12" s="127"/>
      <c r="FD12" s="127"/>
      <c r="FE12" s="127"/>
      <c r="FF12" s="127"/>
      <c r="FG12" s="127"/>
      <c r="FH12" s="127"/>
      <c r="FI12" s="127"/>
      <c r="FJ12" s="127"/>
      <c r="FK12" s="127"/>
      <c r="FL12" s="127"/>
      <c r="FM12" s="127"/>
      <c r="FN12" s="127"/>
      <c r="FO12" s="127"/>
      <c r="FP12" s="127"/>
      <c r="FQ12" s="127"/>
      <c r="FR12" s="127"/>
      <c r="FS12" s="127"/>
      <c r="FT12" s="127"/>
      <c r="FU12" s="127"/>
      <c r="FV12" s="127"/>
      <c r="FW12" s="127"/>
      <c r="FX12" s="127"/>
      <c r="FY12" s="127"/>
      <c r="FZ12" s="127"/>
      <c r="GA12" s="127"/>
      <c r="GB12" s="127"/>
      <c r="GC12" s="127"/>
      <c r="GD12" s="127"/>
      <c r="GE12" s="127"/>
      <c r="GF12" s="127"/>
      <c r="GG12" s="127"/>
      <c r="GH12" s="127"/>
      <c r="GI12" s="127"/>
      <c r="GJ12" s="127"/>
      <c r="GK12" s="127"/>
      <c r="GL12" s="127"/>
      <c r="GM12" s="127"/>
      <c r="GN12" s="127"/>
      <c r="GO12" s="127"/>
      <c r="GP12" s="127"/>
      <c r="GQ12" s="127"/>
      <c r="GR12" s="127"/>
      <c r="GS12" s="127"/>
      <c r="GT12" s="127"/>
      <c r="GU12" s="127"/>
      <c r="GV12" s="127"/>
      <c r="GW12" s="127"/>
      <c r="GX12" s="127"/>
      <c r="GY12" s="127"/>
      <c r="GZ12" s="127"/>
      <c r="HA12" s="127"/>
      <c r="HB12" s="127"/>
      <c r="HC12" s="127"/>
      <c r="HD12" s="127"/>
      <c r="HE12" s="127"/>
      <c r="HF12" s="127"/>
      <c r="HG12" s="127"/>
      <c r="HH12" s="127"/>
      <c r="HI12" s="127"/>
      <c r="HJ12" s="127"/>
      <c r="HK12" s="127"/>
      <c r="HL12" s="127"/>
      <c r="HM12" s="127"/>
      <c r="HN12" s="127"/>
      <c r="HO12" s="127"/>
      <c r="HP12" s="127"/>
      <c r="HQ12" s="127"/>
      <c r="HR12" s="127"/>
      <c r="HS12" s="127"/>
      <c r="HT12" s="127"/>
      <c r="HU12" s="127"/>
      <c r="HV12" s="127"/>
      <c r="HW12" s="127"/>
      <c r="HX12" s="127"/>
      <c r="HY12" s="127"/>
      <c r="HZ12" s="127"/>
      <c r="IA12" s="127"/>
      <c r="IB12" s="127"/>
      <c r="IC12" s="127"/>
      <c r="ID12" s="127"/>
      <c r="IE12" s="127"/>
      <c r="IF12" s="127"/>
      <c r="IG12" s="127"/>
      <c r="IH12" s="127"/>
      <c r="II12" s="127"/>
      <c r="IJ12" s="127"/>
      <c r="IK12" s="127"/>
      <c r="IL12" s="127"/>
      <c r="IM12" s="127"/>
      <c r="IN12" s="127"/>
      <c r="IO12" s="127"/>
      <c r="IP12" s="127"/>
      <c r="IQ12" s="127"/>
      <c r="IR12" s="127"/>
      <c r="IS12" s="127"/>
      <c r="IT12" s="127"/>
      <c r="IU12" s="127"/>
      <c r="IV12" s="127"/>
      <c r="IW12" s="127"/>
    </row>
    <row r="13" customFormat="false" ht="12.75" hidden="false" customHeight="false" outlineLevel="0" collapsed="false">
      <c r="A13" s="154" t="s">
        <v>178</v>
      </c>
      <c r="B13" s="114" t="s">
        <v>179</v>
      </c>
      <c r="D13" s="153" t="e">
        <f aca="false">HPLNK(#REF!,Load!$I$1,Load!$I$2,Load!$A13,Load!D$24,Load!$I$3,Load!$I$4)</f>
        <v>#NAME?</v>
      </c>
      <c r="E13" s="153" t="e">
        <f aca="false">HPLNK(#REF!,Load!$I$1,Load!$I$2,Load!$A13,Load!E$24,Load!$I$3,Load!$I$4)</f>
        <v>#NAME?</v>
      </c>
      <c r="F13" s="153" t="e">
        <f aca="false">HPLNK(#REF!,Load!$I$1,Load!$I$2,Load!$A13,Load!F$24,Load!$I$3,Load!$I$4)</f>
        <v>#NAME?</v>
      </c>
      <c r="G13" s="153" t="e">
        <f aca="false">HPLNK(#REF!,Load!$I$1,Load!$I$2,Load!$A13,Load!G$24,Load!$I$3,Load!$I$4)</f>
        <v>#NAME?</v>
      </c>
      <c r="H13" s="153" t="e">
        <f aca="false">HPLNK(#REF!,Load!$I$1,Load!$I$2,Load!$A13,Load!H$24,Load!$I$3,Load!$I$4)</f>
        <v>#NAME?</v>
      </c>
      <c r="I13" s="153" t="e">
        <f aca="false">HPLNK(#REF!,Load!$I$1,Load!$I$2,Load!$A13,Load!I$24,Load!$I$3,Load!$I$4)</f>
        <v>#NAME?</v>
      </c>
      <c r="J13" s="153" t="e">
        <f aca="false">HPLNK(#REF!,Load!$I$1,Load!$I$2,Load!$A13,Load!J$24,Load!$I$3,Load!$I$4)</f>
        <v>#NAME?</v>
      </c>
      <c r="K13" s="153" t="e">
        <f aca="false">HPLNK(#REF!,Load!$I$1,Load!$I$2,Load!$A13,Load!K$24,Load!$I$3,Load!$I$4)</f>
        <v>#NAME?</v>
      </c>
      <c r="L13" s="153" t="e">
        <f aca="false">HPLNK(#REF!,Load!$I$1,Load!$I$2,Load!$A13,Load!L$24,Load!$I$3,Load!$I$4)</f>
        <v>#NAME?</v>
      </c>
      <c r="M13" s="153" t="e">
        <f aca="false">HPLNK(#REF!,Load!$I$1,Load!$I$2,Load!$A13,Load!M$24,Load!$I$3,Load!$I$4)</f>
        <v>#NAME?</v>
      </c>
      <c r="N13" s="153" t="e">
        <f aca="false">HPLNK(#REF!,Load!$I$1,Load!$I$2,Load!$A13,Load!N$24,Load!$I$3,Load!$I$4)</f>
        <v>#NAME?</v>
      </c>
      <c r="O13" s="153" t="e">
        <f aca="false">HPLNK(#REF!,Load!$I$1,Load!$I$2,Load!$A13,Load!O$24,Load!$I$3,Load!$I$4)</f>
        <v>#NAME?</v>
      </c>
      <c r="P13" s="128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  <c r="EI13" s="127"/>
      <c r="EJ13" s="127"/>
      <c r="EK13" s="127"/>
      <c r="EL13" s="127"/>
      <c r="EM13" s="127"/>
      <c r="EN13" s="127"/>
      <c r="EO13" s="127"/>
      <c r="EP13" s="127"/>
      <c r="EQ13" s="127"/>
      <c r="ER13" s="127"/>
      <c r="ES13" s="127"/>
      <c r="ET13" s="127"/>
      <c r="EU13" s="127"/>
      <c r="EV13" s="127"/>
      <c r="EW13" s="127"/>
      <c r="EX13" s="127"/>
      <c r="EY13" s="127"/>
      <c r="EZ13" s="127"/>
      <c r="FA13" s="127"/>
      <c r="FB13" s="127"/>
      <c r="FC13" s="127"/>
      <c r="FD13" s="127"/>
      <c r="FE13" s="127"/>
      <c r="FF13" s="127"/>
      <c r="FG13" s="127"/>
      <c r="FH13" s="127"/>
      <c r="FI13" s="127"/>
      <c r="FJ13" s="127"/>
      <c r="FK13" s="127"/>
      <c r="FL13" s="127"/>
      <c r="FM13" s="127"/>
      <c r="FN13" s="127"/>
      <c r="FO13" s="127"/>
      <c r="FP13" s="127"/>
      <c r="FQ13" s="127"/>
      <c r="FR13" s="127"/>
      <c r="FS13" s="127"/>
      <c r="FT13" s="127"/>
      <c r="FU13" s="127"/>
      <c r="FV13" s="127"/>
      <c r="FW13" s="127"/>
      <c r="FX13" s="127"/>
      <c r="FY13" s="127"/>
      <c r="FZ13" s="127"/>
      <c r="GA13" s="127"/>
      <c r="GB13" s="127"/>
      <c r="GC13" s="127"/>
      <c r="GD13" s="127"/>
      <c r="GE13" s="127"/>
      <c r="GF13" s="127"/>
      <c r="GG13" s="127"/>
      <c r="GH13" s="127"/>
      <c r="GI13" s="127"/>
      <c r="GJ13" s="127"/>
      <c r="GK13" s="127"/>
      <c r="GL13" s="127"/>
      <c r="GM13" s="127"/>
      <c r="GN13" s="127"/>
      <c r="GO13" s="127"/>
      <c r="GP13" s="127"/>
      <c r="GQ13" s="127"/>
      <c r="GR13" s="127"/>
      <c r="GS13" s="127"/>
      <c r="GT13" s="127"/>
      <c r="GU13" s="127"/>
      <c r="GV13" s="127"/>
      <c r="GW13" s="127"/>
      <c r="GX13" s="127"/>
      <c r="GY13" s="127"/>
      <c r="GZ13" s="127"/>
      <c r="HA13" s="127"/>
      <c r="HB13" s="127"/>
      <c r="HC13" s="127"/>
      <c r="HD13" s="127"/>
      <c r="HE13" s="127"/>
      <c r="HF13" s="127"/>
      <c r="HG13" s="127"/>
      <c r="HH13" s="127"/>
      <c r="HI13" s="127"/>
      <c r="HJ13" s="127"/>
      <c r="HK13" s="127"/>
      <c r="HL13" s="127"/>
      <c r="HM13" s="127"/>
      <c r="HN13" s="127"/>
      <c r="HO13" s="127"/>
      <c r="HP13" s="127"/>
      <c r="HQ13" s="127"/>
      <c r="HR13" s="127"/>
      <c r="HS13" s="127"/>
      <c r="HT13" s="127"/>
      <c r="HU13" s="127"/>
      <c r="HV13" s="127"/>
      <c r="HW13" s="127"/>
      <c r="HX13" s="127"/>
      <c r="HY13" s="127"/>
      <c r="HZ13" s="127"/>
      <c r="IA13" s="127"/>
      <c r="IB13" s="127"/>
      <c r="IC13" s="127"/>
      <c r="ID13" s="127"/>
      <c r="IE13" s="127"/>
      <c r="IF13" s="127"/>
      <c r="IG13" s="127"/>
      <c r="IH13" s="127"/>
      <c r="II13" s="127"/>
      <c r="IJ13" s="127"/>
      <c r="IK13" s="127"/>
      <c r="IL13" s="127"/>
      <c r="IM13" s="127"/>
      <c r="IN13" s="127"/>
      <c r="IO13" s="127"/>
      <c r="IP13" s="127"/>
      <c r="IQ13" s="127"/>
      <c r="IR13" s="127"/>
      <c r="IS13" s="127"/>
      <c r="IT13" s="127"/>
      <c r="IU13" s="127"/>
      <c r="IV13" s="127"/>
      <c r="IW13" s="127"/>
    </row>
    <row r="14" customFormat="false" ht="12.75" hidden="false" customHeight="false" outlineLevel="0" collapsed="false">
      <c r="A14" s="154" t="s">
        <v>180</v>
      </c>
      <c r="B14" s="114" t="s">
        <v>181</v>
      </c>
      <c r="D14" s="153" t="e">
        <f aca="false">HPLNK(#REF!,Load!$I$1,Load!$I$2,Load!$A14,Load!D$24,Load!$I$3,Load!$I$4)</f>
        <v>#NAME?</v>
      </c>
      <c r="E14" s="153" t="e">
        <f aca="false">HPLNK(#REF!,Load!$I$1,Load!$I$2,Load!$A14,Load!E$24,Load!$I$3,Load!$I$4)</f>
        <v>#NAME?</v>
      </c>
      <c r="F14" s="153" t="e">
        <f aca="false">HPLNK(#REF!,Load!$I$1,Load!$I$2,Load!$A14,Load!F$24,Load!$I$3,Load!$I$4)</f>
        <v>#NAME?</v>
      </c>
      <c r="G14" s="153" t="e">
        <f aca="false">HPLNK(#REF!,Load!$I$1,Load!$I$2,Load!$A14,Load!G$24,Load!$I$3,Load!$I$4)</f>
        <v>#NAME?</v>
      </c>
      <c r="H14" s="153" t="e">
        <f aca="false">HPLNK(#REF!,Load!$I$1,Load!$I$2,Load!$A14,Load!H$24,Load!$I$3,Load!$I$4)</f>
        <v>#NAME?</v>
      </c>
      <c r="I14" s="153" t="e">
        <f aca="false">HPLNK(#REF!,Load!$I$1,Load!$I$2,Load!$A14,Load!I$24,Load!$I$3,Load!$I$4)</f>
        <v>#NAME?</v>
      </c>
      <c r="J14" s="153" t="e">
        <f aca="false">HPLNK(#REF!,Load!$I$1,Load!$I$2,Load!$A14,Load!J$24,Load!$I$3,Load!$I$4)</f>
        <v>#NAME?</v>
      </c>
      <c r="K14" s="153" t="e">
        <f aca="false">HPLNK(#REF!,Load!$I$1,Load!$I$2,Load!$A14,Load!K$24,Load!$I$3,Load!$I$4)</f>
        <v>#NAME?</v>
      </c>
      <c r="L14" s="153" t="e">
        <f aca="false">HPLNK(#REF!,Load!$I$1,Load!$I$2,Load!$A14,Load!L$24,Load!$I$3,Load!$I$4)</f>
        <v>#NAME?</v>
      </c>
      <c r="M14" s="153" t="e">
        <f aca="false">HPLNK(#REF!,Load!$I$1,Load!$I$2,Load!$A14,Load!M$24,Load!$I$3,Load!$I$4)</f>
        <v>#NAME?</v>
      </c>
      <c r="N14" s="153" t="e">
        <f aca="false">HPLNK(#REF!,Load!$I$1,Load!$I$2,Load!$A14,Load!N$24,Load!$I$3,Load!$I$4)</f>
        <v>#NAME?</v>
      </c>
      <c r="O14" s="153" t="e">
        <f aca="false">HPLNK(#REF!,Load!$I$1,Load!$I$2,Load!$A14,Load!O$24,Load!$I$3,Load!$I$4)</f>
        <v>#NAME?</v>
      </c>
      <c r="P14" s="128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  <c r="EI14" s="127"/>
      <c r="EJ14" s="127"/>
      <c r="EK14" s="127"/>
      <c r="EL14" s="127"/>
      <c r="EM14" s="127"/>
      <c r="EN14" s="127"/>
      <c r="EO14" s="127"/>
      <c r="EP14" s="127"/>
      <c r="EQ14" s="127"/>
      <c r="ER14" s="127"/>
      <c r="ES14" s="127"/>
      <c r="ET14" s="127"/>
      <c r="EU14" s="127"/>
      <c r="EV14" s="127"/>
      <c r="EW14" s="127"/>
      <c r="EX14" s="127"/>
      <c r="EY14" s="127"/>
      <c r="EZ14" s="127"/>
      <c r="FA14" s="127"/>
      <c r="FB14" s="127"/>
      <c r="FC14" s="127"/>
      <c r="FD14" s="127"/>
      <c r="FE14" s="127"/>
      <c r="FF14" s="127"/>
      <c r="FG14" s="127"/>
      <c r="FH14" s="127"/>
      <c r="FI14" s="127"/>
      <c r="FJ14" s="127"/>
      <c r="FK14" s="127"/>
      <c r="FL14" s="127"/>
      <c r="FM14" s="127"/>
      <c r="FN14" s="127"/>
      <c r="FO14" s="127"/>
      <c r="FP14" s="127"/>
      <c r="FQ14" s="127"/>
      <c r="FR14" s="127"/>
      <c r="FS14" s="127"/>
      <c r="FT14" s="127"/>
      <c r="FU14" s="127"/>
      <c r="FV14" s="127"/>
      <c r="FW14" s="127"/>
      <c r="FX14" s="127"/>
      <c r="FY14" s="127"/>
      <c r="FZ14" s="127"/>
      <c r="GA14" s="127"/>
      <c r="GB14" s="127"/>
      <c r="GC14" s="127"/>
      <c r="GD14" s="127"/>
      <c r="GE14" s="127"/>
      <c r="GF14" s="127"/>
      <c r="GG14" s="127"/>
      <c r="GH14" s="127"/>
      <c r="GI14" s="127"/>
      <c r="GJ14" s="127"/>
      <c r="GK14" s="127"/>
      <c r="GL14" s="127"/>
      <c r="GM14" s="127"/>
      <c r="GN14" s="127"/>
      <c r="GO14" s="127"/>
      <c r="GP14" s="127"/>
      <c r="GQ14" s="127"/>
      <c r="GR14" s="127"/>
      <c r="GS14" s="127"/>
      <c r="GT14" s="127"/>
      <c r="GU14" s="127"/>
      <c r="GV14" s="127"/>
      <c r="GW14" s="127"/>
      <c r="GX14" s="127"/>
      <c r="GY14" s="127"/>
      <c r="GZ14" s="127"/>
      <c r="HA14" s="127"/>
      <c r="HB14" s="127"/>
      <c r="HC14" s="127"/>
      <c r="HD14" s="127"/>
      <c r="HE14" s="127"/>
      <c r="HF14" s="127"/>
      <c r="HG14" s="127"/>
      <c r="HH14" s="127"/>
      <c r="HI14" s="127"/>
      <c r="HJ14" s="127"/>
      <c r="HK14" s="127"/>
      <c r="HL14" s="127"/>
      <c r="HM14" s="127"/>
      <c r="HN14" s="127"/>
      <c r="HO14" s="127"/>
      <c r="HP14" s="127"/>
      <c r="HQ14" s="127"/>
      <c r="HR14" s="127"/>
      <c r="HS14" s="127"/>
      <c r="HT14" s="127"/>
      <c r="HU14" s="127"/>
      <c r="HV14" s="127"/>
      <c r="HW14" s="127"/>
      <c r="HX14" s="127"/>
      <c r="HY14" s="127"/>
      <c r="HZ14" s="127"/>
      <c r="IA14" s="127"/>
      <c r="IB14" s="127"/>
      <c r="IC14" s="127"/>
      <c r="ID14" s="127"/>
      <c r="IE14" s="127"/>
      <c r="IF14" s="127"/>
      <c r="IG14" s="127"/>
      <c r="IH14" s="127"/>
      <c r="II14" s="127"/>
      <c r="IJ14" s="127"/>
      <c r="IK14" s="127"/>
      <c r="IL14" s="127"/>
      <c r="IM14" s="127"/>
      <c r="IN14" s="127"/>
      <c r="IO14" s="127"/>
      <c r="IP14" s="127"/>
      <c r="IQ14" s="127"/>
      <c r="IR14" s="127"/>
      <c r="IS14" s="127"/>
      <c r="IT14" s="127"/>
      <c r="IU14" s="127"/>
      <c r="IV14" s="127"/>
      <c r="IW14" s="127"/>
    </row>
    <row r="15" customFormat="false" ht="12.75" hidden="false" customHeight="false" outlineLevel="0" collapsed="false">
      <c r="A15" s="132" t="s">
        <v>182</v>
      </c>
      <c r="B15" s="114" t="s">
        <v>183</v>
      </c>
      <c r="D15" s="153" t="e">
        <f aca="false">HPLNK(#REF!,Load!$I$1,Load!$I$2,Load!$A15,Load!D$24,Load!$I$3,Load!$I$4)</f>
        <v>#NAME?</v>
      </c>
      <c r="E15" s="153" t="e">
        <f aca="false">HPLNK(#REF!,Load!$I$1,Load!$I$2,Load!$A15,Load!E$24,Load!$I$3,Load!$I$4)</f>
        <v>#NAME?</v>
      </c>
      <c r="F15" s="153" t="e">
        <f aca="false">HPLNK(#REF!,Load!$I$1,Load!$I$2,Load!$A15,Load!F$24,Load!$I$3,Load!$I$4)</f>
        <v>#NAME?</v>
      </c>
      <c r="G15" s="153" t="e">
        <f aca="false">HPLNK(#REF!,Load!$I$1,Load!$I$2,Load!$A15,Load!G$24,Load!$I$3,Load!$I$4)</f>
        <v>#NAME?</v>
      </c>
      <c r="H15" s="153" t="e">
        <f aca="false">HPLNK(#REF!,Load!$I$1,Load!$I$2,Load!$A15,Load!H$24,Load!$I$3,Load!$I$4)</f>
        <v>#NAME?</v>
      </c>
      <c r="I15" s="153" t="e">
        <f aca="false">HPLNK(#REF!,Load!$I$1,Load!$I$2,Load!$A15,Load!I$24,Load!$I$3,Load!$I$4)</f>
        <v>#NAME?</v>
      </c>
      <c r="J15" s="153" t="e">
        <f aca="false">HPLNK(#REF!,Load!$I$1,Load!$I$2,Load!$A15,Load!J$24,Load!$I$3,Load!$I$4)</f>
        <v>#NAME?</v>
      </c>
      <c r="K15" s="153" t="e">
        <f aca="false">HPLNK(#REF!,Load!$I$1,Load!$I$2,Load!$A15,Load!K$24,Load!$I$3,Load!$I$4)</f>
        <v>#NAME?</v>
      </c>
      <c r="L15" s="153" t="e">
        <f aca="false">HPLNK(#REF!,Load!$I$1,Load!$I$2,Load!$A15,Load!L$24,Load!$I$3,Load!$I$4)</f>
        <v>#NAME?</v>
      </c>
      <c r="M15" s="153" t="e">
        <f aca="false">HPLNK(#REF!,Load!$I$1,Load!$I$2,Load!$A15,Load!M$24,Load!$I$3,Load!$I$4)</f>
        <v>#NAME?</v>
      </c>
      <c r="N15" s="153" t="e">
        <f aca="false">HPLNK(#REF!,Load!$I$1,Load!$I$2,Load!$A15,Load!N$24,Load!$I$3,Load!$I$4)</f>
        <v>#NAME?</v>
      </c>
      <c r="O15" s="153" t="e">
        <f aca="false">HPLNK(#REF!,Load!$I$1,Load!$I$2,Load!$A15,Load!O$24,Load!$I$3,Load!$I$4)</f>
        <v>#NAME?</v>
      </c>
      <c r="P15" s="128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  <c r="EI15" s="127"/>
      <c r="EJ15" s="127"/>
      <c r="EK15" s="127"/>
      <c r="EL15" s="127"/>
      <c r="EM15" s="127"/>
      <c r="EN15" s="127"/>
      <c r="EO15" s="127"/>
      <c r="EP15" s="127"/>
      <c r="EQ15" s="127"/>
      <c r="ER15" s="127"/>
      <c r="ES15" s="127"/>
      <c r="ET15" s="127"/>
      <c r="EU15" s="127"/>
      <c r="EV15" s="127"/>
      <c r="EW15" s="127"/>
      <c r="EX15" s="127"/>
      <c r="EY15" s="127"/>
      <c r="EZ15" s="127"/>
      <c r="FA15" s="127"/>
      <c r="FB15" s="127"/>
      <c r="FC15" s="127"/>
      <c r="FD15" s="127"/>
      <c r="FE15" s="127"/>
      <c r="FF15" s="127"/>
      <c r="FG15" s="127"/>
      <c r="FH15" s="127"/>
      <c r="FI15" s="127"/>
      <c r="FJ15" s="127"/>
      <c r="FK15" s="127"/>
      <c r="FL15" s="127"/>
      <c r="FM15" s="127"/>
      <c r="FN15" s="127"/>
      <c r="FO15" s="127"/>
      <c r="FP15" s="127"/>
      <c r="FQ15" s="127"/>
      <c r="FR15" s="127"/>
      <c r="FS15" s="127"/>
      <c r="FT15" s="127"/>
      <c r="FU15" s="127"/>
      <c r="FV15" s="127"/>
      <c r="FW15" s="127"/>
      <c r="FX15" s="127"/>
      <c r="FY15" s="127"/>
      <c r="FZ15" s="127"/>
      <c r="GA15" s="127"/>
      <c r="GB15" s="127"/>
      <c r="GC15" s="127"/>
      <c r="GD15" s="127"/>
      <c r="GE15" s="127"/>
      <c r="GF15" s="127"/>
      <c r="GG15" s="127"/>
      <c r="GH15" s="127"/>
      <c r="GI15" s="127"/>
      <c r="GJ15" s="127"/>
      <c r="GK15" s="127"/>
      <c r="GL15" s="127"/>
      <c r="GM15" s="127"/>
      <c r="GN15" s="127"/>
      <c r="GO15" s="127"/>
      <c r="GP15" s="127"/>
      <c r="GQ15" s="127"/>
      <c r="GR15" s="127"/>
      <c r="GS15" s="127"/>
      <c r="GT15" s="127"/>
      <c r="GU15" s="127"/>
      <c r="GV15" s="127"/>
      <c r="GW15" s="127"/>
      <c r="GX15" s="127"/>
      <c r="GY15" s="127"/>
      <c r="GZ15" s="127"/>
      <c r="HA15" s="127"/>
      <c r="HB15" s="127"/>
      <c r="HC15" s="127"/>
      <c r="HD15" s="127"/>
      <c r="HE15" s="127"/>
      <c r="HF15" s="127"/>
      <c r="HG15" s="127"/>
      <c r="HH15" s="127"/>
      <c r="HI15" s="127"/>
      <c r="HJ15" s="127"/>
      <c r="HK15" s="127"/>
      <c r="HL15" s="127"/>
      <c r="HM15" s="127"/>
      <c r="HN15" s="127"/>
      <c r="HO15" s="127"/>
      <c r="HP15" s="127"/>
      <c r="HQ15" s="127"/>
      <c r="HR15" s="127"/>
      <c r="HS15" s="127"/>
      <c r="HT15" s="127"/>
      <c r="HU15" s="127"/>
      <c r="HV15" s="127"/>
      <c r="HW15" s="127"/>
      <c r="HX15" s="127"/>
      <c r="HY15" s="127"/>
      <c r="HZ15" s="127"/>
      <c r="IA15" s="127"/>
      <c r="IB15" s="127"/>
      <c r="IC15" s="127"/>
      <c r="ID15" s="127"/>
      <c r="IE15" s="127"/>
      <c r="IF15" s="127"/>
      <c r="IG15" s="127"/>
      <c r="IH15" s="127"/>
      <c r="II15" s="127"/>
      <c r="IJ15" s="127"/>
      <c r="IK15" s="127"/>
      <c r="IL15" s="127"/>
      <c r="IM15" s="127"/>
      <c r="IN15" s="127"/>
      <c r="IO15" s="127"/>
      <c r="IP15" s="127"/>
      <c r="IQ15" s="127"/>
      <c r="IR15" s="127"/>
      <c r="IS15" s="127"/>
      <c r="IT15" s="127"/>
      <c r="IU15" s="127"/>
      <c r="IV15" s="127"/>
      <c r="IW15" s="127"/>
    </row>
    <row r="16" customFormat="false" ht="12.75" hidden="false" customHeight="false" outlineLevel="0" collapsed="false">
      <c r="A16" s="154" t="s">
        <v>184</v>
      </c>
      <c r="B16" s="114" t="s">
        <v>185</v>
      </c>
      <c r="D16" s="153" t="e">
        <f aca="false">HPLNK(#REF!,Load!$I$1,Load!$I$2,Load!$A16,Load!D$24,Load!$I$3,Load!$I$4)</f>
        <v>#NAME?</v>
      </c>
      <c r="E16" s="153" t="e">
        <f aca="false">HPLNK(#REF!,Load!$I$1,Load!$I$2,Load!$A16,Load!E$24,Load!$I$3,Load!$I$4)</f>
        <v>#NAME?</v>
      </c>
      <c r="F16" s="153" t="e">
        <f aca="false">HPLNK(#REF!,Load!$I$1,Load!$I$2,Load!$A16,Load!F$24,Load!$I$3,Load!$I$4)</f>
        <v>#NAME?</v>
      </c>
      <c r="G16" s="153" t="e">
        <f aca="false">HPLNK(#REF!,Load!$I$1,Load!$I$2,Load!$A16,Load!G$24,Load!$I$3,Load!$I$4)</f>
        <v>#NAME?</v>
      </c>
      <c r="H16" s="153" t="e">
        <f aca="false">HPLNK(#REF!,Load!$I$1,Load!$I$2,Load!$A16,Load!H$24,Load!$I$3,Load!$I$4)</f>
        <v>#NAME?</v>
      </c>
      <c r="I16" s="153" t="e">
        <f aca="false">HPLNK(#REF!,Load!$I$1,Load!$I$2,Load!$A16,Load!I$24,Load!$I$3,Load!$I$4)</f>
        <v>#NAME?</v>
      </c>
      <c r="J16" s="153" t="e">
        <f aca="false">HPLNK(#REF!,Load!$I$1,Load!$I$2,Load!$A16,Load!J$24,Load!$I$3,Load!$I$4)</f>
        <v>#NAME?</v>
      </c>
      <c r="K16" s="153" t="e">
        <f aca="false">HPLNK(#REF!,Load!$I$1,Load!$I$2,Load!$A16,Load!K$24,Load!$I$3,Load!$I$4)</f>
        <v>#NAME?</v>
      </c>
      <c r="L16" s="153" t="e">
        <f aca="false">HPLNK(#REF!,Load!$I$1,Load!$I$2,Load!$A16,Load!L$24,Load!$I$3,Load!$I$4)</f>
        <v>#NAME?</v>
      </c>
      <c r="M16" s="153" t="e">
        <f aca="false">HPLNK(#REF!,Load!$I$1,Load!$I$2,Load!$A16,Load!M$24,Load!$I$3,Load!$I$4)</f>
        <v>#NAME?</v>
      </c>
      <c r="N16" s="153" t="e">
        <f aca="false">HPLNK(#REF!,Load!$I$1,Load!$I$2,Load!$A16,Load!N$24,Load!$I$3,Load!$I$4)</f>
        <v>#NAME?</v>
      </c>
      <c r="O16" s="153" t="e">
        <f aca="false">HPLNK(#REF!,Load!$I$1,Load!$I$2,Load!$A16,Load!O$24,Load!$I$3,Load!$I$4)</f>
        <v>#NAME?</v>
      </c>
      <c r="P16" s="128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  <c r="EI16" s="127"/>
      <c r="EJ16" s="127"/>
      <c r="EK16" s="127"/>
      <c r="EL16" s="127"/>
      <c r="EM16" s="127"/>
      <c r="EN16" s="127"/>
      <c r="EO16" s="127"/>
      <c r="EP16" s="127"/>
      <c r="EQ16" s="127"/>
      <c r="ER16" s="127"/>
      <c r="ES16" s="127"/>
      <c r="ET16" s="127"/>
      <c r="EU16" s="127"/>
      <c r="EV16" s="127"/>
      <c r="EW16" s="127"/>
      <c r="EX16" s="127"/>
      <c r="EY16" s="127"/>
      <c r="EZ16" s="127"/>
      <c r="FA16" s="127"/>
      <c r="FB16" s="127"/>
      <c r="FC16" s="127"/>
      <c r="FD16" s="127"/>
      <c r="FE16" s="127"/>
      <c r="FF16" s="127"/>
      <c r="FG16" s="127"/>
      <c r="FH16" s="127"/>
      <c r="FI16" s="127"/>
      <c r="FJ16" s="127"/>
      <c r="FK16" s="127"/>
      <c r="FL16" s="127"/>
      <c r="FM16" s="127"/>
      <c r="FN16" s="127"/>
      <c r="FO16" s="127"/>
      <c r="FP16" s="127"/>
      <c r="FQ16" s="127"/>
      <c r="FR16" s="127"/>
      <c r="FS16" s="127"/>
      <c r="FT16" s="127"/>
      <c r="FU16" s="127"/>
      <c r="FV16" s="127"/>
      <c r="FW16" s="127"/>
      <c r="FX16" s="127"/>
      <c r="FY16" s="127"/>
      <c r="FZ16" s="127"/>
      <c r="GA16" s="127"/>
      <c r="GB16" s="127"/>
      <c r="GC16" s="127"/>
      <c r="GD16" s="127"/>
      <c r="GE16" s="127"/>
      <c r="GF16" s="127"/>
      <c r="GG16" s="127"/>
      <c r="GH16" s="127"/>
      <c r="GI16" s="127"/>
      <c r="GJ16" s="127"/>
      <c r="GK16" s="127"/>
      <c r="GL16" s="127"/>
      <c r="GM16" s="127"/>
      <c r="GN16" s="127"/>
      <c r="GO16" s="127"/>
      <c r="GP16" s="127"/>
      <c r="GQ16" s="127"/>
      <c r="GR16" s="127"/>
      <c r="GS16" s="127"/>
      <c r="GT16" s="127"/>
      <c r="GU16" s="127"/>
      <c r="GV16" s="127"/>
      <c r="GW16" s="127"/>
      <c r="GX16" s="127"/>
      <c r="GY16" s="127"/>
      <c r="GZ16" s="127"/>
      <c r="HA16" s="127"/>
      <c r="HB16" s="127"/>
      <c r="HC16" s="127"/>
      <c r="HD16" s="127"/>
      <c r="HE16" s="127"/>
      <c r="HF16" s="127"/>
      <c r="HG16" s="127"/>
      <c r="HH16" s="127"/>
      <c r="HI16" s="127"/>
      <c r="HJ16" s="127"/>
      <c r="HK16" s="127"/>
      <c r="HL16" s="127"/>
      <c r="HM16" s="127"/>
      <c r="HN16" s="127"/>
      <c r="HO16" s="127"/>
      <c r="HP16" s="127"/>
      <c r="HQ16" s="127"/>
      <c r="HR16" s="127"/>
      <c r="HS16" s="127"/>
      <c r="HT16" s="127"/>
      <c r="HU16" s="127"/>
      <c r="HV16" s="127"/>
      <c r="HW16" s="127"/>
      <c r="HX16" s="127"/>
      <c r="HY16" s="127"/>
      <c r="HZ16" s="127"/>
      <c r="IA16" s="127"/>
      <c r="IB16" s="127"/>
      <c r="IC16" s="127"/>
      <c r="ID16" s="127"/>
      <c r="IE16" s="127"/>
      <c r="IF16" s="127"/>
      <c r="IG16" s="127"/>
      <c r="IH16" s="127"/>
      <c r="II16" s="127"/>
      <c r="IJ16" s="127"/>
      <c r="IK16" s="127"/>
      <c r="IL16" s="127"/>
      <c r="IM16" s="127"/>
      <c r="IN16" s="127"/>
      <c r="IO16" s="127"/>
      <c r="IP16" s="127"/>
      <c r="IQ16" s="127"/>
      <c r="IR16" s="127"/>
      <c r="IS16" s="127"/>
      <c r="IT16" s="127"/>
      <c r="IU16" s="127"/>
      <c r="IV16" s="127"/>
      <c r="IW16" s="127"/>
    </row>
    <row r="17" customFormat="false" ht="12.75" hidden="false" customHeight="false" outlineLevel="0" collapsed="false">
      <c r="A17" s="132" t="s">
        <v>186</v>
      </c>
      <c r="B17" s="114" t="s">
        <v>187</v>
      </c>
      <c r="D17" s="153" t="e">
        <f aca="false">HPLNK(#REF!,Load!$I$1,Load!$I$2,Load!$A17,Load!D$24,Load!$I$3,Load!$I$4)</f>
        <v>#NAME?</v>
      </c>
      <c r="E17" s="153" t="e">
        <f aca="false">HPLNK(#REF!,Load!$I$1,Load!$I$2,Load!$A17,Load!E$24,Load!$I$3,Load!$I$4)</f>
        <v>#NAME?</v>
      </c>
      <c r="F17" s="153" t="e">
        <f aca="false">HPLNK(#REF!,Load!$I$1,Load!$I$2,Load!$A17,Load!F$24,Load!$I$3,Load!$I$4)</f>
        <v>#NAME?</v>
      </c>
      <c r="G17" s="153" t="e">
        <f aca="false">HPLNK(#REF!,Load!$I$1,Load!$I$2,Load!$A17,Load!G$24,Load!$I$3,Load!$I$4)</f>
        <v>#NAME?</v>
      </c>
      <c r="H17" s="153" t="e">
        <f aca="false">HPLNK(#REF!,Load!$I$1,Load!$I$2,Load!$A17,Load!H$24,Load!$I$3,Load!$I$4)</f>
        <v>#NAME?</v>
      </c>
      <c r="I17" s="153" t="e">
        <f aca="false">HPLNK(#REF!,Load!$I$1,Load!$I$2,Load!$A17,Load!I$24,Load!$I$3,Load!$I$4)</f>
        <v>#NAME?</v>
      </c>
      <c r="J17" s="153" t="e">
        <f aca="false">HPLNK(#REF!,Load!$I$1,Load!$I$2,Load!$A17,Load!J$24,Load!$I$3,Load!$I$4)</f>
        <v>#NAME?</v>
      </c>
      <c r="K17" s="153" t="e">
        <f aca="false">HPLNK(#REF!,Load!$I$1,Load!$I$2,Load!$A17,Load!K$24,Load!$I$3,Load!$I$4)</f>
        <v>#NAME?</v>
      </c>
      <c r="L17" s="153" t="e">
        <f aca="false">HPLNK(#REF!,Load!$I$1,Load!$I$2,Load!$A17,Load!L$24,Load!$I$3,Load!$I$4)</f>
        <v>#NAME?</v>
      </c>
      <c r="M17" s="153" t="e">
        <f aca="false">HPLNK(#REF!,Load!$I$1,Load!$I$2,Load!$A17,Load!M$24,Load!$I$3,Load!$I$4)</f>
        <v>#NAME?</v>
      </c>
      <c r="N17" s="153" t="e">
        <f aca="false">HPLNK(#REF!,Load!$I$1,Load!$I$2,Load!$A17,Load!N$24,Load!$I$3,Load!$I$4)</f>
        <v>#NAME?</v>
      </c>
      <c r="O17" s="153" t="e">
        <f aca="false">HPLNK(#REF!,Load!$I$1,Load!$I$2,Load!$A17,Load!O$24,Load!$I$3,Load!$I$4)</f>
        <v>#NAME?</v>
      </c>
      <c r="P17" s="128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  <c r="EI17" s="127"/>
      <c r="EJ17" s="127"/>
      <c r="EK17" s="127"/>
      <c r="EL17" s="127"/>
      <c r="EM17" s="127"/>
      <c r="EN17" s="127"/>
      <c r="EO17" s="127"/>
      <c r="EP17" s="127"/>
      <c r="EQ17" s="127"/>
      <c r="ER17" s="127"/>
      <c r="ES17" s="127"/>
      <c r="ET17" s="127"/>
      <c r="EU17" s="127"/>
      <c r="EV17" s="127"/>
      <c r="EW17" s="127"/>
      <c r="EX17" s="127"/>
      <c r="EY17" s="127"/>
      <c r="EZ17" s="127"/>
      <c r="FA17" s="127"/>
      <c r="FB17" s="127"/>
      <c r="FC17" s="127"/>
      <c r="FD17" s="127"/>
      <c r="FE17" s="127"/>
      <c r="FF17" s="127"/>
      <c r="FG17" s="127"/>
      <c r="FH17" s="127"/>
      <c r="FI17" s="127"/>
      <c r="FJ17" s="127"/>
      <c r="FK17" s="127"/>
      <c r="FL17" s="127"/>
      <c r="FM17" s="127"/>
      <c r="FN17" s="127"/>
      <c r="FO17" s="127"/>
      <c r="FP17" s="127"/>
      <c r="FQ17" s="127"/>
      <c r="FR17" s="127"/>
      <c r="FS17" s="127"/>
      <c r="FT17" s="127"/>
      <c r="FU17" s="127"/>
      <c r="FV17" s="127"/>
      <c r="FW17" s="127"/>
      <c r="FX17" s="127"/>
      <c r="FY17" s="127"/>
      <c r="FZ17" s="127"/>
      <c r="GA17" s="127"/>
      <c r="GB17" s="127"/>
      <c r="GC17" s="127"/>
      <c r="GD17" s="127"/>
      <c r="GE17" s="127"/>
      <c r="GF17" s="127"/>
      <c r="GG17" s="127"/>
      <c r="GH17" s="127"/>
      <c r="GI17" s="127"/>
      <c r="GJ17" s="127"/>
      <c r="GK17" s="127"/>
      <c r="GL17" s="127"/>
      <c r="GM17" s="127"/>
      <c r="GN17" s="127"/>
      <c r="GO17" s="127"/>
      <c r="GP17" s="127"/>
      <c r="GQ17" s="127"/>
      <c r="GR17" s="127"/>
      <c r="GS17" s="127"/>
      <c r="GT17" s="127"/>
      <c r="GU17" s="127"/>
      <c r="GV17" s="127"/>
      <c r="GW17" s="127"/>
      <c r="GX17" s="127"/>
      <c r="GY17" s="127"/>
      <c r="GZ17" s="127"/>
      <c r="HA17" s="127"/>
      <c r="HB17" s="127"/>
      <c r="HC17" s="127"/>
      <c r="HD17" s="127"/>
      <c r="HE17" s="127"/>
      <c r="HF17" s="127"/>
      <c r="HG17" s="127"/>
      <c r="HH17" s="127"/>
      <c r="HI17" s="127"/>
      <c r="HJ17" s="127"/>
      <c r="HK17" s="127"/>
      <c r="HL17" s="127"/>
      <c r="HM17" s="127"/>
      <c r="HN17" s="127"/>
      <c r="HO17" s="127"/>
      <c r="HP17" s="127"/>
      <c r="HQ17" s="127"/>
      <c r="HR17" s="127"/>
      <c r="HS17" s="127"/>
      <c r="HT17" s="127"/>
      <c r="HU17" s="127"/>
      <c r="HV17" s="127"/>
      <c r="HW17" s="127"/>
      <c r="HX17" s="127"/>
      <c r="HY17" s="127"/>
      <c r="HZ17" s="127"/>
      <c r="IA17" s="127"/>
      <c r="IB17" s="127"/>
      <c r="IC17" s="127"/>
      <c r="ID17" s="127"/>
      <c r="IE17" s="127"/>
      <c r="IF17" s="127"/>
      <c r="IG17" s="127"/>
      <c r="IH17" s="127"/>
      <c r="II17" s="127"/>
      <c r="IJ17" s="127"/>
      <c r="IK17" s="127"/>
      <c r="IL17" s="127"/>
      <c r="IM17" s="127"/>
      <c r="IN17" s="127"/>
      <c r="IO17" s="127"/>
      <c r="IP17" s="127"/>
      <c r="IQ17" s="127"/>
      <c r="IR17" s="127"/>
      <c r="IS17" s="127"/>
      <c r="IT17" s="127"/>
      <c r="IU17" s="127"/>
      <c r="IV17" s="127"/>
      <c r="IW17" s="127"/>
    </row>
    <row r="18" customFormat="false" ht="12.75" hidden="false" customHeight="false" outlineLevel="0" collapsed="false">
      <c r="A18" s="132" t="s">
        <v>188</v>
      </c>
      <c r="B18" s="114" t="s">
        <v>189</v>
      </c>
      <c r="D18" s="155" t="e">
        <f aca="false">HPLNK(#REF!,Load!$I$1,Load!$I$2,Load!$A18,Load!D$24,Load!$I$3,Load!$I$4)</f>
        <v>#NAME?</v>
      </c>
      <c r="E18" s="155" t="e">
        <f aca="false">HPLNK(#REF!,Load!$I$1,Load!$I$2,Load!$A18,Load!E$24,Load!$I$3,Load!$I$4)</f>
        <v>#NAME?</v>
      </c>
      <c r="F18" s="155" t="e">
        <f aca="false">HPLNK(#REF!,Load!$I$1,Load!$I$2,Load!$A18,Load!F$24,Load!$I$3,Load!$I$4)</f>
        <v>#NAME?</v>
      </c>
      <c r="G18" s="155" t="e">
        <f aca="false">HPLNK(#REF!,Load!$I$1,Load!$I$2,Load!$A18,Load!G$24,Load!$I$3,Load!$I$4)</f>
        <v>#NAME?</v>
      </c>
      <c r="H18" s="155" t="e">
        <f aca="false">HPLNK(#REF!,Load!$I$1,Load!$I$2,Load!$A18,Load!H$24,Load!$I$3,Load!$I$4)</f>
        <v>#NAME?</v>
      </c>
      <c r="I18" s="155" t="e">
        <f aca="false">HPLNK(#REF!,Load!$I$1,Load!$I$2,Load!$A18,Load!I$24,Load!$I$3,Load!$I$4)</f>
        <v>#NAME?</v>
      </c>
      <c r="J18" s="155" t="e">
        <f aca="false">HPLNK(#REF!,Load!$I$1,Load!$I$2,Load!$A18,Load!J$24,Load!$I$3,Load!$I$4)</f>
        <v>#NAME?</v>
      </c>
      <c r="K18" s="155" t="e">
        <f aca="false">HPLNK(#REF!,Load!$I$1,Load!$I$2,Load!$A18,Load!K$24,Load!$I$3,Load!$I$4)</f>
        <v>#NAME?</v>
      </c>
      <c r="L18" s="155" t="e">
        <f aca="false">HPLNK(#REF!,Load!$I$1,Load!$I$2,Load!$A18,Load!L$24,Load!$I$3,Load!$I$4)</f>
        <v>#NAME?</v>
      </c>
      <c r="M18" s="155" t="e">
        <f aca="false">HPLNK(#REF!,Load!$I$1,Load!$I$2,Load!$A18,Load!M$24,Load!$I$3,Load!$I$4)</f>
        <v>#NAME?</v>
      </c>
      <c r="N18" s="155" t="e">
        <f aca="false">HPLNK(#REF!,Load!$I$1,Load!$I$2,Load!$A18,Load!N$24,Load!$I$3,Load!$I$4)</f>
        <v>#NAME?</v>
      </c>
      <c r="O18" s="155" t="e">
        <f aca="false">HPLNK(#REF!,Load!$I$1,Load!$I$2,Load!$A18,Load!O$24,Load!$I$3,Load!$I$4)</f>
        <v>#NAME?</v>
      </c>
      <c r="P18" s="128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  <c r="EF18" s="127"/>
      <c r="EG18" s="127"/>
      <c r="EH18" s="127"/>
      <c r="EI18" s="127"/>
      <c r="EJ18" s="127"/>
      <c r="EK18" s="127"/>
      <c r="EL18" s="127"/>
      <c r="EM18" s="127"/>
      <c r="EN18" s="127"/>
      <c r="EO18" s="127"/>
      <c r="EP18" s="127"/>
      <c r="EQ18" s="127"/>
      <c r="ER18" s="127"/>
      <c r="ES18" s="127"/>
      <c r="ET18" s="127"/>
      <c r="EU18" s="127"/>
      <c r="EV18" s="127"/>
      <c r="EW18" s="127"/>
      <c r="EX18" s="127"/>
      <c r="EY18" s="127"/>
      <c r="EZ18" s="127"/>
      <c r="FA18" s="127"/>
      <c r="FB18" s="127"/>
      <c r="FC18" s="127"/>
      <c r="FD18" s="127"/>
      <c r="FE18" s="127"/>
      <c r="FF18" s="127"/>
      <c r="FG18" s="127"/>
      <c r="FH18" s="127"/>
      <c r="FI18" s="127"/>
      <c r="FJ18" s="127"/>
      <c r="FK18" s="127"/>
      <c r="FL18" s="127"/>
      <c r="FM18" s="127"/>
      <c r="FN18" s="127"/>
      <c r="FO18" s="127"/>
      <c r="FP18" s="127"/>
      <c r="FQ18" s="127"/>
      <c r="FR18" s="127"/>
      <c r="FS18" s="127"/>
      <c r="FT18" s="127"/>
      <c r="FU18" s="127"/>
      <c r="FV18" s="127"/>
      <c r="FW18" s="127"/>
      <c r="FX18" s="127"/>
      <c r="FY18" s="127"/>
      <c r="FZ18" s="127"/>
      <c r="GA18" s="127"/>
      <c r="GB18" s="127"/>
      <c r="GC18" s="127"/>
      <c r="GD18" s="127"/>
      <c r="GE18" s="127"/>
      <c r="GF18" s="127"/>
      <c r="GG18" s="127"/>
      <c r="GH18" s="127"/>
      <c r="GI18" s="127"/>
      <c r="GJ18" s="127"/>
      <c r="GK18" s="127"/>
      <c r="GL18" s="127"/>
      <c r="GM18" s="127"/>
      <c r="GN18" s="127"/>
      <c r="GO18" s="127"/>
      <c r="GP18" s="127"/>
      <c r="GQ18" s="127"/>
      <c r="GR18" s="127"/>
      <c r="GS18" s="127"/>
      <c r="GT18" s="127"/>
      <c r="GU18" s="127"/>
      <c r="GV18" s="127"/>
      <c r="GW18" s="127"/>
      <c r="GX18" s="127"/>
      <c r="GY18" s="127"/>
      <c r="GZ18" s="127"/>
      <c r="HA18" s="127"/>
      <c r="HB18" s="127"/>
      <c r="HC18" s="127"/>
      <c r="HD18" s="127"/>
      <c r="HE18" s="127"/>
      <c r="HF18" s="127"/>
      <c r="HG18" s="127"/>
      <c r="HH18" s="127"/>
      <c r="HI18" s="127"/>
      <c r="HJ18" s="127"/>
      <c r="HK18" s="127"/>
      <c r="HL18" s="127"/>
      <c r="HM18" s="127"/>
      <c r="HN18" s="127"/>
      <c r="HO18" s="127"/>
      <c r="HP18" s="127"/>
      <c r="HQ18" s="127"/>
      <c r="HR18" s="127"/>
      <c r="HS18" s="127"/>
      <c r="HT18" s="127"/>
      <c r="HU18" s="127"/>
      <c r="HV18" s="127"/>
      <c r="HW18" s="127"/>
      <c r="HX18" s="127"/>
      <c r="HY18" s="127"/>
      <c r="HZ18" s="127"/>
      <c r="IA18" s="127"/>
      <c r="IB18" s="127"/>
      <c r="IC18" s="127"/>
      <c r="ID18" s="127"/>
      <c r="IE18" s="127"/>
      <c r="IF18" s="127"/>
      <c r="IG18" s="127"/>
      <c r="IH18" s="127"/>
      <c r="II18" s="127"/>
      <c r="IJ18" s="127"/>
      <c r="IK18" s="127"/>
      <c r="IL18" s="127"/>
      <c r="IM18" s="127"/>
      <c r="IN18" s="127"/>
      <c r="IO18" s="127"/>
      <c r="IP18" s="127"/>
      <c r="IQ18" s="127"/>
      <c r="IR18" s="127"/>
      <c r="IS18" s="127"/>
      <c r="IT18" s="127"/>
      <c r="IU18" s="127"/>
      <c r="IV18" s="127"/>
      <c r="IW18" s="127"/>
    </row>
    <row r="19" customFormat="false" ht="12.75" hidden="false" customHeight="false" outlineLevel="0" collapsed="false">
      <c r="A19" s="132"/>
      <c r="B19" s="130" t="s">
        <v>98</v>
      </c>
      <c r="D19" s="131" t="e">
        <f aca="false">SUM(D8:D18)</f>
        <v>#NAME?</v>
      </c>
      <c r="E19" s="131" t="e">
        <f aca="false">SUM(E8:E18)</f>
        <v>#NAME?</v>
      </c>
      <c r="F19" s="131" t="e">
        <f aca="false">SUM(F8:F18)</f>
        <v>#NAME?</v>
      </c>
      <c r="G19" s="131" t="e">
        <f aca="false">SUM(G8:G18)</f>
        <v>#NAME?</v>
      </c>
      <c r="H19" s="131" t="e">
        <f aca="false">SUM(H8:H18)</f>
        <v>#NAME?</v>
      </c>
      <c r="I19" s="131" t="e">
        <f aca="false">SUM(I8:I18)</f>
        <v>#NAME?</v>
      </c>
      <c r="J19" s="131" t="e">
        <f aca="false">SUM(J8:J18)</f>
        <v>#NAME?</v>
      </c>
      <c r="K19" s="131" t="e">
        <f aca="false">SUM(K8:K18)</f>
        <v>#NAME?</v>
      </c>
      <c r="L19" s="131" t="e">
        <f aca="false">SUM(L8:L18)</f>
        <v>#NAME?</v>
      </c>
      <c r="M19" s="131" t="e">
        <f aca="false">SUM(M8:M18)</f>
        <v>#NAME?</v>
      </c>
      <c r="N19" s="131" t="e">
        <f aca="false">SUM(N8:N18)</f>
        <v>#NAME?</v>
      </c>
      <c r="O19" s="131" t="e">
        <f aca="false">SUM(O8:O18)</f>
        <v>#NAME?</v>
      </c>
      <c r="P19" s="128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  <c r="EF19" s="127"/>
      <c r="EG19" s="127"/>
      <c r="EH19" s="127"/>
      <c r="EI19" s="127"/>
      <c r="EJ19" s="127"/>
      <c r="EK19" s="127"/>
      <c r="EL19" s="127"/>
      <c r="EM19" s="127"/>
      <c r="EN19" s="127"/>
      <c r="EO19" s="127"/>
      <c r="EP19" s="127"/>
      <c r="EQ19" s="127"/>
      <c r="ER19" s="127"/>
      <c r="ES19" s="127"/>
      <c r="ET19" s="127"/>
      <c r="EU19" s="127"/>
      <c r="EV19" s="127"/>
      <c r="EW19" s="127"/>
      <c r="EX19" s="127"/>
      <c r="EY19" s="127"/>
      <c r="EZ19" s="127"/>
      <c r="FA19" s="127"/>
      <c r="FB19" s="127"/>
      <c r="FC19" s="127"/>
      <c r="FD19" s="127"/>
      <c r="FE19" s="127"/>
      <c r="FF19" s="127"/>
      <c r="FG19" s="127"/>
      <c r="FH19" s="127"/>
      <c r="FI19" s="127"/>
      <c r="FJ19" s="127"/>
      <c r="FK19" s="127"/>
      <c r="FL19" s="127"/>
      <c r="FM19" s="127"/>
      <c r="FN19" s="127"/>
      <c r="FO19" s="127"/>
      <c r="FP19" s="127"/>
      <c r="FQ19" s="127"/>
      <c r="FR19" s="127"/>
      <c r="FS19" s="127"/>
      <c r="FT19" s="127"/>
      <c r="FU19" s="127"/>
      <c r="FV19" s="127"/>
      <c r="FW19" s="127"/>
      <c r="FX19" s="127"/>
      <c r="FY19" s="127"/>
      <c r="FZ19" s="127"/>
      <c r="GA19" s="127"/>
      <c r="GB19" s="127"/>
      <c r="GC19" s="127"/>
      <c r="GD19" s="127"/>
      <c r="GE19" s="127"/>
      <c r="GF19" s="127"/>
      <c r="GG19" s="127"/>
      <c r="GH19" s="127"/>
      <c r="GI19" s="127"/>
      <c r="GJ19" s="127"/>
      <c r="GK19" s="127"/>
      <c r="GL19" s="127"/>
      <c r="GM19" s="127"/>
      <c r="GN19" s="127"/>
      <c r="GO19" s="127"/>
      <c r="GP19" s="127"/>
      <c r="GQ19" s="127"/>
      <c r="GR19" s="127"/>
      <c r="GS19" s="127"/>
      <c r="GT19" s="127"/>
      <c r="GU19" s="127"/>
      <c r="GV19" s="127"/>
      <c r="GW19" s="127"/>
      <c r="GX19" s="127"/>
      <c r="GY19" s="127"/>
      <c r="GZ19" s="127"/>
      <c r="HA19" s="127"/>
      <c r="HB19" s="127"/>
      <c r="HC19" s="127"/>
      <c r="HD19" s="127"/>
      <c r="HE19" s="127"/>
      <c r="HF19" s="127"/>
      <c r="HG19" s="127"/>
      <c r="HH19" s="127"/>
      <c r="HI19" s="127"/>
      <c r="HJ19" s="127"/>
      <c r="HK19" s="127"/>
      <c r="HL19" s="127"/>
      <c r="HM19" s="127"/>
      <c r="HN19" s="127"/>
      <c r="HO19" s="127"/>
      <c r="HP19" s="127"/>
      <c r="HQ19" s="127"/>
      <c r="HR19" s="127"/>
      <c r="HS19" s="127"/>
      <c r="HT19" s="127"/>
      <c r="HU19" s="127"/>
      <c r="HV19" s="127"/>
      <c r="HW19" s="127"/>
      <c r="HX19" s="127"/>
      <c r="HY19" s="127"/>
      <c r="HZ19" s="127"/>
      <c r="IA19" s="127"/>
      <c r="IB19" s="127"/>
      <c r="IC19" s="127"/>
      <c r="ID19" s="127"/>
      <c r="IE19" s="127"/>
      <c r="IF19" s="127"/>
      <c r="IG19" s="127"/>
      <c r="IH19" s="127"/>
      <c r="II19" s="127"/>
      <c r="IJ19" s="127"/>
      <c r="IK19" s="127"/>
      <c r="IL19" s="127"/>
      <c r="IM19" s="127"/>
      <c r="IN19" s="127"/>
      <c r="IO19" s="127"/>
      <c r="IP19" s="127"/>
      <c r="IQ19" s="127"/>
      <c r="IR19" s="127"/>
      <c r="IS19" s="127"/>
      <c r="IT19" s="127"/>
      <c r="IU19" s="127"/>
      <c r="IV19" s="127"/>
      <c r="IW19" s="127"/>
    </row>
    <row r="20" customFormat="false" ht="12.75" hidden="false" customHeight="false" outlineLevel="0" collapsed="false">
      <c r="A20" s="132" t="s">
        <v>190</v>
      </c>
      <c r="B20" s="132" t="s">
        <v>191</v>
      </c>
      <c r="D20" s="153" t="e">
        <f aca="false">HPLNK(#REF!,Load!$I$1,Load!$I$2,Load!$A20,Load!D$24,Load!$I$3,Load!$I$4)</f>
        <v>#NAME?</v>
      </c>
      <c r="E20" s="153" t="e">
        <f aca="false">HPLNK(#REF!,Load!$I$1,Load!$I$2,Load!$A20,Load!E$24,Load!$I$3,Load!$I$4)</f>
        <v>#NAME?</v>
      </c>
      <c r="F20" s="153" t="e">
        <f aca="false">HPLNK(#REF!,Load!$I$1,Load!$I$2,Load!$A20,Load!F$24,Load!$I$3,Load!$I$4)</f>
        <v>#NAME?</v>
      </c>
      <c r="G20" s="153" t="e">
        <f aca="false">HPLNK(#REF!,Load!$I$1,Load!$I$2,Load!$A20,Load!G$24,Load!$I$3,Load!$I$4)</f>
        <v>#NAME?</v>
      </c>
      <c r="H20" s="153" t="e">
        <f aca="false">HPLNK(#REF!,Load!$I$1,Load!$I$2,Load!$A20,Load!H$24,Load!$I$3,Load!$I$4)</f>
        <v>#NAME?</v>
      </c>
      <c r="I20" s="153" t="e">
        <f aca="false">HPLNK(#REF!,Load!$I$1,Load!$I$2,Load!$A20,Load!I$24,Load!$I$3,Load!$I$4)</f>
        <v>#NAME?</v>
      </c>
      <c r="J20" s="153" t="e">
        <f aca="false">HPLNK(#REF!,Load!$I$1,Load!$I$2,Load!$A20,Load!J$24,Load!$I$3,Load!$I$4)</f>
        <v>#NAME?</v>
      </c>
      <c r="K20" s="153" t="e">
        <f aca="false">HPLNK(#REF!,Load!$I$1,Load!$I$2,Load!$A20,Load!K$24,Load!$I$3,Load!$I$4)</f>
        <v>#NAME?</v>
      </c>
      <c r="L20" s="153" t="e">
        <f aca="false">HPLNK(#REF!,Load!$I$1,Load!$I$2,Load!$A20,Load!L$24,Load!$I$3,Load!$I$4)</f>
        <v>#NAME?</v>
      </c>
      <c r="M20" s="153" t="e">
        <f aca="false">HPLNK(#REF!,Load!$I$1,Load!$I$2,Load!$A20,Load!M$24,Load!$I$3,Load!$I$4)</f>
        <v>#NAME?</v>
      </c>
      <c r="N20" s="153" t="e">
        <f aca="false">HPLNK(#REF!,Load!$I$1,Load!$I$2,Load!$A20,Load!N$24,Load!$I$3,Load!$I$4)</f>
        <v>#NAME?</v>
      </c>
      <c r="O20" s="153" t="e">
        <f aca="false">HPLNK(#REF!,Load!$I$1,Load!$I$2,Load!$A20,Load!O$24,Load!$I$3,Load!$I$4)</f>
        <v>#NAME?</v>
      </c>
      <c r="P20" s="128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  <c r="DB20" s="127"/>
      <c r="DC20" s="127"/>
      <c r="DD20" s="127"/>
      <c r="DE20" s="127"/>
      <c r="DF20" s="127"/>
      <c r="DG20" s="127"/>
      <c r="DH20" s="127"/>
      <c r="DI20" s="127"/>
      <c r="DJ20" s="127"/>
      <c r="DK20" s="127"/>
      <c r="DL20" s="127"/>
      <c r="DM20" s="127"/>
      <c r="DN20" s="127"/>
      <c r="DO20" s="127"/>
      <c r="DP20" s="127"/>
      <c r="DQ20" s="127"/>
      <c r="DR20" s="127"/>
      <c r="DS20" s="127"/>
      <c r="DT20" s="127"/>
      <c r="DU20" s="127"/>
      <c r="DV20" s="127"/>
      <c r="DW20" s="127"/>
      <c r="DX20" s="127"/>
      <c r="DY20" s="127"/>
      <c r="DZ20" s="127"/>
      <c r="EA20" s="127"/>
      <c r="EB20" s="127"/>
      <c r="EC20" s="127"/>
      <c r="ED20" s="127"/>
      <c r="EE20" s="127"/>
      <c r="EF20" s="127"/>
      <c r="EG20" s="127"/>
      <c r="EH20" s="127"/>
      <c r="EI20" s="127"/>
      <c r="EJ20" s="127"/>
      <c r="EK20" s="127"/>
      <c r="EL20" s="127"/>
      <c r="EM20" s="127"/>
      <c r="EN20" s="127"/>
      <c r="EO20" s="127"/>
      <c r="EP20" s="127"/>
      <c r="EQ20" s="127"/>
      <c r="ER20" s="127"/>
      <c r="ES20" s="127"/>
      <c r="ET20" s="127"/>
      <c r="EU20" s="127"/>
      <c r="EV20" s="127"/>
      <c r="EW20" s="127"/>
      <c r="EX20" s="127"/>
      <c r="EY20" s="127"/>
      <c r="EZ20" s="127"/>
      <c r="FA20" s="127"/>
      <c r="FB20" s="127"/>
      <c r="FC20" s="127"/>
      <c r="FD20" s="127"/>
      <c r="FE20" s="127"/>
      <c r="FF20" s="127"/>
      <c r="FG20" s="127"/>
      <c r="FH20" s="127"/>
      <c r="FI20" s="127"/>
      <c r="FJ20" s="127"/>
      <c r="FK20" s="127"/>
      <c r="FL20" s="127"/>
      <c r="FM20" s="127"/>
      <c r="FN20" s="127"/>
      <c r="FO20" s="127"/>
      <c r="FP20" s="127"/>
      <c r="FQ20" s="127"/>
      <c r="FR20" s="127"/>
      <c r="FS20" s="127"/>
      <c r="FT20" s="127"/>
      <c r="FU20" s="127"/>
      <c r="FV20" s="127"/>
      <c r="FW20" s="127"/>
      <c r="FX20" s="127"/>
      <c r="FY20" s="127"/>
      <c r="FZ20" s="127"/>
      <c r="GA20" s="127"/>
      <c r="GB20" s="127"/>
      <c r="GC20" s="127"/>
      <c r="GD20" s="127"/>
      <c r="GE20" s="127"/>
      <c r="GF20" s="127"/>
      <c r="GG20" s="127"/>
      <c r="GH20" s="127"/>
      <c r="GI20" s="127"/>
      <c r="GJ20" s="127"/>
      <c r="GK20" s="127"/>
      <c r="GL20" s="127"/>
      <c r="GM20" s="127"/>
      <c r="GN20" s="127"/>
      <c r="GO20" s="127"/>
      <c r="GP20" s="127"/>
      <c r="GQ20" s="127"/>
      <c r="GR20" s="127"/>
      <c r="GS20" s="127"/>
      <c r="GT20" s="127"/>
      <c r="GU20" s="127"/>
      <c r="GV20" s="127"/>
      <c r="GW20" s="127"/>
      <c r="GX20" s="127"/>
      <c r="GY20" s="127"/>
      <c r="GZ20" s="127"/>
      <c r="HA20" s="127"/>
      <c r="HB20" s="127"/>
      <c r="HC20" s="127"/>
      <c r="HD20" s="127"/>
      <c r="HE20" s="127"/>
      <c r="HF20" s="127"/>
      <c r="HG20" s="127"/>
      <c r="HH20" s="127"/>
      <c r="HI20" s="127"/>
      <c r="HJ20" s="127"/>
      <c r="HK20" s="127"/>
      <c r="HL20" s="127"/>
      <c r="HM20" s="127"/>
      <c r="HN20" s="127"/>
      <c r="HO20" s="127"/>
      <c r="HP20" s="127"/>
      <c r="HQ20" s="127"/>
      <c r="HR20" s="127"/>
      <c r="HS20" s="127"/>
      <c r="HT20" s="127"/>
      <c r="HU20" s="127"/>
      <c r="HV20" s="127"/>
      <c r="HW20" s="127"/>
      <c r="HX20" s="127"/>
      <c r="HY20" s="127"/>
      <c r="HZ20" s="127"/>
      <c r="IA20" s="127"/>
      <c r="IB20" s="127"/>
      <c r="IC20" s="127"/>
      <c r="ID20" s="127"/>
      <c r="IE20" s="127"/>
      <c r="IF20" s="127"/>
      <c r="IG20" s="127"/>
      <c r="IH20" s="127"/>
      <c r="II20" s="127"/>
      <c r="IJ20" s="127"/>
      <c r="IK20" s="127"/>
      <c r="IL20" s="127"/>
      <c r="IM20" s="127"/>
      <c r="IN20" s="127"/>
      <c r="IO20" s="127"/>
      <c r="IP20" s="127"/>
      <c r="IQ20" s="127"/>
      <c r="IR20" s="127"/>
      <c r="IS20" s="127"/>
      <c r="IT20" s="127"/>
      <c r="IU20" s="127"/>
      <c r="IV20" s="127"/>
      <c r="IW20" s="127"/>
    </row>
    <row r="21" customFormat="false" ht="13.5" hidden="false" customHeight="false" outlineLevel="0" collapsed="false">
      <c r="A21" s="127"/>
      <c r="B21" s="133" t="s">
        <v>100</v>
      </c>
      <c r="D21" s="156" t="e">
        <f aca="false">D19+D20</f>
        <v>#NAME?</v>
      </c>
      <c r="E21" s="156" t="e">
        <f aca="false">E19+E20</f>
        <v>#NAME?</v>
      </c>
      <c r="F21" s="156" t="e">
        <f aca="false">F19+F20</f>
        <v>#NAME?</v>
      </c>
      <c r="G21" s="156" t="e">
        <f aca="false">G19+G20</f>
        <v>#NAME?</v>
      </c>
      <c r="H21" s="156" t="e">
        <f aca="false">H19+H20</f>
        <v>#NAME?</v>
      </c>
      <c r="I21" s="156" t="e">
        <f aca="false">I19+I20</f>
        <v>#NAME?</v>
      </c>
      <c r="J21" s="156" t="e">
        <f aca="false">J19+J20</f>
        <v>#NAME?</v>
      </c>
      <c r="K21" s="156" t="e">
        <f aca="false">K19+K20</f>
        <v>#NAME?</v>
      </c>
      <c r="L21" s="156" t="e">
        <f aca="false">L19+L20</f>
        <v>#NAME?</v>
      </c>
      <c r="M21" s="156" t="e">
        <f aca="false">M19+M20</f>
        <v>#NAME?</v>
      </c>
      <c r="N21" s="156" t="e">
        <f aca="false">N19+N20</f>
        <v>#NAME?</v>
      </c>
      <c r="O21" s="156" t="e">
        <f aca="false">O19+O20</f>
        <v>#NAME?</v>
      </c>
      <c r="P21" s="135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/>
      <c r="CS21" s="127"/>
      <c r="CT21" s="127"/>
      <c r="CU21" s="127"/>
      <c r="CV21" s="127"/>
      <c r="CW21" s="127"/>
      <c r="CX21" s="127"/>
      <c r="CY21" s="127"/>
      <c r="CZ21" s="127"/>
      <c r="DA21" s="127"/>
      <c r="DB21" s="127"/>
      <c r="DC21" s="127"/>
      <c r="DD21" s="127"/>
      <c r="DE21" s="127"/>
      <c r="DF21" s="127"/>
      <c r="DG21" s="127"/>
      <c r="DH21" s="127"/>
      <c r="DI21" s="127"/>
      <c r="DJ21" s="127"/>
      <c r="DK21" s="127"/>
      <c r="DL21" s="127"/>
      <c r="DM21" s="127"/>
      <c r="DN21" s="127"/>
      <c r="DO21" s="127"/>
      <c r="DP21" s="127"/>
      <c r="DQ21" s="127"/>
      <c r="DR21" s="127"/>
      <c r="DS21" s="127"/>
      <c r="DT21" s="127"/>
      <c r="DU21" s="127"/>
      <c r="DV21" s="127"/>
      <c r="DW21" s="127"/>
      <c r="DX21" s="127"/>
      <c r="DY21" s="127"/>
      <c r="DZ21" s="127"/>
      <c r="EA21" s="127"/>
      <c r="EB21" s="127"/>
      <c r="EC21" s="127"/>
      <c r="ED21" s="127"/>
      <c r="EE21" s="127"/>
      <c r="EF21" s="127"/>
      <c r="EG21" s="127"/>
      <c r="EH21" s="127"/>
      <c r="EI21" s="127"/>
      <c r="EJ21" s="127"/>
      <c r="EK21" s="127"/>
      <c r="EL21" s="127"/>
      <c r="EM21" s="127"/>
      <c r="EN21" s="127"/>
      <c r="EO21" s="127"/>
      <c r="EP21" s="127"/>
      <c r="EQ21" s="127"/>
      <c r="ER21" s="127"/>
      <c r="ES21" s="127"/>
      <c r="ET21" s="127"/>
      <c r="EU21" s="127"/>
      <c r="EV21" s="127"/>
      <c r="EW21" s="127"/>
      <c r="EX21" s="127"/>
      <c r="EY21" s="127"/>
      <c r="EZ21" s="127"/>
      <c r="FA21" s="127"/>
      <c r="FB21" s="127"/>
      <c r="FC21" s="127"/>
      <c r="FD21" s="127"/>
      <c r="FE21" s="127"/>
      <c r="FF21" s="127"/>
      <c r="FG21" s="127"/>
      <c r="FH21" s="127"/>
      <c r="FI21" s="127"/>
      <c r="FJ21" s="127"/>
      <c r="FK21" s="127"/>
      <c r="FL21" s="127"/>
      <c r="FM21" s="127"/>
      <c r="FN21" s="127"/>
      <c r="FO21" s="127"/>
      <c r="FP21" s="127"/>
      <c r="FQ21" s="127"/>
      <c r="FR21" s="127"/>
      <c r="FS21" s="127"/>
      <c r="FT21" s="127"/>
      <c r="FU21" s="127"/>
      <c r="FV21" s="127"/>
      <c r="FW21" s="127"/>
      <c r="FX21" s="127"/>
      <c r="FY21" s="127"/>
      <c r="FZ21" s="127"/>
      <c r="GA21" s="127"/>
      <c r="GB21" s="127"/>
      <c r="GC21" s="127"/>
      <c r="GD21" s="127"/>
      <c r="GE21" s="127"/>
      <c r="GF21" s="127"/>
      <c r="GG21" s="127"/>
      <c r="GH21" s="127"/>
      <c r="GI21" s="127"/>
      <c r="GJ21" s="127"/>
      <c r="GK21" s="127"/>
      <c r="GL21" s="127"/>
      <c r="GM21" s="127"/>
      <c r="GN21" s="127"/>
      <c r="GO21" s="127"/>
      <c r="GP21" s="127"/>
      <c r="GQ21" s="127"/>
      <c r="GR21" s="127"/>
      <c r="GS21" s="127"/>
      <c r="GT21" s="127"/>
      <c r="GU21" s="127"/>
      <c r="GV21" s="127"/>
      <c r="GW21" s="127"/>
      <c r="GX21" s="127"/>
      <c r="GY21" s="127"/>
      <c r="GZ21" s="127"/>
      <c r="HA21" s="127"/>
      <c r="HB21" s="127"/>
      <c r="HC21" s="127"/>
      <c r="HD21" s="127"/>
      <c r="HE21" s="127"/>
      <c r="HF21" s="127"/>
      <c r="HG21" s="127"/>
      <c r="HH21" s="127"/>
      <c r="HI21" s="127"/>
      <c r="HJ21" s="127"/>
      <c r="HK21" s="127"/>
      <c r="HL21" s="127"/>
      <c r="HM21" s="127"/>
      <c r="HN21" s="127"/>
      <c r="HO21" s="127"/>
      <c r="HP21" s="127"/>
      <c r="HQ21" s="127"/>
      <c r="HR21" s="127"/>
      <c r="HS21" s="127"/>
      <c r="HT21" s="127"/>
      <c r="HU21" s="127"/>
      <c r="HV21" s="127"/>
      <c r="HW21" s="127"/>
      <c r="HX21" s="127"/>
      <c r="HY21" s="127"/>
      <c r="HZ21" s="127"/>
      <c r="IA21" s="127"/>
      <c r="IB21" s="127"/>
      <c r="IC21" s="127"/>
      <c r="ID21" s="127"/>
      <c r="IE21" s="127"/>
      <c r="IF21" s="127"/>
      <c r="IG21" s="127"/>
      <c r="IH21" s="127"/>
      <c r="II21" s="127"/>
      <c r="IJ21" s="127"/>
      <c r="IK21" s="127"/>
      <c r="IL21" s="127"/>
      <c r="IM21" s="127"/>
      <c r="IN21" s="127"/>
      <c r="IO21" s="127"/>
      <c r="IP21" s="127"/>
      <c r="IQ21" s="127"/>
      <c r="IR21" s="127"/>
      <c r="IS21" s="127"/>
      <c r="IT21" s="127"/>
      <c r="IU21" s="127"/>
      <c r="IV21" s="127"/>
      <c r="IW21" s="127"/>
    </row>
    <row r="22" customFormat="false" ht="13.5" hidden="false" customHeight="false" outlineLevel="0" collapsed="false">
      <c r="A22" s="127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U22" s="127"/>
      <c r="CV22" s="127"/>
      <c r="CW22" s="127"/>
      <c r="CX22" s="127"/>
      <c r="CY22" s="127"/>
      <c r="CZ22" s="127"/>
      <c r="DA22" s="127"/>
      <c r="DB22" s="127"/>
      <c r="DC22" s="127"/>
      <c r="DD22" s="127"/>
      <c r="DE22" s="127"/>
      <c r="DF22" s="127"/>
      <c r="DG22" s="127"/>
      <c r="DH22" s="127"/>
      <c r="DI22" s="127"/>
      <c r="DJ22" s="127"/>
      <c r="DK22" s="127"/>
      <c r="DL22" s="127"/>
      <c r="DM22" s="127"/>
      <c r="DN22" s="127"/>
      <c r="DO22" s="127"/>
      <c r="DP22" s="127"/>
      <c r="DQ22" s="127"/>
      <c r="DR22" s="127"/>
      <c r="DS22" s="127"/>
      <c r="DT22" s="127"/>
      <c r="DU22" s="127"/>
      <c r="DV22" s="127"/>
      <c r="DW22" s="127"/>
      <c r="DX22" s="127"/>
      <c r="DY22" s="127"/>
      <c r="DZ22" s="127"/>
      <c r="EA22" s="127"/>
      <c r="EB22" s="127"/>
      <c r="EC22" s="127"/>
      <c r="ED22" s="127"/>
      <c r="EE22" s="127"/>
      <c r="EF22" s="127"/>
      <c r="EG22" s="127"/>
      <c r="EH22" s="127"/>
      <c r="EI22" s="127"/>
      <c r="EJ22" s="127"/>
      <c r="EK22" s="127"/>
      <c r="EL22" s="127"/>
      <c r="EM22" s="127"/>
      <c r="EN22" s="127"/>
      <c r="EO22" s="127"/>
      <c r="EP22" s="127"/>
      <c r="EQ22" s="127"/>
      <c r="ER22" s="127"/>
      <c r="ES22" s="127"/>
      <c r="ET22" s="127"/>
      <c r="EU22" s="127"/>
      <c r="EV22" s="127"/>
      <c r="EW22" s="127"/>
      <c r="EX22" s="127"/>
      <c r="EY22" s="127"/>
      <c r="EZ22" s="127"/>
      <c r="FA22" s="127"/>
      <c r="FB22" s="127"/>
      <c r="FC22" s="127"/>
      <c r="FD22" s="127"/>
      <c r="FE22" s="127"/>
      <c r="FF22" s="127"/>
      <c r="FG22" s="127"/>
      <c r="FH22" s="127"/>
      <c r="FI22" s="127"/>
      <c r="FJ22" s="127"/>
      <c r="FK22" s="127"/>
      <c r="FL22" s="127"/>
      <c r="FM22" s="127"/>
      <c r="FN22" s="127"/>
      <c r="FO22" s="127"/>
      <c r="FP22" s="127"/>
      <c r="FQ22" s="127"/>
      <c r="FR22" s="127"/>
      <c r="FS22" s="127"/>
      <c r="FT22" s="127"/>
      <c r="FU22" s="127"/>
      <c r="FV22" s="127"/>
      <c r="FW22" s="127"/>
      <c r="FX22" s="127"/>
      <c r="FY22" s="127"/>
      <c r="FZ22" s="127"/>
      <c r="GA22" s="127"/>
      <c r="GB22" s="127"/>
      <c r="GC22" s="127"/>
      <c r="GD22" s="127"/>
      <c r="GE22" s="127"/>
      <c r="GF22" s="127"/>
      <c r="GG22" s="127"/>
      <c r="GH22" s="127"/>
      <c r="GI22" s="127"/>
      <c r="GJ22" s="127"/>
      <c r="GK22" s="127"/>
      <c r="GL22" s="127"/>
      <c r="GM22" s="127"/>
      <c r="GN22" s="127"/>
      <c r="GO22" s="127"/>
      <c r="GP22" s="127"/>
      <c r="GQ22" s="127"/>
      <c r="GR22" s="127"/>
      <c r="GS22" s="127"/>
      <c r="GT22" s="127"/>
      <c r="GU22" s="127"/>
      <c r="GV22" s="127"/>
      <c r="GW22" s="127"/>
      <c r="GX22" s="127"/>
      <c r="GY22" s="127"/>
      <c r="GZ22" s="127"/>
      <c r="HA22" s="127"/>
      <c r="HB22" s="127"/>
      <c r="HC22" s="127"/>
      <c r="HD22" s="127"/>
      <c r="HE22" s="127"/>
      <c r="HF22" s="127"/>
      <c r="HG22" s="127"/>
      <c r="HH22" s="127"/>
      <c r="HI22" s="127"/>
      <c r="HJ22" s="127"/>
      <c r="HK22" s="127"/>
      <c r="HL22" s="127"/>
      <c r="HM22" s="127"/>
      <c r="HN22" s="127"/>
      <c r="HO22" s="127"/>
      <c r="HP22" s="127"/>
      <c r="HQ22" s="127"/>
      <c r="HR22" s="127"/>
      <c r="HS22" s="127"/>
      <c r="HT22" s="127"/>
      <c r="HU22" s="127"/>
      <c r="HV22" s="127"/>
      <c r="HW22" s="127"/>
      <c r="HX22" s="127"/>
      <c r="HY22" s="127"/>
      <c r="HZ22" s="127"/>
      <c r="IA22" s="127"/>
      <c r="IB22" s="127"/>
      <c r="IC22" s="127"/>
      <c r="ID22" s="127"/>
      <c r="IE22" s="127"/>
      <c r="IF22" s="127"/>
      <c r="IG22" s="127"/>
      <c r="IH22" s="127"/>
      <c r="II22" s="127"/>
      <c r="IJ22" s="127"/>
      <c r="IK22" s="127"/>
      <c r="IL22" s="127"/>
      <c r="IM22" s="127"/>
      <c r="IN22" s="127"/>
      <c r="IO22" s="127"/>
      <c r="IP22" s="127"/>
      <c r="IQ22" s="127"/>
      <c r="IR22" s="127"/>
      <c r="IS22" s="127"/>
      <c r="IT22" s="127"/>
      <c r="IU22" s="127"/>
      <c r="IV22" s="127"/>
      <c r="IW22" s="127"/>
    </row>
    <row r="24" customFormat="false" ht="12.75" hidden="false" customHeight="false" outlineLevel="0" collapsed="false">
      <c r="A24" s="120" t="s">
        <v>192</v>
      </c>
      <c r="B24" s="120" t="s">
        <v>101</v>
      </c>
      <c r="D24" s="122" t="n">
        <v>36526</v>
      </c>
      <c r="E24" s="122" t="n">
        <v>36557</v>
      </c>
      <c r="F24" s="122" t="n">
        <v>36586</v>
      </c>
      <c r="G24" s="122" t="n">
        <v>36617</v>
      </c>
      <c r="H24" s="122" t="n">
        <v>36647</v>
      </c>
      <c r="I24" s="122" t="n">
        <v>36678</v>
      </c>
      <c r="J24" s="122" t="n">
        <v>36708</v>
      </c>
      <c r="K24" s="122" t="n">
        <v>36739</v>
      </c>
      <c r="L24" s="122" t="n">
        <v>36770</v>
      </c>
      <c r="M24" s="122" t="n">
        <v>36800</v>
      </c>
      <c r="N24" s="122" t="n">
        <v>36831</v>
      </c>
      <c r="O24" s="122" t="n">
        <v>36861</v>
      </c>
      <c r="P24" s="124" t="s">
        <v>44</v>
      </c>
      <c r="Q24" s="138"/>
      <c r="R24" s="138"/>
      <c r="S24" s="138"/>
      <c r="T24" s="138"/>
      <c r="U24" s="138"/>
      <c r="V24" s="138"/>
    </row>
    <row r="25" customFormat="false" ht="12.75" hidden="false" customHeight="false" outlineLevel="0" collapsed="false"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</row>
    <row r="26" customFormat="false" ht="13.5" hidden="false" customHeight="false" outlineLevel="0" collapsed="false">
      <c r="A26" s="114" t="s">
        <v>193</v>
      </c>
      <c r="B26" s="114" t="s">
        <v>103</v>
      </c>
      <c r="D26" s="149" t="e">
        <f aca="false">HPLNK(#REF!,Load!$I$1,Load!$I$2,Load!$A26,Load!D$24,Load!$I$3,Load!$I$4)</f>
        <v>#NAME?</v>
      </c>
      <c r="E26" s="149" t="e">
        <f aca="false">HPLNK(#REF!,Load!$I$1,Load!$I$2,Load!$A26,Load!E$24,Load!$I$3,Load!$I$4)</f>
        <v>#NAME?</v>
      </c>
      <c r="F26" s="149" t="e">
        <f aca="false">HPLNK(#REF!,Load!$I$1,Load!$I$2,Load!$A26,Load!F$24,Load!$I$3,Load!$I$4)</f>
        <v>#NAME?</v>
      </c>
      <c r="G26" s="149" t="e">
        <f aca="false">HPLNK(#REF!,Load!$I$1,Load!$I$2,Load!$A26,Load!G$24,Load!$I$3,Load!$I$4)</f>
        <v>#NAME?</v>
      </c>
      <c r="H26" s="149" t="e">
        <f aca="false">HPLNK(#REF!,Load!$I$1,Load!$I$2,Load!$A26,Load!H$24,Load!$I$3,Load!$I$4)</f>
        <v>#NAME?</v>
      </c>
      <c r="I26" s="149" t="e">
        <f aca="false">HPLNK(#REF!,Load!$I$1,Load!$I$2,Load!$A26,Load!I$24,Load!$I$3,Load!$I$4)</f>
        <v>#NAME?</v>
      </c>
      <c r="J26" s="149" t="e">
        <f aca="false">HPLNK(#REF!,Load!$I$1,Load!$I$2,Load!$A26,Load!J$24,Load!$I$3,Load!$I$4)</f>
        <v>#NAME?</v>
      </c>
      <c r="K26" s="149" t="e">
        <f aca="false">HPLNK(#REF!,Load!$I$1,Load!$I$2,Load!$A26,Load!K$24,Load!$I$3,Load!$I$4)</f>
        <v>#NAME?</v>
      </c>
      <c r="L26" s="149" t="e">
        <f aca="false">HPLNK(#REF!,Load!$I$1,Load!$I$2,Load!$A26,Load!L$24,Load!$I$3,Load!$I$4)</f>
        <v>#NAME?</v>
      </c>
      <c r="M26" s="149" t="e">
        <f aca="false">HPLNK(#REF!,Load!$I$1,Load!$I$2,Load!$A26,Load!M$24,Load!$I$3,Load!$I$4)</f>
        <v>#NAME?</v>
      </c>
      <c r="N26" s="149" t="e">
        <f aca="false">HPLNK(#REF!,Load!$I$1,Load!$I$2,Load!$A26,Load!N$24,Load!$I$3,Load!$I$4)</f>
        <v>#NAME?</v>
      </c>
      <c r="O26" s="149" t="e">
        <f aca="false">HPLNK(#REF!,Load!$I$1,Load!$I$2,Load!$A26,Load!O$24,Load!$I$3,Load!$I$4)</f>
        <v>#NAME?</v>
      </c>
      <c r="P26" s="139" t="e">
        <f aca="false">SUM(D26:O26)</f>
        <v>#NAME?</v>
      </c>
    </row>
    <row r="27" customFormat="false" ht="13.5" hidden="false" customHeight="false" outlineLevel="0" collapsed="false">
      <c r="A27" s="141" t="s">
        <v>194</v>
      </c>
      <c r="B27" s="114" t="s">
        <v>104</v>
      </c>
      <c r="D27" s="149" t="e">
        <f aca="false">HPLNK(#REF!,Load!$I$1,Load!$I$2,Load!$A27,Load!D$24,Load!$I$3,Load!$I$4)</f>
        <v>#NAME?</v>
      </c>
      <c r="E27" s="149" t="e">
        <f aca="false">HPLNK(#REF!,Load!$I$1,Load!$I$2,Load!$A27,Load!E$24,Load!$I$3,Load!$I$4)</f>
        <v>#NAME?</v>
      </c>
      <c r="F27" s="149" t="e">
        <f aca="false">HPLNK(#REF!,Load!$I$1,Load!$I$2,Load!$A27,Load!F$24,Load!$I$3,Load!$I$4)</f>
        <v>#NAME?</v>
      </c>
      <c r="G27" s="149" t="e">
        <f aca="false">HPLNK(#REF!,Load!$I$1,Load!$I$2,Load!$A27,Load!G$24,Load!$I$3,Load!$I$4)</f>
        <v>#NAME?</v>
      </c>
      <c r="H27" s="149" t="e">
        <f aca="false">HPLNK(#REF!,Load!$I$1,Load!$I$2,Load!$A27,Load!H$24,Load!$I$3,Load!$I$4)</f>
        <v>#NAME?</v>
      </c>
      <c r="I27" s="149" t="e">
        <f aca="false">HPLNK(#REF!,Load!$I$1,Load!$I$2,Load!$A27,Load!I$24,Load!$I$3,Load!$I$4)</f>
        <v>#NAME?</v>
      </c>
      <c r="J27" s="149" t="e">
        <f aca="false">HPLNK(#REF!,Load!$I$1,Load!$I$2,Load!$A27,Load!J$24,Load!$I$3,Load!$I$4)</f>
        <v>#NAME?</v>
      </c>
      <c r="K27" s="149" t="e">
        <f aca="false">HPLNK(#REF!,Load!$I$1,Load!$I$2,Load!$A27,Load!K$24,Load!$I$3,Load!$I$4)</f>
        <v>#NAME?</v>
      </c>
      <c r="L27" s="149" t="e">
        <f aca="false">HPLNK(#REF!,Load!$I$1,Load!$I$2,Load!$A27,Load!L$24,Load!$I$3,Load!$I$4)</f>
        <v>#NAME?</v>
      </c>
      <c r="M27" s="149" t="e">
        <f aca="false">HPLNK(#REF!,Load!$I$1,Load!$I$2,Load!$A27,Load!M$24,Load!$I$3,Load!$I$4)</f>
        <v>#NAME?</v>
      </c>
      <c r="N27" s="149" t="e">
        <f aca="false">HPLNK(#REF!,Load!$I$1,Load!$I$2,Load!$A27,Load!N$24,Load!$I$3,Load!$I$4)</f>
        <v>#NAME?</v>
      </c>
      <c r="O27" s="149" t="e">
        <f aca="false">HPLNK(#REF!,Load!$I$1,Load!$I$2,Load!$A27,Load!O$24,Load!$I$3,Load!$I$4)</f>
        <v>#NAME?</v>
      </c>
      <c r="P27" s="139" t="e">
        <f aca="false">SUM(D27:O27)</f>
        <v>#NAME?</v>
      </c>
    </row>
    <row r="28" customFormat="false" ht="13.5" hidden="false" customHeight="false" outlineLevel="0" collapsed="false">
      <c r="B28" s="130" t="s">
        <v>105</v>
      </c>
      <c r="C28" s="141"/>
      <c r="D28" s="142" t="e">
        <f aca="false">SUM(D26:D27)</f>
        <v>#NAME?</v>
      </c>
      <c r="E28" s="142" t="e">
        <f aca="false">SUM(E26:E27)</f>
        <v>#NAME?</v>
      </c>
      <c r="F28" s="142" t="e">
        <f aca="false">SUM(F26:F27)</f>
        <v>#NAME?</v>
      </c>
      <c r="G28" s="142" t="e">
        <f aca="false">SUM(G26:G27)</f>
        <v>#NAME?</v>
      </c>
      <c r="H28" s="142" t="e">
        <f aca="false">SUM(H26:H27)</f>
        <v>#NAME?</v>
      </c>
      <c r="I28" s="142" t="e">
        <f aca="false">SUM(I26:I27)</f>
        <v>#NAME?</v>
      </c>
      <c r="J28" s="142" t="e">
        <f aca="false">SUM(J26:J27)</f>
        <v>#NAME?</v>
      </c>
      <c r="K28" s="142" t="e">
        <f aca="false">SUM(K26:K27)</f>
        <v>#NAME?</v>
      </c>
      <c r="L28" s="142" t="e">
        <f aca="false">SUM(L26:L27)</f>
        <v>#NAME?</v>
      </c>
      <c r="M28" s="142" t="e">
        <f aca="false">SUM(M26:M27)</f>
        <v>#NAME?</v>
      </c>
      <c r="N28" s="142" t="e">
        <f aca="false">SUM(N26:N27)</f>
        <v>#NAME?</v>
      </c>
      <c r="O28" s="142" t="e">
        <f aca="false">SUM(O26:O27)</f>
        <v>#NAME?</v>
      </c>
      <c r="P28" s="142" t="e">
        <f aca="false">SUM(D28:O28)</f>
        <v>#NAME?</v>
      </c>
    </row>
    <row r="29" customFormat="false" ht="13.5" hidden="false" customHeight="false" outlineLevel="0" collapsed="false">
      <c r="A29" s="114" t="s">
        <v>195</v>
      </c>
      <c r="B29" s="143" t="s">
        <v>106</v>
      </c>
      <c r="C29" s="141"/>
      <c r="D29" s="149" t="e">
        <f aca="false">HPLNK(#REF!,Load!$I$1,Load!$I$2,Load!$A29,Load!D$24,Load!$I$3,Load!$I$4)</f>
        <v>#NAME?</v>
      </c>
      <c r="E29" s="149" t="e">
        <f aca="false">HPLNK(#REF!,Load!$I$1,Load!$I$2,Load!$A29,Load!E$24,Load!$I$3,Load!$I$4)</f>
        <v>#NAME?</v>
      </c>
      <c r="F29" s="149" t="e">
        <f aca="false">HPLNK(#REF!,Load!$I$1,Load!$I$2,Load!$A29,Load!F$24,Load!$I$3,Load!$I$4)</f>
        <v>#NAME?</v>
      </c>
      <c r="G29" s="149" t="e">
        <f aca="false">HPLNK(#REF!,Load!$I$1,Load!$I$2,Load!$A29,Load!G$24,Load!$I$3,Load!$I$4)</f>
        <v>#NAME?</v>
      </c>
      <c r="H29" s="149" t="e">
        <f aca="false">HPLNK(#REF!,Load!$I$1,Load!$I$2,Load!$A29,Load!H$24,Load!$I$3,Load!$I$4)</f>
        <v>#NAME?</v>
      </c>
      <c r="I29" s="149" t="e">
        <f aca="false">HPLNK(#REF!,Load!$I$1,Load!$I$2,Load!$A29,Load!I$24,Load!$I$3,Load!$I$4)</f>
        <v>#NAME?</v>
      </c>
      <c r="J29" s="149" t="e">
        <f aca="false">HPLNK(#REF!,Load!$I$1,Load!$I$2,Load!$A29,Load!J$24,Load!$I$3,Load!$I$4)</f>
        <v>#NAME?</v>
      </c>
      <c r="K29" s="149" t="e">
        <f aca="false">HPLNK(#REF!,Load!$I$1,Load!$I$2,Load!$A29,Load!K$24,Load!$I$3,Load!$I$4)</f>
        <v>#NAME?</v>
      </c>
      <c r="L29" s="149" t="e">
        <f aca="false">HPLNK(#REF!,Load!$I$1,Load!$I$2,Load!$A29,Load!L$24,Load!$I$3,Load!$I$4)</f>
        <v>#NAME?</v>
      </c>
      <c r="M29" s="149" t="e">
        <f aca="false">HPLNK(#REF!,Load!$I$1,Load!$I$2,Load!$A29,Load!M$24,Load!$I$3,Load!$I$4)</f>
        <v>#NAME?</v>
      </c>
      <c r="N29" s="149" t="e">
        <f aca="false">HPLNK(#REF!,Load!$I$1,Load!$I$2,Load!$A29,Load!N$24,Load!$I$3,Load!$I$4)</f>
        <v>#NAME?</v>
      </c>
      <c r="O29" s="149" t="e">
        <f aca="false">HPLNK(#REF!,Load!$I$1,Load!$I$2,Load!$A29,Load!O$24,Load!$I$3,Load!$I$4)</f>
        <v>#NAME?</v>
      </c>
      <c r="P29" s="139" t="e">
        <f aca="false">SUM(D29:O29)</f>
        <v>#NAME?</v>
      </c>
    </row>
    <row r="30" customFormat="false" ht="13.5" hidden="false" customHeight="false" outlineLevel="0" collapsed="false">
      <c r="A30" s="114" t="s">
        <v>196</v>
      </c>
      <c r="B30" s="141" t="s">
        <v>107</v>
      </c>
      <c r="C30" s="141"/>
      <c r="D30" s="149" t="e">
        <f aca="false">HPLNK(#REF!,Load!$I$1,Load!$I$2,Load!$A30,Load!D$24,Load!$I$3,Load!$I$4)</f>
        <v>#NAME?</v>
      </c>
      <c r="E30" s="149" t="e">
        <f aca="false">HPLNK(#REF!,Load!$I$1,Load!$I$2,Load!$A30,Load!E$24,Load!$I$3,Load!$I$4)</f>
        <v>#NAME?</v>
      </c>
      <c r="F30" s="149" t="e">
        <f aca="false">HPLNK(#REF!,Load!$I$1,Load!$I$2,Load!$A30,Load!F$24,Load!$I$3,Load!$I$4)</f>
        <v>#NAME?</v>
      </c>
      <c r="G30" s="149" t="e">
        <f aca="false">HPLNK(#REF!,Load!$I$1,Load!$I$2,Load!$A30,Load!G$24,Load!$I$3,Load!$I$4)</f>
        <v>#NAME?</v>
      </c>
      <c r="H30" s="149" t="e">
        <f aca="false">HPLNK(#REF!,Load!$I$1,Load!$I$2,Load!$A30,Load!H$24,Load!$I$3,Load!$I$4)</f>
        <v>#NAME?</v>
      </c>
      <c r="I30" s="149" t="e">
        <f aca="false">HPLNK(#REF!,Load!$I$1,Load!$I$2,Load!$A30,Load!I$24,Load!$I$3,Load!$I$4)</f>
        <v>#NAME?</v>
      </c>
      <c r="J30" s="149" t="e">
        <f aca="false">HPLNK(#REF!,Load!$I$1,Load!$I$2,Load!$A30,Load!J$24,Load!$I$3,Load!$I$4)</f>
        <v>#NAME?</v>
      </c>
      <c r="K30" s="149" t="e">
        <f aca="false">HPLNK(#REF!,Load!$I$1,Load!$I$2,Load!$A30,Load!K$24,Load!$I$3,Load!$I$4)</f>
        <v>#NAME?</v>
      </c>
      <c r="L30" s="149" t="e">
        <f aca="false">HPLNK(#REF!,Load!$I$1,Load!$I$2,Load!$A30,Load!L$24,Load!$I$3,Load!$I$4)</f>
        <v>#NAME?</v>
      </c>
      <c r="M30" s="149" t="e">
        <f aca="false">HPLNK(#REF!,Load!$I$1,Load!$I$2,Load!$A30,Load!M$24,Load!$I$3,Load!$I$4)</f>
        <v>#NAME?</v>
      </c>
      <c r="N30" s="149" t="e">
        <f aca="false">HPLNK(#REF!,Load!$I$1,Load!$I$2,Load!$A30,Load!N$24,Load!$I$3,Load!$I$4)</f>
        <v>#NAME?</v>
      </c>
      <c r="O30" s="149" t="e">
        <f aca="false">HPLNK(#REF!,Load!$I$1,Load!$I$2,Load!$A30,Load!O$24,Load!$I$3,Load!$I$4)</f>
        <v>#NAME?</v>
      </c>
      <c r="P30" s="139" t="e">
        <f aca="false">SUM(D30:O30)</f>
        <v>#NAME?</v>
      </c>
    </row>
    <row r="31" customFormat="false" ht="13.5" hidden="false" customHeight="false" outlineLevel="0" collapsed="false">
      <c r="B31" s="144" t="s">
        <v>108</v>
      </c>
      <c r="C31" s="141"/>
      <c r="D31" s="142" t="e">
        <f aca="false">SUM(D29:D30)</f>
        <v>#NAME?</v>
      </c>
      <c r="E31" s="142" t="e">
        <f aca="false">SUM(E29:E30)</f>
        <v>#NAME?</v>
      </c>
      <c r="F31" s="142" t="e">
        <f aca="false">SUM(F29:F30)</f>
        <v>#NAME?</v>
      </c>
      <c r="G31" s="142" t="e">
        <f aca="false">SUM(G29:G30)</f>
        <v>#NAME?</v>
      </c>
      <c r="H31" s="142" t="e">
        <f aca="false">SUM(H29:H30)</f>
        <v>#NAME?</v>
      </c>
      <c r="I31" s="142" t="e">
        <f aca="false">SUM(I29:I30)</f>
        <v>#NAME?</v>
      </c>
      <c r="J31" s="142" t="e">
        <f aca="false">SUM(J29:J30)</f>
        <v>#NAME?</v>
      </c>
      <c r="K31" s="142" t="e">
        <f aca="false">SUM(K29:K30)</f>
        <v>#NAME?</v>
      </c>
      <c r="L31" s="142" t="e">
        <f aca="false">SUM(L29:L30)</f>
        <v>#NAME?</v>
      </c>
      <c r="M31" s="142" t="e">
        <f aca="false">SUM(M29:M30)</f>
        <v>#NAME?</v>
      </c>
      <c r="N31" s="142" t="e">
        <f aca="false">SUM(N29:N30)</f>
        <v>#NAME?</v>
      </c>
      <c r="O31" s="142" t="e">
        <f aca="false">SUM(O29:O30)</f>
        <v>#NAME?</v>
      </c>
      <c r="P31" s="142" t="e">
        <f aca="false">SUM(D31:O31)</f>
        <v>#NAME?</v>
      </c>
    </row>
    <row r="32" customFormat="false" ht="13.5" hidden="false" customHeight="false" outlineLevel="0" collapsed="false">
      <c r="A32" s="114" t="s">
        <v>197</v>
      </c>
      <c r="B32" s="141" t="s">
        <v>198</v>
      </c>
      <c r="C32" s="141"/>
      <c r="D32" s="149" t="e">
        <f aca="false">HPLNK(#REF!,Load!$I$1,Load!$I$2,Load!$A32,Load!D$24,Load!$I$3,Load!$I$4)</f>
        <v>#NAME?</v>
      </c>
      <c r="E32" s="149" t="e">
        <f aca="false">HPLNK(#REF!,Load!$I$1,Load!$I$2,Load!$A32,Load!E$24,Load!$I$3,Load!$I$4)</f>
        <v>#NAME?</v>
      </c>
      <c r="F32" s="149" t="e">
        <f aca="false">HPLNK(#REF!,Load!$I$1,Load!$I$2,Load!$A32,Load!F$24,Load!$I$3,Load!$I$4)</f>
        <v>#NAME?</v>
      </c>
      <c r="G32" s="149" t="e">
        <f aca="false">HPLNK(#REF!,Load!$I$1,Load!$I$2,Load!$A32,Load!G$24,Load!$I$3,Load!$I$4)</f>
        <v>#NAME?</v>
      </c>
      <c r="H32" s="149" t="e">
        <f aca="false">HPLNK(#REF!,Load!$I$1,Load!$I$2,Load!$A32,Load!H$24,Load!$I$3,Load!$I$4)</f>
        <v>#NAME?</v>
      </c>
      <c r="I32" s="149" t="e">
        <f aca="false">HPLNK(#REF!,Load!$I$1,Load!$I$2,Load!$A32,Load!I$24,Load!$I$3,Load!$I$4)</f>
        <v>#NAME?</v>
      </c>
      <c r="J32" s="149" t="e">
        <f aca="false">HPLNK(#REF!,Load!$I$1,Load!$I$2,Load!$A32,Load!J$24,Load!$I$3,Load!$I$4)</f>
        <v>#NAME?</v>
      </c>
      <c r="K32" s="149" t="e">
        <f aca="false">HPLNK(#REF!,Load!$I$1,Load!$I$2,Load!$A32,Load!K$24,Load!$I$3,Load!$I$4)</f>
        <v>#NAME?</v>
      </c>
      <c r="L32" s="149" t="e">
        <f aca="false">HPLNK(#REF!,Load!$I$1,Load!$I$2,Load!$A32,Load!L$24,Load!$I$3,Load!$I$4)</f>
        <v>#NAME?</v>
      </c>
      <c r="M32" s="149" t="e">
        <f aca="false">HPLNK(#REF!,Load!$I$1,Load!$I$2,Load!$A32,Load!M$24,Load!$I$3,Load!$I$4)</f>
        <v>#NAME?</v>
      </c>
      <c r="N32" s="149" t="e">
        <f aca="false">HPLNK(#REF!,Load!$I$1,Load!$I$2,Load!$A32,Load!N$24,Load!$I$3,Load!$I$4)</f>
        <v>#NAME?</v>
      </c>
      <c r="O32" s="149" t="e">
        <f aca="false">HPLNK(#REF!,Load!$I$1,Load!$I$2,Load!$A32,Load!O$24,Load!$I$3,Load!$I$4)</f>
        <v>#NAME?</v>
      </c>
      <c r="P32" s="139" t="e">
        <f aca="false">SUM(D32:O32)</f>
        <v>#NAME?</v>
      </c>
    </row>
    <row r="33" customFormat="false" ht="13.5" hidden="false" customHeight="false" outlineLevel="0" collapsed="false">
      <c r="A33" s="114" t="s">
        <v>199</v>
      </c>
      <c r="B33" s="141" t="s">
        <v>200</v>
      </c>
      <c r="C33" s="141"/>
      <c r="D33" s="149" t="e">
        <f aca="false">HPLNK(#REF!,Load!$I$1,Load!$I$2,Load!$A33,Load!D$24,Load!$I$3,Load!$I$4)</f>
        <v>#NAME?</v>
      </c>
      <c r="E33" s="149" t="e">
        <f aca="false">HPLNK(#REF!,Load!$I$1,Load!$I$2,Load!$A33,Load!E$24,Load!$I$3,Load!$I$4)</f>
        <v>#NAME?</v>
      </c>
      <c r="F33" s="149" t="e">
        <f aca="false">HPLNK(#REF!,Load!$I$1,Load!$I$2,Load!$A33,Load!F$24,Load!$I$3,Load!$I$4)</f>
        <v>#NAME?</v>
      </c>
      <c r="G33" s="149" t="e">
        <f aca="false">HPLNK(#REF!,Load!$I$1,Load!$I$2,Load!$A33,Load!G$24,Load!$I$3,Load!$I$4)</f>
        <v>#NAME?</v>
      </c>
      <c r="H33" s="149" t="e">
        <f aca="false">HPLNK(#REF!,Load!$I$1,Load!$I$2,Load!$A33,Load!H$24,Load!$I$3,Load!$I$4)</f>
        <v>#NAME?</v>
      </c>
      <c r="I33" s="149" t="e">
        <f aca="false">HPLNK(#REF!,Load!$I$1,Load!$I$2,Load!$A33,Load!I$24,Load!$I$3,Load!$I$4)</f>
        <v>#NAME?</v>
      </c>
      <c r="J33" s="149" t="e">
        <f aca="false">HPLNK(#REF!,Load!$I$1,Load!$I$2,Load!$A33,Load!J$24,Load!$I$3,Load!$I$4)</f>
        <v>#NAME?</v>
      </c>
      <c r="K33" s="149" t="e">
        <f aca="false">HPLNK(#REF!,Load!$I$1,Load!$I$2,Load!$A33,Load!K$24,Load!$I$3,Load!$I$4)</f>
        <v>#NAME?</v>
      </c>
      <c r="L33" s="149" t="e">
        <f aca="false">HPLNK(#REF!,Load!$I$1,Load!$I$2,Load!$A33,Load!L$24,Load!$I$3,Load!$I$4)</f>
        <v>#NAME?</v>
      </c>
      <c r="M33" s="149" t="e">
        <f aca="false">HPLNK(#REF!,Load!$I$1,Load!$I$2,Load!$A33,Load!M$24,Load!$I$3,Load!$I$4)</f>
        <v>#NAME?</v>
      </c>
      <c r="N33" s="149" t="e">
        <f aca="false">HPLNK(#REF!,Load!$I$1,Load!$I$2,Load!$A33,Load!N$24,Load!$I$3,Load!$I$4)</f>
        <v>#NAME?</v>
      </c>
      <c r="O33" s="149" t="e">
        <f aca="false">HPLNK(#REF!,Load!$I$1,Load!$I$2,Load!$A33,Load!O$24,Load!$I$3,Load!$I$4)</f>
        <v>#NAME?</v>
      </c>
      <c r="P33" s="139" t="e">
        <f aca="false">SUM(D33:O33)</f>
        <v>#NAME?</v>
      </c>
    </row>
    <row r="34" customFormat="false" ht="13.5" hidden="false" customHeight="false" outlineLevel="0" collapsed="false">
      <c r="A34" s="114" t="s">
        <v>201</v>
      </c>
      <c r="B34" s="141" t="s">
        <v>202</v>
      </c>
      <c r="C34" s="141"/>
      <c r="D34" s="149" t="e">
        <f aca="false">HPLNK(#REF!,Load!$I$1,Load!$I$2,Load!$A34,Load!D$24,Load!$I$3,Load!$I$4)</f>
        <v>#NAME?</v>
      </c>
      <c r="E34" s="149" t="e">
        <f aca="false">HPLNK(#REF!,Load!$I$1,Load!$I$2,Load!$A34,Load!E$24,Load!$I$3,Load!$I$4)</f>
        <v>#NAME?</v>
      </c>
      <c r="F34" s="149" t="e">
        <f aca="false">HPLNK(#REF!,Load!$I$1,Load!$I$2,Load!$A34,Load!F$24,Load!$I$3,Load!$I$4)</f>
        <v>#NAME?</v>
      </c>
      <c r="G34" s="149" t="e">
        <f aca="false">HPLNK(#REF!,Load!$I$1,Load!$I$2,Load!$A34,Load!G$24,Load!$I$3,Load!$I$4)</f>
        <v>#NAME?</v>
      </c>
      <c r="H34" s="149" t="e">
        <f aca="false">HPLNK(#REF!,Load!$I$1,Load!$I$2,Load!$A34,Load!H$24,Load!$I$3,Load!$I$4)</f>
        <v>#NAME?</v>
      </c>
      <c r="I34" s="149" t="e">
        <f aca="false">HPLNK(#REF!,Load!$I$1,Load!$I$2,Load!$A34,Load!I$24,Load!$I$3,Load!$I$4)</f>
        <v>#NAME?</v>
      </c>
      <c r="J34" s="149" t="e">
        <f aca="false">HPLNK(#REF!,Load!$I$1,Load!$I$2,Load!$A34,Load!J$24,Load!$I$3,Load!$I$4)</f>
        <v>#NAME?</v>
      </c>
      <c r="K34" s="149" t="e">
        <f aca="false">HPLNK(#REF!,Load!$I$1,Load!$I$2,Load!$A34,Load!K$24,Load!$I$3,Load!$I$4)</f>
        <v>#NAME?</v>
      </c>
      <c r="L34" s="149" t="e">
        <f aca="false">HPLNK(#REF!,Load!$I$1,Load!$I$2,Load!$A34,Load!L$24,Load!$I$3,Load!$I$4)</f>
        <v>#NAME?</v>
      </c>
      <c r="M34" s="149" t="e">
        <f aca="false">HPLNK(#REF!,Load!$I$1,Load!$I$2,Load!$A34,Load!M$24,Load!$I$3,Load!$I$4)</f>
        <v>#NAME?</v>
      </c>
      <c r="N34" s="149" t="e">
        <f aca="false">HPLNK(#REF!,Load!$I$1,Load!$I$2,Load!$A34,Load!N$24,Load!$I$3,Load!$I$4)</f>
        <v>#NAME?</v>
      </c>
      <c r="O34" s="149" t="e">
        <f aca="false">HPLNK(#REF!,Load!$I$1,Load!$I$2,Load!$A34,Load!O$24,Load!$I$3,Load!$I$4)</f>
        <v>#NAME?</v>
      </c>
      <c r="P34" s="139" t="e">
        <f aca="false">SUM(D34:O34)</f>
        <v>#NAME?</v>
      </c>
    </row>
    <row r="35" customFormat="false" ht="13.5" hidden="false" customHeight="false" outlineLevel="0" collapsed="false">
      <c r="A35" s="114" t="s">
        <v>203</v>
      </c>
      <c r="B35" s="141" t="s">
        <v>204</v>
      </c>
      <c r="C35" s="141"/>
      <c r="D35" s="149" t="e">
        <f aca="false">HPLNK(#REF!,Load!$I$1,Load!$I$2,Load!$A35,Load!D$24,Load!$I$3,Load!$I$4)</f>
        <v>#NAME?</v>
      </c>
      <c r="E35" s="149" t="e">
        <f aca="false">HPLNK(#REF!,Load!$I$1,Load!$I$2,Load!$A35,Load!E$24,Load!$I$3,Load!$I$4)</f>
        <v>#NAME?</v>
      </c>
      <c r="F35" s="149" t="e">
        <f aca="false">HPLNK(#REF!,Load!$I$1,Load!$I$2,Load!$A35,Load!F$24,Load!$I$3,Load!$I$4)</f>
        <v>#NAME?</v>
      </c>
      <c r="G35" s="149" t="e">
        <f aca="false">HPLNK(#REF!,Load!$I$1,Load!$I$2,Load!$A35,Load!G$24,Load!$I$3,Load!$I$4)</f>
        <v>#NAME?</v>
      </c>
      <c r="H35" s="149" t="e">
        <f aca="false">HPLNK(#REF!,Load!$I$1,Load!$I$2,Load!$A35,Load!H$24,Load!$I$3,Load!$I$4)</f>
        <v>#NAME?</v>
      </c>
      <c r="I35" s="149" t="e">
        <f aca="false">HPLNK(#REF!,Load!$I$1,Load!$I$2,Load!$A35,Load!I$24,Load!$I$3,Load!$I$4)</f>
        <v>#NAME?</v>
      </c>
      <c r="J35" s="149" t="e">
        <f aca="false">HPLNK(#REF!,Load!$I$1,Load!$I$2,Load!$A35,Load!J$24,Load!$I$3,Load!$I$4)</f>
        <v>#NAME?</v>
      </c>
      <c r="K35" s="149" t="e">
        <f aca="false">HPLNK(#REF!,Load!$I$1,Load!$I$2,Load!$A35,Load!K$24,Load!$I$3,Load!$I$4)</f>
        <v>#NAME?</v>
      </c>
      <c r="L35" s="149" t="e">
        <f aca="false">HPLNK(#REF!,Load!$I$1,Load!$I$2,Load!$A35,Load!L$24,Load!$I$3,Load!$I$4)</f>
        <v>#NAME?</v>
      </c>
      <c r="M35" s="149" t="e">
        <f aca="false">HPLNK(#REF!,Load!$I$1,Load!$I$2,Load!$A35,Load!M$24,Load!$I$3,Load!$I$4)</f>
        <v>#NAME?</v>
      </c>
      <c r="N35" s="149" t="e">
        <f aca="false">HPLNK(#REF!,Load!$I$1,Load!$I$2,Load!$A35,Load!N$24,Load!$I$3,Load!$I$4)</f>
        <v>#NAME?</v>
      </c>
      <c r="O35" s="149" t="e">
        <f aca="false">HPLNK(#REF!,Load!$I$1,Load!$I$2,Load!$A35,Load!O$24,Load!$I$3,Load!$I$4)</f>
        <v>#NAME?</v>
      </c>
      <c r="P35" s="139" t="e">
        <f aca="false">SUM(D35:O35)</f>
        <v>#NAME?</v>
      </c>
    </row>
    <row r="36" customFormat="false" ht="13.5" hidden="false" customHeight="false" outlineLevel="0" collapsed="false">
      <c r="A36" s="114" t="s">
        <v>205</v>
      </c>
      <c r="B36" s="141" t="s">
        <v>206</v>
      </c>
      <c r="C36" s="141"/>
      <c r="D36" s="149" t="e">
        <f aca="false">HPLNK(#REF!,Load!$I$1,Load!$I$2,Load!$A36,Load!D$24,Load!$I$3,Load!$I$4)</f>
        <v>#NAME?</v>
      </c>
      <c r="E36" s="149" t="e">
        <f aca="false">HPLNK(#REF!,Load!$I$1,Load!$I$2,Load!$A36,Load!E$24,Load!$I$3,Load!$I$4)</f>
        <v>#NAME?</v>
      </c>
      <c r="F36" s="149" t="e">
        <f aca="false">HPLNK(#REF!,Load!$I$1,Load!$I$2,Load!$A36,Load!F$24,Load!$I$3,Load!$I$4)</f>
        <v>#NAME?</v>
      </c>
      <c r="G36" s="149" t="e">
        <f aca="false">HPLNK(#REF!,Load!$I$1,Load!$I$2,Load!$A36,Load!G$24,Load!$I$3,Load!$I$4)</f>
        <v>#NAME?</v>
      </c>
      <c r="H36" s="149" t="e">
        <f aca="false">HPLNK(#REF!,Load!$I$1,Load!$I$2,Load!$A36,Load!H$24,Load!$I$3,Load!$I$4)</f>
        <v>#NAME?</v>
      </c>
      <c r="I36" s="149" t="e">
        <f aca="false">HPLNK(#REF!,Load!$I$1,Load!$I$2,Load!$A36,Load!I$24,Load!$I$3,Load!$I$4)</f>
        <v>#NAME?</v>
      </c>
      <c r="J36" s="149" t="e">
        <f aca="false">HPLNK(#REF!,Load!$I$1,Load!$I$2,Load!$A36,Load!J$24,Load!$I$3,Load!$I$4)</f>
        <v>#NAME?</v>
      </c>
      <c r="K36" s="149" t="e">
        <f aca="false">HPLNK(#REF!,Load!$I$1,Load!$I$2,Load!$A36,Load!K$24,Load!$I$3,Load!$I$4)</f>
        <v>#NAME?</v>
      </c>
      <c r="L36" s="149" t="e">
        <f aca="false">HPLNK(#REF!,Load!$I$1,Load!$I$2,Load!$A36,Load!L$24,Load!$I$3,Load!$I$4)</f>
        <v>#NAME?</v>
      </c>
      <c r="M36" s="149" t="e">
        <f aca="false">HPLNK(#REF!,Load!$I$1,Load!$I$2,Load!$A36,Load!M$24,Load!$I$3,Load!$I$4)</f>
        <v>#NAME?</v>
      </c>
      <c r="N36" s="149" t="e">
        <f aca="false">HPLNK(#REF!,Load!$I$1,Load!$I$2,Load!$A36,Load!N$24,Load!$I$3,Load!$I$4)</f>
        <v>#NAME?</v>
      </c>
      <c r="O36" s="149" t="e">
        <f aca="false">HPLNK(#REF!,Load!$I$1,Load!$I$2,Load!$A36,Load!O$24,Load!$I$3,Load!$I$4)</f>
        <v>#NAME?</v>
      </c>
      <c r="P36" s="139" t="e">
        <f aca="false">SUM(D36:O36)</f>
        <v>#NAME?</v>
      </c>
    </row>
    <row r="37" customFormat="false" ht="13.5" hidden="false" customHeight="false" outlineLevel="0" collapsed="false">
      <c r="A37" s="114" t="s">
        <v>207</v>
      </c>
      <c r="B37" s="141" t="s">
        <v>208</v>
      </c>
      <c r="C37" s="141"/>
      <c r="D37" s="149" t="e">
        <f aca="false">HPLNK(#REF!,Load!$I$1,Load!$I$2,Load!$A37,Load!D$24,Load!$I$3,Load!$I$4)</f>
        <v>#NAME?</v>
      </c>
      <c r="E37" s="149" t="e">
        <f aca="false">HPLNK(#REF!,Load!$I$1,Load!$I$2,Load!$A37,Load!E$24,Load!$I$3,Load!$I$4)</f>
        <v>#NAME?</v>
      </c>
      <c r="F37" s="149" t="e">
        <f aca="false">HPLNK(#REF!,Load!$I$1,Load!$I$2,Load!$A37,Load!F$24,Load!$I$3,Load!$I$4)</f>
        <v>#NAME?</v>
      </c>
      <c r="G37" s="149" t="e">
        <f aca="false">HPLNK(#REF!,Load!$I$1,Load!$I$2,Load!$A37,Load!G$24,Load!$I$3,Load!$I$4)</f>
        <v>#NAME?</v>
      </c>
      <c r="H37" s="149" t="e">
        <f aca="false">HPLNK(#REF!,Load!$I$1,Load!$I$2,Load!$A37,Load!H$24,Load!$I$3,Load!$I$4)</f>
        <v>#NAME?</v>
      </c>
      <c r="I37" s="149" t="e">
        <f aca="false">HPLNK(#REF!,Load!$I$1,Load!$I$2,Load!$A37,Load!I$24,Load!$I$3,Load!$I$4)</f>
        <v>#NAME?</v>
      </c>
      <c r="J37" s="149" t="e">
        <f aca="false">HPLNK(#REF!,Load!$I$1,Load!$I$2,Load!$A37,Load!J$24,Load!$I$3,Load!$I$4)</f>
        <v>#NAME?</v>
      </c>
      <c r="K37" s="149" t="e">
        <f aca="false">HPLNK(#REF!,Load!$I$1,Load!$I$2,Load!$A37,Load!K$24,Load!$I$3,Load!$I$4)</f>
        <v>#NAME?</v>
      </c>
      <c r="L37" s="149" t="e">
        <f aca="false">HPLNK(#REF!,Load!$I$1,Load!$I$2,Load!$A37,Load!L$24,Load!$I$3,Load!$I$4)</f>
        <v>#NAME?</v>
      </c>
      <c r="M37" s="149" t="e">
        <f aca="false">HPLNK(#REF!,Load!$I$1,Load!$I$2,Load!$A37,Load!M$24,Load!$I$3,Load!$I$4)</f>
        <v>#NAME?</v>
      </c>
      <c r="N37" s="149" t="e">
        <f aca="false">HPLNK(#REF!,Load!$I$1,Load!$I$2,Load!$A37,Load!N$24,Load!$I$3,Load!$I$4)</f>
        <v>#NAME?</v>
      </c>
      <c r="O37" s="149" t="e">
        <f aca="false">HPLNK(#REF!,Load!$I$1,Load!$I$2,Load!$A37,Load!O$24,Load!$I$3,Load!$I$4)</f>
        <v>#NAME?</v>
      </c>
      <c r="P37" s="139" t="e">
        <f aca="false">SUM(D37:O37)</f>
        <v>#NAME?</v>
      </c>
    </row>
    <row r="38" customFormat="false" ht="13.5" hidden="false" customHeight="false" outlineLevel="0" collapsed="false">
      <c r="A38" s="114" t="s">
        <v>209</v>
      </c>
      <c r="B38" s="141" t="s">
        <v>210</v>
      </c>
      <c r="C38" s="141"/>
      <c r="D38" s="149" t="e">
        <f aca="false">HPLNK(#REF!,Load!$I$1,Load!$I$2,Load!$A38,Load!D$24,Load!$I$3,Load!$I$4)</f>
        <v>#NAME?</v>
      </c>
      <c r="E38" s="149" t="e">
        <f aca="false">HPLNK(#REF!,Load!$I$1,Load!$I$2,Load!$A38,Load!E$24,Load!$I$3,Load!$I$4)</f>
        <v>#NAME?</v>
      </c>
      <c r="F38" s="149" t="e">
        <f aca="false">HPLNK(#REF!,Load!$I$1,Load!$I$2,Load!$A38,Load!F$24,Load!$I$3,Load!$I$4)</f>
        <v>#NAME?</v>
      </c>
      <c r="G38" s="149" t="e">
        <f aca="false">HPLNK(#REF!,Load!$I$1,Load!$I$2,Load!$A38,Load!G$24,Load!$I$3,Load!$I$4)</f>
        <v>#NAME?</v>
      </c>
      <c r="H38" s="149" t="e">
        <f aca="false">HPLNK(#REF!,Load!$I$1,Load!$I$2,Load!$A38,Load!H$24,Load!$I$3,Load!$I$4)</f>
        <v>#NAME?</v>
      </c>
      <c r="I38" s="149" t="e">
        <f aca="false">HPLNK(#REF!,Load!$I$1,Load!$I$2,Load!$A38,Load!I$24,Load!$I$3,Load!$I$4)</f>
        <v>#NAME?</v>
      </c>
      <c r="J38" s="149" t="e">
        <f aca="false">HPLNK(#REF!,Load!$I$1,Load!$I$2,Load!$A38,Load!J$24,Load!$I$3,Load!$I$4)</f>
        <v>#NAME?</v>
      </c>
      <c r="K38" s="149" t="e">
        <f aca="false">HPLNK(#REF!,Load!$I$1,Load!$I$2,Load!$A38,Load!K$24,Load!$I$3,Load!$I$4)</f>
        <v>#NAME?</v>
      </c>
      <c r="L38" s="149" t="e">
        <f aca="false">HPLNK(#REF!,Load!$I$1,Load!$I$2,Load!$A38,Load!L$24,Load!$I$3,Load!$I$4)</f>
        <v>#NAME?</v>
      </c>
      <c r="M38" s="149" t="e">
        <f aca="false">HPLNK(#REF!,Load!$I$1,Load!$I$2,Load!$A38,Load!M$24,Load!$I$3,Load!$I$4)</f>
        <v>#NAME?</v>
      </c>
      <c r="N38" s="149" t="e">
        <f aca="false">HPLNK(#REF!,Load!$I$1,Load!$I$2,Load!$A38,Load!N$24,Load!$I$3,Load!$I$4)</f>
        <v>#NAME?</v>
      </c>
      <c r="O38" s="149" t="e">
        <f aca="false">HPLNK(#REF!,Load!$I$1,Load!$I$2,Load!$A38,Load!O$24,Load!$I$3,Load!$I$4)</f>
        <v>#NAME?</v>
      </c>
      <c r="P38" s="139" t="e">
        <f aca="false">SUM(D38:O38)</f>
        <v>#NAME?</v>
      </c>
    </row>
    <row r="39" customFormat="false" ht="13.5" hidden="false" customHeight="false" outlineLevel="0" collapsed="false">
      <c r="B39" s="144" t="s">
        <v>117</v>
      </c>
      <c r="C39" s="141"/>
      <c r="D39" s="142" t="e">
        <f aca="false">SUM(D32:D38)</f>
        <v>#NAME?</v>
      </c>
      <c r="E39" s="142" t="e">
        <f aca="false">SUM(E32:E38)</f>
        <v>#NAME?</v>
      </c>
      <c r="F39" s="142" t="e">
        <f aca="false">SUM(F32:F38)</f>
        <v>#NAME?</v>
      </c>
      <c r="G39" s="142" t="e">
        <f aca="false">SUM(G32:G38)</f>
        <v>#NAME?</v>
      </c>
      <c r="H39" s="142" t="e">
        <f aca="false">SUM(H32:H38)</f>
        <v>#NAME?</v>
      </c>
      <c r="I39" s="142" t="e">
        <f aca="false">SUM(I32:I38)</f>
        <v>#NAME?</v>
      </c>
      <c r="J39" s="142" t="e">
        <f aca="false">SUM(J32:J38)</f>
        <v>#NAME?</v>
      </c>
      <c r="K39" s="142" t="e">
        <f aca="false">SUM(K32:K38)</f>
        <v>#NAME?</v>
      </c>
      <c r="L39" s="142" t="e">
        <f aca="false">SUM(L32:L38)</f>
        <v>#NAME?</v>
      </c>
      <c r="M39" s="142" t="e">
        <f aca="false">SUM(M32:M38)</f>
        <v>#NAME?</v>
      </c>
      <c r="N39" s="142" t="e">
        <f aca="false">SUM(N32:N38)</f>
        <v>#NAME?</v>
      </c>
      <c r="O39" s="142" t="e">
        <f aca="false">SUM(O32:O38)</f>
        <v>#NAME?</v>
      </c>
      <c r="P39" s="142" t="e">
        <f aca="false">SUM(D39:O39)</f>
        <v>#NAME?</v>
      </c>
    </row>
    <row r="40" customFormat="false" ht="13.5" hidden="false" customHeight="false" outlineLevel="0" collapsed="false">
      <c r="A40" s="114" t="s">
        <v>211</v>
      </c>
      <c r="B40" s="141" t="s">
        <v>212</v>
      </c>
      <c r="C40" s="141"/>
      <c r="D40" s="149" t="e">
        <f aca="false">HPLNK(#REF!,Load!$I$1,Load!$I$2,Load!$A40,Load!D$24,Load!$I$3,Load!$I$4)</f>
        <v>#NAME?</v>
      </c>
      <c r="E40" s="149" t="e">
        <f aca="false">HPLNK(#REF!,Load!$I$1,Load!$I$2,Load!$A40,Load!E$24,Load!$I$3,Load!$I$4)</f>
        <v>#NAME?</v>
      </c>
      <c r="F40" s="149" t="e">
        <f aca="false">HPLNK(#REF!,Load!$I$1,Load!$I$2,Load!$A40,Load!F$24,Load!$I$3,Load!$I$4)</f>
        <v>#NAME?</v>
      </c>
      <c r="G40" s="149" t="e">
        <f aca="false">HPLNK(#REF!,Load!$I$1,Load!$I$2,Load!$A40,Load!G$24,Load!$I$3,Load!$I$4)</f>
        <v>#NAME?</v>
      </c>
      <c r="H40" s="149" t="e">
        <f aca="false">HPLNK(#REF!,Load!$I$1,Load!$I$2,Load!$A40,Load!H$24,Load!$I$3,Load!$I$4)</f>
        <v>#NAME?</v>
      </c>
      <c r="I40" s="149" t="e">
        <f aca="false">HPLNK(#REF!,Load!$I$1,Load!$I$2,Load!$A40,Load!I$24,Load!$I$3,Load!$I$4)</f>
        <v>#NAME?</v>
      </c>
      <c r="J40" s="149" t="e">
        <f aca="false">HPLNK(#REF!,Load!$I$1,Load!$I$2,Load!$A40,Load!J$24,Load!$I$3,Load!$I$4)</f>
        <v>#NAME?</v>
      </c>
      <c r="K40" s="149" t="e">
        <f aca="false">HPLNK(#REF!,Load!$I$1,Load!$I$2,Load!$A40,Load!K$24,Load!$I$3,Load!$I$4)</f>
        <v>#NAME?</v>
      </c>
      <c r="L40" s="149" t="e">
        <f aca="false">HPLNK(#REF!,Load!$I$1,Load!$I$2,Load!$A40,Load!L$24,Load!$I$3,Load!$I$4)</f>
        <v>#NAME?</v>
      </c>
      <c r="M40" s="149" t="e">
        <f aca="false">HPLNK(#REF!,Load!$I$1,Load!$I$2,Load!$A40,Load!M$24,Load!$I$3,Load!$I$4)</f>
        <v>#NAME?</v>
      </c>
      <c r="N40" s="149" t="e">
        <f aca="false">HPLNK(#REF!,Load!$I$1,Load!$I$2,Load!$A40,Load!N$24,Load!$I$3,Load!$I$4)</f>
        <v>#NAME?</v>
      </c>
      <c r="O40" s="149" t="e">
        <f aca="false">HPLNK(#REF!,Load!$I$1,Load!$I$2,Load!$A40,Load!O$24,Load!$I$3,Load!$I$4)</f>
        <v>#NAME?</v>
      </c>
      <c r="P40" s="139" t="e">
        <f aca="false">SUM(D40:O40)</f>
        <v>#NAME?</v>
      </c>
    </row>
    <row r="41" customFormat="false" ht="13.5" hidden="false" customHeight="false" outlineLevel="0" collapsed="false">
      <c r="A41" s="114" t="s">
        <v>213</v>
      </c>
      <c r="B41" s="141" t="s">
        <v>214</v>
      </c>
      <c r="C41" s="141"/>
      <c r="D41" s="149" t="e">
        <f aca="false">HPLNK(#REF!,Load!$I$1,Load!$I$2,Load!$A41,Load!D$24,Load!$I$3,Load!$I$4)</f>
        <v>#NAME?</v>
      </c>
      <c r="E41" s="149" t="e">
        <f aca="false">HPLNK(#REF!,Load!$I$1,Load!$I$2,Load!$A41,Load!E$24,Load!$I$3,Load!$I$4)</f>
        <v>#NAME?</v>
      </c>
      <c r="F41" s="149" t="e">
        <f aca="false">HPLNK(#REF!,Load!$I$1,Load!$I$2,Load!$A41,Load!F$24,Load!$I$3,Load!$I$4)</f>
        <v>#NAME?</v>
      </c>
      <c r="G41" s="149" t="e">
        <f aca="false">HPLNK(#REF!,Load!$I$1,Load!$I$2,Load!$A41,Load!G$24,Load!$I$3,Load!$I$4)</f>
        <v>#NAME?</v>
      </c>
      <c r="H41" s="149" t="e">
        <f aca="false">HPLNK(#REF!,Load!$I$1,Load!$I$2,Load!$A41,Load!H$24,Load!$I$3,Load!$I$4)</f>
        <v>#NAME?</v>
      </c>
      <c r="I41" s="149" t="e">
        <f aca="false">HPLNK(#REF!,Load!$I$1,Load!$I$2,Load!$A41,Load!I$24,Load!$I$3,Load!$I$4)</f>
        <v>#NAME?</v>
      </c>
      <c r="J41" s="149" t="e">
        <f aca="false">HPLNK(#REF!,Load!$I$1,Load!$I$2,Load!$A41,Load!J$24,Load!$I$3,Load!$I$4)</f>
        <v>#NAME?</v>
      </c>
      <c r="K41" s="149" t="e">
        <f aca="false">HPLNK(#REF!,Load!$I$1,Load!$I$2,Load!$A41,Load!K$24,Load!$I$3,Load!$I$4)</f>
        <v>#NAME?</v>
      </c>
      <c r="L41" s="149" t="e">
        <f aca="false">HPLNK(#REF!,Load!$I$1,Load!$I$2,Load!$A41,Load!L$24,Load!$I$3,Load!$I$4)</f>
        <v>#NAME?</v>
      </c>
      <c r="M41" s="149" t="e">
        <f aca="false">HPLNK(#REF!,Load!$I$1,Load!$I$2,Load!$A41,Load!M$24,Load!$I$3,Load!$I$4)</f>
        <v>#NAME?</v>
      </c>
      <c r="N41" s="149" t="e">
        <f aca="false">HPLNK(#REF!,Load!$I$1,Load!$I$2,Load!$A41,Load!N$24,Load!$I$3,Load!$I$4)</f>
        <v>#NAME?</v>
      </c>
      <c r="O41" s="149" t="e">
        <f aca="false">HPLNK(#REF!,Load!$I$1,Load!$I$2,Load!$A41,Load!O$24,Load!$I$3,Load!$I$4)</f>
        <v>#NAME?</v>
      </c>
      <c r="P41" s="139" t="e">
        <f aca="false">SUM(D41:O41)</f>
        <v>#NAME?</v>
      </c>
    </row>
    <row r="42" customFormat="false" ht="13.5" hidden="false" customHeight="false" outlineLevel="0" collapsed="false">
      <c r="A42" s="114" t="s">
        <v>215</v>
      </c>
      <c r="B42" s="141" t="s">
        <v>216</v>
      </c>
      <c r="C42" s="141"/>
      <c r="D42" s="149" t="e">
        <f aca="false">HPLNK(#REF!,Load!$I$1,Load!$I$2,Load!$A42,Load!D$24,Load!$I$3,Load!$I$4)</f>
        <v>#NAME?</v>
      </c>
      <c r="E42" s="149" t="e">
        <f aca="false">HPLNK(#REF!,Load!$I$1,Load!$I$2,Load!$A42,Load!E$24,Load!$I$3,Load!$I$4)</f>
        <v>#NAME?</v>
      </c>
      <c r="F42" s="149" t="e">
        <f aca="false">HPLNK(#REF!,Load!$I$1,Load!$I$2,Load!$A42,Load!F$24,Load!$I$3,Load!$I$4)</f>
        <v>#NAME?</v>
      </c>
      <c r="G42" s="149" t="e">
        <f aca="false">HPLNK(#REF!,Load!$I$1,Load!$I$2,Load!$A42,Load!G$24,Load!$I$3,Load!$I$4)</f>
        <v>#NAME?</v>
      </c>
      <c r="H42" s="149" t="e">
        <f aca="false">HPLNK(#REF!,Load!$I$1,Load!$I$2,Load!$A42,Load!H$24,Load!$I$3,Load!$I$4)</f>
        <v>#NAME?</v>
      </c>
      <c r="I42" s="149" t="e">
        <f aca="false">HPLNK(#REF!,Load!$I$1,Load!$I$2,Load!$A42,Load!I$24,Load!$I$3,Load!$I$4)</f>
        <v>#NAME?</v>
      </c>
      <c r="J42" s="149" t="e">
        <f aca="false">HPLNK(#REF!,Load!$I$1,Load!$I$2,Load!$A42,Load!J$24,Load!$I$3,Load!$I$4)</f>
        <v>#NAME?</v>
      </c>
      <c r="K42" s="149" t="e">
        <f aca="false">HPLNK(#REF!,Load!$I$1,Load!$I$2,Load!$A42,Load!K$24,Load!$I$3,Load!$I$4)</f>
        <v>#NAME?</v>
      </c>
      <c r="L42" s="149" t="e">
        <f aca="false">HPLNK(#REF!,Load!$I$1,Load!$I$2,Load!$A42,Load!L$24,Load!$I$3,Load!$I$4)</f>
        <v>#NAME?</v>
      </c>
      <c r="M42" s="149" t="e">
        <f aca="false">HPLNK(#REF!,Load!$I$1,Load!$I$2,Load!$A42,Load!M$24,Load!$I$3,Load!$I$4)</f>
        <v>#NAME?</v>
      </c>
      <c r="N42" s="149" t="e">
        <f aca="false">HPLNK(#REF!,Load!$I$1,Load!$I$2,Load!$A42,Load!N$24,Load!$I$3,Load!$I$4)</f>
        <v>#NAME?</v>
      </c>
      <c r="O42" s="149" t="e">
        <f aca="false">HPLNK(#REF!,Load!$I$1,Load!$I$2,Load!$A42,Load!O$24,Load!$I$3,Load!$I$4)</f>
        <v>#NAME?</v>
      </c>
      <c r="P42" s="139" t="e">
        <f aca="false">SUM(D42:O42)</f>
        <v>#NAME?</v>
      </c>
    </row>
    <row r="43" customFormat="false" ht="13.5" hidden="false" customHeight="false" outlineLevel="0" collapsed="false">
      <c r="A43" s="114" t="s">
        <v>217</v>
      </c>
      <c r="B43" s="141" t="s">
        <v>218</v>
      </c>
      <c r="C43" s="141"/>
      <c r="D43" s="149" t="e">
        <f aca="false">HPLNK(#REF!,Load!$I$1,Load!$I$2,Load!$A43,Load!D$24,Load!$I$3,Load!$I$4)</f>
        <v>#NAME?</v>
      </c>
      <c r="E43" s="149" t="e">
        <f aca="false">HPLNK(#REF!,Load!$I$1,Load!$I$2,Load!$A43,Load!E$24,Load!$I$3,Load!$I$4)</f>
        <v>#NAME?</v>
      </c>
      <c r="F43" s="149" t="e">
        <f aca="false">HPLNK(#REF!,Load!$I$1,Load!$I$2,Load!$A43,Load!F$24,Load!$I$3,Load!$I$4)</f>
        <v>#NAME?</v>
      </c>
      <c r="G43" s="149" t="e">
        <f aca="false">HPLNK(#REF!,Load!$I$1,Load!$I$2,Load!$A43,Load!G$24,Load!$I$3,Load!$I$4)</f>
        <v>#NAME?</v>
      </c>
      <c r="H43" s="149" t="e">
        <f aca="false">HPLNK(#REF!,Load!$I$1,Load!$I$2,Load!$A43,Load!H$24,Load!$I$3,Load!$I$4)</f>
        <v>#NAME?</v>
      </c>
      <c r="I43" s="149" t="e">
        <f aca="false">HPLNK(#REF!,Load!$I$1,Load!$I$2,Load!$A43,Load!I$24,Load!$I$3,Load!$I$4)</f>
        <v>#NAME?</v>
      </c>
      <c r="J43" s="149" t="e">
        <f aca="false">HPLNK(#REF!,Load!$I$1,Load!$I$2,Load!$A43,Load!J$24,Load!$I$3,Load!$I$4)</f>
        <v>#NAME?</v>
      </c>
      <c r="K43" s="149" t="e">
        <f aca="false">HPLNK(#REF!,Load!$I$1,Load!$I$2,Load!$A43,Load!K$24,Load!$I$3,Load!$I$4)</f>
        <v>#NAME?</v>
      </c>
      <c r="L43" s="149" t="e">
        <f aca="false">HPLNK(#REF!,Load!$I$1,Load!$I$2,Load!$A43,Load!L$24,Load!$I$3,Load!$I$4)</f>
        <v>#NAME?</v>
      </c>
      <c r="M43" s="149" t="e">
        <f aca="false">HPLNK(#REF!,Load!$I$1,Load!$I$2,Load!$A43,Load!M$24,Load!$I$3,Load!$I$4)</f>
        <v>#NAME?</v>
      </c>
      <c r="N43" s="149" t="e">
        <f aca="false">HPLNK(#REF!,Load!$I$1,Load!$I$2,Load!$A43,Load!N$24,Load!$I$3,Load!$I$4)</f>
        <v>#NAME?</v>
      </c>
      <c r="O43" s="149" t="e">
        <f aca="false">HPLNK(#REF!,Load!$I$1,Load!$I$2,Load!$A43,Load!O$24,Load!$I$3,Load!$I$4)</f>
        <v>#NAME?</v>
      </c>
      <c r="P43" s="139" t="e">
        <f aca="false">SUM(D43:O43)</f>
        <v>#NAME?</v>
      </c>
    </row>
    <row r="44" customFormat="false" ht="13.5" hidden="false" customHeight="false" outlineLevel="0" collapsed="false">
      <c r="A44" s="114" t="s">
        <v>219</v>
      </c>
      <c r="B44" s="141" t="s">
        <v>220</v>
      </c>
      <c r="C44" s="141"/>
      <c r="D44" s="149" t="e">
        <f aca="false">HPLNK(#REF!,Load!$I$1,Load!$I$2,Load!$A44,Load!D$24,Load!$I$3,Load!$I$4)</f>
        <v>#NAME?</v>
      </c>
      <c r="E44" s="149" t="e">
        <f aca="false">HPLNK(#REF!,Load!$I$1,Load!$I$2,Load!$A44,Load!E$24,Load!$I$3,Load!$I$4)</f>
        <v>#NAME?</v>
      </c>
      <c r="F44" s="149" t="e">
        <f aca="false">HPLNK(#REF!,Load!$I$1,Load!$I$2,Load!$A44,Load!F$24,Load!$I$3,Load!$I$4)</f>
        <v>#NAME?</v>
      </c>
      <c r="G44" s="149" t="e">
        <f aca="false">HPLNK(#REF!,Load!$I$1,Load!$I$2,Load!$A44,Load!G$24,Load!$I$3,Load!$I$4)</f>
        <v>#NAME?</v>
      </c>
      <c r="H44" s="149" t="e">
        <f aca="false">HPLNK(#REF!,Load!$I$1,Load!$I$2,Load!$A44,Load!H$24,Load!$I$3,Load!$I$4)</f>
        <v>#NAME?</v>
      </c>
      <c r="I44" s="149" t="e">
        <f aca="false">HPLNK(#REF!,Load!$I$1,Load!$I$2,Load!$A44,Load!I$24,Load!$I$3,Load!$I$4)</f>
        <v>#NAME?</v>
      </c>
      <c r="J44" s="149" t="e">
        <f aca="false">HPLNK(#REF!,Load!$I$1,Load!$I$2,Load!$A44,Load!J$24,Load!$I$3,Load!$I$4)</f>
        <v>#NAME?</v>
      </c>
      <c r="K44" s="149" t="e">
        <f aca="false">HPLNK(#REF!,Load!$I$1,Load!$I$2,Load!$A44,Load!K$24,Load!$I$3,Load!$I$4)</f>
        <v>#NAME?</v>
      </c>
      <c r="L44" s="149" t="e">
        <f aca="false">HPLNK(#REF!,Load!$I$1,Load!$I$2,Load!$A44,Load!L$24,Load!$I$3,Load!$I$4)</f>
        <v>#NAME?</v>
      </c>
      <c r="M44" s="149" t="e">
        <f aca="false">HPLNK(#REF!,Load!$I$1,Load!$I$2,Load!$A44,Load!M$24,Load!$I$3,Load!$I$4)</f>
        <v>#NAME?</v>
      </c>
      <c r="N44" s="149" t="e">
        <f aca="false">HPLNK(#REF!,Load!$I$1,Load!$I$2,Load!$A44,Load!N$24,Load!$I$3,Load!$I$4)</f>
        <v>#NAME?</v>
      </c>
      <c r="O44" s="149" t="e">
        <f aca="false">HPLNK(#REF!,Load!$I$1,Load!$I$2,Load!$A44,Load!O$24,Load!$I$3,Load!$I$4)</f>
        <v>#NAME?</v>
      </c>
      <c r="P44" s="139" t="e">
        <f aca="false">SUM(D44:O44)</f>
        <v>#NAME?</v>
      </c>
    </row>
    <row r="45" customFormat="false" ht="13.5" hidden="false" customHeight="false" outlineLevel="0" collapsed="false">
      <c r="A45" s="114" t="s">
        <v>221</v>
      </c>
      <c r="B45" s="141" t="s">
        <v>222</v>
      </c>
      <c r="C45" s="141"/>
      <c r="D45" s="149" t="e">
        <f aca="false">HPLNK(#REF!,Load!$I$1,Load!$I$2,Load!$A45,Load!D$24,Load!$I$3,Load!$I$4)</f>
        <v>#NAME?</v>
      </c>
      <c r="E45" s="149" t="e">
        <f aca="false">HPLNK(#REF!,Load!$I$1,Load!$I$2,Load!$A45,Load!E$24,Load!$I$3,Load!$I$4)</f>
        <v>#NAME?</v>
      </c>
      <c r="F45" s="149" t="e">
        <f aca="false">HPLNK(#REF!,Load!$I$1,Load!$I$2,Load!$A45,Load!F$24,Load!$I$3,Load!$I$4)</f>
        <v>#NAME?</v>
      </c>
      <c r="G45" s="149" t="e">
        <f aca="false">HPLNK(#REF!,Load!$I$1,Load!$I$2,Load!$A45,Load!G$24,Load!$I$3,Load!$I$4)</f>
        <v>#NAME?</v>
      </c>
      <c r="H45" s="149" t="e">
        <f aca="false">HPLNK(#REF!,Load!$I$1,Load!$I$2,Load!$A45,Load!H$24,Load!$I$3,Load!$I$4)</f>
        <v>#NAME?</v>
      </c>
      <c r="I45" s="149" t="e">
        <f aca="false">HPLNK(#REF!,Load!$I$1,Load!$I$2,Load!$A45,Load!I$24,Load!$I$3,Load!$I$4)</f>
        <v>#NAME?</v>
      </c>
      <c r="J45" s="149" t="e">
        <f aca="false">HPLNK(#REF!,Load!$I$1,Load!$I$2,Load!$A45,Load!J$24,Load!$I$3,Load!$I$4)</f>
        <v>#NAME?</v>
      </c>
      <c r="K45" s="149" t="e">
        <f aca="false">HPLNK(#REF!,Load!$I$1,Load!$I$2,Load!$A45,Load!K$24,Load!$I$3,Load!$I$4)</f>
        <v>#NAME?</v>
      </c>
      <c r="L45" s="149" t="e">
        <f aca="false">HPLNK(#REF!,Load!$I$1,Load!$I$2,Load!$A45,Load!L$24,Load!$I$3,Load!$I$4)</f>
        <v>#NAME?</v>
      </c>
      <c r="M45" s="149" t="e">
        <f aca="false">HPLNK(#REF!,Load!$I$1,Load!$I$2,Load!$A45,Load!M$24,Load!$I$3,Load!$I$4)</f>
        <v>#NAME?</v>
      </c>
      <c r="N45" s="149" t="e">
        <f aca="false">HPLNK(#REF!,Load!$I$1,Load!$I$2,Load!$A45,Load!N$24,Load!$I$3,Load!$I$4)</f>
        <v>#NAME?</v>
      </c>
      <c r="O45" s="149" t="e">
        <f aca="false">HPLNK(#REF!,Load!$I$1,Load!$I$2,Load!$A45,Load!O$24,Load!$I$3,Load!$I$4)</f>
        <v>#NAME?</v>
      </c>
      <c r="P45" s="139" t="e">
        <f aca="false">SUM(D45:O45)</f>
        <v>#NAME?</v>
      </c>
    </row>
    <row r="46" customFormat="false" ht="13.5" hidden="false" customHeight="false" outlineLevel="0" collapsed="false">
      <c r="B46" s="144" t="s">
        <v>223</v>
      </c>
      <c r="C46" s="141"/>
      <c r="D46" s="142" t="e">
        <f aca="false">SUM(D40:D45)</f>
        <v>#NAME?</v>
      </c>
      <c r="E46" s="142" t="e">
        <f aca="false">SUM(E40:E45)</f>
        <v>#NAME?</v>
      </c>
      <c r="F46" s="142" t="e">
        <f aca="false">SUM(F40:F45)</f>
        <v>#NAME?</v>
      </c>
      <c r="G46" s="142" t="e">
        <f aca="false">SUM(G40:G45)</f>
        <v>#NAME?</v>
      </c>
      <c r="H46" s="142" t="e">
        <f aca="false">SUM(H40:H45)</f>
        <v>#NAME?</v>
      </c>
      <c r="I46" s="142" t="e">
        <f aca="false">SUM(I40:I45)</f>
        <v>#NAME?</v>
      </c>
      <c r="J46" s="142" t="e">
        <f aca="false">SUM(J40:J45)</f>
        <v>#NAME?</v>
      </c>
      <c r="K46" s="142" t="e">
        <f aca="false">SUM(K40:K45)</f>
        <v>#NAME?</v>
      </c>
      <c r="L46" s="142" t="e">
        <f aca="false">SUM(L40:L45)</f>
        <v>#NAME?</v>
      </c>
      <c r="M46" s="142" t="e">
        <f aca="false">SUM(M40:M45)</f>
        <v>#NAME?</v>
      </c>
      <c r="N46" s="142" t="e">
        <f aca="false">SUM(N40:N45)</f>
        <v>#NAME?</v>
      </c>
      <c r="O46" s="142" t="e">
        <f aca="false">SUM(O40:O45)</f>
        <v>#NAME?</v>
      </c>
      <c r="P46" s="142" t="e">
        <f aca="false">SUM(D46:O46)</f>
        <v>#NAME?</v>
      </c>
    </row>
    <row r="47" customFormat="false" ht="13.5" hidden="false" customHeight="false" outlineLevel="0" collapsed="false">
      <c r="A47" s="114" t="s">
        <v>224</v>
      </c>
      <c r="B47" s="141" t="s">
        <v>225</v>
      </c>
      <c r="C47" s="141"/>
      <c r="D47" s="149" t="e">
        <f aca="false">HPLNK(#REF!,Load!$I$1,Load!$I$2,Load!$A47,Load!D$24,Load!$I$3,Load!$I$4)</f>
        <v>#NAME?</v>
      </c>
      <c r="E47" s="149" t="e">
        <f aca="false">HPLNK(#REF!,Load!$I$1,Load!$I$2,Load!$A47,Load!E$24,Load!$I$3,Load!$I$4)</f>
        <v>#NAME?</v>
      </c>
      <c r="F47" s="149" t="e">
        <f aca="false">HPLNK(#REF!,Load!$I$1,Load!$I$2,Load!$A47,Load!F$24,Load!$I$3,Load!$I$4)</f>
        <v>#NAME?</v>
      </c>
      <c r="G47" s="149" t="e">
        <f aca="false">HPLNK(#REF!,Load!$I$1,Load!$I$2,Load!$A47,Load!G$24,Load!$I$3,Load!$I$4)</f>
        <v>#NAME?</v>
      </c>
      <c r="H47" s="149" t="e">
        <f aca="false">HPLNK(#REF!,Load!$I$1,Load!$I$2,Load!$A47,Load!H$24,Load!$I$3,Load!$I$4)</f>
        <v>#NAME?</v>
      </c>
      <c r="I47" s="149" t="e">
        <f aca="false">HPLNK(#REF!,Load!$I$1,Load!$I$2,Load!$A47,Load!I$24,Load!$I$3,Load!$I$4)</f>
        <v>#NAME?</v>
      </c>
      <c r="J47" s="149" t="e">
        <f aca="false">HPLNK(#REF!,Load!$I$1,Load!$I$2,Load!$A47,Load!J$24,Load!$I$3,Load!$I$4)</f>
        <v>#NAME?</v>
      </c>
      <c r="K47" s="149" t="e">
        <f aca="false">HPLNK(#REF!,Load!$I$1,Load!$I$2,Load!$A47,Load!K$24,Load!$I$3,Load!$I$4)</f>
        <v>#NAME?</v>
      </c>
      <c r="L47" s="149" t="e">
        <f aca="false">HPLNK(#REF!,Load!$I$1,Load!$I$2,Load!$A47,Load!L$24,Load!$I$3,Load!$I$4)</f>
        <v>#NAME?</v>
      </c>
      <c r="M47" s="149" t="e">
        <f aca="false">HPLNK(#REF!,Load!$I$1,Load!$I$2,Load!$A47,Load!M$24,Load!$I$3,Load!$I$4)</f>
        <v>#NAME?</v>
      </c>
      <c r="N47" s="149" t="e">
        <f aca="false">HPLNK(#REF!,Load!$I$1,Load!$I$2,Load!$A47,Load!N$24,Load!$I$3,Load!$I$4)</f>
        <v>#NAME?</v>
      </c>
      <c r="O47" s="149" t="e">
        <f aca="false">HPLNK(#REF!,Load!$I$1,Load!$I$2,Load!$A47,Load!O$24,Load!$I$3,Load!$I$4)</f>
        <v>#NAME?</v>
      </c>
      <c r="P47" s="139" t="e">
        <f aca="false">SUM(D47:O47)</f>
        <v>#NAME?</v>
      </c>
    </row>
    <row r="48" customFormat="false" ht="13.5" hidden="false" customHeight="false" outlineLevel="0" collapsed="false">
      <c r="A48" s="114" t="s">
        <v>226</v>
      </c>
      <c r="B48" s="141" t="s">
        <v>227</v>
      </c>
      <c r="C48" s="141"/>
      <c r="D48" s="149" t="e">
        <f aca="false">HPLNK(#REF!,Load!$I$1,Load!$I$2,Load!$A48,Load!D$24,Load!$I$3,Load!$I$4)</f>
        <v>#NAME?</v>
      </c>
      <c r="E48" s="149" t="e">
        <f aca="false">HPLNK(#REF!,Load!$I$1,Load!$I$2,Load!$A48,Load!E$24,Load!$I$3,Load!$I$4)</f>
        <v>#NAME?</v>
      </c>
      <c r="F48" s="149" t="e">
        <f aca="false">HPLNK(#REF!,Load!$I$1,Load!$I$2,Load!$A48,Load!F$24,Load!$I$3,Load!$I$4)</f>
        <v>#NAME?</v>
      </c>
      <c r="G48" s="149" t="e">
        <f aca="false">HPLNK(#REF!,Load!$I$1,Load!$I$2,Load!$A48,Load!G$24,Load!$I$3,Load!$I$4)</f>
        <v>#NAME?</v>
      </c>
      <c r="H48" s="149" t="e">
        <f aca="false">HPLNK(#REF!,Load!$I$1,Load!$I$2,Load!$A48,Load!H$24,Load!$I$3,Load!$I$4)</f>
        <v>#NAME?</v>
      </c>
      <c r="I48" s="149" t="e">
        <f aca="false">HPLNK(#REF!,Load!$I$1,Load!$I$2,Load!$A48,Load!I$24,Load!$I$3,Load!$I$4)</f>
        <v>#NAME?</v>
      </c>
      <c r="J48" s="149" t="e">
        <f aca="false">HPLNK(#REF!,Load!$I$1,Load!$I$2,Load!$A48,Load!J$24,Load!$I$3,Load!$I$4)</f>
        <v>#NAME?</v>
      </c>
      <c r="K48" s="149" t="e">
        <f aca="false">HPLNK(#REF!,Load!$I$1,Load!$I$2,Load!$A48,Load!K$24,Load!$I$3,Load!$I$4)</f>
        <v>#NAME?</v>
      </c>
      <c r="L48" s="149" t="e">
        <f aca="false">HPLNK(#REF!,Load!$I$1,Load!$I$2,Load!$A48,Load!L$24,Load!$I$3,Load!$I$4)</f>
        <v>#NAME?</v>
      </c>
      <c r="M48" s="149" t="e">
        <f aca="false">HPLNK(#REF!,Load!$I$1,Load!$I$2,Load!$A48,Load!M$24,Load!$I$3,Load!$I$4)</f>
        <v>#NAME?</v>
      </c>
      <c r="N48" s="149" t="e">
        <f aca="false">HPLNK(#REF!,Load!$I$1,Load!$I$2,Load!$A48,Load!N$24,Load!$I$3,Load!$I$4)</f>
        <v>#NAME?</v>
      </c>
      <c r="O48" s="149" t="e">
        <f aca="false">HPLNK(#REF!,Load!$I$1,Load!$I$2,Load!$A48,Load!O$24,Load!$I$3,Load!$I$4)</f>
        <v>#NAME?</v>
      </c>
      <c r="P48" s="139" t="e">
        <f aca="false">SUM(D48:O48)</f>
        <v>#NAME?</v>
      </c>
    </row>
    <row r="49" customFormat="false" ht="13.5" hidden="false" customHeight="false" outlineLevel="0" collapsed="false">
      <c r="A49" s="114" t="s">
        <v>228</v>
      </c>
      <c r="B49" s="141" t="s">
        <v>229</v>
      </c>
      <c r="C49" s="141"/>
      <c r="D49" s="149" t="e">
        <f aca="false">HPLNK(#REF!,Load!$I$1,Load!$I$2,Load!$A49,Load!D$24,Load!$I$3,Load!$I$4)</f>
        <v>#NAME?</v>
      </c>
      <c r="E49" s="149" t="e">
        <f aca="false">HPLNK(#REF!,Load!$I$1,Load!$I$2,Load!$A49,Load!E$24,Load!$I$3,Load!$I$4)</f>
        <v>#NAME?</v>
      </c>
      <c r="F49" s="149" t="e">
        <f aca="false">HPLNK(#REF!,Load!$I$1,Load!$I$2,Load!$A49,Load!F$24,Load!$I$3,Load!$I$4)</f>
        <v>#NAME?</v>
      </c>
      <c r="G49" s="149" t="e">
        <f aca="false">HPLNK(#REF!,Load!$I$1,Load!$I$2,Load!$A49,Load!G$24,Load!$I$3,Load!$I$4)</f>
        <v>#NAME?</v>
      </c>
      <c r="H49" s="149" t="e">
        <f aca="false">HPLNK(#REF!,Load!$I$1,Load!$I$2,Load!$A49,Load!H$24,Load!$I$3,Load!$I$4)</f>
        <v>#NAME?</v>
      </c>
      <c r="I49" s="149" t="e">
        <f aca="false">HPLNK(#REF!,Load!$I$1,Load!$I$2,Load!$A49,Load!I$24,Load!$I$3,Load!$I$4)</f>
        <v>#NAME?</v>
      </c>
      <c r="J49" s="149" t="e">
        <f aca="false">HPLNK(#REF!,Load!$I$1,Load!$I$2,Load!$A49,Load!J$24,Load!$I$3,Load!$I$4)</f>
        <v>#NAME?</v>
      </c>
      <c r="K49" s="149" t="e">
        <f aca="false">HPLNK(#REF!,Load!$I$1,Load!$I$2,Load!$A49,Load!K$24,Load!$I$3,Load!$I$4)</f>
        <v>#NAME?</v>
      </c>
      <c r="L49" s="149" t="e">
        <f aca="false">HPLNK(#REF!,Load!$I$1,Load!$I$2,Load!$A49,Load!L$24,Load!$I$3,Load!$I$4)</f>
        <v>#NAME?</v>
      </c>
      <c r="M49" s="149" t="e">
        <f aca="false">HPLNK(#REF!,Load!$I$1,Load!$I$2,Load!$A49,Load!M$24,Load!$I$3,Load!$I$4)</f>
        <v>#NAME?</v>
      </c>
      <c r="N49" s="149" t="e">
        <f aca="false">HPLNK(#REF!,Load!$I$1,Load!$I$2,Load!$A49,Load!N$24,Load!$I$3,Load!$I$4)</f>
        <v>#NAME?</v>
      </c>
      <c r="O49" s="149" t="e">
        <f aca="false">HPLNK(#REF!,Load!$I$1,Load!$I$2,Load!$A49,Load!O$24,Load!$I$3,Load!$I$4)</f>
        <v>#NAME?</v>
      </c>
      <c r="P49" s="139" t="e">
        <f aca="false">SUM(D49:O49)</f>
        <v>#NAME?</v>
      </c>
    </row>
    <row r="50" customFormat="false" ht="13.5" hidden="false" customHeight="false" outlineLevel="0" collapsed="false">
      <c r="B50" s="144" t="s">
        <v>127</v>
      </c>
      <c r="C50" s="141"/>
      <c r="D50" s="142" t="e">
        <f aca="false">SUM(D47:D49)</f>
        <v>#NAME?</v>
      </c>
      <c r="E50" s="142" t="e">
        <f aca="false">SUM(E47:E49)</f>
        <v>#NAME?</v>
      </c>
      <c r="F50" s="142" t="e">
        <f aca="false">SUM(F47:F49)</f>
        <v>#NAME?</v>
      </c>
      <c r="G50" s="142" t="e">
        <f aca="false">SUM(G47:G49)</f>
        <v>#NAME?</v>
      </c>
      <c r="H50" s="142" t="e">
        <f aca="false">SUM(H47:H49)</f>
        <v>#NAME?</v>
      </c>
      <c r="I50" s="142" t="e">
        <f aca="false">SUM(I47:I49)</f>
        <v>#NAME?</v>
      </c>
      <c r="J50" s="142" t="e">
        <f aca="false">SUM(J47:J49)</f>
        <v>#NAME?</v>
      </c>
      <c r="K50" s="142" t="e">
        <f aca="false">SUM(K47:K49)</f>
        <v>#NAME?</v>
      </c>
      <c r="L50" s="142" t="e">
        <f aca="false">SUM(L47:L49)</f>
        <v>#NAME?</v>
      </c>
      <c r="M50" s="142" t="e">
        <f aca="false">SUM(M47:M49)</f>
        <v>#NAME?</v>
      </c>
      <c r="N50" s="142" t="e">
        <f aca="false">SUM(N47:N49)</f>
        <v>#NAME?</v>
      </c>
      <c r="O50" s="142" t="e">
        <f aca="false">SUM(O47:O49)</f>
        <v>#NAME?</v>
      </c>
      <c r="P50" s="142" t="e">
        <f aca="false">SUM(D50:O50)</f>
        <v>#NAME?</v>
      </c>
    </row>
    <row r="51" customFormat="false" ht="13.5" hidden="false" customHeight="false" outlineLevel="0" collapsed="false">
      <c r="A51" s="114" t="s">
        <v>230</v>
      </c>
      <c r="B51" s="141" t="s">
        <v>131</v>
      </c>
      <c r="C51" s="141"/>
      <c r="D51" s="149" t="e">
        <f aca="false">HPLNK(#REF!,Load!$I$1,Load!$I$2,Load!$A51,Load!D$24,Load!$I$3,Load!$I$4)</f>
        <v>#NAME?</v>
      </c>
      <c r="E51" s="149" t="e">
        <f aca="false">HPLNK(#REF!,Load!$I$1,Load!$I$2,Load!$A51,Load!E$24,Load!$I$3,Load!$I$4)</f>
        <v>#NAME?</v>
      </c>
      <c r="F51" s="149" t="e">
        <f aca="false">HPLNK(#REF!,Load!$I$1,Load!$I$2,Load!$A51,Load!F$24,Load!$I$3,Load!$I$4)</f>
        <v>#NAME?</v>
      </c>
      <c r="G51" s="149" t="e">
        <f aca="false">HPLNK(#REF!,Load!$I$1,Load!$I$2,Load!$A51,Load!G$24,Load!$I$3,Load!$I$4)</f>
        <v>#NAME?</v>
      </c>
      <c r="H51" s="149" t="e">
        <f aca="false">HPLNK(#REF!,Load!$I$1,Load!$I$2,Load!$A51,Load!H$24,Load!$I$3,Load!$I$4)</f>
        <v>#NAME?</v>
      </c>
      <c r="I51" s="149" t="e">
        <f aca="false">HPLNK(#REF!,Load!$I$1,Load!$I$2,Load!$A51,Load!I$24,Load!$I$3,Load!$I$4)</f>
        <v>#NAME?</v>
      </c>
      <c r="J51" s="149" t="e">
        <f aca="false">HPLNK(#REF!,Load!$I$1,Load!$I$2,Load!$A51,Load!J$24,Load!$I$3,Load!$I$4)</f>
        <v>#NAME?</v>
      </c>
      <c r="K51" s="149" t="e">
        <f aca="false">HPLNK(#REF!,Load!$I$1,Load!$I$2,Load!$A51,Load!K$24,Load!$I$3,Load!$I$4)</f>
        <v>#NAME?</v>
      </c>
      <c r="L51" s="149" t="e">
        <f aca="false">HPLNK(#REF!,Load!$I$1,Load!$I$2,Load!$A51,Load!L$24,Load!$I$3,Load!$I$4)</f>
        <v>#NAME?</v>
      </c>
      <c r="M51" s="149" t="e">
        <f aca="false">HPLNK(#REF!,Load!$I$1,Load!$I$2,Load!$A51,Load!M$24,Load!$I$3,Load!$I$4)</f>
        <v>#NAME?</v>
      </c>
      <c r="N51" s="149" t="e">
        <f aca="false">HPLNK(#REF!,Load!$I$1,Load!$I$2,Load!$A51,Load!N$24,Load!$I$3,Load!$I$4)</f>
        <v>#NAME?</v>
      </c>
      <c r="O51" s="149" t="e">
        <f aca="false">HPLNK(#REF!,Load!$I$1,Load!$I$2,Load!$A51,Load!O$24,Load!$I$3,Load!$I$4)</f>
        <v>#NAME?</v>
      </c>
      <c r="P51" s="139" t="e">
        <f aca="false">SUM(D51:O51)</f>
        <v>#NAME?</v>
      </c>
    </row>
    <row r="52" customFormat="false" ht="13.5" hidden="false" customHeight="false" outlineLevel="0" collapsed="false">
      <c r="A52" s="114" t="s">
        <v>231</v>
      </c>
      <c r="B52" s="141" t="s">
        <v>232</v>
      </c>
      <c r="C52" s="141"/>
      <c r="D52" s="149" t="e">
        <f aca="false">HPLNK(#REF!,Load!$I$1,Load!$I$2,Load!$A52,Load!D$24,Load!$I$3,Load!$I$4)</f>
        <v>#NAME?</v>
      </c>
      <c r="E52" s="149" t="e">
        <f aca="false">HPLNK(#REF!,Load!$I$1,Load!$I$2,Load!$A52,Load!E$24,Load!$I$3,Load!$I$4)</f>
        <v>#NAME?</v>
      </c>
      <c r="F52" s="149" t="e">
        <f aca="false">HPLNK(#REF!,Load!$I$1,Load!$I$2,Load!$A52,Load!F$24,Load!$I$3,Load!$I$4)</f>
        <v>#NAME?</v>
      </c>
      <c r="G52" s="149" t="e">
        <f aca="false">HPLNK(#REF!,Load!$I$1,Load!$I$2,Load!$A52,Load!G$24,Load!$I$3,Load!$I$4)</f>
        <v>#NAME?</v>
      </c>
      <c r="H52" s="149" t="e">
        <f aca="false">HPLNK(#REF!,Load!$I$1,Load!$I$2,Load!$A52,Load!H$24,Load!$I$3,Load!$I$4)</f>
        <v>#NAME?</v>
      </c>
      <c r="I52" s="149" t="e">
        <f aca="false">HPLNK(#REF!,Load!$I$1,Load!$I$2,Load!$A52,Load!I$24,Load!$I$3,Load!$I$4)</f>
        <v>#NAME?</v>
      </c>
      <c r="J52" s="149" t="e">
        <f aca="false">HPLNK(#REF!,Load!$I$1,Load!$I$2,Load!$A52,Load!J$24,Load!$I$3,Load!$I$4)</f>
        <v>#NAME?</v>
      </c>
      <c r="K52" s="149" t="e">
        <f aca="false">HPLNK(#REF!,Load!$I$1,Load!$I$2,Load!$A52,Load!K$24,Load!$I$3,Load!$I$4)</f>
        <v>#NAME?</v>
      </c>
      <c r="L52" s="149" t="e">
        <f aca="false">HPLNK(#REF!,Load!$I$1,Load!$I$2,Load!$A52,Load!L$24,Load!$I$3,Load!$I$4)</f>
        <v>#NAME?</v>
      </c>
      <c r="M52" s="149" t="e">
        <f aca="false">HPLNK(#REF!,Load!$I$1,Load!$I$2,Load!$A52,Load!M$24,Load!$I$3,Load!$I$4)</f>
        <v>#NAME?</v>
      </c>
      <c r="N52" s="149" t="e">
        <f aca="false">HPLNK(#REF!,Load!$I$1,Load!$I$2,Load!$A52,Load!N$24,Load!$I$3,Load!$I$4)</f>
        <v>#NAME?</v>
      </c>
      <c r="O52" s="149" t="e">
        <f aca="false">HPLNK(#REF!,Load!$I$1,Load!$I$2,Load!$A52,Load!O$24,Load!$I$3,Load!$I$4)</f>
        <v>#NAME?</v>
      </c>
      <c r="P52" s="139" t="e">
        <f aca="false">SUM(D52:O52)</f>
        <v>#NAME?</v>
      </c>
    </row>
    <row r="53" customFormat="false" ht="13.5" hidden="false" customHeight="false" outlineLevel="0" collapsed="false">
      <c r="A53" s="114" t="s">
        <v>233</v>
      </c>
      <c r="B53" s="141" t="s">
        <v>234</v>
      </c>
      <c r="C53" s="141"/>
      <c r="D53" s="149" t="e">
        <f aca="false">HPLNK(#REF!,Load!$I$1,Load!$I$2,Load!$A53,Load!D$24,Load!$I$3,Load!$I$4)</f>
        <v>#NAME?</v>
      </c>
      <c r="E53" s="149" t="e">
        <f aca="false">HPLNK(#REF!,Load!$I$1,Load!$I$2,Load!$A53,Load!E$24,Load!$I$3,Load!$I$4)</f>
        <v>#NAME?</v>
      </c>
      <c r="F53" s="149" t="e">
        <f aca="false">HPLNK(#REF!,Load!$I$1,Load!$I$2,Load!$A53,Load!F$24,Load!$I$3,Load!$I$4)</f>
        <v>#NAME?</v>
      </c>
      <c r="G53" s="149" t="e">
        <f aca="false">HPLNK(#REF!,Load!$I$1,Load!$I$2,Load!$A53,Load!G$24,Load!$I$3,Load!$I$4)</f>
        <v>#NAME?</v>
      </c>
      <c r="H53" s="149" t="e">
        <f aca="false">HPLNK(#REF!,Load!$I$1,Load!$I$2,Load!$A53,Load!H$24,Load!$I$3,Load!$I$4)</f>
        <v>#NAME?</v>
      </c>
      <c r="I53" s="149" t="e">
        <f aca="false">HPLNK(#REF!,Load!$I$1,Load!$I$2,Load!$A53,Load!I$24,Load!$I$3,Load!$I$4)</f>
        <v>#NAME?</v>
      </c>
      <c r="J53" s="149" t="e">
        <f aca="false">HPLNK(#REF!,Load!$I$1,Load!$I$2,Load!$A53,Load!J$24,Load!$I$3,Load!$I$4)</f>
        <v>#NAME?</v>
      </c>
      <c r="K53" s="149" t="e">
        <f aca="false">HPLNK(#REF!,Load!$I$1,Load!$I$2,Load!$A53,Load!K$24,Load!$I$3,Load!$I$4)</f>
        <v>#NAME?</v>
      </c>
      <c r="L53" s="149" t="e">
        <f aca="false">HPLNK(#REF!,Load!$I$1,Load!$I$2,Load!$A53,Load!L$24,Load!$I$3,Load!$I$4)</f>
        <v>#NAME?</v>
      </c>
      <c r="M53" s="149" t="e">
        <f aca="false">HPLNK(#REF!,Load!$I$1,Load!$I$2,Load!$A53,Load!M$24,Load!$I$3,Load!$I$4)</f>
        <v>#NAME?</v>
      </c>
      <c r="N53" s="149" t="e">
        <f aca="false">HPLNK(#REF!,Load!$I$1,Load!$I$2,Load!$A53,Load!N$24,Load!$I$3,Load!$I$4)</f>
        <v>#NAME?</v>
      </c>
      <c r="O53" s="149" t="e">
        <f aca="false">HPLNK(#REF!,Load!$I$1,Load!$I$2,Load!$A53,Load!O$24,Load!$I$3,Load!$I$4)</f>
        <v>#NAME?</v>
      </c>
      <c r="P53" s="139" t="e">
        <f aca="false">SUM(D53:O53)</f>
        <v>#NAME?</v>
      </c>
    </row>
    <row r="54" customFormat="false" ht="13.5" hidden="false" customHeight="false" outlineLevel="0" collapsed="false">
      <c r="A54" s="114" t="s">
        <v>235</v>
      </c>
      <c r="B54" s="141" t="s">
        <v>129</v>
      </c>
      <c r="C54" s="141"/>
      <c r="D54" s="149" t="e">
        <f aca="false">HPLNK(#REF!,Load!$I$1,Load!$I$2,Load!$A54,Load!D$24,Load!$I$3,Load!$I$4)</f>
        <v>#NAME?</v>
      </c>
      <c r="E54" s="149" t="e">
        <f aca="false">HPLNK(#REF!,Load!$I$1,Load!$I$2,Load!$A54,Load!E$24,Load!$I$3,Load!$I$4)</f>
        <v>#NAME?</v>
      </c>
      <c r="F54" s="149" t="e">
        <f aca="false">HPLNK(#REF!,Load!$I$1,Load!$I$2,Load!$A54,Load!F$24,Load!$I$3,Load!$I$4)</f>
        <v>#NAME?</v>
      </c>
      <c r="G54" s="149" t="e">
        <f aca="false">HPLNK(#REF!,Load!$I$1,Load!$I$2,Load!$A54,Load!G$24,Load!$I$3,Load!$I$4)</f>
        <v>#NAME?</v>
      </c>
      <c r="H54" s="149" t="e">
        <f aca="false">HPLNK(#REF!,Load!$I$1,Load!$I$2,Load!$A54,Load!H$24,Load!$I$3,Load!$I$4)</f>
        <v>#NAME?</v>
      </c>
      <c r="I54" s="149" t="e">
        <f aca="false">HPLNK(#REF!,Load!$I$1,Load!$I$2,Load!$A54,Load!I$24,Load!$I$3,Load!$I$4)</f>
        <v>#NAME?</v>
      </c>
      <c r="J54" s="149" t="e">
        <f aca="false">HPLNK(#REF!,Load!$I$1,Load!$I$2,Load!$A54,Load!J$24,Load!$I$3,Load!$I$4)</f>
        <v>#NAME?</v>
      </c>
      <c r="K54" s="149" t="e">
        <f aca="false">HPLNK(#REF!,Load!$I$1,Load!$I$2,Load!$A54,Load!K$24,Load!$I$3,Load!$I$4)</f>
        <v>#NAME?</v>
      </c>
      <c r="L54" s="149" t="e">
        <f aca="false">HPLNK(#REF!,Load!$I$1,Load!$I$2,Load!$A54,Load!L$24,Load!$I$3,Load!$I$4)</f>
        <v>#NAME?</v>
      </c>
      <c r="M54" s="149" t="e">
        <f aca="false">HPLNK(#REF!,Load!$I$1,Load!$I$2,Load!$A54,Load!M$24,Load!$I$3,Load!$I$4)</f>
        <v>#NAME?</v>
      </c>
      <c r="N54" s="149" t="e">
        <f aca="false">HPLNK(#REF!,Load!$I$1,Load!$I$2,Load!$A54,Load!N$24,Load!$I$3,Load!$I$4)</f>
        <v>#NAME?</v>
      </c>
      <c r="O54" s="149" t="e">
        <f aca="false">HPLNK(#REF!,Load!$I$1,Load!$I$2,Load!$A54,Load!O$24,Load!$I$3,Load!$I$4)</f>
        <v>#NAME?</v>
      </c>
      <c r="P54" s="139" t="e">
        <f aca="false">SUM(D54:O54)</f>
        <v>#NAME?</v>
      </c>
    </row>
    <row r="55" customFormat="false" ht="13.5" hidden="false" customHeight="false" outlineLevel="0" collapsed="false">
      <c r="A55" s="114" t="s">
        <v>236</v>
      </c>
      <c r="B55" s="141" t="s">
        <v>237</v>
      </c>
      <c r="C55" s="141"/>
      <c r="D55" s="149" t="e">
        <f aca="false">HPLNK(#REF!,Load!$I$1,Load!$I$2,Load!$A55,Load!D$24,Load!$I$3,Load!$I$4)</f>
        <v>#NAME?</v>
      </c>
      <c r="E55" s="149" t="e">
        <f aca="false">HPLNK(#REF!,Load!$I$1,Load!$I$2,Load!$A55,Load!E$24,Load!$I$3,Load!$I$4)</f>
        <v>#NAME?</v>
      </c>
      <c r="F55" s="149" t="e">
        <f aca="false">HPLNK(#REF!,Load!$I$1,Load!$I$2,Load!$A55,Load!F$24,Load!$I$3,Load!$I$4)</f>
        <v>#NAME?</v>
      </c>
      <c r="G55" s="149" t="e">
        <f aca="false">HPLNK(#REF!,Load!$I$1,Load!$I$2,Load!$A55,Load!G$24,Load!$I$3,Load!$I$4)</f>
        <v>#NAME?</v>
      </c>
      <c r="H55" s="149" t="e">
        <f aca="false">HPLNK(#REF!,Load!$I$1,Load!$I$2,Load!$A55,Load!H$24,Load!$I$3,Load!$I$4)</f>
        <v>#NAME?</v>
      </c>
      <c r="I55" s="149" t="e">
        <f aca="false">HPLNK(#REF!,Load!$I$1,Load!$I$2,Load!$A55,Load!I$24,Load!$I$3,Load!$I$4)</f>
        <v>#NAME?</v>
      </c>
      <c r="J55" s="149" t="e">
        <f aca="false">HPLNK(#REF!,Load!$I$1,Load!$I$2,Load!$A55,Load!J$24,Load!$I$3,Load!$I$4)</f>
        <v>#NAME?</v>
      </c>
      <c r="K55" s="149" t="e">
        <f aca="false">HPLNK(#REF!,Load!$I$1,Load!$I$2,Load!$A55,Load!K$24,Load!$I$3,Load!$I$4)</f>
        <v>#NAME?</v>
      </c>
      <c r="L55" s="149" t="e">
        <f aca="false">HPLNK(#REF!,Load!$I$1,Load!$I$2,Load!$A55,Load!L$24,Load!$I$3,Load!$I$4)</f>
        <v>#NAME?</v>
      </c>
      <c r="M55" s="149" t="e">
        <f aca="false">HPLNK(#REF!,Load!$I$1,Load!$I$2,Load!$A55,Load!M$24,Load!$I$3,Load!$I$4)</f>
        <v>#NAME?</v>
      </c>
      <c r="N55" s="149" t="e">
        <f aca="false">HPLNK(#REF!,Load!$I$1,Load!$I$2,Load!$A55,Load!N$24,Load!$I$3,Load!$I$4)</f>
        <v>#NAME?</v>
      </c>
      <c r="O55" s="149" t="e">
        <f aca="false">HPLNK(#REF!,Load!$I$1,Load!$I$2,Load!$A55,Load!O$24,Load!$I$3,Load!$I$4)</f>
        <v>#NAME?</v>
      </c>
      <c r="P55" s="139" t="e">
        <f aca="false">SUM(D55:O55)</f>
        <v>#NAME?</v>
      </c>
    </row>
    <row r="56" customFormat="false" ht="13.5" hidden="false" customHeight="false" outlineLevel="0" collapsed="false">
      <c r="A56" s="114" t="s">
        <v>238</v>
      </c>
      <c r="B56" s="141" t="s">
        <v>239</v>
      </c>
      <c r="C56" s="141"/>
      <c r="D56" s="149" t="e">
        <f aca="false">HPLNK(#REF!,Load!$I$1,Load!$I$2,Load!$A56,Load!D$24,Load!$I$3,Load!$I$4)</f>
        <v>#NAME?</v>
      </c>
      <c r="E56" s="149" t="e">
        <f aca="false">HPLNK(#REF!,Load!$I$1,Load!$I$2,Load!$A56,Load!E$24,Load!$I$3,Load!$I$4)</f>
        <v>#NAME?</v>
      </c>
      <c r="F56" s="149" t="e">
        <f aca="false">HPLNK(#REF!,Load!$I$1,Load!$I$2,Load!$A56,Load!F$24,Load!$I$3,Load!$I$4)</f>
        <v>#NAME?</v>
      </c>
      <c r="G56" s="149" t="e">
        <f aca="false">HPLNK(#REF!,Load!$I$1,Load!$I$2,Load!$A56,Load!G$24,Load!$I$3,Load!$I$4)</f>
        <v>#NAME?</v>
      </c>
      <c r="H56" s="149" t="e">
        <f aca="false">HPLNK(#REF!,Load!$I$1,Load!$I$2,Load!$A56,Load!H$24,Load!$I$3,Load!$I$4)</f>
        <v>#NAME?</v>
      </c>
      <c r="I56" s="149" t="e">
        <f aca="false">HPLNK(#REF!,Load!$I$1,Load!$I$2,Load!$A56,Load!I$24,Load!$I$3,Load!$I$4)</f>
        <v>#NAME?</v>
      </c>
      <c r="J56" s="149" t="e">
        <f aca="false">HPLNK(#REF!,Load!$I$1,Load!$I$2,Load!$A56,Load!J$24,Load!$I$3,Load!$I$4)</f>
        <v>#NAME?</v>
      </c>
      <c r="K56" s="149" t="e">
        <f aca="false">HPLNK(#REF!,Load!$I$1,Load!$I$2,Load!$A56,Load!K$24,Load!$I$3,Load!$I$4)</f>
        <v>#NAME?</v>
      </c>
      <c r="L56" s="149" t="e">
        <f aca="false">HPLNK(#REF!,Load!$I$1,Load!$I$2,Load!$A56,Load!L$24,Load!$I$3,Load!$I$4)</f>
        <v>#NAME?</v>
      </c>
      <c r="M56" s="149" t="e">
        <f aca="false">HPLNK(#REF!,Load!$I$1,Load!$I$2,Load!$A56,Load!M$24,Load!$I$3,Load!$I$4)</f>
        <v>#NAME?</v>
      </c>
      <c r="N56" s="149" t="e">
        <f aca="false">HPLNK(#REF!,Load!$I$1,Load!$I$2,Load!$A56,Load!N$24,Load!$I$3,Load!$I$4)</f>
        <v>#NAME?</v>
      </c>
      <c r="O56" s="149" t="e">
        <f aca="false">HPLNK(#REF!,Load!$I$1,Load!$I$2,Load!$A56,Load!O$24,Load!$I$3,Load!$I$4)</f>
        <v>#NAME?</v>
      </c>
      <c r="P56" s="139" t="e">
        <f aca="false">SUM(D56:O56)</f>
        <v>#NAME?</v>
      </c>
    </row>
    <row r="57" customFormat="false" ht="13.5" hidden="false" customHeight="false" outlineLevel="0" collapsed="false">
      <c r="A57" s="114" t="s">
        <v>240</v>
      </c>
      <c r="B57" s="141" t="s">
        <v>241</v>
      </c>
      <c r="C57" s="141"/>
      <c r="D57" s="149" t="e">
        <f aca="false">HPLNK(#REF!,Load!$I$1,Load!$I$2,Load!$A57,Load!D$24,Load!$I$3,Load!$I$4)</f>
        <v>#NAME?</v>
      </c>
      <c r="E57" s="149" t="e">
        <f aca="false">HPLNK(#REF!,Load!$I$1,Load!$I$2,Load!$A57,Load!E$24,Load!$I$3,Load!$I$4)</f>
        <v>#NAME?</v>
      </c>
      <c r="F57" s="149" t="e">
        <f aca="false">HPLNK(#REF!,Load!$I$1,Load!$I$2,Load!$A57,Load!F$24,Load!$I$3,Load!$I$4)</f>
        <v>#NAME?</v>
      </c>
      <c r="G57" s="149" t="e">
        <f aca="false">HPLNK(#REF!,Load!$I$1,Load!$I$2,Load!$A57,Load!G$24,Load!$I$3,Load!$I$4)</f>
        <v>#NAME?</v>
      </c>
      <c r="H57" s="149" t="e">
        <f aca="false">HPLNK(#REF!,Load!$I$1,Load!$I$2,Load!$A57,Load!H$24,Load!$I$3,Load!$I$4)</f>
        <v>#NAME?</v>
      </c>
      <c r="I57" s="149" t="e">
        <f aca="false">HPLNK(#REF!,Load!$I$1,Load!$I$2,Load!$A57,Load!I$24,Load!$I$3,Load!$I$4)</f>
        <v>#NAME?</v>
      </c>
      <c r="J57" s="149" t="e">
        <f aca="false">HPLNK(#REF!,Load!$I$1,Load!$I$2,Load!$A57,Load!J$24,Load!$I$3,Load!$I$4)</f>
        <v>#NAME?</v>
      </c>
      <c r="K57" s="149" t="e">
        <f aca="false">HPLNK(#REF!,Load!$I$1,Load!$I$2,Load!$A57,Load!K$24,Load!$I$3,Load!$I$4)</f>
        <v>#NAME?</v>
      </c>
      <c r="L57" s="149" t="e">
        <f aca="false">HPLNK(#REF!,Load!$I$1,Load!$I$2,Load!$A57,Load!L$24,Load!$I$3,Load!$I$4)</f>
        <v>#NAME?</v>
      </c>
      <c r="M57" s="149" t="e">
        <f aca="false">HPLNK(#REF!,Load!$I$1,Load!$I$2,Load!$A57,Load!M$24,Load!$I$3,Load!$I$4)</f>
        <v>#NAME?</v>
      </c>
      <c r="N57" s="149" t="e">
        <f aca="false">HPLNK(#REF!,Load!$I$1,Load!$I$2,Load!$A57,Load!N$24,Load!$I$3,Load!$I$4)</f>
        <v>#NAME?</v>
      </c>
      <c r="O57" s="149" t="e">
        <f aca="false">HPLNK(#REF!,Load!$I$1,Load!$I$2,Load!$A57,Load!O$24,Load!$I$3,Load!$I$4)</f>
        <v>#NAME?</v>
      </c>
      <c r="P57" s="139" t="e">
        <f aca="false">SUM(D57:O57)</f>
        <v>#NAME?</v>
      </c>
    </row>
    <row r="58" customFormat="false" ht="13.5" hidden="false" customHeight="false" outlineLevel="0" collapsed="false">
      <c r="B58" s="144" t="s">
        <v>242</v>
      </c>
      <c r="C58" s="141"/>
      <c r="D58" s="142" t="e">
        <f aca="false">SUM(D51:D57)</f>
        <v>#NAME?</v>
      </c>
      <c r="E58" s="142" t="e">
        <f aca="false">SUM(E51:E57)</f>
        <v>#NAME?</v>
      </c>
      <c r="F58" s="142" t="e">
        <f aca="false">SUM(F51:F57)</f>
        <v>#NAME?</v>
      </c>
      <c r="G58" s="142" t="e">
        <f aca="false">SUM(G51:G57)</f>
        <v>#NAME?</v>
      </c>
      <c r="H58" s="142" t="e">
        <f aca="false">SUM(H51:H57)</f>
        <v>#NAME?</v>
      </c>
      <c r="I58" s="142" t="e">
        <f aca="false">SUM(I51:I57)</f>
        <v>#NAME?</v>
      </c>
      <c r="J58" s="142" t="e">
        <f aca="false">SUM(J51:J57)</f>
        <v>#NAME?</v>
      </c>
      <c r="K58" s="142" t="e">
        <f aca="false">SUM(K51:K57)</f>
        <v>#NAME?</v>
      </c>
      <c r="L58" s="142" t="e">
        <f aca="false">SUM(L51:L57)</f>
        <v>#NAME?</v>
      </c>
      <c r="M58" s="142" t="e">
        <f aca="false">SUM(M51:M57)</f>
        <v>#NAME?</v>
      </c>
      <c r="N58" s="142" t="e">
        <f aca="false">SUM(N51:N57)</f>
        <v>#NAME?</v>
      </c>
      <c r="O58" s="142" t="e">
        <f aca="false">SUM(O51:O57)</f>
        <v>#NAME?</v>
      </c>
      <c r="P58" s="142" t="e">
        <f aca="false">SUM(D58:O58)</f>
        <v>#NAME?</v>
      </c>
    </row>
    <row r="59" customFormat="false" ht="13.5" hidden="false" customHeight="false" outlineLevel="0" collapsed="false">
      <c r="A59" s="114" t="s">
        <v>243</v>
      </c>
      <c r="B59" s="141" t="s">
        <v>244</v>
      </c>
      <c r="C59" s="141"/>
      <c r="D59" s="149" t="e">
        <f aca="false">HPLNK(#REF!,Load!$I$1,Load!$I$2,Load!$A59,Load!D$24,Load!$I$3,Load!$I$4)</f>
        <v>#NAME?</v>
      </c>
      <c r="E59" s="149" t="e">
        <f aca="false">HPLNK(#REF!,Load!$I$1,Load!$I$2,Load!$A59,Load!E$24,Load!$I$3,Load!$I$4)</f>
        <v>#NAME?</v>
      </c>
      <c r="F59" s="149" t="e">
        <f aca="false">HPLNK(#REF!,Load!$I$1,Load!$I$2,Load!$A59,Load!F$24,Load!$I$3,Load!$I$4)</f>
        <v>#NAME?</v>
      </c>
      <c r="G59" s="149" t="e">
        <f aca="false">HPLNK(#REF!,Load!$I$1,Load!$I$2,Load!$A59,Load!G$24,Load!$I$3,Load!$I$4)</f>
        <v>#NAME?</v>
      </c>
      <c r="H59" s="149" t="e">
        <f aca="false">HPLNK(#REF!,Load!$I$1,Load!$I$2,Load!$A59,Load!H$24,Load!$I$3,Load!$I$4)</f>
        <v>#NAME?</v>
      </c>
      <c r="I59" s="149" t="e">
        <f aca="false">HPLNK(#REF!,Load!$I$1,Load!$I$2,Load!$A59,Load!I$24,Load!$I$3,Load!$I$4)</f>
        <v>#NAME?</v>
      </c>
      <c r="J59" s="149" t="e">
        <f aca="false">HPLNK(#REF!,Load!$I$1,Load!$I$2,Load!$A59,Load!J$24,Load!$I$3,Load!$I$4)</f>
        <v>#NAME?</v>
      </c>
      <c r="K59" s="149" t="e">
        <f aca="false">HPLNK(#REF!,Load!$I$1,Load!$I$2,Load!$A59,Load!K$24,Load!$I$3,Load!$I$4)</f>
        <v>#NAME?</v>
      </c>
      <c r="L59" s="149" t="e">
        <f aca="false">HPLNK(#REF!,Load!$I$1,Load!$I$2,Load!$A59,Load!L$24,Load!$I$3,Load!$I$4)</f>
        <v>#NAME?</v>
      </c>
      <c r="M59" s="149" t="e">
        <f aca="false">HPLNK(#REF!,Load!$I$1,Load!$I$2,Load!$A59,Load!M$24,Load!$I$3,Load!$I$4)</f>
        <v>#NAME?</v>
      </c>
      <c r="N59" s="149" t="e">
        <f aca="false">HPLNK(#REF!,Load!$I$1,Load!$I$2,Load!$A59,Load!N$24,Load!$I$3,Load!$I$4)</f>
        <v>#NAME?</v>
      </c>
      <c r="O59" s="149" t="e">
        <f aca="false">HPLNK(#REF!,Load!$I$1,Load!$I$2,Load!$A59,Load!O$24,Load!$I$3,Load!$I$4)</f>
        <v>#NAME?</v>
      </c>
      <c r="P59" s="139" t="e">
        <f aca="false">SUM(D59:O59)</f>
        <v>#NAME?</v>
      </c>
    </row>
    <row r="60" customFormat="false" ht="13.5" hidden="false" customHeight="false" outlineLevel="0" collapsed="false">
      <c r="A60" s="114" t="s">
        <v>245</v>
      </c>
      <c r="B60" s="141" t="s">
        <v>246</v>
      </c>
      <c r="C60" s="141"/>
      <c r="D60" s="149" t="e">
        <f aca="false">HPLNK(#REF!,Load!$I$1,Load!$I$2,Load!$A60,Load!D$24,Load!$I$3,Load!$I$4)</f>
        <v>#NAME?</v>
      </c>
      <c r="E60" s="149" t="e">
        <f aca="false">HPLNK(#REF!,Load!$I$1,Load!$I$2,Load!$A60,Load!E$24,Load!$I$3,Load!$I$4)</f>
        <v>#NAME?</v>
      </c>
      <c r="F60" s="149" t="e">
        <f aca="false">HPLNK(#REF!,Load!$I$1,Load!$I$2,Load!$A60,Load!F$24,Load!$I$3,Load!$I$4)</f>
        <v>#NAME?</v>
      </c>
      <c r="G60" s="149" t="e">
        <f aca="false">HPLNK(#REF!,Load!$I$1,Load!$I$2,Load!$A60,Load!G$24,Load!$I$3,Load!$I$4)</f>
        <v>#NAME?</v>
      </c>
      <c r="H60" s="149" t="e">
        <f aca="false">HPLNK(#REF!,Load!$I$1,Load!$I$2,Load!$A60,Load!H$24,Load!$I$3,Load!$I$4)</f>
        <v>#NAME?</v>
      </c>
      <c r="I60" s="149" t="e">
        <f aca="false">HPLNK(#REF!,Load!$I$1,Load!$I$2,Load!$A60,Load!I$24,Load!$I$3,Load!$I$4)</f>
        <v>#NAME?</v>
      </c>
      <c r="J60" s="149" t="e">
        <f aca="false">HPLNK(#REF!,Load!$I$1,Load!$I$2,Load!$A60,Load!J$24,Load!$I$3,Load!$I$4)</f>
        <v>#NAME?</v>
      </c>
      <c r="K60" s="149" t="e">
        <f aca="false">HPLNK(#REF!,Load!$I$1,Load!$I$2,Load!$A60,Load!K$24,Load!$I$3,Load!$I$4)</f>
        <v>#NAME?</v>
      </c>
      <c r="L60" s="149" t="e">
        <f aca="false">HPLNK(#REF!,Load!$I$1,Load!$I$2,Load!$A60,Load!L$24,Load!$I$3,Load!$I$4)</f>
        <v>#NAME?</v>
      </c>
      <c r="M60" s="149" t="e">
        <f aca="false">HPLNK(#REF!,Load!$I$1,Load!$I$2,Load!$A60,Load!M$24,Load!$I$3,Load!$I$4)</f>
        <v>#NAME?</v>
      </c>
      <c r="N60" s="149" t="e">
        <f aca="false">HPLNK(#REF!,Load!$I$1,Load!$I$2,Load!$A60,Load!N$24,Load!$I$3,Load!$I$4)</f>
        <v>#NAME?</v>
      </c>
      <c r="O60" s="149" t="e">
        <f aca="false">HPLNK(#REF!,Load!$I$1,Load!$I$2,Load!$A60,Load!O$24,Load!$I$3,Load!$I$4)</f>
        <v>#NAME?</v>
      </c>
      <c r="P60" s="139" t="e">
        <f aca="false">SUM(D60:O60)</f>
        <v>#NAME?</v>
      </c>
    </row>
    <row r="61" customFormat="false" ht="13.5" hidden="false" customHeight="false" outlineLevel="0" collapsed="false">
      <c r="A61" s="114" t="s">
        <v>247</v>
      </c>
      <c r="B61" s="141" t="s">
        <v>248</v>
      </c>
      <c r="C61" s="141"/>
      <c r="D61" s="149" t="e">
        <f aca="false">HPLNK(#REF!,Load!$I$1,Load!$I$2,Load!$A61,Load!D$24,Load!$I$3,Load!$I$4)</f>
        <v>#NAME?</v>
      </c>
      <c r="E61" s="149" t="e">
        <f aca="false">HPLNK(#REF!,Load!$I$1,Load!$I$2,Load!$A61,Load!E$24,Load!$I$3,Load!$I$4)</f>
        <v>#NAME?</v>
      </c>
      <c r="F61" s="149" t="e">
        <f aca="false">HPLNK(#REF!,Load!$I$1,Load!$I$2,Load!$A61,Load!F$24,Load!$I$3,Load!$I$4)</f>
        <v>#NAME?</v>
      </c>
      <c r="G61" s="149" t="e">
        <f aca="false">HPLNK(#REF!,Load!$I$1,Load!$I$2,Load!$A61,Load!G$24,Load!$I$3,Load!$I$4)</f>
        <v>#NAME?</v>
      </c>
      <c r="H61" s="149" t="e">
        <f aca="false">HPLNK(#REF!,Load!$I$1,Load!$I$2,Load!$A61,Load!H$24,Load!$I$3,Load!$I$4)</f>
        <v>#NAME?</v>
      </c>
      <c r="I61" s="149" t="e">
        <f aca="false">HPLNK(#REF!,Load!$I$1,Load!$I$2,Load!$A61,Load!I$24,Load!$I$3,Load!$I$4)</f>
        <v>#NAME?</v>
      </c>
      <c r="J61" s="149" t="e">
        <f aca="false">HPLNK(#REF!,Load!$I$1,Load!$I$2,Load!$A61,Load!J$24,Load!$I$3,Load!$I$4)</f>
        <v>#NAME?</v>
      </c>
      <c r="K61" s="149" t="e">
        <f aca="false">HPLNK(#REF!,Load!$I$1,Load!$I$2,Load!$A61,Load!K$24,Load!$I$3,Load!$I$4)</f>
        <v>#NAME?</v>
      </c>
      <c r="L61" s="149" t="e">
        <f aca="false">HPLNK(#REF!,Load!$I$1,Load!$I$2,Load!$A61,Load!L$24,Load!$I$3,Load!$I$4)</f>
        <v>#NAME?</v>
      </c>
      <c r="M61" s="149" t="e">
        <f aca="false">HPLNK(#REF!,Load!$I$1,Load!$I$2,Load!$A61,Load!M$24,Load!$I$3,Load!$I$4)</f>
        <v>#NAME?</v>
      </c>
      <c r="N61" s="149" t="e">
        <f aca="false">HPLNK(#REF!,Load!$I$1,Load!$I$2,Load!$A61,Load!N$24,Load!$I$3,Load!$I$4)</f>
        <v>#NAME?</v>
      </c>
      <c r="O61" s="149" t="e">
        <f aca="false">HPLNK(#REF!,Load!$I$1,Load!$I$2,Load!$A61,Load!O$24,Load!$I$3,Load!$I$4)</f>
        <v>#NAME?</v>
      </c>
      <c r="P61" s="139" t="e">
        <f aca="false">SUM(D61:O61)</f>
        <v>#NAME?</v>
      </c>
    </row>
    <row r="62" customFormat="false" ht="13.5" hidden="false" customHeight="false" outlineLevel="0" collapsed="false">
      <c r="A62" s="114" t="s">
        <v>249</v>
      </c>
      <c r="B62" s="141" t="s">
        <v>250</v>
      </c>
      <c r="C62" s="141"/>
      <c r="D62" s="149" t="e">
        <f aca="false">HPLNK(#REF!,Load!$I$1,Load!$I$2,Load!$A62,Load!D$24,Load!$I$3,Load!$I$4)</f>
        <v>#NAME?</v>
      </c>
      <c r="E62" s="149" t="e">
        <f aca="false">HPLNK(#REF!,Load!$I$1,Load!$I$2,Load!$A62,Load!E$24,Load!$I$3,Load!$I$4)</f>
        <v>#NAME?</v>
      </c>
      <c r="F62" s="149" t="e">
        <f aca="false">HPLNK(#REF!,Load!$I$1,Load!$I$2,Load!$A62,Load!F$24,Load!$I$3,Load!$I$4)</f>
        <v>#NAME?</v>
      </c>
      <c r="G62" s="149" t="e">
        <f aca="false">HPLNK(#REF!,Load!$I$1,Load!$I$2,Load!$A62,Load!G$24,Load!$I$3,Load!$I$4)</f>
        <v>#NAME?</v>
      </c>
      <c r="H62" s="149" t="e">
        <f aca="false">HPLNK(#REF!,Load!$I$1,Load!$I$2,Load!$A62,Load!H$24,Load!$I$3,Load!$I$4)</f>
        <v>#NAME?</v>
      </c>
      <c r="I62" s="149" t="e">
        <f aca="false">HPLNK(#REF!,Load!$I$1,Load!$I$2,Load!$A62,Load!I$24,Load!$I$3,Load!$I$4)</f>
        <v>#NAME?</v>
      </c>
      <c r="J62" s="149" t="e">
        <f aca="false">HPLNK(#REF!,Load!$I$1,Load!$I$2,Load!$A62,Load!J$24,Load!$I$3,Load!$I$4)</f>
        <v>#NAME?</v>
      </c>
      <c r="K62" s="149" t="e">
        <f aca="false">HPLNK(#REF!,Load!$I$1,Load!$I$2,Load!$A62,Load!K$24,Load!$I$3,Load!$I$4)</f>
        <v>#NAME?</v>
      </c>
      <c r="L62" s="149" t="e">
        <f aca="false">HPLNK(#REF!,Load!$I$1,Load!$I$2,Load!$A62,Load!L$24,Load!$I$3,Load!$I$4)</f>
        <v>#NAME?</v>
      </c>
      <c r="M62" s="149" t="e">
        <f aca="false">HPLNK(#REF!,Load!$I$1,Load!$I$2,Load!$A62,Load!M$24,Load!$I$3,Load!$I$4)</f>
        <v>#NAME?</v>
      </c>
      <c r="N62" s="149" t="e">
        <f aca="false">HPLNK(#REF!,Load!$I$1,Load!$I$2,Load!$A62,Load!N$24,Load!$I$3,Load!$I$4)</f>
        <v>#NAME?</v>
      </c>
      <c r="O62" s="149" t="e">
        <f aca="false">HPLNK(#REF!,Load!$I$1,Load!$I$2,Load!$A62,Load!O$24,Load!$I$3,Load!$I$4)</f>
        <v>#NAME?</v>
      </c>
      <c r="P62" s="139" t="e">
        <f aca="false">SUM(D62:O62)</f>
        <v>#NAME?</v>
      </c>
    </row>
    <row r="63" customFormat="false" ht="13.5" hidden="false" customHeight="false" outlineLevel="0" collapsed="false">
      <c r="B63" s="144" t="s">
        <v>139</v>
      </c>
      <c r="C63" s="141"/>
      <c r="D63" s="142" t="e">
        <f aca="false">SUM(D59:D62)</f>
        <v>#NAME?</v>
      </c>
      <c r="E63" s="142" t="e">
        <f aca="false">SUM(E59:E62)</f>
        <v>#NAME?</v>
      </c>
      <c r="F63" s="142" t="e">
        <f aca="false">SUM(F59:F62)</f>
        <v>#NAME?</v>
      </c>
      <c r="G63" s="142" t="e">
        <f aca="false">SUM(G59:G62)</f>
        <v>#NAME?</v>
      </c>
      <c r="H63" s="142" t="e">
        <f aca="false">SUM(H59:H62)</f>
        <v>#NAME?</v>
      </c>
      <c r="I63" s="142" t="e">
        <f aca="false">SUM(I59:I62)</f>
        <v>#NAME?</v>
      </c>
      <c r="J63" s="142" t="e">
        <f aca="false">SUM(J59:J62)</f>
        <v>#NAME?</v>
      </c>
      <c r="K63" s="142" t="e">
        <f aca="false">SUM(K59:K62)</f>
        <v>#NAME?</v>
      </c>
      <c r="L63" s="142" t="e">
        <f aca="false">SUM(L59:L62)</f>
        <v>#NAME?</v>
      </c>
      <c r="M63" s="142" t="e">
        <f aca="false">SUM(M59:M62)</f>
        <v>#NAME?</v>
      </c>
      <c r="N63" s="142" t="e">
        <f aca="false">SUM(N59:N62)</f>
        <v>#NAME?</v>
      </c>
      <c r="O63" s="142" t="e">
        <f aca="false">SUM(O59:O62)</f>
        <v>#NAME?</v>
      </c>
      <c r="P63" s="142" t="e">
        <f aca="false">SUM(D63:O63)</f>
        <v>#NAME?</v>
      </c>
    </row>
    <row r="64" customFormat="false" ht="13.5" hidden="false" customHeight="false" outlineLevel="0" collapsed="false">
      <c r="A64" s="114" t="s">
        <v>251</v>
      </c>
      <c r="B64" s="145" t="s">
        <v>140</v>
      </c>
      <c r="C64" s="141"/>
      <c r="D64" s="149" t="e">
        <f aca="false">HPLNK(#REF!,Load!$I$1,Load!$I$2,Load!$A64,Load!D$24,Load!$I$3,Load!$I$4)</f>
        <v>#NAME?</v>
      </c>
      <c r="E64" s="149" t="e">
        <f aca="false">HPLNK(#REF!,Load!$I$1,Load!$I$2,Load!$A64,Load!E$24,Load!$I$3,Load!$I$4)</f>
        <v>#NAME?</v>
      </c>
      <c r="F64" s="149" t="e">
        <f aca="false">HPLNK(#REF!,Load!$I$1,Load!$I$2,Load!$A64,Load!F$24,Load!$I$3,Load!$I$4)</f>
        <v>#NAME?</v>
      </c>
      <c r="G64" s="149" t="e">
        <f aca="false">HPLNK(#REF!,Load!$I$1,Load!$I$2,Load!$A64,Load!G$24,Load!$I$3,Load!$I$4)</f>
        <v>#NAME?</v>
      </c>
      <c r="H64" s="149" t="e">
        <f aca="false">HPLNK(#REF!,Load!$I$1,Load!$I$2,Load!$A64,Load!H$24,Load!$I$3,Load!$I$4)</f>
        <v>#NAME?</v>
      </c>
      <c r="I64" s="149" t="e">
        <f aca="false">HPLNK(#REF!,Load!$I$1,Load!$I$2,Load!$A64,Load!I$24,Load!$I$3,Load!$I$4)</f>
        <v>#NAME?</v>
      </c>
      <c r="J64" s="149" t="e">
        <f aca="false">HPLNK(#REF!,Load!$I$1,Load!$I$2,Load!$A64,Load!J$24,Load!$I$3,Load!$I$4)</f>
        <v>#NAME?</v>
      </c>
      <c r="K64" s="149" t="e">
        <f aca="false">HPLNK(#REF!,Load!$I$1,Load!$I$2,Load!$A64,Load!K$24,Load!$I$3,Load!$I$4)</f>
        <v>#NAME?</v>
      </c>
      <c r="L64" s="149" t="e">
        <f aca="false">HPLNK(#REF!,Load!$I$1,Load!$I$2,Load!$A64,Load!L$24,Load!$I$3,Load!$I$4)</f>
        <v>#NAME?</v>
      </c>
      <c r="M64" s="149" t="e">
        <f aca="false">HPLNK(#REF!,Load!$I$1,Load!$I$2,Load!$A64,Load!M$24,Load!$I$3,Load!$I$4)</f>
        <v>#NAME?</v>
      </c>
      <c r="N64" s="149" t="e">
        <f aca="false">HPLNK(#REF!,Load!$I$1,Load!$I$2,Load!$A64,Load!N$24,Load!$I$3,Load!$I$4)</f>
        <v>#NAME?</v>
      </c>
      <c r="O64" s="149" t="e">
        <f aca="false">HPLNK(#REF!,Load!$I$1,Load!$I$2,Load!$A64,Load!O$24,Load!$I$3,Load!$I$4)</f>
        <v>#NAME?</v>
      </c>
      <c r="P64" s="139" t="e">
        <f aca="false">SUM(D64:O64)</f>
        <v>#NAME?</v>
      </c>
    </row>
    <row r="65" customFormat="false" ht="13.5" hidden="false" customHeight="false" outlineLevel="0" collapsed="false">
      <c r="A65" s="114" t="s">
        <v>252</v>
      </c>
      <c r="B65" s="141" t="s">
        <v>253</v>
      </c>
      <c r="C65" s="141"/>
      <c r="D65" s="149" t="e">
        <f aca="false">HPLNK(#REF!,Load!$I$1,Load!$I$2,Load!$A65,Load!D$24,Load!$I$3,Load!$I$4)</f>
        <v>#NAME?</v>
      </c>
      <c r="E65" s="149" t="e">
        <f aca="false">HPLNK(#REF!,Load!$I$1,Load!$I$2,Load!$A65,Load!E$24,Load!$I$3,Load!$I$4)</f>
        <v>#NAME?</v>
      </c>
      <c r="F65" s="149" t="e">
        <f aca="false">HPLNK(#REF!,Load!$I$1,Load!$I$2,Load!$A65,Load!F$24,Load!$I$3,Load!$I$4)</f>
        <v>#NAME?</v>
      </c>
      <c r="G65" s="149" t="e">
        <f aca="false">HPLNK(#REF!,Load!$I$1,Load!$I$2,Load!$A65,Load!G$24,Load!$I$3,Load!$I$4)</f>
        <v>#NAME?</v>
      </c>
      <c r="H65" s="149" t="e">
        <f aca="false">HPLNK(#REF!,Load!$I$1,Load!$I$2,Load!$A65,Load!H$24,Load!$I$3,Load!$I$4)</f>
        <v>#NAME?</v>
      </c>
      <c r="I65" s="149" t="e">
        <f aca="false">HPLNK(#REF!,Load!$I$1,Load!$I$2,Load!$A65,Load!I$24,Load!$I$3,Load!$I$4)</f>
        <v>#NAME?</v>
      </c>
      <c r="J65" s="149" t="e">
        <f aca="false">HPLNK(#REF!,Load!$I$1,Load!$I$2,Load!$A65,Load!J$24,Load!$I$3,Load!$I$4)</f>
        <v>#NAME?</v>
      </c>
      <c r="K65" s="149" t="e">
        <f aca="false">HPLNK(#REF!,Load!$I$1,Load!$I$2,Load!$A65,Load!K$24,Load!$I$3,Load!$I$4)</f>
        <v>#NAME?</v>
      </c>
      <c r="L65" s="149" t="e">
        <f aca="false">HPLNK(#REF!,Load!$I$1,Load!$I$2,Load!$A65,Load!L$24,Load!$I$3,Load!$I$4)</f>
        <v>#NAME?</v>
      </c>
      <c r="M65" s="149" t="e">
        <f aca="false">HPLNK(#REF!,Load!$I$1,Load!$I$2,Load!$A65,Load!M$24,Load!$I$3,Load!$I$4)</f>
        <v>#NAME?</v>
      </c>
      <c r="N65" s="149" t="e">
        <f aca="false">HPLNK(#REF!,Load!$I$1,Load!$I$2,Load!$A65,Load!N$24,Load!$I$3,Load!$I$4)</f>
        <v>#NAME?</v>
      </c>
      <c r="O65" s="149" t="e">
        <f aca="false">HPLNK(#REF!,Load!$I$1,Load!$I$2,Load!$A65,Load!O$24,Load!$I$3,Load!$I$4)</f>
        <v>#NAME?</v>
      </c>
      <c r="P65" s="139" t="e">
        <f aca="false">SUM(D65:O65)</f>
        <v>#NAME?</v>
      </c>
    </row>
    <row r="66" customFormat="false" ht="13.5" hidden="false" customHeight="false" outlineLevel="0" collapsed="false">
      <c r="A66" s="114" t="s">
        <v>254</v>
      </c>
      <c r="B66" s="141" t="s">
        <v>255</v>
      </c>
      <c r="C66" s="141"/>
      <c r="D66" s="149" t="e">
        <f aca="false">HPLNK(#REF!,Load!$I$1,Load!$I$2,Load!$A66,Load!D$24,Load!$I$3,Load!$I$4)</f>
        <v>#NAME?</v>
      </c>
      <c r="E66" s="149" t="e">
        <f aca="false">HPLNK(#REF!,Load!$I$1,Load!$I$2,Load!$A66,Load!E$24,Load!$I$3,Load!$I$4)</f>
        <v>#NAME?</v>
      </c>
      <c r="F66" s="149" t="e">
        <f aca="false">HPLNK(#REF!,Load!$I$1,Load!$I$2,Load!$A66,Load!F$24,Load!$I$3,Load!$I$4)</f>
        <v>#NAME?</v>
      </c>
      <c r="G66" s="149" t="e">
        <f aca="false">HPLNK(#REF!,Load!$I$1,Load!$I$2,Load!$A66,Load!G$24,Load!$I$3,Load!$I$4)</f>
        <v>#NAME?</v>
      </c>
      <c r="H66" s="149" t="e">
        <f aca="false">HPLNK(#REF!,Load!$I$1,Load!$I$2,Load!$A66,Load!H$24,Load!$I$3,Load!$I$4)</f>
        <v>#NAME?</v>
      </c>
      <c r="I66" s="149" t="e">
        <f aca="false">HPLNK(#REF!,Load!$I$1,Load!$I$2,Load!$A66,Load!I$24,Load!$I$3,Load!$I$4)</f>
        <v>#NAME?</v>
      </c>
      <c r="J66" s="149" t="e">
        <f aca="false">HPLNK(#REF!,Load!$I$1,Load!$I$2,Load!$A66,Load!J$24,Load!$I$3,Load!$I$4)</f>
        <v>#NAME?</v>
      </c>
      <c r="K66" s="149" t="e">
        <f aca="false">HPLNK(#REF!,Load!$I$1,Load!$I$2,Load!$A66,Load!K$24,Load!$I$3,Load!$I$4)</f>
        <v>#NAME?</v>
      </c>
      <c r="L66" s="149" t="e">
        <f aca="false">HPLNK(#REF!,Load!$I$1,Load!$I$2,Load!$A66,Load!L$24,Load!$I$3,Load!$I$4)</f>
        <v>#NAME?</v>
      </c>
      <c r="M66" s="149" t="e">
        <f aca="false">HPLNK(#REF!,Load!$I$1,Load!$I$2,Load!$A66,Load!M$24,Load!$I$3,Load!$I$4)</f>
        <v>#NAME?</v>
      </c>
      <c r="N66" s="149" t="e">
        <f aca="false">HPLNK(#REF!,Load!$I$1,Load!$I$2,Load!$A66,Load!N$24,Load!$I$3,Load!$I$4)</f>
        <v>#NAME?</v>
      </c>
      <c r="O66" s="149" t="e">
        <f aca="false">HPLNK(#REF!,Load!$I$1,Load!$I$2,Load!$A66,Load!O$24,Load!$I$3,Load!$I$4)</f>
        <v>#NAME?</v>
      </c>
      <c r="P66" s="139" t="e">
        <f aca="false">SUM(D66:O66)</f>
        <v>#NAME?</v>
      </c>
    </row>
    <row r="67" customFormat="false" ht="13.5" hidden="false" customHeight="false" outlineLevel="0" collapsed="false">
      <c r="B67" s="144" t="s">
        <v>143</v>
      </c>
      <c r="C67" s="141"/>
      <c r="D67" s="142" t="e">
        <f aca="false">SUM(D65:D66)</f>
        <v>#NAME?</v>
      </c>
      <c r="E67" s="142" t="e">
        <f aca="false">SUM(E65:E66)</f>
        <v>#NAME?</v>
      </c>
      <c r="F67" s="142" t="e">
        <f aca="false">SUM(F65:F66)</f>
        <v>#NAME?</v>
      </c>
      <c r="G67" s="142" t="e">
        <f aca="false">SUM(G65:G66)</f>
        <v>#NAME?</v>
      </c>
      <c r="H67" s="142" t="e">
        <f aca="false">SUM(H65:H66)</f>
        <v>#NAME?</v>
      </c>
      <c r="I67" s="142" t="e">
        <f aca="false">SUM(I65:I66)</f>
        <v>#NAME?</v>
      </c>
      <c r="J67" s="142" t="e">
        <f aca="false">SUM(J65:J66)</f>
        <v>#NAME?</v>
      </c>
      <c r="K67" s="142" t="e">
        <f aca="false">SUM(K65:K66)</f>
        <v>#NAME?</v>
      </c>
      <c r="L67" s="142" t="e">
        <f aca="false">SUM(L65:L66)</f>
        <v>#NAME?</v>
      </c>
      <c r="M67" s="142" t="e">
        <f aca="false">SUM(M65:M66)</f>
        <v>#NAME?</v>
      </c>
      <c r="N67" s="142" t="e">
        <f aca="false">SUM(N65:N66)</f>
        <v>#NAME?</v>
      </c>
      <c r="O67" s="142" t="e">
        <f aca="false">SUM(O65:O66)</f>
        <v>#NAME?</v>
      </c>
      <c r="P67" s="142" t="e">
        <f aca="false">SUM(D67:O67)</f>
        <v>#NAME?</v>
      </c>
    </row>
    <row r="68" customFormat="false" ht="13.5" hidden="false" customHeight="false" outlineLevel="0" collapsed="false">
      <c r="A68" s="114" t="s">
        <v>256</v>
      </c>
      <c r="B68" s="141" t="s">
        <v>257</v>
      </c>
      <c r="D68" s="149" t="e">
        <f aca="false">HPLNK(#REF!,Load!$I$1,Load!$I$2,Load!$A68,Load!D$24,Load!$I$3,Load!$I$4)</f>
        <v>#NAME?</v>
      </c>
      <c r="E68" s="149" t="e">
        <f aca="false">HPLNK(#REF!,Load!$I$1,Load!$I$2,Load!$A68,Load!E$24,Load!$I$3,Load!$I$4)</f>
        <v>#NAME?</v>
      </c>
      <c r="F68" s="149" t="e">
        <f aca="false">HPLNK(#REF!,Load!$I$1,Load!$I$2,Load!$A68,Load!F$24,Load!$I$3,Load!$I$4)</f>
        <v>#NAME?</v>
      </c>
      <c r="G68" s="149" t="e">
        <f aca="false">HPLNK(#REF!,Load!$I$1,Load!$I$2,Load!$A68,Load!G$24,Load!$I$3,Load!$I$4)</f>
        <v>#NAME?</v>
      </c>
      <c r="H68" s="149" t="e">
        <f aca="false">HPLNK(#REF!,Load!$I$1,Load!$I$2,Load!$A68,Load!H$24,Load!$I$3,Load!$I$4)</f>
        <v>#NAME?</v>
      </c>
      <c r="I68" s="149" t="e">
        <f aca="false">HPLNK(#REF!,Load!$I$1,Load!$I$2,Load!$A68,Load!I$24,Load!$I$3,Load!$I$4)</f>
        <v>#NAME?</v>
      </c>
      <c r="J68" s="149" t="e">
        <f aca="false">HPLNK(#REF!,Load!$I$1,Load!$I$2,Load!$A68,Load!J$24,Load!$I$3,Load!$I$4)</f>
        <v>#NAME?</v>
      </c>
      <c r="K68" s="149" t="e">
        <f aca="false">HPLNK(#REF!,Load!$I$1,Load!$I$2,Load!$A68,Load!K$24,Load!$I$3,Load!$I$4)</f>
        <v>#NAME?</v>
      </c>
      <c r="L68" s="149" t="e">
        <f aca="false">HPLNK(#REF!,Load!$I$1,Load!$I$2,Load!$A68,Load!L$24,Load!$I$3,Load!$I$4)</f>
        <v>#NAME?</v>
      </c>
      <c r="M68" s="149" t="e">
        <f aca="false">HPLNK(#REF!,Load!$I$1,Load!$I$2,Load!$A68,Load!M$24,Load!$I$3,Load!$I$4)</f>
        <v>#NAME?</v>
      </c>
      <c r="N68" s="149" t="e">
        <f aca="false">HPLNK(#REF!,Load!$I$1,Load!$I$2,Load!$A68,Load!N$24,Load!$I$3,Load!$I$4)</f>
        <v>#NAME?</v>
      </c>
      <c r="O68" s="149" t="e">
        <f aca="false">HPLNK(#REF!,Load!$I$1,Load!$I$2,Load!$A68,Load!O$24,Load!$I$3,Load!$I$4)</f>
        <v>#NAME?</v>
      </c>
      <c r="P68" s="139" t="e">
        <f aca="false">SUM(D68:O68)</f>
        <v>#NAME?</v>
      </c>
    </row>
    <row r="69" customFormat="false" ht="13.5" hidden="false" customHeight="false" outlineLevel="0" collapsed="false">
      <c r="A69" s="114" t="s">
        <v>258</v>
      </c>
      <c r="B69" s="141" t="s">
        <v>259</v>
      </c>
      <c r="D69" s="149" t="e">
        <f aca="false">HPLNK(#REF!,Load!$I$1,Load!$I$2,Load!$A69,Load!D$24,Load!$I$3,Load!$I$4)</f>
        <v>#NAME?</v>
      </c>
      <c r="E69" s="149" t="e">
        <f aca="false">HPLNK(#REF!,Load!$I$1,Load!$I$2,Load!$A69,Load!E$24,Load!$I$3,Load!$I$4)</f>
        <v>#NAME?</v>
      </c>
      <c r="F69" s="149" t="e">
        <f aca="false">HPLNK(#REF!,Load!$I$1,Load!$I$2,Load!$A69,Load!F$24,Load!$I$3,Load!$I$4)</f>
        <v>#NAME?</v>
      </c>
      <c r="G69" s="149" t="e">
        <f aca="false">HPLNK(#REF!,Load!$I$1,Load!$I$2,Load!$A69,Load!G$24,Load!$I$3,Load!$I$4)</f>
        <v>#NAME?</v>
      </c>
      <c r="H69" s="149" t="e">
        <f aca="false">HPLNK(#REF!,Load!$I$1,Load!$I$2,Load!$A69,Load!H$24,Load!$I$3,Load!$I$4)</f>
        <v>#NAME?</v>
      </c>
      <c r="I69" s="149" t="e">
        <f aca="false">HPLNK(#REF!,Load!$I$1,Load!$I$2,Load!$A69,Load!I$24,Load!$I$3,Load!$I$4)</f>
        <v>#NAME?</v>
      </c>
      <c r="J69" s="149" t="e">
        <f aca="false">HPLNK(#REF!,Load!$I$1,Load!$I$2,Load!$A69,Load!J$24,Load!$I$3,Load!$I$4)</f>
        <v>#NAME?</v>
      </c>
      <c r="K69" s="149" t="e">
        <f aca="false">HPLNK(#REF!,Load!$I$1,Load!$I$2,Load!$A69,Load!K$24,Load!$I$3,Load!$I$4)</f>
        <v>#NAME?</v>
      </c>
      <c r="L69" s="149" t="e">
        <f aca="false">HPLNK(#REF!,Load!$I$1,Load!$I$2,Load!$A69,Load!L$24,Load!$I$3,Load!$I$4)</f>
        <v>#NAME?</v>
      </c>
      <c r="M69" s="149" t="e">
        <f aca="false">HPLNK(#REF!,Load!$I$1,Load!$I$2,Load!$A69,Load!M$24,Load!$I$3,Load!$I$4)</f>
        <v>#NAME?</v>
      </c>
      <c r="N69" s="149" t="e">
        <f aca="false">HPLNK(#REF!,Load!$I$1,Load!$I$2,Load!$A69,Load!N$24,Load!$I$3,Load!$I$4)</f>
        <v>#NAME?</v>
      </c>
      <c r="O69" s="149" t="e">
        <f aca="false">HPLNK(#REF!,Load!$I$1,Load!$I$2,Load!$A69,Load!O$24,Load!$I$3,Load!$I$4)</f>
        <v>#NAME?</v>
      </c>
      <c r="P69" s="139" t="e">
        <f aca="false">SUM(D69:O69)</f>
        <v>#NAME?</v>
      </c>
    </row>
    <row r="70" customFormat="false" ht="13.5" hidden="false" customHeight="false" outlineLevel="0" collapsed="false">
      <c r="A70" s="114" t="s">
        <v>260</v>
      </c>
      <c r="B70" s="141" t="s">
        <v>261</v>
      </c>
      <c r="D70" s="149" t="e">
        <f aca="false">HPLNK(#REF!,Load!$I$1,Load!$I$2,Load!$A70,Load!D$24,Load!$I$3,Load!$I$4)</f>
        <v>#NAME?</v>
      </c>
      <c r="E70" s="149" t="e">
        <f aca="false">HPLNK(#REF!,Load!$I$1,Load!$I$2,Load!$A70,Load!E$24,Load!$I$3,Load!$I$4)</f>
        <v>#NAME?</v>
      </c>
      <c r="F70" s="149" t="e">
        <f aca="false">HPLNK(#REF!,Load!$I$1,Load!$I$2,Load!$A70,Load!F$24,Load!$I$3,Load!$I$4)</f>
        <v>#NAME?</v>
      </c>
      <c r="G70" s="149" t="e">
        <f aca="false">HPLNK(#REF!,Load!$I$1,Load!$I$2,Load!$A70,Load!G$24,Load!$I$3,Load!$I$4)</f>
        <v>#NAME?</v>
      </c>
      <c r="H70" s="149" t="e">
        <f aca="false">HPLNK(#REF!,Load!$I$1,Load!$I$2,Load!$A70,Load!H$24,Load!$I$3,Load!$I$4)</f>
        <v>#NAME?</v>
      </c>
      <c r="I70" s="149" t="e">
        <f aca="false">HPLNK(#REF!,Load!$I$1,Load!$I$2,Load!$A70,Load!I$24,Load!$I$3,Load!$I$4)</f>
        <v>#NAME?</v>
      </c>
      <c r="J70" s="149" t="e">
        <f aca="false">HPLNK(#REF!,Load!$I$1,Load!$I$2,Load!$A70,Load!J$24,Load!$I$3,Load!$I$4)</f>
        <v>#NAME?</v>
      </c>
      <c r="K70" s="149" t="e">
        <f aca="false">HPLNK(#REF!,Load!$I$1,Load!$I$2,Load!$A70,Load!K$24,Load!$I$3,Load!$I$4)</f>
        <v>#NAME?</v>
      </c>
      <c r="L70" s="149" t="e">
        <f aca="false">HPLNK(#REF!,Load!$I$1,Load!$I$2,Load!$A70,Load!L$24,Load!$I$3,Load!$I$4)</f>
        <v>#NAME?</v>
      </c>
      <c r="M70" s="149" t="e">
        <f aca="false">HPLNK(#REF!,Load!$I$1,Load!$I$2,Load!$A70,Load!M$24,Load!$I$3,Load!$I$4)</f>
        <v>#NAME?</v>
      </c>
      <c r="N70" s="149" t="e">
        <f aca="false">HPLNK(#REF!,Load!$I$1,Load!$I$2,Load!$A70,Load!N$24,Load!$I$3,Load!$I$4)</f>
        <v>#NAME?</v>
      </c>
      <c r="O70" s="149" t="e">
        <f aca="false">HPLNK(#REF!,Load!$I$1,Load!$I$2,Load!$A70,Load!O$24,Load!$I$3,Load!$I$4)</f>
        <v>#NAME?</v>
      </c>
      <c r="P70" s="139" t="e">
        <f aca="false">SUM(D70:O70)</f>
        <v>#NAME?</v>
      </c>
    </row>
    <row r="71" customFormat="false" ht="13.5" hidden="false" customHeight="false" outlineLevel="0" collapsed="false">
      <c r="A71" s="114" t="s">
        <v>262</v>
      </c>
      <c r="B71" s="141" t="s">
        <v>263</v>
      </c>
      <c r="D71" s="149" t="e">
        <f aca="false">HPLNK(#REF!,Load!$I$1,Load!$I$2,Load!$A71,Load!D$24,Load!$I$3,Load!$I$4)</f>
        <v>#NAME?</v>
      </c>
      <c r="E71" s="149" t="e">
        <f aca="false">HPLNK(#REF!,Load!$I$1,Load!$I$2,Load!$A71,Load!E$24,Load!$I$3,Load!$I$4)</f>
        <v>#NAME?</v>
      </c>
      <c r="F71" s="149" t="e">
        <f aca="false">HPLNK(#REF!,Load!$I$1,Load!$I$2,Load!$A71,Load!F$24,Load!$I$3,Load!$I$4)</f>
        <v>#NAME?</v>
      </c>
      <c r="G71" s="149" t="e">
        <f aca="false">HPLNK(#REF!,Load!$I$1,Load!$I$2,Load!$A71,Load!G$24,Load!$I$3,Load!$I$4)</f>
        <v>#NAME?</v>
      </c>
      <c r="H71" s="149" t="e">
        <f aca="false">HPLNK(#REF!,Load!$I$1,Load!$I$2,Load!$A71,Load!H$24,Load!$I$3,Load!$I$4)</f>
        <v>#NAME?</v>
      </c>
      <c r="I71" s="149" t="e">
        <f aca="false">HPLNK(#REF!,Load!$I$1,Load!$I$2,Load!$A71,Load!I$24,Load!$I$3,Load!$I$4)</f>
        <v>#NAME?</v>
      </c>
      <c r="J71" s="149" t="e">
        <f aca="false">HPLNK(#REF!,Load!$I$1,Load!$I$2,Load!$A71,Load!J$24,Load!$I$3,Load!$I$4)</f>
        <v>#NAME?</v>
      </c>
      <c r="K71" s="149" t="e">
        <f aca="false">HPLNK(#REF!,Load!$I$1,Load!$I$2,Load!$A71,Load!K$24,Load!$I$3,Load!$I$4)</f>
        <v>#NAME?</v>
      </c>
      <c r="L71" s="149" t="e">
        <f aca="false">HPLNK(#REF!,Load!$I$1,Load!$I$2,Load!$A71,Load!L$24,Load!$I$3,Load!$I$4)</f>
        <v>#NAME?</v>
      </c>
      <c r="M71" s="149" t="e">
        <f aca="false">HPLNK(#REF!,Load!$I$1,Load!$I$2,Load!$A71,Load!M$24,Load!$I$3,Load!$I$4)</f>
        <v>#NAME?</v>
      </c>
      <c r="N71" s="149" t="e">
        <f aca="false">HPLNK(#REF!,Load!$I$1,Load!$I$2,Load!$A71,Load!N$24,Load!$I$3,Load!$I$4)</f>
        <v>#NAME?</v>
      </c>
      <c r="O71" s="149" t="e">
        <f aca="false">HPLNK(#REF!,Load!$I$1,Load!$I$2,Load!$A71,Load!O$24,Load!$I$3,Load!$I$4)</f>
        <v>#NAME?</v>
      </c>
      <c r="P71" s="139" t="e">
        <f aca="false">SUM(D71:O71)</f>
        <v>#NAME?</v>
      </c>
    </row>
    <row r="72" customFormat="false" ht="13.5" hidden="false" customHeight="false" outlineLevel="0" collapsed="false">
      <c r="A72" s="114" t="s">
        <v>264</v>
      </c>
      <c r="B72" s="141" t="s">
        <v>151</v>
      </c>
      <c r="D72" s="149" t="e">
        <f aca="false">HPLNK(#REF!,Load!$I$1,Load!$I$2,Load!$A72,Load!D$24,Load!$I$3,Load!$I$4)</f>
        <v>#NAME?</v>
      </c>
      <c r="E72" s="149" t="e">
        <f aca="false">HPLNK(#REF!,Load!$I$1,Load!$I$2,Load!$A72,Load!E$24,Load!$I$3,Load!$I$4)</f>
        <v>#NAME?</v>
      </c>
      <c r="F72" s="149" t="e">
        <f aca="false">HPLNK(#REF!,Load!$I$1,Load!$I$2,Load!$A72,Load!F$24,Load!$I$3,Load!$I$4)</f>
        <v>#NAME?</v>
      </c>
      <c r="G72" s="149" t="e">
        <f aca="false">HPLNK(#REF!,Load!$I$1,Load!$I$2,Load!$A72,Load!G$24,Load!$I$3,Load!$I$4)</f>
        <v>#NAME?</v>
      </c>
      <c r="H72" s="149" t="e">
        <f aca="false">HPLNK(#REF!,Load!$I$1,Load!$I$2,Load!$A72,Load!H$24,Load!$I$3,Load!$I$4)</f>
        <v>#NAME?</v>
      </c>
      <c r="I72" s="149" t="e">
        <f aca="false">HPLNK(#REF!,Load!$I$1,Load!$I$2,Load!$A72,Load!I$24,Load!$I$3,Load!$I$4)</f>
        <v>#NAME?</v>
      </c>
      <c r="J72" s="149" t="e">
        <f aca="false">HPLNK(#REF!,Load!$I$1,Load!$I$2,Load!$A72,Load!J$24,Load!$I$3,Load!$I$4)</f>
        <v>#NAME?</v>
      </c>
      <c r="K72" s="149" t="e">
        <f aca="false">HPLNK(#REF!,Load!$I$1,Load!$I$2,Load!$A72,Load!K$24,Load!$I$3,Load!$I$4)</f>
        <v>#NAME?</v>
      </c>
      <c r="L72" s="149" t="e">
        <f aca="false">HPLNK(#REF!,Load!$I$1,Load!$I$2,Load!$A72,Load!L$24,Load!$I$3,Load!$I$4)</f>
        <v>#NAME?</v>
      </c>
      <c r="M72" s="149" t="e">
        <f aca="false">HPLNK(#REF!,Load!$I$1,Load!$I$2,Load!$A72,Load!M$24,Load!$I$3,Load!$I$4)</f>
        <v>#NAME?</v>
      </c>
      <c r="N72" s="149" t="e">
        <f aca="false">HPLNK(#REF!,Load!$I$1,Load!$I$2,Load!$A72,Load!N$24,Load!$I$3,Load!$I$4)</f>
        <v>#NAME?</v>
      </c>
      <c r="O72" s="149" t="e">
        <f aca="false">HPLNK(#REF!,Load!$I$1,Load!$I$2,Load!$A72,Load!O$24,Load!$I$3,Load!$I$4)</f>
        <v>#NAME?</v>
      </c>
      <c r="P72" s="139" t="e">
        <f aca="false">SUM(D72:O72)</f>
        <v>#NAME?</v>
      </c>
    </row>
    <row r="73" customFormat="false" ht="13.5" hidden="false" customHeight="false" outlineLevel="0" collapsed="false">
      <c r="B73" s="144" t="s">
        <v>265</v>
      </c>
      <c r="D73" s="142" t="e">
        <f aca="false">D28+D31+D39+D46+D50+D58+D63+D64+D67+SUM(D68:D72)</f>
        <v>#NAME?</v>
      </c>
      <c r="E73" s="142" t="e">
        <f aca="false">E28+E31+E39+E46+E50+E58+E63+E64+E67+SUM(E68:E72)</f>
        <v>#NAME?</v>
      </c>
      <c r="F73" s="142" t="e">
        <f aca="false">F28+F31+F39+F46+F50+F58+F63+F64+F67+SUM(F68:F72)</f>
        <v>#NAME?</v>
      </c>
      <c r="G73" s="142" t="e">
        <f aca="false">G28+G31+G39+G46+G50+G58+G63+G64+G67+SUM(G68:G72)</f>
        <v>#NAME?</v>
      </c>
      <c r="H73" s="142" t="e">
        <f aca="false">H28+H31+H39+H46+H50+H58+H63+H64+H67+SUM(H68:H72)</f>
        <v>#NAME?</v>
      </c>
      <c r="I73" s="142" t="e">
        <f aca="false">I28+I31+I39+I46+I50+I58+I63+I64+I67+SUM(I68:I72)</f>
        <v>#NAME?</v>
      </c>
      <c r="J73" s="142" t="e">
        <f aca="false">J28+J31+J39+J46+J50+J58+J63+J64+J67+SUM(J68:J72)</f>
        <v>#NAME?</v>
      </c>
      <c r="K73" s="142" t="e">
        <f aca="false">K28+K31+K39+K46+K50+K58+K63+K64+K67+SUM(K68:K72)</f>
        <v>#NAME?</v>
      </c>
      <c r="L73" s="142" t="e">
        <f aca="false">L28+L31+L39+L46+L50+L58+L63+L64+L67+SUM(L68:L72)</f>
        <v>#NAME?</v>
      </c>
      <c r="M73" s="142" t="e">
        <f aca="false">M28+M31+M39+M46+M50+M58+M63+M64+M67+SUM(M68:M72)</f>
        <v>#NAME?</v>
      </c>
      <c r="N73" s="142" t="e">
        <f aca="false">N28+N31+N39+N46+N50+N58+N63+N64+N67+SUM(N68:N72)</f>
        <v>#NAME?</v>
      </c>
      <c r="O73" s="142" t="e">
        <f aca="false">O28+O31+O39+O46+O50+O58+O63+O64+O67+SUM(O68:O72)</f>
        <v>#NAME?</v>
      </c>
      <c r="P73" s="142" t="e">
        <f aca="false">SUM(D73:O73)</f>
        <v>#NAME?</v>
      </c>
    </row>
    <row r="74" customFormat="false" ht="13.5" hidden="false" customHeight="false" outlineLevel="0" collapsed="false">
      <c r="A74" s="114" t="s">
        <v>266</v>
      </c>
      <c r="B74" s="141" t="s">
        <v>153</v>
      </c>
      <c r="D74" s="149" t="e">
        <f aca="false">HPLNK(#REF!,Load!$I$1,Load!$I$2,Load!$A74,Load!D$24,Load!$I$3,Load!$I$4)</f>
        <v>#NAME?</v>
      </c>
      <c r="E74" s="149" t="e">
        <f aca="false">HPLNK(#REF!,Load!$I$1,Load!$I$2,Load!$A74,Load!E$24,Load!$I$3,Load!$I$4)</f>
        <v>#NAME?</v>
      </c>
      <c r="F74" s="149" t="e">
        <f aca="false">HPLNK(#REF!,Load!$I$1,Load!$I$2,Load!$A74,Load!F$24,Load!$I$3,Load!$I$4)</f>
        <v>#NAME?</v>
      </c>
      <c r="G74" s="149" t="e">
        <f aca="false">HPLNK(#REF!,Load!$I$1,Load!$I$2,Load!$A74,Load!G$24,Load!$I$3,Load!$I$4)</f>
        <v>#NAME?</v>
      </c>
      <c r="H74" s="149" t="e">
        <f aca="false">HPLNK(#REF!,Load!$I$1,Load!$I$2,Load!$A74,Load!H$24,Load!$I$3,Load!$I$4)</f>
        <v>#NAME?</v>
      </c>
      <c r="I74" s="149" t="e">
        <f aca="false">HPLNK(#REF!,Load!$I$1,Load!$I$2,Load!$A74,Load!I$24,Load!$I$3,Load!$I$4)</f>
        <v>#NAME?</v>
      </c>
      <c r="J74" s="149" t="e">
        <f aca="false">HPLNK(#REF!,Load!$I$1,Load!$I$2,Load!$A74,Load!J$24,Load!$I$3,Load!$I$4)</f>
        <v>#NAME?</v>
      </c>
      <c r="K74" s="149" t="e">
        <f aca="false">HPLNK(#REF!,Load!$I$1,Load!$I$2,Load!$A74,Load!K$24,Load!$I$3,Load!$I$4)</f>
        <v>#NAME?</v>
      </c>
      <c r="L74" s="149" t="e">
        <f aca="false">HPLNK(#REF!,Load!$I$1,Load!$I$2,Load!$A74,Load!L$24,Load!$I$3,Load!$I$4)</f>
        <v>#NAME?</v>
      </c>
      <c r="M74" s="149" t="e">
        <f aca="false">HPLNK(#REF!,Load!$I$1,Load!$I$2,Load!$A74,Load!M$24,Load!$I$3,Load!$I$4)</f>
        <v>#NAME?</v>
      </c>
      <c r="N74" s="149" t="e">
        <f aca="false">HPLNK(#REF!,Load!$I$1,Load!$I$2,Load!$A74,Load!N$24,Load!$I$3,Load!$I$4)</f>
        <v>#NAME?</v>
      </c>
      <c r="O74" s="149" t="e">
        <f aca="false">HPLNK(#REF!,Load!$I$1,Load!$I$2,Load!$A74,Load!O$24,Load!$I$3,Load!$I$4)</f>
        <v>#NAME?</v>
      </c>
      <c r="P74" s="139" t="e">
        <f aca="false">SUM(D74:O74)</f>
        <v>#NAME?</v>
      </c>
    </row>
    <row r="75" customFormat="false" ht="13.5" hidden="false" customHeight="false" outlineLevel="0" collapsed="false">
      <c r="A75" s="114" t="s">
        <v>267</v>
      </c>
      <c r="B75" s="141" t="s">
        <v>154</v>
      </c>
      <c r="D75" s="149" t="e">
        <f aca="false">HPLNK(#REF!,Load!$I$1,Load!$I$2,Load!$A75,Load!D$24,Load!$I$3,Load!$I$4)</f>
        <v>#NAME?</v>
      </c>
      <c r="E75" s="149" t="e">
        <f aca="false">HPLNK(#REF!,Load!$I$1,Load!$I$2,Load!$A75,Load!E$24,Load!$I$3,Load!$I$4)</f>
        <v>#NAME?</v>
      </c>
      <c r="F75" s="149" t="e">
        <f aca="false">HPLNK(#REF!,Load!$I$1,Load!$I$2,Load!$A75,Load!F$24,Load!$I$3,Load!$I$4)</f>
        <v>#NAME?</v>
      </c>
      <c r="G75" s="149" t="e">
        <f aca="false">HPLNK(#REF!,Load!$I$1,Load!$I$2,Load!$A75,Load!G$24,Load!$I$3,Load!$I$4)</f>
        <v>#NAME?</v>
      </c>
      <c r="H75" s="149" t="e">
        <f aca="false">HPLNK(#REF!,Load!$I$1,Load!$I$2,Load!$A75,Load!H$24,Load!$I$3,Load!$I$4)</f>
        <v>#NAME?</v>
      </c>
      <c r="I75" s="149" t="e">
        <f aca="false">HPLNK(#REF!,Load!$I$1,Load!$I$2,Load!$A75,Load!I$24,Load!$I$3,Load!$I$4)</f>
        <v>#NAME?</v>
      </c>
      <c r="J75" s="149" t="e">
        <f aca="false">HPLNK(#REF!,Load!$I$1,Load!$I$2,Load!$A75,Load!J$24,Load!$I$3,Load!$I$4)</f>
        <v>#NAME?</v>
      </c>
      <c r="K75" s="149" t="e">
        <f aca="false">HPLNK(#REF!,Load!$I$1,Load!$I$2,Load!$A75,Load!K$24,Load!$I$3,Load!$I$4)</f>
        <v>#NAME?</v>
      </c>
      <c r="L75" s="149" t="e">
        <f aca="false">HPLNK(#REF!,Load!$I$1,Load!$I$2,Load!$A75,Load!L$24,Load!$I$3,Load!$I$4)</f>
        <v>#NAME?</v>
      </c>
      <c r="M75" s="149" t="e">
        <f aca="false">HPLNK(#REF!,Load!$I$1,Load!$I$2,Load!$A75,Load!M$24,Load!$I$3,Load!$I$4)</f>
        <v>#NAME?</v>
      </c>
      <c r="N75" s="149" t="e">
        <f aca="false">HPLNK(#REF!,Load!$I$1,Load!$I$2,Load!$A75,Load!N$24,Load!$I$3,Load!$I$4)</f>
        <v>#NAME?</v>
      </c>
      <c r="O75" s="149" t="e">
        <f aca="false">HPLNK(#REF!,Load!$I$1,Load!$I$2,Load!$A75,Load!O$24,Load!$I$3,Load!$I$4)</f>
        <v>#NAME?</v>
      </c>
      <c r="P75" s="139" t="e">
        <f aca="false">SUM(D75:O75)</f>
        <v>#NAME?</v>
      </c>
    </row>
    <row r="76" customFormat="false" ht="13.5" hidden="false" customHeight="false" outlineLevel="0" collapsed="false">
      <c r="B76" s="144" t="s">
        <v>155</v>
      </c>
      <c r="D76" s="142" t="e">
        <f aca="false">SUM(D74:D75)</f>
        <v>#NAME?</v>
      </c>
      <c r="E76" s="142" t="e">
        <f aca="false">SUM(E74:E75)</f>
        <v>#NAME?</v>
      </c>
      <c r="F76" s="142" t="e">
        <f aca="false">SUM(F74:F75)</f>
        <v>#NAME?</v>
      </c>
      <c r="G76" s="142" t="e">
        <f aca="false">SUM(G74:G75)</f>
        <v>#NAME?</v>
      </c>
      <c r="H76" s="142" t="e">
        <f aca="false">SUM(H74:H75)</f>
        <v>#NAME?</v>
      </c>
      <c r="I76" s="142" t="e">
        <f aca="false">SUM(I74:I75)</f>
        <v>#NAME?</v>
      </c>
      <c r="J76" s="142" t="e">
        <f aca="false">SUM(J74:J75)</f>
        <v>#NAME?</v>
      </c>
      <c r="K76" s="142" t="e">
        <f aca="false">SUM(K74:K75)</f>
        <v>#NAME?</v>
      </c>
      <c r="L76" s="142" t="e">
        <f aca="false">SUM(L74:L75)</f>
        <v>#NAME?</v>
      </c>
      <c r="M76" s="142" t="e">
        <f aca="false">SUM(M74:M75)</f>
        <v>#NAME?</v>
      </c>
      <c r="N76" s="142" t="e">
        <f aca="false">SUM(N74:N75)</f>
        <v>#NAME?</v>
      </c>
      <c r="O76" s="142" t="e">
        <f aca="false">SUM(O74:O75)</f>
        <v>#NAME?</v>
      </c>
      <c r="P76" s="142" t="e">
        <f aca="false">SUM(D76:O76)</f>
        <v>#NAME?</v>
      </c>
    </row>
    <row r="77" customFormat="false" ht="14.25" hidden="false" customHeight="false" outlineLevel="0" collapsed="false">
      <c r="B77" s="133" t="s">
        <v>156</v>
      </c>
      <c r="D77" s="148" t="e">
        <f aca="false">D76+D73</f>
        <v>#NAME?</v>
      </c>
      <c r="E77" s="148" t="e">
        <f aca="false">E76+E73</f>
        <v>#NAME?</v>
      </c>
      <c r="F77" s="148" t="e">
        <f aca="false">F76+F73</f>
        <v>#NAME?</v>
      </c>
      <c r="G77" s="148" t="e">
        <f aca="false">G76+G73</f>
        <v>#NAME?</v>
      </c>
      <c r="H77" s="148" t="e">
        <f aca="false">H76+H73</f>
        <v>#NAME?</v>
      </c>
      <c r="I77" s="148" t="e">
        <f aca="false">I76+I73</f>
        <v>#NAME?</v>
      </c>
      <c r="J77" s="148" t="e">
        <f aca="false">J76+J73</f>
        <v>#NAME?</v>
      </c>
      <c r="K77" s="148" t="e">
        <f aca="false">K76+K73</f>
        <v>#NAME?</v>
      </c>
      <c r="L77" s="148" t="e">
        <f aca="false">L76+L73</f>
        <v>#NAME?</v>
      </c>
      <c r="M77" s="148" t="e">
        <f aca="false">M76+M73</f>
        <v>#NAME?</v>
      </c>
      <c r="N77" s="148" t="e">
        <f aca="false">N76+N73</f>
        <v>#NAME?</v>
      </c>
      <c r="O77" s="148" t="e">
        <f aca="false">O76+O73</f>
        <v>#NAME?</v>
      </c>
      <c r="P77" s="148" t="e">
        <f aca="false">P76+P73</f>
        <v>#NAME?</v>
      </c>
    </row>
    <row r="78" customFormat="false" ht="14.25" hidden="false" customHeight="false" outlineLevel="0" collapsed="false"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</row>
    <row r="80" customFormat="false" ht="12.75" hidden="false" customHeight="false" outlineLevel="0" collapsed="false">
      <c r="B80" s="158" t="str">
        <f aca="true">CELL("FILENAME")</f>
        <v>'file:///mnt/12tb/@roms/datasets/enron/EDRM Enron Email Data Set v2 XML/filtered-attachments/xls/2001_Plan___Wanda_Curry__exec_.xls'#$Load</v>
      </c>
    </row>
  </sheetData>
  <printOptions headings="false" gridLines="false" gridLinesSet="true" horizontalCentered="true" verticalCentered="false"/>
  <pageMargins left="0.1" right="0.1" top="0.7" bottom="0.490277777777778" header="0.25" footer="0.170138888888889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 Narrow,Bold"&amp;14Enron North America
2000 Expense Budget</oddHeader>
    <oddFooter>&amp;L&amp;"Arial Narrow,Regular"&amp;8&amp;D
&amp;T</oddFooter>
  </headerFooter>
  <rowBreaks count="1" manualBreakCount="1">
    <brk id="23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1998-07-08T17:02:38Z</dcterms:created>
  <dc:creator>Sayed Khoja</dc:creator>
  <dc:description/>
  <dc:language>en-US</dc:language>
  <cp:lastModifiedBy>Rachel Massey</cp:lastModifiedBy>
  <cp:lastPrinted>2000-11-02T09:34:42Z</cp:lastPrinted>
  <cp:revision>0</cp:revision>
  <dc:subject/>
  <dc:title/>
</cp:coreProperties>
</file>