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Sheet1!$B$2:$K$35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<sst xmlns="http://schemas.openxmlformats.org/spreadsheetml/2006/main" count="38" uniqueCount="32">
  <si>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Summary of 2001 Asset Sales</t>
  </si>
  <si>
    <t xml:space="preserve">Book</t>
  </si>
  <si>
    <t xml:space="preserve">Sales</t>
  </si>
  <si>
    <t xml:space="preserve">Basis</t>
  </si>
  <si>
    <t xml:space="preserve">Proceeds</t>
  </si>
  <si>
    <t xml:space="preserve">Gain</t>
  </si>
  <si>
    <t xml:space="preserve">Multiple</t>
  </si>
  <si>
    <t xml:space="preserve">EBITDA</t>
  </si>
  <si>
    <t xml:space="preserve">Sale of 2000 Peakers to Allegheny*</t>
  </si>
  <si>
    <t xml:space="preserve">Sold Peakers</t>
  </si>
  <si>
    <t xml:space="preserve">Sale of Noram Rig (Enser Co)</t>
  </si>
  <si>
    <t xml:space="preserve">Lydecker</t>
  </si>
  <si>
    <t xml:space="preserve">Sale of Brownsville and Caledonia to CINergy</t>
  </si>
  <si>
    <t xml:space="preserve">Pastoria</t>
  </si>
  <si>
    <t xml:space="preserve">Calger</t>
  </si>
  <si>
    <t xml:space="preserve">Fountain Valley PSCO</t>
  </si>
  <si>
    <t xml:space="preserve">Delta Turbines</t>
  </si>
  <si>
    <t xml:space="preserve">Alamac/NCPH</t>
  </si>
  <si>
    <t xml:space="preserve">Duran</t>
  </si>
  <si>
    <t xml:space="preserve">SW  Power (LVC)</t>
  </si>
  <si>
    <t xml:space="preserve">HPL</t>
  </si>
  <si>
    <t xml:space="preserve">Redmond</t>
  </si>
  <si>
    <t xml:space="preserve">Blue Dog Turbines - Northwestern</t>
  </si>
  <si>
    <t xml:space="preserve">Jacoby</t>
  </si>
  <si>
    <t xml:space="preserve">Sale of New Albany to Duke</t>
  </si>
  <si>
    <t xml:space="preserve">Presto</t>
  </si>
  <si>
    <t xml:space="preserve">FORECASTED SALES</t>
  </si>
  <si>
    <t xml:space="preserve">4th Qtr</t>
  </si>
  <si>
    <t xml:space="preserve"> Vitro Sale </t>
  </si>
  <si>
    <t xml:space="preserve">Williams/Irvin</t>
  </si>
  <si>
    <t xml:space="preserve">Cornhusker</t>
  </si>
  <si>
    <t xml:space="preserve">*includes $23 million for unwind of COMED capacity transaction.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</si>
</sst>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\$#,##0.0_);[RED]&quot;($&quot;#,##0.0\)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4" min="4" style="0" width="38.7"/>
    <col collapsed="false" customWidth="true" hidden="false" outlineLevel="0" max="5" min="5" style="0" width="12.14"/>
    <col collapsed="false" customWidth="true" hidden="false" outlineLevel="0" max="7" min="6" style="1" width="9.14"/>
    <col collapsed="false" customWidth="true" hidden="false" outlineLevel="0" max="9" min="8" style="1" width="10.56"/>
    <col collapsed="false" customWidth="true" hidden="false" outlineLevel="0" max="10" min="10" style="0" width="3.85"/>
  </cols>
  <sheetData>
    <row r="2" customFormat="false" ht="12.75" hidden="false" customHeight="false" outlineLevel="0" collapsed="false">
      <c r="H2" s="2"/>
      <c r="I2" s="2"/>
    </row>
    <row r="3" customFormat="false" ht="12.75" hidden="false" customHeight="false" outlineLevel="0" collapsed="false">
      <c r="C3" s="3"/>
      <c r="D3" s="4"/>
      <c r="E3" s="4"/>
      <c r="F3" s="5"/>
      <c r="G3" s="5"/>
      <c r="H3" s="6"/>
      <c r="I3" s="7"/>
    </row>
    <row r="4" customFormat="false" ht="12.75" hidden="false" customHeight="false" outlineLevel="0" collapsed="false">
      <c r="C4" s="8" t="s">
        <v>0</v>
      </c>
      <c r="D4" s="9"/>
      <c r="E4" s="9"/>
      <c r="F4" s="10" t="s">
        <v>1</v>
      </c>
      <c r="G4" s="10" t="s">
        <v>2</v>
      </c>
      <c r="H4" s="10"/>
      <c r="I4" s="11"/>
    </row>
    <row r="5" customFormat="false" ht="13.5" hidden="false" customHeight="false" outlineLevel="0" collapsed="false">
      <c r="C5" s="12"/>
      <c r="D5" s="9"/>
      <c r="E5" s="9"/>
      <c r="F5" s="13" t="s">
        <v>3</v>
      </c>
      <c r="G5" s="13" t="s">
        <v>4</v>
      </c>
      <c r="H5" s="13" t="s">
        <v>5</v>
      </c>
      <c r="I5" s="14" t="s">
        <v>6</v>
      </c>
      <c r="K5" s="15" t="s">
        <v>7</v>
      </c>
    </row>
    <row r="6" customFormat="false" ht="12.75" hidden="false" customHeight="false" outlineLevel="0" collapsed="false">
      <c r="C6" s="16"/>
      <c r="D6" s="9"/>
      <c r="E6" s="9"/>
      <c r="F6" s="10"/>
      <c r="G6" s="10"/>
      <c r="H6" s="10"/>
      <c r="I6" s="11"/>
    </row>
    <row r="7" customFormat="false" ht="12.75" hidden="false" customHeight="false" outlineLevel="0" collapsed="false">
      <c r="C7" s="16" t="n">
        <v>37014</v>
      </c>
      <c r="D7" s="17" t="s">
        <v>8</v>
      </c>
      <c r="E7" s="17" t="s">
        <v>9</v>
      </c>
      <c r="F7" s="18" t="n">
        <v>635.5</v>
      </c>
      <c r="G7" s="18" t="n">
        <v>1047.7</v>
      </c>
      <c r="H7" s="18" t="n">
        <f aca="false">G7-F7</f>
        <v>412.2</v>
      </c>
      <c r="I7" s="19" t="n">
        <f aca="false">G7/K7</f>
        <v>34.1270358306189</v>
      </c>
      <c r="J7" s="20"/>
      <c r="K7" s="17" t="n">
        <v>30.7</v>
      </c>
    </row>
    <row r="8" customFormat="false" ht="12.75" hidden="false" customHeight="false" outlineLevel="0" collapsed="false">
      <c r="C8" s="16"/>
      <c r="D8" s="17"/>
      <c r="E8" s="17"/>
      <c r="F8" s="18"/>
      <c r="G8" s="18"/>
      <c r="H8" s="18"/>
      <c r="I8" s="21"/>
      <c r="J8" s="20"/>
    </row>
    <row r="9" customFormat="false" ht="12.75" hidden="false" customHeight="false" outlineLevel="0" collapsed="false">
      <c r="C9" s="22" t="n">
        <v>36951</v>
      </c>
      <c r="D9" s="23" t="s">
        <v>10</v>
      </c>
      <c r="E9" s="17" t="s">
        <v>11</v>
      </c>
      <c r="F9" s="18" t="n">
        <f aca="false">8.9*0.5</f>
        <v>4.45</v>
      </c>
      <c r="G9" s="18" t="n">
        <f aca="false">8.9*0.5</f>
        <v>4.45</v>
      </c>
      <c r="H9" s="18" t="n">
        <f aca="false">G9-F9</f>
        <v>0</v>
      </c>
      <c r="I9" s="24" t="n">
        <f aca="false">IF(K9&lt;0,0,(G9/K9))</f>
        <v>0</v>
      </c>
      <c r="J9" s="20"/>
      <c r="K9" s="9" t="n">
        <v>-1.4</v>
      </c>
    </row>
    <row r="10" customFormat="false" ht="12.75" hidden="false" customHeight="false" outlineLevel="0" collapsed="false">
      <c r="C10" s="16"/>
      <c r="D10" s="17"/>
      <c r="E10" s="17"/>
      <c r="F10" s="18"/>
      <c r="G10" s="18"/>
      <c r="H10" s="18"/>
      <c r="I10" s="24"/>
      <c r="J10" s="20"/>
      <c r="K10" s="18"/>
    </row>
    <row r="11" customFormat="false" ht="12.75" hidden="false" customHeight="false" outlineLevel="0" collapsed="false">
      <c r="C11" s="16" t="n">
        <v>36973</v>
      </c>
      <c r="D11" s="17" t="s">
        <v>12</v>
      </c>
      <c r="E11" s="17" t="s">
        <v>9</v>
      </c>
      <c r="F11" s="18" t="n">
        <v>274.3</v>
      </c>
      <c r="G11" s="18" t="n">
        <v>499.625</v>
      </c>
      <c r="H11" s="18" t="n">
        <f aca="false">G11-F11</f>
        <v>225.325</v>
      </c>
      <c r="I11" s="19" t="n">
        <f aca="false">IF(K11=0,0,(G11/K11))</f>
        <v>22.2055555555556</v>
      </c>
      <c r="J11" s="20"/>
      <c r="K11" s="0" t="n">
        <v>22.5</v>
      </c>
    </row>
    <row r="12" customFormat="false" ht="12.75" hidden="false" customHeight="false" outlineLevel="0" collapsed="false">
      <c r="C12" s="16"/>
      <c r="D12" s="17"/>
      <c r="E12" s="17"/>
      <c r="F12" s="18"/>
      <c r="G12" s="18"/>
      <c r="H12" s="18"/>
      <c r="I12" s="24"/>
      <c r="J12" s="20"/>
    </row>
    <row r="13" customFormat="false" ht="12.75" hidden="false" customHeight="false" outlineLevel="0" collapsed="false">
      <c r="C13" s="16" t="n">
        <v>36992</v>
      </c>
      <c r="D13" s="17" t="s">
        <v>13</v>
      </c>
      <c r="E13" s="17" t="s">
        <v>14</v>
      </c>
      <c r="F13" s="18" t="n">
        <v>72.5</v>
      </c>
      <c r="G13" s="18" t="n">
        <v>112.9</v>
      </c>
      <c r="H13" s="18" t="n">
        <f aca="false">G13-F13</f>
        <v>40.4</v>
      </c>
      <c r="I13" s="24" t="n">
        <f aca="false">IF(K13=0,0,(G13/K13))</f>
        <v>0</v>
      </c>
      <c r="J13" s="20"/>
      <c r="K13" s="0" t="n">
        <v>0</v>
      </c>
    </row>
    <row r="14" customFormat="false" ht="12.75" hidden="false" customHeight="false" outlineLevel="0" collapsed="false">
      <c r="C14" s="16"/>
      <c r="D14" s="17"/>
      <c r="E14" s="17"/>
      <c r="F14" s="18"/>
      <c r="G14" s="18"/>
      <c r="H14" s="18"/>
      <c r="I14" s="24"/>
      <c r="J14" s="20"/>
    </row>
    <row r="15" customFormat="false" ht="12.75" hidden="false" customHeight="false" outlineLevel="0" collapsed="false">
      <c r="C15" s="16" t="n">
        <v>36992</v>
      </c>
      <c r="D15" s="17" t="s">
        <v>15</v>
      </c>
      <c r="E15" s="17" t="s">
        <v>14</v>
      </c>
      <c r="F15" s="18" t="n">
        <f aca="false">115.6</f>
        <v>115.6</v>
      </c>
      <c r="G15" s="18" t="n">
        <f aca="false">15+115.6</f>
        <v>130.6</v>
      </c>
      <c r="H15" s="18" t="n">
        <f aca="false">G15-F15</f>
        <v>15</v>
      </c>
      <c r="I15" s="24" t="n">
        <f aca="false">IF(K15=0,0,(G15/K15))</f>
        <v>0</v>
      </c>
      <c r="J15" s="20"/>
      <c r="K15" s="0" t="n">
        <v>0</v>
      </c>
    </row>
    <row r="16" customFormat="false" ht="12.75" hidden="false" customHeight="false" outlineLevel="0" collapsed="false">
      <c r="C16" s="16"/>
      <c r="D16" s="17"/>
      <c r="E16" s="17"/>
      <c r="F16" s="18"/>
      <c r="G16" s="18"/>
      <c r="H16" s="18"/>
      <c r="I16" s="24"/>
      <c r="J16" s="20"/>
    </row>
    <row r="17" customFormat="false" ht="12.75" hidden="false" customHeight="false" outlineLevel="0" collapsed="false">
      <c r="C17" s="16" t="n">
        <v>37013</v>
      </c>
      <c r="D17" s="17" t="s">
        <v>16</v>
      </c>
      <c r="E17" s="17" t="s">
        <v>14</v>
      </c>
      <c r="F17" s="18" t="n">
        <v>56.8</v>
      </c>
      <c r="G17" s="18" t="n">
        <v>67.8</v>
      </c>
      <c r="H17" s="18" t="n">
        <f aca="false">G17-F17</f>
        <v>11</v>
      </c>
      <c r="I17" s="24" t="n">
        <f aca="false">IF(K17=0,0,(G17/K17))</f>
        <v>0</v>
      </c>
      <c r="J17" s="20"/>
      <c r="K17" s="0" t="n">
        <v>0</v>
      </c>
    </row>
    <row r="18" customFormat="false" ht="12.75" hidden="false" customHeight="false" outlineLevel="0" collapsed="false">
      <c r="C18" s="16"/>
      <c r="D18" s="17"/>
      <c r="E18" s="17"/>
      <c r="F18" s="18"/>
      <c r="G18" s="18"/>
      <c r="H18" s="18"/>
      <c r="I18" s="24"/>
      <c r="J18" s="20"/>
    </row>
    <row r="19" customFormat="false" ht="12.75" hidden="false" customHeight="false" outlineLevel="0" collapsed="false">
      <c r="C19" s="16" t="n">
        <v>37083</v>
      </c>
      <c r="D19" s="17" t="s">
        <v>17</v>
      </c>
      <c r="E19" s="17" t="s">
        <v>18</v>
      </c>
      <c r="F19" s="18" t="n">
        <v>7.5</v>
      </c>
      <c r="G19" s="18" t="n">
        <v>22</v>
      </c>
      <c r="H19" s="18" t="n">
        <f aca="false">G19-F19</f>
        <v>14.5</v>
      </c>
      <c r="I19" s="24" t="n">
        <f aca="false">IF(K19&lt;0,0,(G19/K19))</f>
        <v>0</v>
      </c>
      <c r="J19" s="20"/>
      <c r="K19" s="0" t="n">
        <v>-2.9</v>
      </c>
    </row>
    <row r="20" customFormat="false" ht="12.75" hidden="false" customHeight="false" outlineLevel="0" collapsed="false">
      <c r="C20" s="16"/>
      <c r="D20" s="20"/>
      <c r="E20" s="17"/>
      <c r="F20" s="25"/>
      <c r="G20" s="25"/>
      <c r="H20" s="18"/>
      <c r="I20" s="24"/>
      <c r="J20" s="20"/>
      <c r="L20" s="26"/>
    </row>
    <row r="21" customFormat="false" ht="12.75" hidden="false" customHeight="false" outlineLevel="0" collapsed="false">
      <c r="C21" s="16" t="n">
        <v>37134</v>
      </c>
      <c r="D21" s="20" t="s">
        <v>19</v>
      </c>
      <c r="E21" s="17" t="s">
        <v>14</v>
      </c>
      <c r="F21" s="18" t="n">
        <f aca="false">0.4+6.8+6+53.4+53.5</f>
        <v>120.1</v>
      </c>
      <c r="G21" s="18" t="n">
        <f aca="false">143.9-1.1</f>
        <v>142.8</v>
      </c>
      <c r="H21" s="18" t="n">
        <f aca="false">G21-F21</f>
        <v>22.7</v>
      </c>
      <c r="I21" s="19" t="n">
        <f aca="false">IF(K21=0,0,(G21/K21))</f>
        <v>19.04</v>
      </c>
      <c r="J21" s="20"/>
      <c r="K21" s="0" t="n">
        <v>7.5</v>
      </c>
    </row>
    <row r="22" customFormat="false" ht="12.75" hidden="false" customHeight="false" outlineLevel="0" collapsed="false">
      <c r="C22" s="16"/>
      <c r="D22" s="20"/>
      <c r="E22" s="17"/>
      <c r="F22" s="18"/>
      <c r="G22" s="18"/>
      <c r="H22" s="18"/>
      <c r="I22" s="24"/>
      <c r="J22" s="20"/>
    </row>
    <row r="23" customFormat="false" ht="12.75" hidden="false" customHeight="false" outlineLevel="0" collapsed="false">
      <c r="C23" s="16" t="n">
        <v>37043</v>
      </c>
      <c r="D23" s="20" t="s">
        <v>20</v>
      </c>
      <c r="E23" s="17" t="s">
        <v>21</v>
      </c>
      <c r="F23" s="18" t="n">
        <f aca="false">285.1+79.1</f>
        <v>364.2</v>
      </c>
      <c r="G23" s="18" t="n">
        <v>352.5</v>
      </c>
      <c r="H23" s="18" t="n">
        <f aca="false">G23-F23</f>
        <v>-11.7</v>
      </c>
      <c r="I23" s="19" t="n">
        <f aca="false">IF(K23=0,0,(G23/K23))</f>
        <v>5.31674208144796</v>
      </c>
      <c r="J23" s="20"/>
      <c r="K23" s="0" t="n">
        <v>66.3</v>
      </c>
    </row>
    <row r="24" customFormat="false" ht="12.75" hidden="false" customHeight="false" outlineLevel="0" collapsed="false">
      <c r="C24" s="16"/>
      <c r="D24" s="20"/>
      <c r="E24" s="17"/>
      <c r="F24" s="18"/>
      <c r="G24" s="18"/>
      <c r="H24" s="18"/>
      <c r="I24" s="24"/>
      <c r="J24" s="20"/>
    </row>
    <row r="25" customFormat="false" ht="12.75" hidden="false" customHeight="false" outlineLevel="0" collapsed="false">
      <c r="C25" s="16" t="n">
        <v>37148</v>
      </c>
      <c r="D25" s="20" t="s">
        <v>22</v>
      </c>
      <c r="E25" s="17" t="s">
        <v>23</v>
      </c>
      <c r="F25" s="18" t="n">
        <v>40.3</v>
      </c>
      <c r="G25" s="18" t="n">
        <v>49.5</v>
      </c>
      <c r="H25" s="18" t="n">
        <f aca="false">G25-F25</f>
        <v>9.2</v>
      </c>
      <c r="I25" s="24" t="n">
        <f aca="false">IF(K25=0,0,(G25/K25))</f>
        <v>0</v>
      </c>
      <c r="J25" s="20"/>
      <c r="K25" s="0" t="n">
        <v>0</v>
      </c>
    </row>
    <row r="26" customFormat="false" ht="12.75" hidden="false" customHeight="false" outlineLevel="0" collapsed="false">
      <c r="C26" s="16"/>
      <c r="D26" s="20"/>
      <c r="E26" s="17"/>
      <c r="F26" s="18"/>
      <c r="G26" s="18"/>
      <c r="H26" s="18"/>
      <c r="I26" s="24"/>
      <c r="J26" s="20"/>
    </row>
    <row r="27" customFormat="false" ht="12.75" hidden="false" customHeight="false" outlineLevel="0" collapsed="false">
      <c r="C27" s="16" t="n">
        <v>37160</v>
      </c>
      <c r="D27" s="17" t="s">
        <v>24</v>
      </c>
      <c r="E27" s="17" t="s">
        <v>25</v>
      </c>
      <c r="F27" s="18" t="n">
        <v>136.096</v>
      </c>
      <c r="G27" s="18" t="n">
        <v>135</v>
      </c>
      <c r="H27" s="18" t="n">
        <f aca="false">G27-F27</f>
        <v>-1.096</v>
      </c>
      <c r="I27" s="19" t="n">
        <f aca="false">IF(K27=0,0,(G27/K27))</f>
        <v>10.9756097560976</v>
      </c>
      <c r="J27" s="20"/>
      <c r="K27" s="0" t="n">
        <v>12.3</v>
      </c>
    </row>
    <row r="28" customFormat="false" ht="12.75" hidden="false" customHeight="false" outlineLevel="0" collapsed="false">
      <c r="C28" s="16"/>
      <c r="D28" s="17"/>
      <c r="E28" s="17"/>
      <c r="F28" s="18"/>
      <c r="G28" s="18"/>
      <c r="H28" s="18"/>
      <c r="I28" s="24"/>
      <c r="J28" s="20"/>
    </row>
    <row r="29" customFormat="false" ht="12.75" hidden="false" customHeight="false" outlineLevel="0" collapsed="false">
      <c r="C29" s="16"/>
      <c r="D29" s="27" t="s">
        <v>26</v>
      </c>
      <c r="E29" s="17"/>
      <c r="F29" s="18"/>
      <c r="G29" s="18"/>
      <c r="H29" s="18"/>
      <c r="I29" s="24"/>
      <c r="J29" s="20"/>
      <c r="M29" s="26"/>
    </row>
    <row r="30" customFormat="false" ht="12.75" hidden="false" customHeight="false" outlineLevel="0" collapsed="false">
      <c r="C30" s="16" t="s">
        <v>27</v>
      </c>
      <c r="D30" s="23" t="s">
        <v>28</v>
      </c>
      <c r="E30" s="17" t="s">
        <v>29</v>
      </c>
      <c r="F30" s="18" t="n">
        <f aca="false">G30-H30</f>
        <v>25.5</v>
      </c>
      <c r="G30" s="18" t="n">
        <v>39.5</v>
      </c>
      <c r="H30" s="18" t="n">
        <v>14</v>
      </c>
      <c r="I30" s="24" t="n">
        <f aca="false">IF(K30=0,0,(G30/K30))</f>
        <v>0</v>
      </c>
      <c r="J30" s="20"/>
      <c r="K30" s="0" t="n">
        <v>0</v>
      </c>
    </row>
    <row r="31" customFormat="false" ht="12.75" hidden="false" customHeight="false" outlineLevel="0" collapsed="false">
      <c r="C31" s="16"/>
      <c r="D31" s="17"/>
      <c r="E31" s="17"/>
      <c r="F31" s="18"/>
      <c r="G31" s="18"/>
      <c r="H31" s="18"/>
      <c r="I31" s="24"/>
      <c r="J31" s="20"/>
    </row>
    <row r="32" customFormat="false" ht="12.75" hidden="false" customHeight="false" outlineLevel="0" collapsed="false">
      <c r="C32" s="16" t="s">
        <v>27</v>
      </c>
      <c r="D32" s="23" t="s">
        <v>30</v>
      </c>
      <c r="E32" s="17" t="s">
        <v>18</v>
      </c>
      <c r="F32" s="18" t="n">
        <f aca="false">220.4+8</f>
        <v>228.4</v>
      </c>
      <c r="G32" s="18" t="n">
        <f aca="false">239+5</f>
        <v>244</v>
      </c>
      <c r="H32" s="18" t="n">
        <f aca="false">G32-F32</f>
        <v>15.6</v>
      </c>
      <c r="I32" s="19" t="n">
        <f aca="false">G32/K32</f>
        <v>9.64426877470356</v>
      </c>
      <c r="J32" s="20"/>
      <c r="K32" s="0" t="n">
        <f aca="false">25.3</f>
        <v>25.3</v>
      </c>
    </row>
    <row r="33" customFormat="false" ht="12.75" hidden="false" customHeight="false" outlineLevel="0" collapsed="false">
      <c r="C33" s="12"/>
      <c r="D33" s="17"/>
      <c r="E33" s="17"/>
      <c r="F33" s="18"/>
      <c r="G33" s="18"/>
      <c r="H33" s="18"/>
      <c r="I33" s="28"/>
      <c r="J33" s="20"/>
    </row>
    <row r="34" customFormat="false" ht="12.75" hidden="false" customHeight="false" outlineLevel="0" collapsed="false">
      <c r="C34" s="29"/>
      <c r="D34" s="30" t="s">
        <v>31</v>
      </c>
      <c r="E34" s="30"/>
      <c r="F34" s="31"/>
      <c r="G34" s="31"/>
      <c r="H34" s="31"/>
      <c r="I34" s="32"/>
      <c r="J34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2001-09-26T16:34:09Z</dcterms:created>
  <dc:creator>dmille2</dc:creator>
  <dc:description/>
  <dc:language>en-US</dc:language>
  <cp:lastModifiedBy>Elaine Shield</cp:lastModifiedBy>
  <cp:lastPrinted>2001-09-28T18:40:16Z</cp:lastPrinted>
  <dcterms:modified xsi:type="dcterms:W3CDTF">2001-09-28T18:55:11Z</dcterms:modified>
  <cp:revision>0</cp:revision>
  <dc:subject/>
  <dc:title/>
</cp:coreProperties>
</file>