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Fixed NSP Transactions" sheetId="1" state="visible" r:id="rId3"/>
    <sheet name="EPNG-spreadsheet" sheetId="2" state="visible" r:id="rId4"/>
    <sheet name="Gelber" sheetId="3" state="visible" r:id="rId5"/>
    <sheet name="TWP- spreadsheet" sheetId="4" state="visible" r:id="rId6"/>
    <sheet name="TWP WIRE" sheetId="5" state="visible" r:id="rId7"/>
    <sheet name="ENRON WIRE" sheetId="6" state="visible" r:id="rId8"/>
  </sheets>
  <externalReferences>
    <externalReference r:id="rId9"/>
  </externalReferences>
  <definedNames>
    <definedName function="false" hidden="false" localSheetId="0" name="_xlnm.Print_Area" vbProcedure="false">'El Paso Fixed NSP Transactions'!$A$1:$F$31</definedName>
    <definedName function="false" hidden="false" localSheetId="5" name="_xlnm.Print_Area" vbProcedure="false">'ENRON WIRE'!$A$1:$F$47</definedName>
    <definedName function="false" hidden="false" localSheetId="1" name="_xlnm.Print_Area" vbProcedure="false">'EPNG-spreadsheet'!$A$1:$E$69</definedName>
    <definedName function="false" hidden="false" localSheetId="4" name="_xlnm.Print_Area" vbProcedure="false">'TWP WIRE'!$A$1:$F$47</definedName>
    <definedName function="false" hidden="false" localSheetId="3" name="_xlnm.Print_Area" vbProcedure="false">'TWP- spreadsheet'!$A$1:$F$23</definedName>
    <definedName function="false" hidden="false" name="CALCULATION" vbProcedure="false">#REF!</definedName>
    <definedName function="false" hidden="false" name="ENRONCAPWIRE" vbProcedure="false">'ENRON WIRE'!$A$1:$H$43</definedName>
    <definedName function="false" hidden="false" name="PG1" vbProcedure="false">#REF!</definedName>
    <definedName function="false" hidden="false" name="PG2" vbProcedure="false">#REF!</definedName>
    <definedName function="false" hidden="false" name="PG3" vbProcedure="false">#REF!</definedName>
    <definedName function="false" hidden="false" name="TWPWIRE" vbProcedure="false">'TWP WIRE'!$A$1:$H$58</definedName>
    <definedName function="false" hidden="false" name="\N" vbProcedure="false">#REF!</definedName>
    <definedName function="false" hidden="false" name="\P" vbProcedure="false">#REF!</definedName>
    <definedName function="false" hidden="false" name="\S" vbProcedure="false">#REF!</definedName>
    <definedName function="false" hidden="false" name="\Z" vbProcedure="false">#REF!</definedName>
    <definedName function="false" hidden="false" name="_" vbProcedure="false">#REF!</definedName>
    <definedName function="false" hidden="false" localSheetId="5" name="Print_Area_MI" vbProcedure="false">'ENRON WIRE'!$O$101:$W$140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These numbers come from the El Paso Allocation statements that I receive from Patti Sullivan 3-0494. The numbers are under the column: Net Metered Thruput.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7</xdr:row>
                <xdr:rowOff>7</xdr:rowOff>
              </xdr:from>
              <xdr:to>
                <xdr:col>2</xdr:col>
                <xdr:colOff>66</xdr:colOff>
                <xdr:row>18</xdr:row>
                <xdr:rowOff>6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El Paso San Juan non- Bondad Inside Ferc index price for November 98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</xdr:colOff>
                <xdr:row>4</xdr:row>
                <xdr:rowOff>0</xdr:rowOff>
              </xdr:from>
              <xdr:to>
                <xdr:col>5</xdr:col>
                <xdr:colOff>7</xdr:colOff>
                <xdr:row>7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dsaucie2:
</t>
        </r>
        <r>
          <rPr>
            <sz val="8"/>
            <color rgb="FF000000"/>
            <rFont val="Tahoma"/>
            <family val="0"/>
          </rPr>
          <t xml:space="preserve">ck shipper imbal stmt from El Paso -- fuel qty/alloc rec qty = fuel charge 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5</xdr:row>
                <xdr:rowOff>7</xdr:rowOff>
              </xdr:from>
              <xdr:to>
                <xdr:col>3</xdr:col>
                <xdr:colOff>65</xdr:colOff>
                <xdr:row>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2"/>
          </rPr>
          <t xml:space="preserve">from EPNG shipper imbalance statement K# 9JYZ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86</xdr:colOff>
                <xdr:row>48</xdr:row>
                <xdr:rowOff>2</xdr:rowOff>
              </xdr:from>
              <xdr:to>
                <xdr:col>5</xdr:col>
                <xdr:colOff>66</xdr:colOff>
                <xdr:row>51</xdr:row>
                <xdr:rowOff>15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Comes from bulletin board.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39</xdr:row>
                <xdr:rowOff>3</xdr:rowOff>
              </xdr:from>
              <xdr:to>
                <xdr:col>4</xdr:col>
                <xdr:colOff>1</xdr:colOff>
                <xdr:row>43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You will need the TW Contract balancing statement from Patti Sullivan and the Transwestern Transportation invoice from Alton Honore.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70</xdr:colOff>
                <xdr:row>4</xdr:row>
                <xdr:rowOff>8</xdr:rowOff>
              </xdr:to>
            </anchor>
          </commentPr>
        </mc:Choice>
        <mc:Fallback/>
      </mc:AlternateContent>
    </commen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gas price multiplied by 0.25% for lateral fuel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40</xdr:row>
                <xdr:rowOff>3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transportation invoice on K#26519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39</xdr:row>
                <xdr:rowOff>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transportation invoice for K#26519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39</xdr:row>
                <xdr:rowOff>4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contract balance statement  - ending balance in DTH under deliveries heading
The new report shows Measured and Scheduled. Use the volume under DTH under the heading "Measured".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8</xdr:row>
                <xdr:rowOff>10</xdr:rowOff>
              </xdr:from>
              <xdr:to>
                <xdr:col>5</xdr:col>
                <xdr:colOff>68</xdr:colOff>
                <xdr:row>13</xdr:row>
                <xdr:rowOff>7</xdr:rowOff>
              </xdr:to>
            </anchor>
          </commentPr>
        </mc:Choice>
        <mc:Fallback/>
      </mc:AlternateContent>
    </commen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provided by Wayne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9</xdr:row>
                <xdr:rowOff>13</xdr:rowOff>
              </xdr:from>
              <xdr:to>
                <xdr:col>5</xdr:col>
                <xdr:colOff>68</xdr:colOff>
                <xdr:row>12</xdr:row>
                <xdr:rowOff>2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dsaucie2
ck fuel rate!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6</xdr:row>
                <xdr:rowOff>7</xdr:rowOff>
              </xdr:from>
              <xdr:to>
                <xdr:col>5</xdr:col>
                <xdr:colOff>68</xdr:colOff>
                <xdr:row>10</xdr:row>
                <xdr:rowOff>13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dsaucie2:
</t>
        </r>
        <r>
          <rPr>
            <sz val="8"/>
            <color rgb="FF000000"/>
            <rFont val="Tahoma"/>
            <family val="0"/>
          </rPr>
          <t xml:space="preserve">same as net usage # above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12</xdr:row>
                <xdr:rowOff>7</xdr:rowOff>
              </xdr:from>
              <xdr:to>
                <xdr:col>5</xdr:col>
                <xdr:colOff>68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<sst xmlns="http://schemas.openxmlformats.org/spreadsheetml/2006/main" count="211" uniqueCount="137">
  <si>
    <t xml:space="preserve">ENRON / NSP (EPNG)</t>
  </si>
  <si>
    <t xml:space="preserve">Accounting Month</t>
  </si>
  <si>
    <t xml:space="preserve">Estimate</t>
  </si>
  <si>
    <t xml:space="preserve">San Juan Index</t>
  </si>
  <si>
    <t xml:space="preserve">Discount =</t>
  </si>
  <si>
    <t xml:space="preserve">EPNG Fuel %</t>
  </si>
  <si>
    <t xml:space="preserve">MMBtu/d</t>
  </si>
  <si>
    <t xml:space="preserve">MMBtu</t>
  </si>
  <si>
    <t xml:space="preserve">$/MMBtu</t>
  </si>
  <si>
    <t xml:space="preserve">$</t>
  </si>
  <si>
    <t xml:space="preserve">ERMS</t>
  </si>
  <si>
    <t xml:space="preserve">Comments</t>
  </si>
  <si>
    <t xml:space="preserve">Package 29</t>
  </si>
  <si>
    <t xml:space="preserve">ends 7/31/02</t>
  </si>
  <si>
    <t xml:space="preserve">Package 30</t>
  </si>
  <si>
    <t xml:space="preserve">ends 4/30/02</t>
  </si>
  <si>
    <t xml:space="preserve">Subtotal NSPs</t>
  </si>
  <si>
    <t xml:space="preserve">Citizens Invoice: </t>
  </si>
  <si>
    <t xml:space="preserve">El Paso Pipeline</t>
  </si>
  <si>
    <t xml:space="preserve">Actual</t>
  </si>
  <si>
    <t xml:space="preserve">Number of Days/Month</t>
  </si>
  <si>
    <t xml:space="preserve">San Juan Index =</t>
  </si>
  <si>
    <t xml:space="preserve">Metered Thruput</t>
  </si>
  <si>
    <t xml:space="preserve">  Southern System</t>
  </si>
  <si>
    <t xml:space="preserve">    D220 - 216798</t>
  </si>
  <si>
    <t xml:space="preserve">    D221 - 216799</t>
  </si>
  <si>
    <t xml:space="preserve">  Subtotal Southern System</t>
  </si>
  <si>
    <t xml:space="preserve">  Northern System</t>
  </si>
  <si>
    <t xml:space="preserve">    D214 - 169</t>
  </si>
  <si>
    <t xml:space="preserve">    D215 - 216794</t>
  </si>
  <si>
    <t xml:space="preserve">    D216 - 216797</t>
  </si>
  <si>
    <t xml:space="preserve">    D217 - 1060</t>
  </si>
  <si>
    <t xml:space="preserve">    D218  216795</t>
  </si>
  <si>
    <t xml:space="preserve">    D219 - 216796</t>
  </si>
  <si>
    <t xml:space="preserve">  Subtotal Northern System</t>
  </si>
  <si>
    <t xml:space="preserve">    D223 - 103663 (Nogales 3)</t>
  </si>
  <si>
    <t xml:space="preserve">Total Metered Throughput</t>
  </si>
  <si>
    <t xml:space="preserve">Transportation to Citizens' Citygate</t>
  </si>
  <si>
    <t xml:space="preserve">9KQJ</t>
  </si>
  <si>
    <t xml:space="preserve">9LZL</t>
  </si>
  <si>
    <t xml:space="preserve">FL4G</t>
  </si>
  <si>
    <t xml:space="preserve">Subtotal Other Citygate Supplies</t>
  </si>
  <si>
    <t xml:space="preserve">Net Usage</t>
  </si>
  <si>
    <t xml:space="preserve">Net Usage Plus Fuel (3.6%)</t>
  </si>
  <si>
    <t xml:space="preserve">Purchases From Others in Basin</t>
  </si>
  <si>
    <t xml:space="preserve">9JZ2</t>
  </si>
  <si>
    <t xml:space="preserve">9KNE</t>
  </si>
  <si>
    <t xml:space="preserve">   9JU9</t>
  </si>
  <si>
    <t xml:space="preserve">9JYZ</t>
  </si>
  <si>
    <t xml:space="preserve">Subtotal</t>
  </si>
  <si>
    <t xml:space="preserve">ECT Gas Supply With NSP Volumes</t>
  </si>
  <si>
    <t xml:space="preserve">Gelber Fixed</t>
  </si>
  <si>
    <t xml:space="preserve">ECT System Supply Volume</t>
  </si>
  <si>
    <t xml:space="preserve">Interstate Transport - EPNG Invoice</t>
  </si>
  <si>
    <t xml:space="preserve">Demand</t>
  </si>
  <si>
    <t xml:space="preserve">  Transport Reimbursement</t>
  </si>
  <si>
    <t xml:space="preserve">Subtotal Demand Charges</t>
  </si>
  <si>
    <t xml:space="preserve">Commodity Charges</t>
  </si>
  <si>
    <t xml:space="preserve">  Nogales Transport</t>
  </si>
  <si>
    <t xml:space="preserve">Subtotal Commodity Charges</t>
  </si>
  <si>
    <t xml:space="preserve">Total Southern System</t>
  </si>
  <si>
    <t xml:space="preserve">Total Northern System</t>
  </si>
  <si>
    <t xml:space="preserve">Total Transport Reimbursement Credit</t>
  </si>
  <si>
    <t xml:space="preserve">Nogales Transport</t>
  </si>
  <si>
    <t xml:space="preserve">Total Transport Cost</t>
  </si>
  <si>
    <t xml:space="preserve">Grand Total Due ECT</t>
  </si>
  <si>
    <t xml:space="preserve">NX1</t>
  </si>
  <si>
    <t xml:space="preserve">discount</t>
  </si>
  <si>
    <t xml:space="preserve">Contracts at Fixed Qty / Price</t>
  </si>
  <si>
    <t xml:space="preserve"> Trans #</t>
  </si>
  <si>
    <t xml:space="preserve">Date</t>
  </si>
  <si>
    <t xml:space="preserve">Dth / day</t>
  </si>
  <si>
    <t xml:space="preserve">Dth / mo</t>
  </si>
  <si>
    <t xml:space="preserve">$ / Dth   </t>
  </si>
  <si>
    <t xml:space="preserve">   Total $</t>
  </si>
  <si>
    <t xml:space="preserve">****ck with Craig</t>
  </si>
  <si>
    <t xml:space="preserve">Totals:</t>
  </si>
  <si>
    <t xml:space="preserve">Transwestern</t>
  </si>
  <si>
    <t xml:space="preserve">Package </t>
  </si>
  <si>
    <t xml:space="preserve"># of Days</t>
  </si>
  <si>
    <t xml:space="preserve">Metered Throughput</t>
  </si>
  <si>
    <t xml:space="preserve">Mercado Deliveries</t>
  </si>
  <si>
    <t xml:space="preserve">Usage + Fuel (4.5%)</t>
  </si>
  <si>
    <t xml:space="preserve">Interstate Transportation Expense </t>
  </si>
  <si>
    <t xml:space="preserve">Reservation (#of days/month * 25000)</t>
  </si>
  <si>
    <t xml:space="preserve">Thoreau - Flagstaff</t>
  </si>
  <si>
    <t xml:space="preserve">Commodity</t>
  </si>
  <si>
    <t xml:space="preserve">Grand Total Owed</t>
  </si>
  <si>
    <t xml:space="preserve">Price Calculation</t>
  </si>
  <si>
    <t xml:space="preserve">Less Discount</t>
  </si>
  <si>
    <t xml:space="preserve">San Juan - Thoreau Fuel</t>
  </si>
  <si>
    <t xml:space="preserve">San Juan - Thoreau Demand</t>
  </si>
  <si>
    <t xml:space="preserve">San Juan - Thoreau Comm</t>
  </si>
  <si>
    <t xml:space="preserve">Net Price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</si>
  <si>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</si>
  <si>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</si>
  <si>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</si>
  <si>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</t>
  </si>
  <si>
    <t xml:space="preserve">Rayna Atzenhoffer </t>
  </si>
  <si>
    <t xml:space="preserve">LOCATION:</t>
  </si>
  <si>
    <t xml:space="preserve">ACCOUNTS PAYABLE</t>
  </si>
  <si>
    <t xml:space="preserve">REQUESTED BY:</t>
  </si>
  <si>
    <t xml:space="preserve">W.L. Weidenbacher</t>
  </si>
  <si>
    <t xml:space="preserve">ENERGY SUPPLY</t>
  </si>
  <si>
    <t xml:space="preserve">PAYMENT DUE DATE: </t>
  </si>
  <si>
    <t xml:space="preserve">COMPLETED:</t>
  </si>
  <si>
    <t xml:space="preserve">PAYEE:   </t>
  </si>
  <si>
    <t xml:space="preserve">TRANSWESTERN PIPELINE COMPANY</t>
  </si>
  <si>
    <t xml:space="preserve">BANK NAME: *</t>
  </si>
  <si>
    <t xml:space="preserve">NATIONS BANK OF TEXAS, NA</t>
  </si>
  <si>
    <t xml:space="preserve">DALLAS, TX 75284-0607</t>
  </si>
  <si>
    <t xml:space="preserve">ABA NUMBER:</t>
  </si>
  <si>
    <t xml:space="preserve">BANK ACCOUNT NUMBER:</t>
  </si>
  <si>
    <t xml:space="preserve">INVOICE NUMBER(s):</t>
  </si>
  <si>
    <t xml:space="preserve">M-9908-16943</t>
  </si>
  <si>
    <t xml:space="preserve">TOTAL WIRE:</t>
  </si>
  <si>
    <t xml:space="preserve">APPROVER'S NAME (Print):</t>
  </si>
  <si>
    <t xml:space="preserve">APPROVER'S SIGNATURE:</t>
  </si>
  <si>
    <t xml:space="preserve">DATE:</t>
  </si>
  <si>
    <t xml:space="preserve">WIRE TRF COMMENTS: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</si>
  <si>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</si>
  <si>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</si>
  <si>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</si>
  <si>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</si>
  <si>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</si>
  <si>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2002-0000-535201-2000641</t>
  </si>
  <si>
    <t xml:space="preserve">TOTAL DISTRIBUTION: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</si>
  <si>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</si>
  <si>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</si>
  <si>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</si>
  <si>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</si>
  <si>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</si>
  <si>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Date:</t>
  </si>
  <si>
    <t xml:space="preserve">*    Not necessary for EFT’s or if repetitive Wire Transfer number is provided </t>
  </si>
  <si>
    <t xml:space="preserve">**  Note: Attach supporting documentation  </t>
  </si>
  <si>
    <t xml:space="preserve">ENRON CAPITAL &amp; TRADE RESOURCES</t>
  </si>
  <si>
    <t xml:space="preserve">2002-535201-2000641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</si>
</sst>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#,##0"/>
    <numFmt numFmtId="167" formatCode="_(\$* #,##0.00_);_(\$* \(#,##0.00\);_(\$* \-??_);_(@_)"/>
    <numFmt numFmtId="168" formatCode="_(\$* #,##0.0000_);_(\$* \(#,##0.0000\);_(\$* \-??_);_(@_)"/>
    <numFmt numFmtId="169" formatCode="0.00%"/>
    <numFmt numFmtId="170" formatCode="_(* #,##0.00_);_(* \(#,##0.00\);_(* \-??_);_(@_)"/>
    <numFmt numFmtId="171" formatCode="0.0000"/>
    <numFmt numFmtId="172" formatCode="\$#,##0.00_);&quot;($&quot;#,##0.00\)"/>
    <numFmt numFmtId="173" formatCode="[$-409]#,##0_);\(#,##0\)"/>
    <numFmt numFmtId="174" formatCode="#,##0.00"/>
    <numFmt numFmtId="175" formatCode="0"/>
    <numFmt numFmtId="176" formatCode="#,##0.0000"/>
    <numFmt numFmtId="177" formatCode="_(\$* #,##0.0000000000_);_(\$* \(#,##0.0000000000\);_(\$* \-??_);_(@_)"/>
    <numFmt numFmtId="178" formatCode="_(\$* #,##0.00000000000_);_(\$* \(#,##0.00000000000\);_(\$* \-??_);_(@_)"/>
    <numFmt numFmtId="179" formatCode="dd\-mmm\-yy"/>
    <numFmt numFmtId="180" formatCode="_(* #,##0.0_);_(* \(#,##0.0\);_(* \-??_);_(@_)"/>
    <numFmt numFmtId="181" formatCode="_(* #,##0_);_(* \(#,##0\);_(* \-??_);_(@_)"/>
    <numFmt numFmtId="182" formatCode="_(* #,##0.0000_);_(* \(#,##0.0000\);_(* \-??_);_(@_)"/>
    <numFmt numFmtId="183" formatCode="_(&quot;Avg$&quot;* #,##0.0000_);_(&quot;Avg$&quot;* \(#,##0.0000\);_(\$* \-??_);_(@_)"/>
    <numFmt numFmtId="184" formatCode="_(\$* #,##0.00000_);_(\$* \(#,##0.00000\);_(\$* \-??_);_(@_)"/>
    <numFmt numFmtId="185" formatCode="mm/dd/yy_)"/>
    <numFmt numFmtId="186" formatCode="[$-409]#,##0.00_);\(#,##0.00\)"/>
  </numFmts>
  <fonts count="2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doub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sz val="10"/>
      <color rgb="FF3333CC"/>
      <name val="Arial"/>
      <family val="2"/>
    </font>
    <font>
      <b val="true"/>
      <sz val="10"/>
      <color rgb="FF008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16"/>
      <name val="Arial"/>
      <family val="2"/>
    </font>
    <font>
      <b val="true"/>
      <sz val="12"/>
      <color rgb="FF0000FF"/>
      <name val="Arial"/>
      <family val="2"/>
    </font>
    <font>
      <b val="true"/>
      <sz val="24"/>
      <name val="Arial"/>
      <family val="2"/>
    </font>
    <font>
      <b val="true"/>
      <sz val="12"/>
      <color rgb="FF0000FF"/>
      <name val="Arial"/>
      <family val="0"/>
    </font>
    <font>
      <b val="true"/>
      <sz val="12"/>
      <color rgb="FF000000"/>
      <name val="Arial"/>
      <family val="2"/>
    </font>
    <font>
      <b val="true"/>
      <u val="single"/>
      <sz val="12"/>
      <color rgb="FF0000FF"/>
      <name val="Arial"/>
      <family val="2"/>
    </font>
    <font>
      <b val="true"/>
      <u val="doubl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2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5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2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kward/Local%20Settings/Temporary%20Internet%20Files/OLK11E5/2001_02%20Citizens%20actu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 Paso Fixed NSP Transactions"/>
      <sheetName val="EPNG-spreadsheet"/>
      <sheetName val="TWP- spreadsheet"/>
      <sheetName val="TWP WIRE"/>
      <sheetName val="ENRON WIRE"/>
    </sheetNames>
    <sheetDataSet>
      <sheetData sheetId="0"/>
      <sheetData sheetId="1">
        <row r="4">
          <cell r="A4" t="str">
            <v>Number of Days/Month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15.77"/>
    <col collapsed="false" customWidth="false" hidden="false" outlineLevel="0" max="4" min="2" style="1" width="8.88"/>
    <col collapsed="false" customWidth="true" hidden="false" outlineLevel="0" max="5" min="5" style="1" width="11.1"/>
    <col collapsed="false" customWidth="true" hidden="false" outlineLevel="0" max="6" min="6" style="1" width="9.1"/>
    <col collapsed="false" customWidth="false" hidden="false" outlineLevel="0" max="257" min="7" style="1" width="8.8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1" t="s">
        <v>1</v>
      </c>
      <c r="B2" s="3" t="n">
        <v>37073</v>
      </c>
    </row>
    <row r="3" customFormat="false" ht="12.75" hidden="false" customHeight="false" outlineLevel="0" collapsed="false">
      <c r="A3" s="1" t="s">
        <v>2</v>
      </c>
      <c r="B3" s="3"/>
      <c r="F3" s="4"/>
    </row>
    <row r="4" customFormat="false" ht="12.75" hidden="false" customHeight="false" outlineLevel="0" collapsed="false">
      <c r="A4" s="3" t="str">
        <f aca="false">+'[1]EPNG-spreadsheet'!A4</f>
        <v>Number of Days/Month</v>
      </c>
      <c r="B4" s="5" t="n">
        <v>31</v>
      </c>
    </row>
    <row r="5" customFormat="false" ht="12.75" hidden="false" customHeight="false" outlineLevel="0" collapsed="false">
      <c r="A5" s="3" t="s">
        <v>3</v>
      </c>
      <c r="B5" s="5" t="n">
        <v>2.34</v>
      </c>
    </row>
    <row r="6" customFormat="false" ht="12.75" hidden="false" customHeight="false" outlineLevel="0" collapsed="false">
      <c r="A6" s="3" t="s">
        <v>4</v>
      </c>
      <c r="B6" s="6" t="n">
        <v>-0.012</v>
      </c>
    </row>
    <row r="7" customFormat="false" ht="12.75" hidden="false" customHeight="false" outlineLevel="0" collapsed="false">
      <c r="A7" s="3" t="s">
        <v>5</v>
      </c>
      <c r="B7" s="7" t="n">
        <v>0.0388</v>
      </c>
    </row>
    <row r="8" customFormat="false" ht="12.75" hidden="false" customHeight="false" outlineLevel="0" collapsed="false">
      <c r="A8" s="3"/>
      <c r="B8" s="5"/>
    </row>
    <row r="9" customFormat="false" ht="12.75" hidden="false" customHeight="false" outlineLevel="0" collapsed="false">
      <c r="A9" s="3"/>
      <c r="B9" s="5"/>
    </row>
    <row r="10" customFormat="false" ht="12.75" hidden="false" customHeight="false" outlineLevel="0" collapsed="false">
      <c r="A10" s="8"/>
      <c r="B10" s="9" t="s">
        <v>6</v>
      </c>
      <c r="C10" s="9" t="s">
        <v>7</v>
      </c>
      <c r="D10" s="9" t="s">
        <v>8</v>
      </c>
      <c r="E10" s="10" t="s">
        <v>9</v>
      </c>
      <c r="F10" s="9" t="s">
        <v>10</v>
      </c>
      <c r="G10" s="2" t="s">
        <v>11</v>
      </c>
    </row>
    <row r="11" customFormat="false" ht="12.75" hidden="false" customHeight="false" outlineLevel="0" collapsed="false">
      <c r="B11" s="11"/>
      <c r="C11" s="4"/>
      <c r="D11" s="12"/>
      <c r="E11" s="13"/>
      <c r="F11" s="5"/>
    </row>
    <row r="12" customFormat="false" ht="12.75" hidden="false" customHeight="false" outlineLevel="0" collapsed="false">
      <c r="A12" s="14" t="s">
        <v>12</v>
      </c>
      <c r="B12" s="15" t="n">
        <f aca="false">+C12/B4</f>
        <v>132.258064516129</v>
      </c>
      <c r="C12" s="16" t="n">
        <v>4100</v>
      </c>
      <c r="D12" s="17" t="n">
        <v>3.61</v>
      </c>
      <c r="E12" s="18" t="n">
        <f aca="false">+D12*C12</f>
        <v>14801</v>
      </c>
      <c r="F12" s="19"/>
      <c r="G12" s="14"/>
      <c r="H12" s="14" t="s">
        <v>13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B13" s="11"/>
      <c r="C13" s="4"/>
      <c r="D13" s="12"/>
      <c r="E13" s="13"/>
      <c r="F13" s="20"/>
    </row>
    <row r="14" customFormat="false" ht="12.75" hidden="false" customHeight="false" outlineLevel="0" collapsed="false">
      <c r="A14" s="1" t="s">
        <v>14</v>
      </c>
      <c r="B14" s="21" t="n">
        <v>50</v>
      </c>
      <c r="C14" s="4" t="n">
        <f aca="false">+B14*B4</f>
        <v>1550</v>
      </c>
      <c r="D14" s="22" t="n">
        <v>4.52</v>
      </c>
      <c r="E14" s="13" t="n">
        <f aca="false">+D14*C14</f>
        <v>7006</v>
      </c>
      <c r="F14" s="20"/>
      <c r="G14" s="23" t="n">
        <v>4.65</v>
      </c>
      <c r="H14" s="1" t="s">
        <v>15</v>
      </c>
    </row>
    <row r="15" customFormat="false" ht="12.75" hidden="false" customHeight="false" outlineLevel="0" collapsed="false">
      <c r="B15" s="11"/>
      <c r="C15" s="4"/>
      <c r="D15" s="12"/>
      <c r="E15" s="13"/>
      <c r="F15" s="5"/>
    </row>
    <row r="16" customFormat="false" ht="12.75" hidden="false" customHeight="false" outlineLevel="0" collapsed="false">
      <c r="B16" s="11" t="n">
        <v>350</v>
      </c>
      <c r="C16" s="4" t="n">
        <f aca="false">+B4*B16</f>
        <v>10850</v>
      </c>
      <c r="D16" s="12" t="n">
        <v>4.89</v>
      </c>
      <c r="E16" s="13" t="n">
        <f aca="false">+D16*C16</f>
        <v>53056.5</v>
      </c>
      <c r="F16" s="24"/>
    </row>
    <row r="17" customFormat="false" ht="12.75" hidden="false" customHeight="false" outlineLevel="0" collapsed="false">
      <c r="B17" s="11"/>
      <c r="C17" s="4"/>
      <c r="D17" s="12"/>
      <c r="E17" s="13"/>
      <c r="F17" s="24"/>
    </row>
    <row r="18" customFormat="false" ht="12.75" hidden="false" customHeight="false" outlineLevel="0" collapsed="false">
      <c r="B18" s="21" t="n">
        <v>715</v>
      </c>
      <c r="C18" s="4" t="n">
        <f aca="false">+B4*B18</f>
        <v>22165</v>
      </c>
      <c r="D18" s="22" t="n">
        <f aca="false">3.182-0.4</f>
        <v>2.782</v>
      </c>
      <c r="E18" s="13" t="n">
        <f aca="false">+D18*C18</f>
        <v>61663.03</v>
      </c>
      <c r="F18" s="24"/>
      <c r="G18" s="23" t="n">
        <v>2.892</v>
      </c>
    </row>
    <row r="19" customFormat="false" ht="12.75" hidden="false" customHeight="false" outlineLevel="0" collapsed="false">
      <c r="B19" s="11"/>
      <c r="C19" s="4"/>
      <c r="D19" s="12"/>
      <c r="E19" s="13"/>
      <c r="F19" s="24"/>
    </row>
    <row r="20" customFormat="false" ht="12.75" hidden="false" customHeight="false" outlineLevel="0" collapsed="false">
      <c r="A20" s="14"/>
      <c r="B20" s="15" t="n">
        <f aca="false">+C20/B4</f>
        <v>100</v>
      </c>
      <c r="C20" s="16" t="n">
        <v>3100</v>
      </c>
      <c r="D20" s="17" t="n">
        <v>4.79</v>
      </c>
      <c r="E20" s="18" t="n">
        <f aca="false">+D20*C20</f>
        <v>14849</v>
      </c>
      <c r="F20" s="2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B21" s="11"/>
      <c r="C21" s="4"/>
      <c r="D21" s="12"/>
      <c r="E21" s="13"/>
      <c r="F21" s="24"/>
    </row>
    <row r="22" customFormat="false" ht="12.75" hidden="false" customHeight="false" outlineLevel="0" collapsed="false">
      <c r="B22" s="11" t="n">
        <v>290</v>
      </c>
      <c r="C22" s="4" t="n">
        <f aca="false">+B22*B4</f>
        <v>8990</v>
      </c>
      <c r="D22" s="12" t="n">
        <v>4.96</v>
      </c>
      <c r="E22" s="13" t="n">
        <f aca="false">+D22*C22</f>
        <v>44590.4</v>
      </c>
      <c r="F22" s="24"/>
    </row>
    <row r="23" customFormat="false" ht="12.75" hidden="false" customHeight="false" outlineLevel="0" collapsed="false">
      <c r="B23" s="11"/>
      <c r="C23" s="4"/>
      <c r="D23" s="12"/>
      <c r="E23" s="13"/>
      <c r="F23" s="24"/>
    </row>
    <row r="24" customFormat="false" ht="12.75" hidden="false" customHeight="false" outlineLevel="0" collapsed="false">
      <c r="B24" s="11" t="n">
        <v>105</v>
      </c>
      <c r="C24" s="4" t="n">
        <f aca="false">+B24*$B$4</f>
        <v>3255</v>
      </c>
      <c r="D24" s="12" t="n">
        <v>5.39</v>
      </c>
      <c r="E24" s="13" t="n">
        <f aca="false">+D24*C24</f>
        <v>17544.45</v>
      </c>
      <c r="F24" s="24"/>
    </row>
    <row r="25" customFormat="false" ht="12.75" hidden="false" customHeight="false" outlineLevel="0" collapsed="false">
      <c r="B25" s="11"/>
      <c r="C25" s="4"/>
      <c r="D25" s="12"/>
      <c r="E25" s="13"/>
      <c r="F25" s="24"/>
    </row>
    <row r="26" customFormat="false" ht="12.75" hidden="false" customHeight="false" outlineLevel="0" collapsed="false">
      <c r="B26" s="11" t="n">
        <v>60</v>
      </c>
      <c r="C26" s="4" t="n">
        <f aca="false">+B26*$B$4</f>
        <v>1860</v>
      </c>
      <c r="D26" s="12" t="n">
        <v>4.99</v>
      </c>
      <c r="E26" s="13" t="n">
        <f aca="false">+D26*C26</f>
        <v>9281.4</v>
      </c>
      <c r="F26" s="24"/>
    </row>
    <row r="27" customFormat="false" ht="12.75" hidden="false" customHeight="false" outlineLevel="0" collapsed="false">
      <c r="B27" s="11"/>
      <c r="C27" s="4"/>
      <c r="D27" s="12"/>
      <c r="E27" s="13"/>
      <c r="F27" s="24"/>
    </row>
    <row r="28" customFormat="false" ht="12.75" hidden="false" customHeight="false" outlineLevel="0" collapsed="false">
      <c r="B28" s="11" t="n">
        <v>360</v>
      </c>
      <c r="C28" s="4" t="n">
        <f aca="false">+B28*$B$4</f>
        <v>11160</v>
      </c>
      <c r="D28" s="12" t="n">
        <v>5.19</v>
      </c>
      <c r="E28" s="13" t="n">
        <f aca="false">+D28*C28</f>
        <v>57920.4</v>
      </c>
      <c r="F28" s="24"/>
    </row>
    <row r="29" customFormat="false" ht="12.75" hidden="false" customHeight="false" outlineLevel="0" collapsed="false">
      <c r="B29" s="11"/>
      <c r="C29" s="4"/>
      <c r="D29" s="12"/>
      <c r="E29" s="13"/>
      <c r="F29" s="24"/>
    </row>
    <row r="30" customFormat="false" ht="12.75" hidden="false" customHeight="false" outlineLevel="0" collapsed="false">
      <c r="C30" s="26"/>
      <c r="E30" s="27"/>
      <c r="F30" s="24"/>
    </row>
    <row r="31" customFormat="false" ht="15" hidden="false" customHeight="false" outlineLevel="0" collapsed="false">
      <c r="A31" s="2" t="s">
        <v>16</v>
      </c>
      <c r="B31" s="28"/>
      <c r="C31" s="29" t="n">
        <f aca="false">SUM(C12:C29)</f>
        <v>67030</v>
      </c>
      <c r="D31" s="30"/>
      <c r="E31" s="31" t="n">
        <f aca="false">SUM(E12:E29)</f>
        <v>280712.18</v>
      </c>
      <c r="F31" s="32"/>
    </row>
    <row r="32" customFormat="false" ht="12.75" hidden="false" customHeight="false" outlineLevel="0" collapsed="false">
      <c r="E32" s="13"/>
      <c r="F32" s="5"/>
    </row>
    <row r="33" customFormat="false" ht="12.75" hidden="false" customHeight="false" outlineLevel="0" collapsed="false">
      <c r="F33" s="5"/>
    </row>
    <row r="34" customFormat="false" ht="12.75" hidden="false" customHeight="false" outlineLevel="0" collapsed="false">
      <c r="F34" s="5"/>
    </row>
    <row r="35" customFormat="false" ht="12.75" hidden="false" customHeight="false" outlineLevel="0" collapsed="false">
      <c r="A35" s="2"/>
      <c r="B35" s="9"/>
      <c r="F35" s="5"/>
    </row>
    <row r="36" customFormat="false" ht="12.75" hidden="false" customHeight="false" outlineLevel="0" collapsed="false">
      <c r="B36" s="4"/>
      <c r="F36" s="5"/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B38" s="4"/>
    </row>
    <row r="45" customFormat="false" ht="12.75" hidden="false" customHeight="false" outlineLevel="0" collapsed="false">
      <c r="A45" s="3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47" activeCellId="0" sqref="E47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33" width="25.55"/>
    <col collapsed="false" customWidth="true" hidden="false" outlineLevel="0" max="2" min="2" style="33" width="8.77"/>
    <col collapsed="false" customWidth="true" hidden="false" outlineLevel="0" max="3" min="3" style="33" width="8.55"/>
    <col collapsed="false" customWidth="true" hidden="false" outlineLevel="0" max="4" min="4" style="33" width="12.21"/>
    <col collapsed="false" customWidth="true" hidden="false" outlineLevel="0" max="5" min="5" style="34" width="14.55"/>
    <col collapsed="false" customWidth="true" hidden="false" outlineLevel="0" max="6" min="6" style="35" width="9.21"/>
    <col collapsed="false" customWidth="true" hidden="false" outlineLevel="0" max="7" min="7" style="33" width="9.99"/>
    <col collapsed="false" customWidth="false" hidden="false" outlineLevel="0" max="257" min="8" style="33" width="8.88"/>
  </cols>
  <sheetData>
    <row r="1" customFormat="false" ht="12.75" hidden="false" customHeight="false" outlineLevel="0" collapsed="false">
      <c r="A1" s="36" t="s">
        <v>17</v>
      </c>
      <c r="B1" s="37" t="s">
        <v>18</v>
      </c>
    </row>
    <row r="2" customFormat="false" ht="12.75" hidden="false" customHeight="false" outlineLevel="0" collapsed="false">
      <c r="A2" s="33" t="s">
        <v>1</v>
      </c>
      <c r="B2" s="38" t="n">
        <v>37073</v>
      </c>
    </row>
    <row r="3" customFormat="false" ht="12.75" hidden="false" customHeight="false" outlineLevel="0" collapsed="false">
      <c r="A3" s="33" t="s">
        <v>19</v>
      </c>
      <c r="B3" s="38"/>
    </row>
    <row r="4" customFormat="false" ht="12.75" hidden="false" customHeight="false" outlineLevel="0" collapsed="false">
      <c r="A4" s="38" t="s">
        <v>20</v>
      </c>
      <c r="B4" s="39" t="n">
        <v>31</v>
      </c>
    </row>
    <row r="5" customFormat="false" ht="12.75" hidden="false" customHeight="false" outlineLevel="0" collapsed="false">
      <c r="A5" s="33" t="s">
        <v>21</v>
      </c>
      <c r="B5" s="39" t="n">
        <v>2.34</v>
      </c>
      <c r="C5" s="40"/>
      <c r="E5" s="41"/>
      <c r="F5" s="33"/>
      <c r="H5" s="42"/>
    </row>
    <row r="6" customFormat="false" ht="12.75" hidden="false" customHeight="false" outlineLevel="0" collapsed="false">
      <c r="A6" s="33" t="s">
        <v>4</v>
      </c>
      <c r="B6" s="43" t="n">
        <v>-0.012</v>
      </c>
      <c r="C6" s="40"/>
      <c r="E6" s="41"/>
      <c r="F6" s="33"/>
      <c r="H6" s="42"/>
    </row>
    <row r="7" customFormat="false" ht="12.75" hidden="false" customHeight="false" outlineLevel="0" collapsed="false">
      <c r="A7" s="33" t="s">
        <v>5</v>
      </c>
      <c r="B7" s="44" t="n">
        <v>0.036</v>
      </c>
      <c r="C7" s="40"/>
      <c r="E7" s="41"/>
      <c r="F7" s="33"/>
      <c r="H7" s="42"/>
    </row>
    <row r="8" customFormat="false" ht="12.75" hidden="false" customHeight="false" outlineLevel="0" collapsed="false">
      <c r="A8" s="45"/>
      <c r="E8" s="33"/>
    </row>
    <row r="9" customFormat="false" ht="12.75" hidden="false" customHeight="false" outlineLevel="0" collapsed="false">
      <c r="A9" s="36" t="s">
        <v>22</v>
      </c>
      <c r="B9" s="46" t="s">
        <v>6</v>
      </c>
      <c r="C9" s="46" t="s">
        <v>7</v>
      </c>
      <c r="D9" s="46" t="s">
        <v>8</v>
      </c>
      <c r="E9" s="47" t="s">
        <v>9</v>
      </c>
    </row>
    <row r="10" customFormat="false" ht="12.75" hidden="false" customHeight="false" outlineLevel="0" collapsed="false">
      <c r="A10" s="36" t="s">
        <v>23</v>
      </c>
      <c r="B10" s="48"/>
      <c r="C10" s="49"/>
      <c r="D10" s="50"/>
      <c r="E10" s="51"/>
    </row>
    <row r="11" customFormat="false" ht="12.75" hidden="false" customHeight="false" outlineLevel="0" collapsed="false">
      <c r="A11" s="36" t="s">
        <v>24</v>
      </c>
      <c r="B11" s="49" t="n">
        <f aca="false">C11/$B$4</f>
        <v>475.096774193548</v>
      </c>
      <c r="C11" s="49" t="n">
        <v>14728</v>
      </c>
      <c r="D11" s="52"/>
      <c r="E11" s="51"/>
    </row>
    <row r="12" customFormat="false" ht="12.75" hidden="false" customHeight="false" outlineLevel="0" collapsed="false">
      <c r="A12" s="36" t="s">
        <v>25</v>
      </c>
      <c r="B12" s="53" t="n">
        <f aca="false">+C12/$B$4</f>
        <v>63.3548387096774</v>
      </c>
      <c r="C12" s="53" t="n">
        <v>1964</v>
      </c>
      <c r="D12" s="54"/>
      <c r="E12" s="51"/>
    </row>
    <row r="13" customFormat="false" ht="12.75" hidden="false" customHeight="false" outlineLevel="0" collapsed="false">
      <c r="A13" s="36" t="s">
        <v>26</v>
      </c>
      <c r="B13" s="55" t="n">
        <f aca="false">+C13/$B$4</f>
        <v>538.451612903226</v>
      </c>
      <c r="C13" s="55" t="n">
        <f aca="false">SUM(C11:C12)</f>
        <v>16692</v>
      </c>
      <c r="D13" s="50"/>
      <c r="E13" s="51"/>
    </row>
    <row r="14" customFormat="false" ht="12.75" hidden="false" customHeight="false" outlineLevel="0" collapsed="false">
      <c r="A14" s="36"/>
      <c r="B14" s="56"/>
      <c r="C14" s="57"/>
      <c r="D14" s="58"/>
      <c r="E14" s="51"/>
    </row>
    <row r="15" customFormat="false" ht="12.75" hidden="false" customHeight="false" outlineLevel="0" collapsed="false">
      <c r="A15" s="36" t="s">
        <v>27</v>
      </c>
      <c r="B15" s="56"/>
      <c r="C15" s="57"/>
      <c r="D15" s="58"/>
      <c r="E15" s="51"/>
    </row>
    <row r="16" customFormat="false" ht="12.75" hidden="false" customHeight="false" outlineLevel="0" collapsed="false">
      <c r="A16" s="36" t="s">
        <v>28</v>
      </c>
      <c r="B16" s="49" t="n">
        <f aca="false">+C16/$B$4</f>
        <v>120.967741935484</v>
      </c>
      <c r="C16" s="49" t="n">
        <v>3750</v>
      </c>
      <c r="D16" s="52"/>
      <c r="E16" s="51"/>
    </row>
    <row r="17" customFormat="false" ht="12.75" hidden="false" customHeight="false" outlineLevel="0" collapsed="false">
      <c r="A17" s="36" t="s">
        <v>29</v>
      </c>
      <c r="B17" s="49" t="n">
        <f aca="false">+C17/$B$4</f>
        <v>3747.03225806452</v>
      </c>
      <c r="C17" s="49" t="n">
        <v>116158</v>
      </c>
      <c r="D17" s="52"/>
      <c r="E17" s="51"/>
    </row>
    <row r="18" customFormat="false" ht="12.75" hidden="false" customHeight="false" outlineLevel="0" collapsed="false">
      <c r="A18" s="36" t="s">
        <v>30</v>
      </c>
      <c r="B18" s="49" t="n">
        <f aca="false">+C18/$B$4</f>
        <v>3150.25806451613</v>
      </c>
      <c r="C18" s="49" t="n">
        <v>97658</v>
      </c>
      <c r="D18" s="52"/>
      <c r="E18" s="51"/>
    </row>
    <row r="19" customFormat="false" ht="12.75" hidden="false" customHeight="false" outlineLevel="0" collapsed="false">
      <c r="A19" s="36" t="s">
        <v>31</v>
      </c>
      <c r="B19" s="49" t="n">
        <f aca="false">+C19/$B$4</f>
        <v>1659.06451612903</v>
      </c>
      <c r="C19" s="49" t="n">
        <v>51431</v>
      </c>
      <c r="D19" s="52"/>
      <c r="E19" s="51"/>
    </row>
    <row r="20" customFormat="false" ht="12.75" hidden="false" customHeight="false" outlineLevel="0" collapsed="false">
      <c r="A20" s="36" t="s">
        <v>32</v>
      </c>
      <c r="B20" s="49" t="n">
        <f aca="false">+C20/$B$4</f>
        <v>4560.45161290323</v>
      </c>
      <c r="C20" s="49" t="n">
        <v>141374</v>
      </c>
      <c r="D20" s="52"/>
      <c r="E20" s="51"/>
    </row>
    <row r="21" customFormat="false" ht="12.75" hidden="false" customHeight="false" outlineLevel="0" collapsed="false">
      <c r="A21" s="36" t="s">
        <v>33</v>
      </c>
      <c r="B21" s="53" t="n">
        <f aca="false">+C21/$B$4</f>
        <v>2676.74193548387</v>
      </c>
      <c r="C21" s="53" t="n">
        <v>82979</v>
      </c>
      <c r="D21" s="52"/>
      <c r="E21" s="51"/>
    </row>
    <row r="22" customFormat="false" ht="12.75" hidden="false" customHeight="false" outlineLevel="0" collapsed="false">
      <c r="A22" s="36" t="s">
        <v>34</v>
      </c>
      <c r="B22" s="55" t="n">
        <f aca="false">+C22/$B$4</f>
        <v>15914.5161290323</v>
      </c>
      <c r="C22" s="59" t="n">
        <f aca="false">SUM(C16:C21)</f>
        <v>493350</v>
      </c>
      <c r="D22" s="60"/>
      <c r="E22" s="51"/>
    </row>
    <row r="23" customFormat="false" ht="12.75" hidden="false" customHeight="false" outlineLevel="0" collapsed="false">
      <c r="A23" s="36"/>
      <c r="C23" s="61"/>
      <c r="E23" s="51"/>
    </row>
    <row r="24" customFormat="false" ht="12.75" hidden="false" customHeight="false" outlineLevel="0" collapsed="false">
      <c r="A24" s="36" t="s">
        <v>35</v>
      </c>
      <c r="B24" s="55" t="n">
        <f aca="false">+C24/$B$4</f>
        <v>0</v>
      </c>
      <c r="C24" s="62" t="n">
        <v>0</v>
      </c>
      <c r="E24" s="51"/>
    </row>
    <row r="25" customFormat="false" ht="12.75" hidden="false" customHeight="false" outlineLevel="0" collapsed="false">
      <c r="A25" s="36"/>
      <c r="C25" s="61"/>
      <c r="D25" s="60"/>
      <c r="E25" s="51"/>
    </row>
    <row r="26" customFormat="false" ht="12.75" hidden="false" customHeight="false" outlineLevel="0" collapsed="false">
      <c r="A26" s="36" t="s">
        <v>36</v>
      </c>
      <c r="B26" s="55" t="n">
        <f aca="false">+C26/$B$4</f>
        <v>16452.9677419355</v>
      </c>
      <c r="C26" s="62" t="n">
        <f aca="false">C13+C22+C24</f>
        <v>510042</v>
      </c>
      <c r="E26" s="51"/>
    </row>
    <row r="27" customFormat="false" ht="12.75" hidden="false" customHeight="false" outlineLevel="0" collapsed="false">
      <c r="A27" s="36"/>
      <c r="B27" s="56"/>
      <c r="C27" s="57"/>
      <c r="E27" s="51"/>
    </row>
    <row r="28" customFormat="false" ht="12.75" hidden="false" customHeight="false" outlineLevel="0" collapsed="false">
      <c r="A28" s="36" t="s">
        <v>37</v>
      </c>
      <c r="B28" s="56"/>
      <c r="C28" s="57"/>
      <c r="E28" s="51"/>
    </row>
    <row r="29" customFormat="false" ht="15" hidden="false" customHeight="false" outlineLevel="0" collapsed="false">
      <c r="A29" s="33" t="s">
        <v>38</v>
      </c>
      <c r="B29" s="49" t="n">
        <f aca="false">C29/31</f>
        <v>0</v>
      </c>
      <c r="C29" s="63" t="n">
        <v>0</v>
      </c>
      <c r="D29" s="0"/>
      <c r="E29" s="51"/>
    </row>
    <row r="30" customFormat="false" ht="15" hidden="false" customHeight="false" outlineLevel="0" collapsed="false">
      <c r="A30" s="33" t="s">
        <v>39</v>
      </c>
      <c r="B30" s="49" t="n">
        <f aca="false">C30/$B$4</f>
        <v>0</v>
      </c>
      <c r="C30" s="63" t="n">
        <v>0</v>
      </c>
      <c r="D30" s="0"/>
      <c r="E30" s="51"/>
    </row>
    <row r="31" customFormat="false" ht="15" hidden="false" customHeight="false" outlineLevel="0" collapsed="false">
      <c r="A31" s="33" t="s">
        <v>40</v>
      </c>
      <c r="B31" s="49" t="n">
        <f aca="false">C31/31</f>
        <v>0</v>
      </c>
      <c r="C31" s="64" t="n">
        <v>0</v>
      </c>
      <c r="D31" s="0"/>
      <c r="E31" s="51"/>
    </row>
    <row r="32" customFormat="false" ht="15" hidden="false" customHeight="false" outlineLevel="0" collapsed="false">
      <c r="A32" s="33" t="s">
        <v>41</v>
      </c>
      <c r="B32" s="55" t="n">
        <f aca="false">+C32/$B$4</f>
        <v>0</v>
      </c>
      <c r="C32" s="65" t="n">
        <f aca="false">SUM(C29:C31)</f>
        <v>0</v>
      </c>
      <c r="D32" s="0"/>
      <c r="E32" s="51"/>
    </row>
    <row r="33" customFormat="false" ht="15" hidden="false" customHeight="false" outlineLevel="0" collapsed="false">
      <c r="C33" s="66"/>
      <c r="D33" s="0"/>
      <c r="E33" s="51"/>
    </row>
    <row r="34" customFormat="false" ht="12.75" hidden="false" customHeight="false" outlineLevel="0" collapsed="false">
      <c r="A34" s="36" t="s">
        <v>42</v>
      </c>
      <c r="B34" s="49" t="n">
        <f aca="false">+C34/$B$4</f>
        <v>16452.9677419355</v>
      </c>
      <c r="C34" s="59" t="n">
        <f aca="false">C26-C32</f>
        <v>510042</v>
      </c>
      <c r="D34" s="56"/>
      <c r="E34" s="51"/>
    </row>
    <row r="35" customFormat="false" ht="12.75" hidden="false" customHeight="false" outlineLevel="0" collapsed="false">
      <c r="A35" s="36" t="s">
        <v>43</v>
      </c>
      <c r="B35" s="49" t="n">
        <f aca="false">+C35/$B$4</f>
        <v>17067.3870967742</v>
      </c>
      <c r="C35" s="59" t="n">
        <f aca="false">ROUND(C34/(1-B7),0)</f>
        <v>529089</v>
      </c>
      <c r="D35" s="56"/>
      <c r="E35" s="51"/>
    </row>
    <row r="36" customFormat="false" ht="12.75" hidden="false" customHeight="false" outlineLevel="0" collapsed="false">
      <c r="A36" s="36"/>
      <c r="D36" s="56"/>
      <c r="E36" s="51"/>
    </row>
    <row r="37" customFormat="false" ht="12.75" hidden="false" customHeight="false" outlineLevel="0" collapsed="false">
      <c r="A37" s="36" t="s">
        <v>44</v>
      </c>
      <c r="B37" s="61"/>
      <c r="D37" s="56"/>
      <c r="E37" s="51"/>
    </row>
    <row r="38" customFormat="false" ht="12.75" hidden="false" customHeight="false" outlineLevel="0" collapsed="false">
      <c r="A38" s="36" t="s">
        <v>45</v>
      </c>
      <c r="C38" s="66" t="n">
        <v>15366</v>
      </c>
      <c r="D38" s="56"/>
      <c r="E38" s="51"/>
    </row>
    <row r="39" customFormat="false" ht="12.75" hidden="false" customHeight="false" outlineLevel="0" collapsed="false">
      <c r="A39" s="33" t="s">
        <v>46</v>
      </c>
      <c r="B39" s="49" t="n">
        <f aca="false">+C39/$B$4</f>
        <v>0</v>
      </c>
      <c r="C39" s="63" t="n">
        <v>0</v>
      </c>
      <c r="D39" s="67"/>
      <c r="E39" s="51"/>
    </row>
    <row r="40" customFormat="false" ht="12.75" hidden="false" customHeight="false" outlineLevel="0" collapsed="false">
      <c r="A40" s="33" t="s">
        <v>47</v>
      </c>
      <c r="B40" s="49" t="n">
        <f aca="false">+C40/$B$4</f>
        <v>0</v>
      </c>
      <c r="C40" s="63" t="n">
        <v>0</v>
      </c>
      <c r="D40" s="67"/>
      <c r="E40" s="51"/>
    </row>
    <row r="41" customFormat="false" ht="12.75" hidden="false" customHeight="false" outlineLevel="0" collapsed="false">
      <c r="A41" s="36" t="s">
        <v>48</v>
      </c>
      <c r="B41" s="49"/>
      <c r="C41" s="63"/>
      <c r="D41" s="68"/>
      <c r="E41" s="51"/>
    </row>
    <row r="42" customFormat="false" ht="12.75" hidden="false" customHeight="false" outlineLevel="0" collapsed="false">
      <c r="B42" s="53" t="n">
        <f aca="false">+C42/$B$4</f>
        <v>0</v>
      </c>
      <c r="C42" s="64" t="n">
        <v>0</v>
      </c>
      <c r="D42" s="56"/>
      <c r="E42" s="51"/>
    </row>
    <row r="43" customFormat="false" ht="12.75" hidden="false" customHeight="false" outlineLevel="0" collapsed="false">
      <c r="A43" s="36" t="s">
        <v>49</v>
      </c>
      <c r="B43" s="55" t="n">
        <f aca="false">+C43/$B$4</f>
        <v>495.677419354839</v>
      </c>
      <c r="C43" s="59" t="n">
        <f aca="false">SUM(C38:C42)</f>
        <v>15366</v>
      </c>
      <c r="D43" s="69"/>
      <c r="E43" s="51"/>
    </row>
    <row r="45" customFormat="false" ht="12.75" hidden="false" customHeight="false" outlineLevel="0" collapsed="false">
      <c r="A45" s="36" t="s">
        <v>50</v>
      </c>
      <c r="B45" s="55" t="n">
        <f aca="false">+C45/$B$4</f>
        <v>16571.7096774194</v>
      </c>
      <c r="C45" s="59" t="n">
        <f aca="false">C35-C43</f>
        <v>513723</v>
      </c>
      <c r="E45" s="33"/>
    </row>
    <row r="46" customFormat="false" ht="12.75" hidden="false" customHeight="false" outlineLevel="0" collapsed="false">
      <c r="A46" s="36" t="s">
        <v>51</v>
      </c>
      <c r="B46" s="55" t="n">
        <f aca="false">+C46/31</f>
        <v>6129.03225806452</v>
      </c>
      <c r="C46" s="59" t="n">
        <f aca="false">+Gelber!D14</f>
        <v>190000</v>
      </c>
      <c r="D46" s="70" t="n">
        <f aca="false">+Gelber!E14</f>
        <v>4.84826315789474</v>
      </c>
      <c r="E46" s="71" t="n">
        <f aca="false">+D46*C46</f>
        <v>921170</v>
      </c>
    </row>
    <row r="47" customFormat="false" ht="12.75" hidden="false" customHeight="false" outlineLevel="0" collapsed="false">
      <c r="A47" s="36" t="s">
        <v>16</v>
      </c>
      <c r="B47" s="55" t="n">
        <f aca="false">+C47/$B$4</f>
        <v>2162.25806451613</v>
      </c>
      <c r="C47" s="72" t="n">
        <f aca="false">+'El Paso Fixed NSP Transactions'!C31</f>
        <v>67030</v>
      </c>
      <c r="D47" s="70" t="n">
        <f aca="false">E47/C47</f>
        <v>4.18785886916306</v>
      </c>
      <c r="E47" s="71" t="n">
        <f aca="false">+'El Paso Fixed NSP Transactions'!E31</f>
        <v>280712.18</v>
      </c>
      <c r="F47" s="73"/>
    </row>
    <row r="48" customFormat="false" ht="12.75" hidden="false" customHeight="false" outlineLevel="0" collapsed="false">
      <c r="A48" s="36" t="s">
        <v>52</v>
      </c>
      <c r="B48" s="55" t="n">
        <f aca="false">+B45-B47-B46</f>
        <v>8280.41935483871</v>
      </c>
      <c r="C48" s="59" t="n">
        <f aca="false">+C45-C46-C47</f>
        <v>256693</v>
      </c>
      <c r="D48" s="74" t="n">
        <f aca="false">B5-0.012</f>
        <v>2.328</v>
      </c>
      <c r="E48" s="75" t="n">
        <f aca="false">C48*D48</f>
        <v>597581.304</v>
      </c>
      <c r="F48" s="73"/>
    </row>
    <row r="49" customFormat="false" ht="12.75" hidden="false" customHeight="false" outlineLevel="0" collapsed="false">
      <c r="A49" s="36"/>
      <c r="B49" s="55"/>
      <c r="C49" s="59"/>
      <c r="D49" s="74"/>
      <c r="E49" s="75"/>
      <c r="F49" s="73"/>
    </row>
    <row r="50" customFormat="false" ht="13.5" hidden="false" customHeight="true" outlineLevel="0" collapsed="false">
      <c r="A50" s="36" t="s">
        <v>53</v>
      </c>
      <c r="C50" s="76" t="s">
        <v>7</v>
      </c>
      <c r="D50" s="76" t="s">
        <v>8</v>
      </c>
      <c r="E50" s="77" t="s">
        <v>9</v>
      </c>
    </row>
    <row r="51" customFormat="false" ht="15" hidden="false" customHeight="false" outlineLevel="0" collapsed="false">
      <c r="A51" s="33" t="s">
        <v>54</v>
      </c>
      <c r="C51" s="78"/>
      <c r="D51" s="78"/>
      <c r="E51" s="78"/>
    </row>
    <row r="52" customFormat="false" ht="12.75" hidden="false" customHeight="false" outlineLevel="0" collapsed="false">
      <c r="A52" s="33" t="s">
        <v>23</v>
      </c>
      <c r="C52" s="63" t="n">
        <v>3067</v>
      </c>
      <c r="D52" s="79" t="n">
        <v>7.7463000186</v>
      </c>
      <c r="E52" s="34" t="n">
        <f aca="false">C52*D52</f>
        <v>23757.9021570462</v>
      </c>
    </row>
    <row r="53" customFormat="false" ht="12.75" hidden="false" customHeight="false" outlineLevel="0" collapsed="false">
      <c r="A53" s="33" t="s">
        <v>27</v>
      </c>
      <c r="C53" s="63" t="n">
        <v>34544</v>
      </c>
      <c r="D53" s="79" t="n">
        <v>7.7463000186</v>
      </c>
      <c r="E53" s="34" t="n">
        <f aca="false">C53*D53</f>
        <v>267588.187842518</v>
      </c>
      <c r="F53" s="73"/>
    </row>
    <row r="54" customFormat="false" ht="12.75" hidden="false" customHeight="false" outlineLevel="0" collapsed="false">
      <c r="A54" s="33" t="s">
        <v>55</v>
      </c>
      <c r="C54" s="63"/>
      <c r="D54" s="80"/>
      <c r="E54" s="81" t="n">
        <v>-26788.05</v>
      </c>
      <c r="F54" s="82"/>
    </row>
    <row r="55" customFormat="false" ht="12.75" hidden="false" customHeight="false" outlineLevel="0" collapsed="false">
      <c r="A55" s="33" t="s">
        <v>56</v>
      </c>
      <c r="C55" s="63" t="n">
        <f aca="false">SUM(C52:C53)</f>
        <v>37611</v>
      </c>
      <c r="D55" s="80"/>
      <c r="E55" s="34" t="n">
        <f aca="false">SUM(E52:E54)</f>
        <v>264558.039999565</v>
      </c>
      <c r="F55" s="73"/>
    </row>
    <row r="56" customFormat="false" ht="12.75" hidden="false" customHeight="false" outlineLevel="0" collapsed="false">
      <c r="C56" s="63"/>
      <c r="D56" s="80"/>
      <c r="F56" s="83"/>
    </row>
    <row r="57" customFormat="false" ht="12.75" hidden="false" customHeight="false" outlineLevel="0" collapsed="false">
      <c r="A57" s="33" t="s">
        <v>57</v>
      </c>
      <c r="C57" s="63"/>
      <c r="D57" s="80"/>
    </row>
    <row r="58" customFormat="false" ht="12.75" hidden="false" customHeight="false" outlineLevel="0" collapsed="false">
      <c r="A58" s="33" t="s">
        <v>23</v>
      </c>
      <c r="C58" s="63" t="n">
        <f aca="false">(C34-C24)*(C13/(C13+C22))</f>
        <v>16692</v>
      </c>
      <c r="D58" s="84" t="n">
        <v>0.0288</v>
      </c>
      <c r="E58" s="34" t="n">
        <f aca="false">C58*D58</f>
        <v>480.7296</v>
      </c>
      <c r="F58" s="73"/>
    </row>
    <row r="59" customFormat="false" ht="12.75" hidden="false" customHeight="false" outlineLevel="0" collapsed="false">
      <c r="A59" s="33" t="s">
        <v>27</v>
      </c>
      <c r="C59" s="63" t="n">
        <f aca="false">(C34-C24)*(C22/(C13+C22))</f>
        <v>493350</v>
      </c>
      <c r="D59" s="84" t="n">
        <v>0.0288</v>
      </c>
      <c r="E59" s="34" t="n">
        <f aca="false">C59*D59</f>
        <v>14208.48</v>
      </c>
    </row>
    <row r="60" customFormat="false" ht="12.75" hidden="false" customHeight="false" outlineLevel="0" collapsed="false">
      <c r="A60" s="33" t="s">
        <v>58</v>
      </c>
      <c r="C60" s="85" t="n">
        <f aca="false">C24</f>
        <v>0</v>
      </c>
      <c r="D60" s="84" t="n">
        <v>0.0288</v>
      </c>
      <c r="E60" s="86" t="n">
        <f aca="false">C60*D60</f>
        <v>0</v>
      </c>
    </row>
    <row r="61" customFormat="false" ht="12.75" hidden="false" customHeight="false" outlineLevel="0" collapsed="false">
      <c r="A61" s="33" t="s">
        <v>59</v>
      </c>
      <c r="C61" s="63" t="n">
        <f aca="false">SUM(C58:C60)</f>
        <v>510042</v>
      </c>
      <c r="D61" s="80"/>
      <c r="E61" s="34" t="n">
        <f aca="false">SUM(E58:E60)</f>
        <v>14689.2096</v>
      </c>
      <c r="F61" s="73"/>
    </row>
    <row r="62" customFormat="false" ht="12.75" hidden="false" customHeight="false" outlineLevel="0" collapsed="false">
      <c r="C62" s="66"/>
      <c r="D62" s="87"/>
    </row>
    <row r="63" customFormat="false" ht="12.75" hidden="false" customHeight="false" outlineLevel="0" collapsed="false">
      <c r="A63" s="33" t="s">
        <v>60</v>
      </c>
      <c r="B63" s="55"/>
      <c r="C63" s="1"/>
      <c r="D63" s="1"/>
      <c r="E63" s="34" t="n">
        <f aca="false">E52+E58</f>
        <v>24238.6317570462</v>
      </c>
      <c r="F63" s="73"/>
    </row>
    <row r="64" customFormat="false" ht="12.75" hidden="false" customHeight="false" outlineLevel="0" collapsed="false">
      <c r="A64" s="33" t="s">
        <v>61</v>
      </c>
      <c r="C64" s="1"/>
      <c r="D64" s="1"/>
      <c r="E64" s="34" t="n">
        <f aca="false">E53+E59</f>
        <v>281796.667842518</v>
      </c>
      <c r="F64" s="73"/>
    </row>
    <row r="65" customFormat="false" ht="12.75" hidden="false" customHeight="false" outlineLevel="0" collapsed="false">
      <c r="A65" s="33" t="s">
        <v>62</v>
      </c>
      <c r="C65" s="1"/>
      <c r="D65" s="1"/>
      <c r="E65" s="88" t="n">
        <f aca="false">E54</f>
        <v>-26788.05</v>
      </c>
      <c r="F65" s="73"/>
    </row>
    <row r="66" customFormat="false" ht="12.75" hidden="false" customHeight="false" outlineLevel="0" collapsed="false">
      <c r="A66" s="33" t="s">
        <v>63</v>
      </c>
      <c r="C66" s="1"/>
      <c r="D66" s="1"/>
      <c r="E66" s="86" t="n">
        <f aca="false">E60</f>
        <v>0</v>
      </c>
      <c r="F66" s="73"/>
    </row>
    <row r="67" customFormat="false" ht="12.75" hidden="false" customHeight="false" outlineLevel="0" collapsed="false">
      <c r="A67" s="36" t="s">
        <v>64</v>
      </c>
      <c r="B67" s="61"/>
      <c r="C67" s="1"/>
      <c r="D67" s="1"/>
      <c r="E67" s="75" t="n">
        <f aca="false">SUM(E63:E66)</f>
        <v>279247.249599565</v>
      </c>
      <c r="F67" s="73"/>
    </row>
    <row r="68" customFormat="false" ht="12.75" hidden="false" customHeight="false" outlineLevel="0" collapsed="false">
      <c r="C68" s="41"/>
    </row>
    <row r="69" customFormat="false" ht="15.75" hidden="false" customHeight="false" outlineLevel="0" collapsed="false">
      <c r="A69" s="89" t="s">
        <v>65</v>
      </c>
      <c r="B69" s="90"/>
      <c r="C69" s="91"/>
      <c r="D69" s="90"/>
      <c r="E69" s="92" t="n">
        <f aca="false">E46+E47+E67+E48</f>
        <v>2078710.73359956</v>
      </c>
      <c r="F69" s="73"/>
      <c r="G69" s="93"/>
    </row>
    <row r="70" customFormat="false" ht="12.75" hidden="false" customHeight="false" outlineLevel="0" collapsed="false">
      <c r="E70" s="33"/>
    </row>
    <row r="71" customFormat="false" ht="12.75" hidden="false" customHeight="false" outlineLevel="0" collapsed="false">
      <c r="C71" s="41"/>
      <c r="E71" s="94"/>
    </row>
    <row r="83" customFormat="false" ht="11.25" hidden="false" customHeight="true" outlineLevel="0" collapsed="false"/>
    <row r="84" customFormat="false" ht="11.25" hidden="false" customHeight="true" outlineLevel="0" collapsed="false"/>
    <row r="85" customFormat="false" ht="11.25" hidden="false" customHeight="true" outlineLevel="0" collapsed="false"/>
    <row r="86" customFormat="false" ht="11.25" hidden="false" customHeight="true" outlineLevel="0" collapsed="false"/>
    <row r="87" customFormat="false" ht="11.25" hidden="false" customHeight="true" outlineLevel="0" collapsed="false"/>
    <row r="88" customFormat="false" ht="11.25" hidden="false" customHeight="true" outlineLevel="0" collapsed="false"/>
    <row r="89" customFormat="false" ht="11.2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102" customFormat="false" ht="12.75" hidden="false" customHeight="false" outlineLevel="0" collapsed="false">
      <c r="B102" s="61"/>
    </row>
    <row r="103" customFormat="false" ht="12.75" hidden="false" customHeight="false" outlineLevel="0" collapsed="false">
      <c r="B103" s="61"/>
    </row>
    <row r="104" customFormat="false" ht="12.75" hidden="false" customHeight="false" outlineLevel="0" collapsed="false">
      <c r="B104" s="61"/>
    </row>
    <row r="105" customFormat="false" ht="12.75" hidden="false" customHeight="false" outlineLevel="0" collapsed="false">
      <c r="B105" s="61"/>
    </row>
    <row r="106" customFormat="false" ht="12.75" hidden="false" customHeight="false" outlineLevel="0" collapsed="false">
      <c r="B106" s="95"/>
    </row>
    <row r="107" customFormat="false" ht="12.75" hidden="false" customHeight="false" outlineLevel="0" collapsed="false">
      <c r="B107" s="96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7.55"/>
    <col collapsed="false" customWidth="true" hidden="false" outlineLevel="0" max="2" min="2" style="0" width="9.21"/>
    <col collapsed="false" customWidth="true" hidden="false" outlineLevel="0" max="3" min="3" style="0" width="8.44"/>
    <col collapsed="false" customWidth="true" hidden="false" outlineLevel="0" max="4" min="4" style="0" width="10.77"/>
    <col collapsed="false" customWidth="true" hidden="false" outlineLevel="0" max="5" min="5" style="0" width="13.55"/>
    <col collapsed="false" customWidth="true" hidden="false" outlineLevel="0" max="6" min="6" style="0" width="13.88"/>
  </cols>
  <sheetData>
    <row r="2" customFormat="false" ht="15" hidden="false" customHeight="false" outlineLevel="0" collapsed="false">
      <c r="A2" s="0" t="s">
        <v>21</v>
      </c>
      <c r="B2" s="0" t="n">
        <f aca="false">+'EPNG-spreadsheet'!B5</f>
        <v>2.34</v>
      </c>
    </row>
    <row r="3" customFormat="false" ht="15" hidden="false" customHeight="false" outlineLevel="0" collapsed="false">
      <c r="A3" s="0" t="s">
        <v>66</v>
      </c>
      <c r="B3" s="0" t="n">
        <v>3.182</v>
      </c>
    </row>
    <row r="4" customFormat="false" ht="15" hidden="false" customHeight="false" outlineLevel="0" collapsed="false">
      <c r="A4" s="0" t="s">
        <v>67</v>
      </c>
      <c r="B4" s="0" t="n">
        <v>0.012</v>
      </c>
    </row>
    <row r="5" customFormat="false" ht="20.25" hidden="false" customHeight="false" outlineLevel="0" collapsed="false">
      <c r="A5" s="97"/>
      <c r="B5" s="98"/>
      <c r="C5" s="98"/>
      <c r="D5" s="99" t="s">
        <v>68</v>
      </c>
      <c r="E5" s="98"/>
      <c r="F5" s="100"/>
    </row>
    <row r="6" customFormat="false" ht="15.75" hidden="false" customHeight="false" outlineLevel="0" collapsed="false">
      <c r="A6" s="101" t="s">
        <v>69</v>
      </c>
      <c r="B6" s="101" t="s">
        <v>70</v>
      </c>
      <c r="C6" s="102" t="s">
        <v>71</v>
      </c>
      <c r="D6" s="102" t="s">
        <v>72</v>
      </c>
      <c r="E6" s="102" t="s">
        <v>73</v>
      </c>
      <c r="F6" s="101" t="s">
        <v>74</v>
      </c>
    </row>
    <row r="7" customFormat="false" ht="15.75" hidden="false" customHeight="false" outlineLevel="0" collapsed="false">
      <c r="A7" s="103"/>
      <c r="B7" s="104" t="n">
        <v>36910</v>
      </c>
      <c r="C7" s="105" t="n">
        <v>0</v>
      </c>
      <c r="D7" s="106" t="n">
        <v>50000</v>
      </c>
      <c r="E7" s="107" t="n">
        <v>5.34</v>
      </c>
      <c r="F7" s="108" t="n">
        <f aca="false">+E7*D7</f>
        <v>267000</v>
      </c>
      <c r="G7" s="0" t="s">
        <v>75</v>
      </c>
    </row>
    <row r="8" customFormat="false" ht="15.75" hidden="false" customHeight="false" outlineLevel="0" collapsed="false">
      <c r="A8" s="103"/>
      <c r="B8" s="104" t="n">
        <v>36970</v>
      </c>
      <c r="C8" s="105"/>
      <c r="D8" s="106" t="n">
        <v>50000</v>
      </c>
      <c r="E8" s="107" t="n">
        <v>4.97</v>
      </c>
      <c r="F8" s="108" t="n">
        <f aca="false">+E8*D8</f>
        <v>248500</v>
      </c>
    </row>
    <row r="9" customFormat="false" ht="15.75" hidden="false" customHeight="false" outlineLevel="0" collapsed="false">
      <c r="A9" s="103"/>
      <c r="B9" s="104" t="n">
        <v>36970</v>
      </c>
      <c r="C9" s="105" t="n">
        <v>0</v>
      </c>
      <c r="D9" s="106" t="n">
        <v>20000</v>
      </c>
      <c r="E9" s="107" t="n">
        <v>4.418</v>
      </c>
      <c r="F9" s="108" t="n">
        <f aca="false">+E9*D9</f>
        <v>88360</v>
      </c>
    </row>
    <row r="10" customFormat="false" ht="15.75" hidden="false" customHeight="false" outlineLevel="0" collapsed="false">
      <c r="A10" s="103"/>
      <c r="B10" s="104"/>
      <c r="C10" s="105" t="n">
        <v>0</v>
      </c>
      <c r="D10" s="106" t="n">
        <v>70000</v>
      </c>
      <c r="E10" s="107" t="n">
        <f aca="false">5.375+($B$2-$B$3)</f>
        <v>4.533</v>
      </c>
      <c r="F10" s="108" t="n">
        <f aca="false">+E10*D10</f>
        <v>317310</v>
      </c>
    </row>
    <row r="11" customFormat="false" ht="15.75" hidden="false" customHeight="false" outlineLevel="0" collapsed="false">
      <c r="A11" s="103"/>
      <c r="B11" s="104"/>
      <c r="C11" s="105"/>
      <c r="D11" s="106"/>
      <c r="E11" s="107"/>
      <c r="F11" s="108"/>
    </row>
    <row r="12" customFormat="false" ht="15.75" hidden="false" customHeight="false" outlineLevel="0" collapsed="false">
      <c r="A12" s="103"/>
      <c r="B12" s="104"/>
      <c r="C12" s="105"/>
      <c r="D12" s="106"/>
      <c r="E12" s="107"/>
      <c r="F12" s="108"/>
    </row>
    <row r="13" customFormat="false" ht="15" hidden="false" customHeight="false" outlineLevel="0" collapsed="false">
      <c r="A13" s="109"/>
      <c r="B13" s="104"/>
      <c r="C13" s="110"/>
      <c r="D13" s="111"/>
      <c r="E13" s="110"/>
      <c r="F13" s="112"/>
    </row>
    <row r="14" customFormat="false" ht="15.75" hidden="false" customHeight="false" outlineLevel="0" collapsed="false">
      <c r="A14" s="113" t="s">
        <v>76</v>
      </c>
      <c r="B14" s="101"/>
      <c r="C14" s="114"/>
      <c r="D14" s="115" t="n">
        <f aca="false">SUM(D7:D10)</f>
        <v>190000</v>
      </c>
      <c r="E14" s="116" t="n">
        <f aca="false">+F14/D14</f>
        <v>4.84826315789474</v>
      </c>
      <c r="F14" s="117" t="n">
        <f aca="false">SUM(F7:F13)</f>
        <v>921170</v>
      </c>
    </row>
    <row r="16" customFormat="false" ht="15.75" hidden="false" customHeight="false" outlineLevel="0" collapsed="false">
      <c r="E16" s="1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24.21"/>
    <col collapsed="false" customWidth="true" hidden="false" outlineLevel="0" max="2" min="2" style="1" width="7.99"/>
    <col collapsed="false" customWidth="false" hidden="false" outlineLevel="0" max="3" min="3" style="1" width="8.88"/>
    <col collapsed="false" customWidth="true" hidden="false" outlineLevel="0" max="4" min="4" style="1" width="9.88"/>
    <col collapsed="false" customWidth="true" hidden="false" outlineLevel="0" max="5" min="5" style="1" width="8.21"/>
    <col collapsed="false" customWidth="true" hidden="false" outlineLevel="0" max="6" min="6" style="40" width="11.88"/>
    <col collapsed="false" customWidth="true" hidden="false" outlineLevel="0" max="8" min="7" style="1" width="9.55"/>
    <col collapsed="false" customWidth="false" hidden="false" outlineLevel="0" max="257" min="9" style="1" width="8.88"/>
  </cols>
  <sheetData>
    <row r="1" customFormat="false" ht="12.75" hidden="false" customHeight="false" outlineLevel="0" collapsed="false">
      <c r="A1" s="2" t="s">
        <v>77</v>
      </c>
      <c r="D1" s="118"/>
    </row>
    <row r="2" customFormat="false" ht="12.75" hidden="false" customHeight="false" outlineLevel="0" collapsed="false">
      <c r="A2" s="1" t="s">
        <v>19</v>
      </c>
    </row>
    <row r="4" customFormat="false" ht="12.75" hidden="false" customHeight="false" outlineLevel="0" collapsed="false">
      <c r="A4" s="2" t="s">
        <v>78</v>
      </c>
      <c r="B4" s="9" t="s">
        <v>6</v>
      </c>
      <c r="C4" s="9" t="s">
        <v>79</v>
      </c>
      <c r="D4" s="9" t="s">
        <v>7</v>
      </c>
      <c r="E4" s="9" t="s">
        <v>8</v>
      </c>
      <c r="F4" s="10" t="s">
        <v>9</v>
      </c>
      <c r="G4" s="9"/>
    </row>
    <row r="5" customFormat="false" ht="12.75" hidden="false" customHeight="false" outlineLevel="0" collapsed="false">
      <c r="A5" s="1" t="s">
        <v>80</v>
      </c>
      <c r="C5" s="119" t="n">
        <v>31</v>
      </c>
      <c r="D5" s="4" t="n">
        <v>21542</v>
      </c>
      <c r="E5" s="12"/>
    </row>
    <row r="6" customFormat="false" ht="12.75" hidden="false" customHeight="false" outlineLevel="0" collapsed="false">
      <c r="A6" s="1" t="s">
        <v>81</v>
      </c>
      <c r="D6" s="120" t="n">
        <v>14033</v>
      </c>
      <c r="E6" s="12"/>
    </row>
    <row r="7" customFormat="false" ht="12.75" hidden="false" customHeight="false" outlineLevel="0" collapsed="false">
      <c r="A7" s="2" t="s">
        <v>42</v>
      </c>
      <c r="D7" s="72" t="n">
        <f aca="false">D5-D6</f>
        <v>7509</v>
      </c>
      <c r="E7" s="12"/>
    </row>
    <row r="8" customFormat="false" ht="12.75" hidden="false" customHeight="false" outlineLevel="0" collapsed="false">
      <c r="A8" s="1" t="s">
        <v>82</v>
      </c>
      <c r="D8" s="61" t="n">
        <f aca="false">ROUND(D7/0.955,0)</f>
        <v>7863</v>
      </c>
      <c r="E8" s="12" t="n">
        <f aca="false">ROUND(B25,4)</f>
        <v>2.4401</v>
      </c>
      <c r="F8" s="40" t="n">
        <f aca="false">E8*D8</f>
        <v>19186.5063</v>
      </c>
    </row>
    <row r="10" customFormat="false" ht="12.75" hidden="false" customHeight="false" outlineLevel="0" collapsed="false">
      <c r="A10" s="2" t="s">
        <v>83</v>
      </c>
      <c r="B10" s="118"/>
    </row>
    <row r="11" customFormat="false" ht="12.75" hidden="false" customHeight="false" outlineLevel="0" collapsed="false">
      <c r="A11" s="2" t="s">
        <v>84</v>
      </c>
      <c r="D11" s="40"/>
    </row>
    <row r="12" customFormat="false" ht="12.75" hidden="false" customHeight="false" outlineLevel="0" collapsed="false">
      <c r="A12" s="1" t="s">
        <v>85</v>
      </c>
      <c r="D12" s="121" t="n">
        <f aca="false">+C5*25000</f>
        <v>775000</v>
      </c>
      <c r="E12" s="1" t="n">
        <v>0.2096</v>
      </c>
      <c r="F12" s="40" t="n">
        <f aca="false">E12*D12</f>
        <v>162440</v>
      </c>
    </row>
    <row r="13" customFormat="false" ht="12.75" hidden="false" customHeight="false" outlineLevel="0" collapsed="false">
      <c r="A13" s="2" t="s">
        <v>86</v>
      </c>
      <c r="D13" s="121"/>
    </row>
    <row r="14" customFormat="false" ht="12.75" hidden="false" customHeight="false" outlineLevel="0" collapsed="false">
      <c r="A14" s="1" t="s">
        <v>85</v>
      </c>
      <c r="D14" s="121" t="n">
        <v>7509</v>
      </c>
      <c r="E14" s="1" t="n">
        <v>0.0254</v>
      </c>
      <c r="F14" s="122" t="n">
        <f aca="false">E14*D14</f>
        <v>190.7286</v>
      </c>
    </row>
    <row r="15" customFormat="false" ht="12.75" hidden="false" customHeight="false" outlineLevel="0" collapsed="false">
      <c r="A15" s="1" t="s">
        <v>49</v>
      </c>
      <c r="D15" s="121"/>
      <c r="F15" s="40" t="n">
        <f aca="false">SUM(F12:F14)</f>
        <v>162630.7286</v>
      </c>
    </row>
    <row r="17" customFormat="false" ht="12.75" hidden="false" customHeight="false" outlineLevel="0" collapsed="false">
      <c r="A17" s="1" t="s">
        <v>87</v>
      </c>
      <c r="F17" s="94" t="n">
        <f aca="false">F15+F8</f>
        <v>181817.2349</v>
      </c>
    </row>
    <row r="19" customFormat="false" ht="12.75" hidden="false" customHeight="false" outlineLevel="0" collapsed="false">
      <c r="A19" s="2" t="s">
        <v>88</v>
      </c>
    </row>
    <row r="20" customFormat="false" ht="12.75" hidden="false" customHeight="true" outlineLevel="0" collapsed="false">
      <c r="A20" s="1" t="s">
        <v>3</v>
      </c>
      <c r="B20" s="12" t="n">
        <f aca="false">'EPNG-spreadsheet'!B5</f>
        <v>2.34</v>
      </c>
      <c r="F20" s="123"/>
    </row>
    <row r="21" customFormat="false" ht="12.75" hidden="false" customHeight="false" outlineLevel="0" collapsed="false">
      <c r="A21" s="1" t="s">
        <v>89</v>
      </c>
      <c r="B21" s="12" t="n">
        <v>-0.012</v>
      </c>
    </row>
    <row r="22" customFormat="false" ht="12.75" hidden="false" customHeight="false" outlineLevel="0" collapsed="false">
      <c r="A22" s="1" t="s">
        <v>90</v>
      </c>
      <c r="B22" s="1" t="n">
        <f aca="false">((B20+B21)/(1-0.0025)-(B20+B21))</f>
        <v>0.00583458646616508</v>
      </c>
    </row>
    <row r="23" customFormat="false" ht="12.75" hidden="false" customHeight="false" outlineLevel="0" collapsed="false">
      <c r="A23" s="1" t="s">
        <v>91</v>
      </c>
      <c r="B23" s="12" t="n">
        <v>0.1052</v>
      </c>
    </row>
    <row r="24" customFormat="false" ht="12.75" hidden="false" customHeight="false" outlineLevel="0" collapsed="false">
      <c r="A24" s="1" t="s">
        <v>92</v>
      </c>
      <c r="B24" s="124" t="n">
        <v>0.0011</v>
      </c>
    </row>
    <row r="25" customFormat="false" ht="13.5" hidden="false" customHeight="false" outlineLevel="0" collapsed="false">
      <c r="A25" s="1" t="s">
        <v>93</v>
      </c>
      <c r="B25" s="125" t="n">
        <f aca="false">ROUND(SUM(B20:B24),4)</f>
        <v>2.4401</v>
      </c>
      <c r="E25" s="12"/>
      <c r="F25" s="126"/>
    </row>
    <row r="26" customFormat="false" ht="13.5" hidden="false" customHeight="false" outlineLevel="0" collapsed="false"/>
    <row r="27" customFormat="false" ht="12.75" hidden="false" customHeight="false" outlineLevel="0" collapsed="false">
      <c r="B27" s="12"/>
    </row>
    <row r="28" customFormat="false" ht="12.75" hidden="false" customHeight="false" outlineLevel="0" collapsed="false">
      <c r="F28" s="1"/>
    </row>
    <row r="29" customFormat="false" ht="12.75" hidden="false" customHeight="false" outlineLevel="0" collapsed="false">
      <c r="F29" s="1"/>
    </row>
    <row r="30" customFormat="false" ht="12.75" hidden="false" customHeight="false" outlineLevel="0" collapsed="false">
      <c r="F30" s="1"/>
    </row>
    <row r="31" customFormat="false" ht="12" hidden="false" customHeight="true" outlineLevel="0" collapsed="false">
      <c r="F31" s="1"/>
    </row>
    <row r="32" customFormat="false" ht="12.75" hidden="true" customHeight="false" outlineLevel="0" collapsed="false">
      <c r="F32" s="1"/>
    </row>
    <row r="33" customFormat="false" ht="12.75" hidden="false" customHeight="false" outlineLevel="0" collapsed="false">
      <c r="F33" s="1"/>
    </row>
    <row r="34" customFormat="false" ht="11.25" hidden="false" customHeight="true" outlineLevel="0" collapsed="false">
      <c r="F34" s="1"/>
    </row>
    <row r="35" customFormat="false" ht="13.5" hidden="true" customHeight="true" outlineLevel="0" collapsed="false">
      <c r="F35" s="1"/>
    </row>
    <row r="36" customFormat="false" ht="12.75" hidden="false" customHeight="false" outlineLevel="0" collapsed="false">
      <c r="F36" s="1"/>
    </row>
    <row r="37" customFormat="false" ht="12.75" hidden="false" customHeight="false" outlineLevel="0" collapsed="false">
      <c r="F37" s="1"/>
    </row>
    <row r="38" customFormat="false" ht="12.75" hidden="false" customHeight="false" outlineLevel="0" collapsed="false">
      <c r="F38" s="1"/>
    </row>
    <row r="39" customFormat="false" ht="12.75" hidden="false" customHeight="false" outlineLevel="0" collapsed="false">
      <c r="F39" s="1"/>
    </row>
    <row r="40" customFormat="false" ht="12.75" hidden="false" customHeight="false" outlineLevel="0" collapsed="false">
      <c r="F40" s="1"/>
    </row>
    <row r="41" customFormat="false" ht="12.75" hidden="false" customHeight="false" outlineLevel="0" collapsed="false">
      <c r="F41" s="1"/>
    </row>
    <row r="42" customFormat="false" ht="12.75" hidden="false" customHeight="false" outlineLevel="0" collapsed="false">
      <c r="F42" s="1"/>
    </row>
    <row r="43" customFormat="false" ht="12.75" hidden="false" customHeight="false" outlineLevel="0" collapsed="false">
      <c r="F43" s="1"/>
    </row>
    <row r="44" customFormat="false" ht="12.75" hidden="false" customHeight="false" outlineLevel="0" collapsed="false">
      <c r="F44" s="1"/>
    </row>
    <row r="45" customFormat="false" ht="12.75" hidden="false" customHeight="false" outlineLevel="0" collapsed="false">
      <c r="F45" s="1"/>
    </row>
    <row r="46" customFormat="false" ht="12.75" hidden="false" customHeight="false" outlineLevel="0" collapsed="false">
      <c r="F46" s="1"/>
    </row>
    <row r="47" customFormat="false" ht="12.75" hidden="false" customHeight="false" outlineLevel="0" collapsed="false">
      <c r="F47" s="1"/>
    </row>
    <row r="48" customFormat="false" ht="12.75" hidden="false" customHeight="false" outlineLevel="0" collapsed="false">
      <c r="F48" s="1"/>
    </row>
    <row r="49" customFormat="false" ht="12.75" hidden="false" customHeight="false" outlineLevel="0" collapsed="false">
      <c r="F49" s="1"/>
    </row>
    <row r="50" customFormat="false" ht="12.75" hidden="false" customHeight="false" outlineLevel="0" collapsed="false">
      <c r="F50" s="1"/>
    </row>
    <row r="51" customFormat="false" ht="12.75" hidden="false" customHeight="false" outlineLevel="0" collapsed="false">
      <c r="F51" s="1"/>
    </row>
    <row r="52" customFormat="false" ht="12.75" hidden="false" customHeight="false" outlineLevel="0" collapsed="false">
      <c r="F52" s="1"/>
    </row>
    <row r="53" customFormat="false" ht="12.75" hidden="false" customHeight="false" outlineLevel="0" collapsed="false">
      <c r="F53" s="1"/>
    </row>
    <row r="54" customFormat="false" ht="12.75" hidden="false" customHeight="false" outlineLevel="0" collapsed="false"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  <row r="57" customFormat="false" ht="12.75" hidden="false" customHeight="false" outlineLevel="0" collapsed="false">
      <c r="F57" s="1"/>
    </row>
    <row r="58" customFormat="false" ht="12.75" hidden="false" customHeight="false" outlineLevel="0" collapsed="false">
      <c r="F58" s="1"/>
    </row>
    <row r="59" customFormat="false" ht="12.75" hidden="false" customHeight="false" outlineLevel="0" collapsed="false">
      <c r="F59" s="1"/>
    </row>
    <row r="60" customFormat="false" ht="12.75" hidden="false" customHeight="false" outlineLevel="0" collapsed="false">
      <c r="F60" s="1"/>
    </row>
    <row r="61" customFormat="false" ht="12.75" hidden="false" customHeight="false" outlineLevel="0" collapsed="false">
      <c r="F61" s="1"/>
    </row>
    <row r="62" customFormat="false" ht="12.75" hidden="false" customHeight="false" outlineLevel="0" collapsed="false">
      <c r="F62" s="1"/>
    </row>
    <row r="63" customFormat="false" ht="12.75" hidden="false" customHeight="false" outlineLevel="0" collapsed="false">
      <c r="F63" s="1"/>
    </row>
    <row r="64" customFormat="false" ht="12.75" hidden="false" customHeight="false" outlineLevel="0" collapsed="false">
      <c r="F64" s="1"/>
    </row>
    <row r="65" customFormat="false" ht="12.75" hidden="false" customHeight="false" outlineLevel="0" collapsed="false">
      <c r="F65" s="1"/>
    </row>
    <row r="66" customFormat="false" ht="12.75" hidden="false" customHeight="false" outlineLevel="0" collapsed="false">
      <c r="F66" s="1"/>
    </row>
    <row r="67" customFormat="false" ht="12.75" hidden="false" customHeight="false" outlineLevel="0" collapsed="false">
      <c r="F67" s="1"/>
    </row>
    <row r="68" customFormat="false" ht="12.75" hidden="false" customHeight="false" outlineLevel="0" collapsed="false">
      <c r="F68" s="1"/>
    </row>
    <row r="69" customFormat="false" ht="12.75" hidden="false" customHeight="false" outlineLevel="0" collapsed="false">
      <c r="F69" s="1"/>
    </row>
    <row r="70" customFormat="false" ht="12.75" hidden="false" customHeight="false" outlineLevel="0" collapsed="false">
      <c r="F70" s="1"/>
    </row>
    <row r="71" customFormat="false" ht="12.75" hidden="false" customHeight="false" outlineLevel="0" collapsed="false">
      <c r="F71" s="1"/>
    </row>
    <row r="72" customFormat="false" ht="12.75" hidden="false" customHeight="false" outlineLevel="0" collapsed="false">
      <c r="F72" s="1"/>
    </row>
    <row r="73" customFormat="false" ht="12.75" hidden="false" customHeight="false" outlineLevel="0" collapsed="false">
      <c r="F73" s="1"/>
    </row>
    <row r="74" customFormat="false" ht="12.75" hidden="false" customHeight="false" outlineLevel="0" collapsed="false">
      <c r="F74" s="1"/>
    </row>
    <row r="75" customFormat="false" ht="12.75" hidden="false" customHeight="false" outlineLevel="0" collapsed="false">
      <c r="F75" s="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7"/>
  <sheetViews>
    <sheetView showFormulas="false" showGridLines="true" showRowColHeaders="true" showZeros="true" rightToLeft="false" tabSelected="false" showOutlineSymbols="true" defaultGridColor="false" view="normal" topLeftCell="A6" colorId="22" zoomScale="75" zoomScaleNormal="75" zoomScalePageLayoutView="100" workbookViewId="0">
      <selection pane="topLeft" activeCell="B20" activeCellId="0" sqref="B20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30.77"/>
    <col collapsed="false" customWidth="true" hidden="false" outlineLevel="0" max="2" min="2" style="0" width="18.77"/>
    <col collapsed="false" customWidth="true" hidden="false" outlineLevel="0" max="4" min="3" style="0" width="13.77"/>
    <col collapsed="false" customWidth="true" hidden="false" outlineLevel="0" max="5" min="5" style="0" width="11.76"/>
    <col collapsed="false" customWidth="true" hidden="false" outlineLevel="0" max="6" min="6" style="0" width="17.88"/>
  </cols>
  <sheetData>
    <row r="1" customFormat="false" ht="15" hidden="false" customHeight="false" outlineLevel="0" collapsed="false">
      <c r="A1" s="127"/>
      <c r="B1" s="127"/>
      <c r="C1" s="127"/>
      <c r="D1" s="127"/>
      <c r="E1" s="127"/>
      <c r="F1" s="127"/>
    </row>
    <row r="2" customFormat="false" ht="30" hidden="false" customHeight="false" outlineLevel="0" collapsed="false">
      <c r="A2" s="128"/>
      <c r="B2" s="129" t="s">
        <v>94</v>
      </c>
      <c r="C2" s="127"/>
      <c r="D2" s="127"/>
      <c r="E2" s="127"/>
      <c r="F2" s="127"/>
    </row>
    <row r="3" customFormat="false" ht="30.75" hidden="false" customHeight="false" outlineLevel="0" collapsed="false">
      <c r="A3" s="130"/>
      <c r="B3" s="131" t="s">
        <v>95</v>
      </c>
      <c r="C3" s="130"/>
      <c r="D3" s="130"/>
      <c r="E3" s="130"/>
      <c r="F3" s="130"/>
    </row>
    <row r="4" customFormat="false" ht="15.75" hidden="false" customHeight="false" outlineLevel="0" collapsed="false">
      <c r="A4" s="127"/>
      <c r="B4" s="127"/>
      <c r="C4" s="127"/>
      <c r="D4" s="127"/>
      <c r="E4" s="127"/>
      <c r="F4" s="127" t="s">
        <v>96</v>
      </c>
    </row>
    <row r="5" customFormat="false" ht="15.75" hidden="false" customHeight="false" outlineLevel="0" collapsed="false">
      <c r="A5" s="132" t="s">
        <v>97</v>
      </c>
      <c r="B5" s="133" t="s">
        <v>98</v>
      </c>
      <c r="C5" s="127"/>
      <c r="D5" s="134" t="s">
        <v>99</v>
      </c>
      <c r="E5" s="127" t="s">
        <v>100</v>
      </c>
      <c r="F5" s="127"/>
    </row>
    <row r="6" customFormat="false" ht="15" hidden="false" customHeight="false" outlineLevel="0" collapsed="false">
      <c r="A6" s="127"/>
      <c r="B6" s="135"/>
      <c r="C6" s="127"/>
      <c r="D6" s="127"/>
      <c r="E6" s="127"/>
      <c r="F6" s="127"/>
    </row>
    <row r="7" customFormat="false" ht="15.75" hidden="false" customHeight="false" outlineLevel="0" collapsed="false">
      <c r="A7" s="132" t="s">
        <v>101</v>
      </c>
      <c r="B7" s="132" t="s">
        <v>102</v>
      </c>
      <c r="C7" s="127"/>
      <c r="D7" s="134" t="s">
        <v>99</v>
      </c>
      <c r="E7" s="127" t="s">
        <v>103</v>
      </c>
      <c r="F7" s="127"/>
    </row>
    <row r="8" customFormat="false" ht="15" hidden="false" customHeight="false" outlineLevel="0" collapsed="false">
      <c r="A8" s="127"/>
      <c r="B8" s="127"/>
      <c r="C8" s="127"/>
      <c r="D8" s="127"/>
      <c r="E8" s="127"/>
      <c r="F8" s="127"/>
    </row>
    <row r="9" customFormat="false" ht="15.75" hidden="false" customHeight="false" outlineLevel="0" collapsed="false">
      <c r="A9" s="132" t="s">
        <v>104</v>
      </c>
      <c r="B9" s="136" t="n">
        <f aca="false">DATE(1999,5,31)</f>
        <v>36311</v>
      </c>
      <c r="C9" s="127"/>
      <c r="D9" s="134" t="s">
        <v>105</v>
      </c>
      <c r="E9" s="137" t="n">
        <f aca="true">TODAY()</f>
        <v>45926</v>
      </c>
      <c r="F9" s="127"/>
    </row>
    <row r="10" customFormat="false" ht="15.75" hidden="false" customHeight="false" outlineLevel="0" collapsed="false">
      <c r="A10" s="134"/>
      <c r="B10" s="134"/>
      <c r="C10" s="134"/>
      <c r="D10" s="134"/>
      <c r="E10" s="134"/>
      <c r="F10" s="134"/>
    </row>
    <row r="11" customFormat="false" ht="15.75" hidden="false" customHeight="false" outlineLevel="0" collapsed="false">
      <c r="A11" s="134" t="s">
        <v>106</v>
      </c>
      <c r="B11" s="127" t="s">
        <v>107</v>
      </c>
      <c r="C11" s="134"/>
      <c r="D11" s="134"/>
      <c r="E11" s="134"/>
      <c r="F11" s="134"/>
    </row>
    <row r="12" customFormat="false" ht="15.75" hidden="false" customHeight="false" outlineLevel="0" collapsed="false">
      <c r="A12" s="134"/>
      <c r="B12" s="134"/>
      <c r="C12" s="134"/>
      <c r="D12" s="134"/>
      <c r="E12" s="134"/>
      <c r="F12" s="134"/>
    </row>
    <row r="13" customFormat="false" ht="15.75" hidden="false" customHeight="false" outlineLevel="0" collapsed="false">
      <c r="A13" s="134" t="s">
        <v>108</v>
      </c>
      <c r="B13" s="138" t="s">
        <v>109</v>
      </c>
      <c r="C13" s="134"/>
      <c r="D13" s="134" t="s">
        <v>99</v>
      </c>
      <c r="E13" s="127" t="s">
        <v>110</v>
      </c>
      <c r="F13" s="127"/>
    </row>
    <row r="14" customFormat="false" ht="15.75" hidden="false" customHeight="false" outlineLevel="0" collapsed="false">
      <c r="A14" s="134"/>
      <c r="B14" s="132"/>
      <c r="C14" s="134"/>
      <c r="D14" s="134"/>
      <c r="E14" s="134"/>
      <c r="F14" s="134"/>
    </row>
    <row r="15" customFormat="false" ht="15.75" hidden="false" customHeight="false" outlineLevel="0" collapsed="false">
      <c r="A15" s="134" t="s">
        <v>111</v>
      </c>
      <c r="B15" s="138" t="n">
        <v>111000012</v>
      </c>
      <c r="C15" s="127"/>
      <c r="D15" s="134"/>
      <c r="E15" s="134"/>
      <c r="F15" s="127"/>
    </row>
    <row r="16" customFormat="false" ht="15.75" hidden="false" customHeight="false" outlineLevel="0" collapsed="false">
      <c r="A16" s="134"/>
      <c r="B16" s="132"/>
      <c r="C16" s="127"/>
      <c r="D16" s="134"/>
      <c r="E16" s="134"/>
      <c r="F16" s="134"/>
    </row>
    <row r="17" customFormat="false" ht="15.75" hidden="false" customHeight="false" outlineLevel="0" collapsed="false">
      <c r="A17" s="134" t="s">
        <v>112</v>
      </c>
      <c r="B17" s="138" t="n">
        <v>3750494206</v>
      </c>
      <c r="C17" s="127"/>
      <c r="D17" s="134"/>
      <c r="E17" s="134"/>
      <c r="F17" s="134"/>
    </row>
    <row r="18" customFormat="false" ht="15.75" hidden="false" customHeight="false" outlineLevel="0" collapsed="false">
      <c r="A18" s="134"/>
      <c r="B18" s="132"/>
      <c r="C18" s="133"/>
      <c r="D18" s="134"/>
      <c r="E18" s="134"/>
      <c r="F18" s="134"/>
    </row>
    <row r="19" customFormat="false" ht="15.75" hidden="false" customHeight="false" outlineLevel="0" collapsed="false">
      <c r="A19" s="134" t="s">
        <v>113</v>
      </c>
      <c r="B19" s="139" t="s">
        <v>114</v>
      </c>
      <c r="C19" s="127"/>
      <c r="D19" s="132" t="s">
        <v>115</v>
      </c>
      <c r="E19" s="134"/>
      <c r="F19" s="140" t="n">
        <f aca="false">'TWP- spreadsheet'!F17</f>
        <v>181817.2349</v>
      </c>
    </row>
    <row r="20" customFormat="false" ht="15.75" hidden="false" customHeight="false" outlineLevel="0" collapsed="false">
      <c r="A20" s="134"/>
      <c r="B20" s="132"/>
      <c r="C20" s="141"/>
      <c r="D20" s="134"/>
      <c r="E20" s="134"/>
      <c r="F20" s="134"/>
    </row>
    <row r="21" customFormat="false" ht="15.75" hidden="false" customHeight="false" outlineLevel="0" collapsed="false">
      <c r="A21" s="134" t="s">
        <v>116</v>
      </c>
      <c r="B21" s="142"/>
      <c r="C21" s="142"/>
      <c r="D21" s="142"/>
      <c r="E21" s="142"/>
      <c r="F21" s="134"/>
    </row>
    <row r="22" customFormat="false" ht="15.75" hidden="false" customHeight="false" outlineLevel="0" collapsed="false">
      <c r="A22" s="134"/>
      <c r="B22" s="134"/>
      <c r="C22" s="134"/>
      <c r="D22" s="134"/>
      <c r="E22" s="134"/>
      <c r="F22" s="127"/>
    </row>
    <row r="23" customFormat="false" ht="15.75" hidden="false" customHeight="false" outlineLevel="0" collapsed="false">
      <c r="A23" s="134" t="s">
        <v>117</v>
      </c>
      <c r="B23" s="142"/>
      <c r="C23" s="142"/>
      <c r="D23" s="142" t="s">
        <v>118</v>
      </c>
      <c r="E23" s="142"/>
      <c r="F23" s="127"/>
    </row>
    <row r="24" customFormat="false" ht="15" hidden="false" customHeight="false" outlineLevel="0" collapsed="false">
      <c r="A24" s="127"/>
      <c r="B24" s="127"/>
      <c r="C24" s="127"/>
      <c r="D24" s="127"/>
      <c r="E24" s="127"/>
      <c r="F24" s="127"/>
    </row>
    <row r="25" customFormat="false" ht="15.75" hidden="false" customHeight="false" outlineLevel="0" collapsed="false">
      <c r="A25" s="132" t="s">
        <v>119</v>
      </c>
      <c r="B25" s="142"/>
      <c r="C25" s="142"/>
      <c r="D25" s="142"/>
      <c r="E25" s="142"/>
      <c r="F25" s="127"/>
    </row>
    <row r="26" customFormat="false" ht="15.75" hidden="false" customHeight="false" outlineLevel="0" collapsed="false">
      <c r="A26" s="127"/>
      <c r="B26" s="127"/>
      <c r="C26" s="127"/>
      <c r="D26" s="127"/>
      <c r="E26" s="127"/>
      <c r="F26" s="134"/>
    </row>
    <row r="27" customFormat="false" ht="15.75" hidden="false" customHeight="false" outlineLevel="0" collapsed="false">
      <c r="A27" s="134" t="s">
        <v>120</v>
      </c>
      <c r="B27" s="143"/>
      <c r="C27" s="142"/>
      <c r="D27" s="142"/>
      <c r="E27" s="142"/>
      <c r="F27" s="134"/>
    </row>
    <row r="28" customFormat="false" ht="15.75" hidden="false" customHeight="false" outlineLevel="0" collapsed="false">
      <c r="A28" s="134"/>
      <c r="B28" s="134"/>
      <c r="C28" s="134"/>
      <c r="D28" s="134"/>
      <c r="E28" s="134"/>
      <c r="F28" s="134"/>
    </row>
    <row r="29" customFormat="false" ht="15.75" hidden="false" customHeight="false" outlineLevel="0" collapsed="false">
      <c r="A29" s="134" t="s">
        <v>121</v>
      </c>
      <c r="B29" s="134" t="s">
        <v>118</v>
      </c>
      <c r="C29" s="134" t="s">
        <v>122</v>
      </c>
      <c r="D29" s="127"/>
      <c r="E29" s="134"/>
      <c r="F29" s="134" t="s">
        <v>118</v>
      </c>
    </row>
    <row r="30" customFormat="false" ht="16.5" hidden="false" customHeight="false" outlineLevel="0" collapsed="false">
      <c r="A30" s="130"/>
      <c r="B30" s="144"/>
      <c r="C30" s="144"/>
      <c r="D30" s="144"/>
      <c r="E30" s="144"/>
      <c r="F30" s="144"/>
    </row>
    <row r="31" customFormat="false" ht="16.5" hidden="false" customHeight="false" outlineLevel="0" collapsed="false">
      <c r="A31" s="134"/>
      <c r="B31" s="127"/>
      <c r="C31" s="127"/>
      <c r="D31" s="127"/>
      <c r="E31" s="127"/>
      <c r="F31" s="127"/>
    </row>
    <row r="32" customFormat="false" ht="15.75" hidden="false" customHeight="false" outlineLevel="0" collapsed="false">
      <c r="A32" s="132" t="s">
        <v>123</v>
      </c>
      <c r="B32" s="134"/>
      <c r="C32" s="134"/>
      <c r="D32" s="134"/>
      <c r="E32" s="134"/>
      <c r="F32" s="134"/>
    </row>
    <row r="33" customFormat="false" ht="15.75" hidden="false" customHeight="false" outlineLevel="0" collapsed="false">
      <c r="A33" s="134" t="s">
        <v>124</v>
      </c>
      <c r="B33" s="127" t="s">
        <v>125</v>
      </c>
      <c r="C33" s="134"/>
      <c r="D33" s="134"/>
      <c r="E33" s="134"/>
      <c r="F33" s="145" t="n">
        <v>0</v>
      </c>
    </row>
    <row r="34" customFormat="false" ht="15.75" hidden="false" customHeight="false" outlineLevel="0" collapsed="false">
      <c r="A34" s="134"/>
      <c r="B34" s="134"/>
      <c r="C34" s="146"/>
      <c r="D34" s="134"/>
      <c r="E34" s="134"/>
      <c r="F34" s="134"/>
    </row>
    <row r="35" customFormat="false" ht="15.75" hidden="false" customHeight="false" outlineLevel="0" collapsed="false">
      <c r="A35" s="134" t="s">
        <v>124</v>
      </c>
      <c r="B35" s="127"/>
      <c r="C35" s="134"/>
      <c r="D35" s="134"/>
      <c r="E35" s="134"/>
      <c r="F35" s="147" t="n">
        <v>0</v>
      </c>
    </row>
    <row r="36" customFormat="false" ht="15" hidden="false" customHeight="false" outlineLevel="0" collapsed="false">
      <c r="A36" s="127"/>
      <c r="B36" s="127"/>
      <c r="C36" s="127"/>
      <c r="D36" s="127"/>
      <c r="E36" s="127"/>
      <c r="F36" s="127"/>
    </row>
    <row r="37" customFormat="false" ht="15.75" hidden="false" customHeight="false" outlineLevel="0" collapsed="false">
      <c r="A37" s="127"/>
      <c r="B37" s="127"/>
      <c r="C37" s="127"/>
      <c r="D37" s="132" t="s">
        <v>126</v>
      </c>
      <c r="E37" s="127"/>
      <c r="F37" s="148" t="n">
        <f aca="false">SUM(F33:F35)</f>
        <v>0</v>
      </c>
    </row>
    <row r="38" customFormat="false" ht="16.5" hidden="false" customHeight="false" outlineLevel="0" collapsed="false">
      <c r="A38" s="130"/>
      <c r="B38" s="144"/>
      <c r="C38" s="144"/>
      <c r="D38" s="144"/>
      <c r="E38" s="144"/>
      <c r="F38" s="144"/>
    </row>
    <row r="39" customFormat="false" ht="15.75" hidden="false" customHeight="false" outlineLevel="0" collapsed="false">
      <c r="A39" s="127"/>
      <c r="B39" s="127"/>
      <c r="C39" s="127"/>
      <c r="D39" s="127"/>
      <c r="E39" s="127"/>
      <c r="F39" s="127"/>
    </row>
    <row r="40" customFormat="false" ht="15" hidden="false" customHeight="false" outlineLevel="0" collapsed="false">
      <c r="A40" s="127" t="s">
        <v>127</v>
      </c>
      <c r="B40" s="127"/>
      <c r="C40" s="127"/>
      <c r="D40" s="127"/>
      <c r="E40" s="127"/>
      <c r="F40" s="127"/>
    </row>
    <row r="41" customFormat="false" ht="15" hidden="false" customHeight="false" outlineLevel="0" collapsed="false">
      <c r="A41" s="127"/>
      <c r="B41" s="127"/>
      <c r="C41" s="127"/>
      <c r="D41" s="127"/>
      <c r="E41" s="127"/>
      <c r="F41" s="127"/>
    </row>
    <row r="42" customFormat="false" ht="15" hidden="false" customHeight="false" outlineLevel="0" collapsed="false">
      <c r="A42" s="127" t="s">
        <v>128</v>
      </c>
      <c r="B42" s="149" t="s">
        <v>129</v>
      </c>
      <c r="C42" s="127"/>
      <c r="D42" s="127" t="s">
        <v>130</v>
      </c>
      <c r="E42" s="127"/>
      <c r="F42" s="127"/>
    </row>
    <row r="43" customFormat="false" ht="15" hidden="false" customHeight="false" outlineLevel="0" collapsed="false">
      <c r="A43" s="127"/>
      <c r="B43" s="127"/>
      <c r="C43" s="127"/>
      <c r="D43" s="127"/>
      <c r="E43" s="127"/>
      <c r="F43" s="127"/>
    </row>
    <row r="44" customFormat="false" ht="15" hidden="false" customHeight="false" outlineLevel="0" collapsed="false">
      <c r="A44" s="138" t="s">
        <v>131</v>
      </c>
      <c r="B44" s="127"/>
      <c r="C44" s="127"/>
      <c r="D44" s="149" t="s">
        <v>132</v>
      </c>
      <c r="E44" s="127"/>
      <c r="F44" s="127"/>
    </row>
    <row r="45" customFormat="false" ht="15" hidden="false" customHeight="false" outlineLevel="0" collapsed="false">
      <c r="A45" s="127"/>
      <c r="B45" s="127"/>
      <c r="C45" s="127"/>
      <c r="D45" s="127"/>
      <c r="E45" s="127"/>
      <c r="F45" s="127"/>
    </row>
    <row r="46" customFormat="false" ht="15" hidden="false" customHeight="false" outlineLevel="0" collapsed="false">
      <c r="A46" s="138" t="s">
        <v>133</v>
      </c>
      <c r="B46" s="127"/>
      <c r="C46" s="127"/>
      <c r="D46" s="127"/>
      <c r="E46" s="127"/>
      <c r="F46" s="127"/>
    </row>
    <row r="47" customFormat="false" ht="15.75" hidden="false" customHeight="false" outlineLevel="0" collapsed="false">
      <c r="A47" s="150" t="s">
        <v>134</v>
      </c>
      <c r="B47" s="130"/>
      <c r="C47" s="130"/>
      <c r="D47" s="130"/>
      <c r="E47" s="130"/>
      <c r="F47" s="130"/>
    </row>
    <row r="48" customFormat="false" ht="15.75" hidden="false" customHeight="false" outlineLevel="0" collapsed="false">
      <c r="A48" s="151"/>
      <c r="B48" s="151"/>
      <c r="C48" s="151"/>
      <c r="D48" s="151"/>
      <c r="E48" s="151"/>
      <c r="F48" s="151"/>
    </row>
    <row r="49" customFormat="false" ht="15" hidden="false" customHeight="false" outlineLevel="0" collapsed="false">
      <c r="A49" s="151"/>
      <c r="B49" s="151"/>
      <c r="C49" s="151"/>
      <c r="D49" s="151"/>
      <c r="E49" s="151"/>
      <c r="F49" s="151"/>
    </row>
    <row r="50" customFormat="false" ht="15" hidden="false" customHeight="false" outlineLevel="0" collapsed="false">
      <c r="A50" s="151"/>
      <c r="B50" s="151"/>
      <c r="C50" s="151"/>
      <c r="D50" s="151"/>
      <c r="E50" s="151"/>
      <c r="F50" s="151"/>
    </row>
    <row r="51" customFormat="false" ht="15" hidden="false" customHeight="false" outlineLevel="0" collapsed="false">
      <c r="A51" s="151"/>
      <c r="B51" s="151"/>
      <c r="C51" s="151"/>
      <c r="D51" s="151"/>
      <c r="E51" s="151"/>
      <c r="F51" s="151"/>
    </row>
    <row r="52" customFormat="false" ht="15" hidden="false" customHeight="false" outlineLevel="0" collapsed="false">
      <c r="A52" s="151"/>
      <c r="B52" s="151"/>
      <c r="C52" s="151"/>
      <c r="D52" s="151"/>
      <c r="E52" s="151"/>
      <c r="F52" s="151"/>
    </row>
    <row r="53" customFormat="false" ht="15" hidden="false" customHeight="false" outlineLevel="0" collapsed="false">
      <c r="A53" s="151"/>
      <c r="B53" s="151"/>
      <c r="C53" s="151"/>
      <c r="D53" s="151"/>
      <c r="E53" s="151"/>
      <c r="F53" s="151"/>
    </row>
    <row r="54" customFormat="false" ht="15" hidden="false" customHeight="false" outlineLevel="0" collapsed="false">
      <c r="A54" s="151"/>
      <c r="B54" s="151"/>
      <c r="C54" s="151"/>
      <c r="D54" s="151"/>
      <c r="E54" s="151"/>
      <c r="F54" s="151"/>
    </row>
    <row r="55" customFormat="false" ht="15" hidden="false" customHeight="false" outlineLevel="0" collapsed="false">
      <c r="A55" s="151"/>
      <c r="B55" s="151"/>
      <c r="C55" s="151"/>
      <c r="D55" s="151"/>
      <c r="E55" s="151"/>
      <c r="F55" s="151"/>
    </row>
    <row r="56" customFormat="false" ht="15" hidden="false" customHeight="false" outlineLevel="0" collapsed="false">
      <c r="A56" s="151"/>
      <c r="B56" s="151"/>
      <c r="C56" s="151"/>
      <c r="D56" s="151"/>
      <c r="E56" s="151"/>
      <c r="F56" s="151"/>
    </row>
    <row r="57" customFormat="false" ht="15" hidden="false" customHeight="false" outlineLevel="0" collapsed="false">
      <c r="A57" s="151"/>
      <c r="B57" s="151"/>
      <c r="C57" s="151"/>
      <c r="D57" s="151"/>
      <c r="E57" s="151"/>
      <c r="F57" s="151"/>
    </row>
    <row r="58" customFormat="false" ht="15" hidden="false" customHeight="false" outlineLevel="0" collapsed="false">
      <c r="A58" s="151"/>
      <c r="B58" s="151"/>
      <c r="C58" s="151"/>
      <c r="D58" s="151"/>
      <c r="E58" s="151"/>
      <c r="F58" s="151"/>
    </row>
    <row r="59" customFormat="false" ht="15" hidden="false" customHeight="false" outlineLevel="0" collapsed="false">
      <c r="A59" s="151"/>
      <c r="B59" s="151"/>
      <c r="C59" s="151"/>
      <c r="D59" s="151"/>
      <c r="E59" s="151"/>
      <c r="F59" s="151"/>
    </row>
    <row r="60" customFormat="false" ht="15" hidden="false" customHeight="false" outlineLevel="0" collapsed="false">
      <c r="A60" s="151"/>
      <c r="B60" s="151"/>
      <c r="C60" s="151"/>
      <c r="D60" s="151"/>
      <c r="E60" s="151"/>
      <c r="F60" s="151"/>
    </row>
    <row r="61" customFormat="false" ht="15" hidden="false" customHeight="false" outlineLevel="0" collapsed="false">
      <c r="A61" s="151"/>
      <c r="B61" s="151"/>
      <c r="C61" s="151"/>
      <c r="D61" s="151"/>
      <c r="E61" s="151"/>
      <c r="F61" s="151"/>
    </row>
    <row r="62" customFormat="false" ht="15" hidden="false" customHeight="false" outlineLevel="0" collapsed="false">
      <c r="A62" s="151"/>
      <c r="B62" s="151"/>
      <c r="C62" s="151"/>
      <c r="D62" s="151"/>
      <c r="E62" s="151"/>
      <c r="F62" s="151"/>
    </row>
    <row r="63" customFormat="false" ht="15" hidden="false" customHeight="false" outlineLevel="0" collapsed="false">
      <c r="A63" s="151"/>
      <c r="B63" s="151"/>
      <c r="C63" s="151"/>
      <c r="D63" s="151"/>
      <c r="E63" s="151"/>
      <c r="F63" s="151"/>
    </row>
    <row r="64" customFormat="false" ht="15" hidden="false" customHeight="false" outlineLevel="0" collapsed="false">
      <c r="A64" s="151"/>
      <c r="B64" s="151"/>
      <c r="C64" s="151"/>
      <c r="D64" s="151"/>
      <c r="E64" s="151"/>
      <c r="F64" s="151"/>
    </row>
    <row r="65" customFormat="false" ht="15" hidden="false" customHeight="false" outlineLevel="0" collapsed="false">
      <c r="A65" s="151"/>
      <c r="B65" s="151"/>
      <c r="C65" s="151"/>
      <c r="D65" s="151"/>
      <c r="E65" s="151"/>
      <c r="F65" s="151"/>
    </row>
    <row r="66" customFormat="false" ht="15" hidden="false" customHeight="false" outlineLevel="0" collapsed="false">
      <c r="A66" s="151"/>
      <c r="B66" s="151"/>
      <c r="C66" s="151"/>
      <c r="D66" s="151"/>
      <c r="E66" s="151"/>
      <c r="F66" s="151"/>
    </row>
    <row r="67" customFormat="false" ht="15" hidden="false" customHeight="false" outlineLevel="0" collapsed="false">
      <c r="A67" s="151"/>
      <c r="B67" s="151"/>
      <c r="C67" s="151"/>
      <c r="D67" s="151"/>
      <c r="E67" s="151"/>
      <c r="F67" s="151"/>
    </row>
    <row r="68" customFormat="false" ht="15" hidden="false" customHeight="false" outlineLevel="0" collapsed="false">
      <c r="A68" s="151"/>
      <c r="B68" s="151"/>
      <c r="C68" s="151"/>
      <c r="D68" s="151"/>
      <c r="E68" s="151"/>
      <c r="F68" s="151"/>
    </row>
    <row r="69" customFormat="false" ht="15" hidden="false" customHeight="false" outlineLevel="0" collapsed="false">
      <c r="A69" s="151"/>
      <c r="B69" s="151"/>
      <c r="C69" s="151"/>
      <c r="D69" s="151"/>
      <c r="E69" s="151"/>
      <c r="F69" s="151"/>
    </row>
    <row r="70" customFormat="false" ht="15" hidden="false" customHeight="false" outlineLevel="0" collapsed="false">
      <c r="A70" s="151"/>
      <c r="B70" s="151"/>
      <c r="C70" s="151"/>
      <c r="D70" s="151"/>
      <c r="E70" s="151"/>
      <c r="F70" s="151"/>
    </row>
    <row r="71" customFormat="false" ht="15" hidden="false" customHeight="false" outlineLevel="0" collapsed="false">
      <c r="A71" s="151"/>
      <c r="B71" s="151"/>
      <c r="C71" s="151"/>
      <c r="D71" s="151"/>
      <c r="E71" s="151"/>
      <c r="F71" s="151"/>
    </row>
    <row r="72" customFormat="false" ht="15" hidden="false" customHeight="false" outlineLevel="0" collapsed="false">
      <c r="A72" s="151"/>
      <c r="B72" s="151"/>
      <c r="C72" s="151"/>
      <c r="D72" s="151"/>
      <c r="E72" s="151"/>
      <c r="F72" s="151"/>
    </row>
    <row r="73" customFormat="false" ht="15" hidden="false" customHeight="false" outlineLevel="0" collapsed="false">
      <c r="A73" s="151"/>
      <c r="B73" s="151"/>
      <c r="C73" s="151"/>
      <c r="D73" s="151"/>
      <c r="E73" s="151"/>
      <c r="F73" s="151"/>
    </row>
    <row r="74" customFormat="false" ht="15" hidden="false" customHeight="false" outlineLevel="0" collapsed="false">
      <c r="A74" s="151"/>
      <c r="B74" s="151"/>
      <c r="C74" s="151"/>
      <c r="D74" s="151"/>
      <c r="E74" s="151"/>
      <c r="F74" s="151"/>
    </row>
    <row r="75" customFormat="false" ht="15" hidden="false" customHeight="false" outlineLevel="0" collapsed="false">
      <c r="A75" s="151"/>
      <c r="B75" s="151"/>
      <c r="C75" s="151"/>
      <c r="D75" s="151"/>
      <c r="E75" s="151"/>
      <c r="F75" s="151"/>
    </row>
    <row r="76" customFormat="false" ht="15" hidden="false" customHeight="false" outlineLevel="0" collapsed="false">
      <c r="A76" s="151"/>
      <c r="B76" s="151"/>
      <c r="C76" s="151"/>
      <c r="D76" s="151"/>
      <c r="E76" s="151"/>
      <c r="F76" s="151"/>
    </row>
    <row r="77" customFormat="false" ht="15" hidden="false" customHeight="false" outlineLevel="0" collapsed="false">
      <c r="A77" s="151"/>
      <c r="B77" s="151"/>
      <c r="C77" s="151"/>
      <c r="D77" s="151"/>
      <c r="E77" s="151"/>
      <c r="F77" s="151"/>
    </row>
    <row r="78" customFormat="false" ht="15" hidden="false" customHeight="false" outlineLevel="0" collapsed="false">
      <c r="A78" s="151"/>
      <c r="B78" s="151"/>
      <c r="C78" s="151"/>
      <c r="D78" s="151"/>
      <c r="E78" s="151"/>
      <c r="F78" s="151"/>
    </row>
    <row r="79" customFormat="false" ht="15" hidden="false" customHeight="false" outlineLevel="0" collapsed="false">
      <c r="A79" s="151"/>
      <c r="B79" s="151"/>
      <c r="C79" s="151"/>
      <c r="D79" s="151"/>
      <c r="E79" s="151"/>
      <c r="F79" s="151"/>
    </row>
    <row r="80" customFormat="false" ht="15" hidden="false" customHeight="false" outlineLevel="0" collapsed="false">
      <c r="A80" s="151"/>
      <c r="B80" s="151"/>
      <c r="C80" s="151"/>
      <c r="D80" s="151"/>
      <c r="E80" s="151"/>
      <c r="F80" s="151"/>
    </row>
    <row r="81" customFormat="false" ht="15" hidden="false" customHeight="false" outlineLevel="0" collapsed="false">
      <c r="A81" s="151"/>
      <c r="B81" s="151"/>
      <c r="C81" s="151"/>
      <c r="D81" s="151"/>
      <c r="E81" s="151"/>
      <c r="F81" s="151"/>
    </row>
    <row r="82" customFormat="false" ht="15" hidden="false" customHeight="false" outlineLevel="0" collapsed="false">
      <c r="A82" s="151"/>
      <c r="B82" s="151"/>
      <c r="C82" s="151"/>
      <c r="D82" s="151"/>
      <c r="E82" s="151"/>
      <c r="F82" s="151"/>
    </row>
    <row r="83" customFormat="false" ht="15" hidden="false" customHeight="false" outlineLevel="0" collapsed="false">
      <c r="A83" s="151"/>
      <c r="B83" s="151"/>
      <c r="C83" s="151"/>
      <c r="D83" s="151"/>
      <c r="E83" s="151"/>
      <c r="F83" s="151"/>
    </row>
    <row r="84" customFormat="false" ht="15" hidden="false" customHeight="false" outlineLevel="0" collapsed="false">
      <c r="A84" s="151"/>
      <c r="B84" s="151"/>
      <c r="C84" s="151"/>
      <c r="D84" s="151"/>
      <c r="E84" s="151"/>
      <c r="F84" s="151"/>
    </row>
    <row r="85" customFormat="false" ht="15" hidden="false" customHeight="false" outlineLevel="0" collapsed="false">
      <c r="A85" s="151"/>
      <c r="B85" s="151"/>
      <c r="C85" s="151"/>
      <c r="D85" s="151"/>
      <c r="E85" s="151"/>
      <c r="F85" s="151"/>
    </row>
    <row r="86" customFormat="false" ht="15" hidden="false" customHeight="false" outlineLevel="0" collapsed="false">
      <c r="A86" s="151"/>
      <c r="B86" s="151"/>
      <c r="C86" s="151"/>
      <c r="D86" s="151"/>
      <c r="E86" s="151"/>
      <c r="F86" s="151"/>
    </row>
    <row r="87" customFormat="false" ht="15" hidden="false" customHeight="false" outlineLevel="0" collapsed="false">
      <c r="A87" s="151"/>
      <c r="B87" s="151"/>
      <c r="C87" s="151"/>
      <c r="D87" s="151"/>
      <c r="E87" s="151"/>
      <c r="F87" s="151"/>
    </row>
    <row r="88" customFormat="false" ht="15" hidden="false" customHeight="false" outlineLevel="0" collapsed="false">
      <c r="A88" s="151"/>
      <c r="B88" s="151"/>
      <c r="C88" s="151"/>
      <c r="D88" s="151"/>
      <c r="E88" s="151"/>
      <c r="F88" s="151"/>
    </row>
    <row r="89" customFormat="false" ht="15" hidden="false" customHeight="false" outlineLevel="0" collapsed="false">
      <c r="A89" s="151"/>
      <c r="B89" s="151"/>
      <c r="C89" s="151"/>
      <c r="D89" s="151"/>
      <c r="E89" s="151"/>
      <c r="F89" s="151"/>
    </row>
    <row r="90" customFormat="false" ht="15" hidden="false" customHeight="false" outlineLevel="0" collapsed="false">
      <c r="A90" s="151"/>
      <c r="B90" s="151"/>
      <c r="C90" s="151"/>
      <c r="D90" s="151"/>
      <c r="E90" s="151"/>
      <c r="F90" s="151"/>
    </row>
    <row r="91" customFormat="false" ht="15" hidden="false" customHeight="false" outlineLevel="0" collapsed="false">
      <c r="A91" s="151"/>
      <c r="B91" s="151"/>
      <c r="C91" s="151"/>
      <c r="D91" s="151"/>
      <c r="E91" s="151"/>
      <c r="F91" s="151"/>
    </row>
    <row r="92" customFormat="false" ht="15" hidden="false" customHeight="false" outlineLevel="0" collapsed="false">
      <c r="A92" s="151"/>
      <c r="B92" s="151"/>
      <c r="C92" s="151"/>
      <c r="D92" s="151"/>
      <c r="E92" s="151"/>
      <c r="F92" s="151"/>
    </row>
    <row r="93" customFormat="false" ht="15" hidden="false" customHeight="false" outlineLevel="0" collapsed="false">
      <c r="A93" s="151"/>
      <c r="B93" s="151"/>
      <c r="C93" s="151"/>
      <c r="D93" s="151"/>
      <c r="E93" s="151"/>
      <c r="F93" s="151"/>
    </row>
    <row r="94" customFormat="false" ht="15" hidden="false" customHeight="false" outlineLevel="0" collapsed="false">
      <c r="A94" s="151"/>
      <c r="B94" s="151"/>
      <c r="C94" s="151"/>
      <c r="D94" s="151"/>
      <c r="E94" s="151"/>
      <c r="F94" s="151"/>
    </row>
    <row r="95" customFormat="false" ht="15" hidden="false" customHeight="false" outlineLevel="0" collapsed="false">
      <c r="A95" s="151"/>
      <c r="B95" s="151"/>
      <c r="C95" s="151"/>
      <c r="D95" s="151"/>
      <c r="E95" s="151"/>
      <c r="F95" s="151"/>
    </row>
    <row r="96" customFormat="false" ht="15" hidden="false" customHeight="false" outlineLevel="0" collapsed="false">
      <c r="A96" s="151"/>
      <c r="B96" s="151"/>
      <c r="C96" s="151"/>
      <c r="D96" s="151"/>
      <c r="E96" s="151"/>
      <c r="F96" s="151"/>
    </row>
    <row r="97" customFormat="false" ht="15" hidden="false" customHeight="false" outlineLevel="0" collapsed="false">
      <c r="A97" s="151"/>
      <c r="B97" s="151"/>
      <c r="C97" s="151"/>
      <c r="D97" s="151"/>
      <c r="E97" s="151"/>
      <c r="F97" s="151"/>
    </row>
    <row r="98" customFormat="false" ht="15" hidden="false" customHeight="false" outlineLevel="0" collapsed="false">
      <c r="A98" s="151"/>
      <c r="B98" s="151"/>
      <c r="C98" s="151"/>
      <c r="D98" s="151"/>
      <c r="E98" s="151"/>
      <c r="F98" s="151"/>
    </row>
    <row r="99" customFormat="false" ht="15" hidden="false" customHeight="false" outlineLevel="0" collapsed="false">
      <c r="A99" s="151"/>
      <c r="B99" s="151"/>
      <c r="C99" s="151"/>
      <c r="D99" s="151"/>
      <c r="E99" s="151"/>
      <c r="F99" s="151"/>
    </row>
    <row r="100" customFormat="false" ht="15" hidden="false" customHeight="false" outlineLevel="0" collapsed="false">
      <c r="A100" s="151"/>
      <c r="B100" s="151"/>
      <c r="C100" s="151"/>
      <c r="D100" s="151"/>
      <c r="E100" s="151"/>
      <c r="F100" s="151"/>
    </row>
    <row r="101" customFormat="false" ht="15" hidden="false" customHeight="false" outlineLevel="0" collapsed="false">
      <c r="A101" s="151"/>
      <c r="B101" s="151"/>
      <c r="C101" s="151"/>
      <c r="D101" s="151"/>
      <c r="E101" s="151"/>
      <c r="F101" s="151"/>
    </row>
    <row r="102" customFormat="false" ht="15" hidden="false" customHeight="false" outlineLevel="0" collapsed="false">
      <c r="A102" s="151"/>
      <c r="B102" s="151"/>
      <c r="C102" s="151"/>
      <c r="D102" s="151"/>
      <c r="E102" s="151"/>
      <c r="F102" s="151"/>
    </row>
    <row r="103" customFormat="false" ht="15" hidden="false" customHeight="false" outlineLevel="0" collapsed="false">
      <c r="A103" s="151"/>
      <c r="B103" s="151"/>
      <c r="C103" s="151"/>
      <c r="D103" s="151"/>
      <c r="E103" s="151"/>
      <c r="F103" s="151"/>
    </row>
    <row r="104" customFormat="false" ht="15" hidden="false" customHeight="false" outlineLevel="0" collapsed="false">
      <c r="A104" s="151"/>
      <c r="B104" s="151"/>
      <c r="C104" s="151"/>
      <c r="D104" s="151"/>
      <c r="E104" s="151"/>
      <c r="F104" s="151"/>
    </row>
    <row r="105" customFormat="false" ht="15" hidden="false" customHeight="false" outlineLevel="0" collapsed="false">
      <c r="A105" s="151"/>
      <c r="B105" s="151"/>
      <c r="C105" s="151"/>
      <c r="D105" s="151"/>
      <c r="E105" s="151"/>
      <c r="F105" s="151"/>
    </row>
    <row r="106" customFormat="false" ht="15" hidden="false" customHeight="false" outlineLevel="0" collapsed="false">
      <c r="A106" s="151"/>
      <c r="B106" s="151"/>
      <c r="C106" s="151"/>
      <c r="D106" s="151"/>
      <c r="E106" s="151"/>
      <c r="F106" s="151"/>
    </row>
    <row r="107" customFormat="false" ht="15" hidden="false" customHeight="false" outlineLevel="0" collapsed="false">
      <c r="A107" s="151"/>
      <c r="B107" s="151"/>
      <c r="C107" s="151"/>
      <c r="D107" s="151"/>
      <c r="E107" s="151"/>
      <c r="F107" s="151"/>
    </row>
    <row r="108" customFormat="false" ht="15" hidden="false" customHeight="false" outlineLevel="0" collapsed="false">
      <c r="A108" s="151"/>
      <c r="B108" s="151"/>
      <c r="C108" s="151"/>
      <c r="D108" s="151"/>
      <c r="E108" s="151"/>
      <c r="F108" s="151"/>
    </row>
    <row r="109" customFormat="false" ht="15" hidden="false" customHeight="false" outlineLevel="0" collapsed="false">
      <c r="A109" s="151"/>
      <c r="B109" s="151"/>
      <c r="C109" s="151"/>
      <c r="D109" s="151"/>
      <c r="E109" s="151"/>
      <c r="F109" s="151"/>
    </row>
    <row r="110" customFormat="false" ht="15" hidden="false" customHeight="false" outlineLevel="0" collapsed="false">
      <c r="A110" s="151"/>
      <c r="B110" s="151"/>
      <c r="C110" s="151"/>
      <c r="D110" s="151"/>
      <c r="E110" s="151"/>
      <c r="F110" s="151"/>
    </row>
    <row r="111" customFormat="false" ht="15" hidden="false" customHeight="false" outlineLevel="0" collapsed="false">
      <c r="A111" s="151"/>
      <c r="B111" s="151"/>
      <c r="C111" s="151"/>
      <c r="D111" s="151"/>
      <c r="E111" s="151"/>
      <c r="F111" s="151"/>
    </row>
    <row r="112" customFormat="false" ht="15" hidden="false" customHeight="false" outlineLevel="0" collapsed="false">
      <c r="A112" s="151"/>
      <c r="B112" s="151"/>
      <c r="C112" s="151"/>
      <c r="D112" s="151"/>
      <c r="E112" s="151"/>
      <c r="F112" s="151"/>
    </row>
    <row r="113" customFormat="false" ht="15" hidden="false" customHeight="false" outlineLevel="0" collapsed="false">
      <c r="A113" s="151"/>
      <c r="B113" s="151"/>
      <c r="C113" s="151"/>
      <c r="D113" s="151"/>
      <c r="E113" s="151"/>
      <c r="F113" s="151"/>
    </row>
    <row r="114" customFormat="false" ht="15" hidden="false" customHeight="false" outlineLevel="0" collapsed="false">
      <c r="A114" s="151"/>
      <c r="B114" s="151"/>
      <c r="C114" s="151"/>
      <c r="D114" s="151"/>
      <c r="E114" s="151"/>
      <c r="F114" s="151"/>
    </row>
    <row r="115" customFormat="false" ht="15" hidden="false" customHeight="false" outlineLevel="0" collapsed="false">
      <c r="A115" s="151"/>
      <c r="B115" s="151"/>
      <c r="C115" s="151"/>
      <c r="D115" s="151"/>
      <c r="E115" s="151"/>
      <c r="F115" s="151"/>
    </row>
    <row r="116" customFormat="false" ht="15" hidden="false" customHeight="false" outlineLevel="0" collapsed="false">
      <c r="A116" s="151"/>
      <c r="B116" s="151"/>
      <c r="C116" s="151"/>
      <c r="D116" s="151"/>
      <c r="E116" s="151"/>
      <c r="F116" s="151"/>
    </row>
    <row r="117" customFormat="false" ht="15" hidden="false" customHeight="false" outlineLevel="0" collapsed="false">
      <c r="A117" s="151"/>
      <c r="B117" s="151"/>
      <c r="C117" s="151"/>
      <c r="D117" s="151"/>
      <c r="E117" s="151"/>
      <c r="F117" s="151"/>
    </row>
    <row r="118" customFormat="false" ht="15" hidden="false" customHeight="false" outlineLevel="0" collapsed="false">
      <c r="A118" s="151"/>
      <c r="B118" s="151"/>
      <c r="C118" s="151"/>
      <c r="D118" s="151"/>
      <c r="E118" s="151"/>
      <c r="F118" s="151"/>
    </row>
    <row r="119" customFormat="false" ht="15" hidden="false" customHeight="false" outlineLevel="0" collapsed="false">
      <c r="A119" s="151"/>
      <c r="B119" s="151"/>
      <c r="C119" s="151"/>
      <c r="D119" s="151"/>
      <c r="E119" s="151"/>
      <c r="F119" s="151"/>
    </row>
    <row r="120" customFormat="false" ht="15" hidden="false" customHeight="false" outlineLevel="0" collapsed="false">
      <c r="A120" s="151"/>
      <c r="B120" s="151"/>
      <c r="C120" s="151"/>
      <c r="D120" s="151"/>
      <c r="E120" s="151"/>
      <c r="F120" s="151"/>
    </row>
    <row r="121" customFormat="false" ht="15" hidden="false" customHeight="false" outlineLevel="0" collapsed="false">
      <c r="A121" s="151"/>
      <c r="B121" s="151"/>
      <c r="C121" s="151"/>
      <c r="D121" s="151"/>
      <c r="E121" s="151"/>
      <c r="F121" s="151"/>
    </row>
    <row r="122" customFormat="false" ht="15" hidden="false" customHeight="false" outlineLevel="0" collapsed="false">
      <c r="A122" s="151"/>
      <c r="B122" s="151"/>
      <c r="C122" s="151"/>
      <c r="D122" s="151"/>
      <c r="E122" s="151"/>
      <c r="F122" s="151"/>
    </row>
    <row r="123" customFormat="false" ht="15" hidden="false" customHeight="false" outlineLevel="0" collapsed="false">
      <c r="A123" s="151"/>
      <c r="B123" s="151"/>
      <c r="C123" s="151"/>
      <c r="D123" s="151"/>
      <c r="E123" s="151"/>
      <c r="F123" s="151"/>
    </row>
    <row r="124" customFormat="false" ht="15" hidden="false" customHeight="false" outlineLevel="0" collapsed="false">
      <c r="A124" s="151"/>
      <c r="B124" s="151"/>
      <c r="C124" s="151"/>
      <c r="D124" s="151"/>
      <c r="E124" s="151"/>
      <c r="F124" s="151"/>
    </row>
    <row r="125" customFormat="false" ht="15" hidden="false" customHeight="false" outlineLevel="0" collapsed="false">
      <c r="A125" s="151"/>
      <c r="B125" s="151"/>
      <c r="C125" s="151"/>
      <c r="D125" s="151"/>
      <c r="E125" s="151"/>
      <c r="F125" s="151"/>
    </row>
    <row r="126" customFormat="false" ht="15" hidden="false" customHeight="false" outlineLevel="0" collapsed="false">
      <c r="A126" s="151"/>
      <c r="B126" s="151"/>
      <c r="C126" s="151"/>
      <c r="D126" s="151"/>
      <c r="E126" s="151"/>
      <c r="F126" s="151"/>
    </row>
    <row r="127" customFormat="false" ht="15" hidden="false" customHeight="false" outlineLevel="0" collapsed="false">
      <c r="A127" s="151"/>
      <c r="B127" s="151"/>
      <c r="C127" s="151"/>
      <c r="D127" s="151"/>
      <c r="E127" s="151"/>
      <c r="F127" s="151"/>
    </row>
    <row r="128" customFormat="false" ht="15" hidden="false" customHeight="false" outlineLevel="0" collapsed="false">
      <c r="A128" s="151"/>
      <c r="B128" s="151"/>
      <c r="C128" s="151"/>
      <c r="D128" s="151"/>
      <c r="E128" s="151"/>
      <c r="F128" s="151"/>
    </row>
    <row r="129" customFormat="false" ht="15" hidden="false" customHeight="false" outlineLevel="0" collapsed="false">
      <c r="A129" s="151"/>
      <c r="B129" s="151"/>
      <c r="C129" s="151"/>
      <c r="D129" s="151"/>
      <c r="E129" s="151"/>
      <c r="F129" s="151"/>
    </row>
    <row r="130" customFormat="false" ht="15" hidden="false" customHeight="false" outlineLevel="0" collapsed="false">
      <c r="A130" s="151"/>
      <c r="B130" s="151"/>
      <c r="C130" s="151"/>
      <c r="D130" s="151"/>
      <c r="E130" s="151"/>
      <c r="F130" s="151"/>
    </row>
    <row r="131" customFormat="false" ht="15" hidden="false" customHeight="false" outlineLevel="0" collapsed="false">
      <c r="A131" s="151"/>
      <c r="B131" s="151"/>
      <c r="C131" s="151"/>
      <c r="D131" s="151"/>
      <c r="E131" s="151"/>
      <c r="F131" s="151"/>
    </row>
    <row r="132" customFormat="false" ht="15" hidden="false" customHeight="false" outlineLevel="0" collapsed="false">
      <c r="A132" s="151"/>
      <c r="B132" s="151"/>
      <c r="C132" s="151"/>
      <c r="D132" s="151"/>
      <c r="E132" s="151"/>
      <c r="F132" s="151"/>
    </row>
    <row r="133" customFormat="false" ht="15" hidden="false" customHeight="false" outlineLevel="0" collapsed="false">
      <c r="A133" s="151"/>
      <c r="B133" s="151"/>
      <c r="C133" s="151"/>
      <c r="D133" s="151"/>
      <c r="E133" s="151"/>
      <c r="F133" s="151"/>
    </row>
    <row r="134" customFormat="false" ht="15" hidden="false" customHeight="false" outlineLevel="0" collapsed="false">
      <c r="A134" s="151"/>
      <c r="B134" s="151"/>
      <c r="C134" s="151"/>
      <c r="D134" s="151"/>
      <c r="E134" s="151"/>
      <c r="F134" s="151"/>
    </row>
    <row r="135" customFormat="false" ht="15" hidden="false" customHeight="false" outlineLevel="0" collapsed="false">
      <c r="A135" s="151"/>
      <c r="B135" s="151"/>
      <c r="C135" s="151"/>
      <c r="D135" s="151"/>
      <c r="E135" s="151"/>
      <c r="F135" s="151"/>
    </row>
    <row r="136" customFormat="false" ht="15" hidden="false" customHeight="false" outlineLevel="0" collapsed="false">
      <c r="A136" s="151"/>
      <c r="B136" s="151"/>
      <c r="C136" s="151"/>
      <c r="D136" s="151"/>
      <c r="E136" s="151"/>
      <c r="F136" s="151"/>
    </row>
    <row r="137" customFormat="false" ht="15" hidden="false" customHeight="false" outlineLevel="0" collapsed="false">
      <c r="A137" s="151"/>
      <c r="B137" s="151"/>
      <c r="C137" s="151"/>
      <c r="D137" s="151"/>
      <c r="E137" s="151"/>
      <c r="F137" s="151"/>
    </row>
    <row r="138" customFormat="false" ht="15" hidden="false" customHeight="false" outlineLevel="0" collapsed="false">
      <c r="A138" s="151"/>
      <c r="B138" s="151"/>
      <c r="C138" s="151"/>
      <c r="D138" s="151"/>
      <c r="E138" s="151"/>
      <c r="F138" s="151"/>
    </row>
    <row r="139" customFormat="false" ht="15" hidden="false" customHeight="false" outlineLevel="0" collapsed="false">
      <c r="A139" s="151"/>
      <c r="B139" s="151"/>
      <c r="C139" s="151"/>
      <c r="D139" s="151"/>
      <c r="E139" s="151"/>
      <c r="F139" s="151"/>
    </row>
    <row r="140" customFormat="false" ht="15" hidden="false" customHeight="false" outlineLevel="0" collapsed="false">
      <c r="A140" s="151"/>
      <c r="B140" s="151"/>
      <c r="C140" s="151"/>
      <c r="D140" s="151"/>
      <c r="E140" s="151"/>
      <c r="F140" s="151"/>
    </row>
    <row r="141" customFormat="false" ht="15" hidden="false" customHeight="false" outlineLevel="0" collapsed="false">
      <c r="A141" s="151"/>
      <c r="B141" s="151"/>
      <c r="C141" s="151"/>
      <c r="D141" s="151"/>
      <c r="E141" s="151"/>
      <c r="F141" s="151"/>
    </row>
    <row r="142" customFormat="false" ht="15" hidden="false" customHeight="false" outlineLevel="0" collapsed="false">
      <c r="A142" s="151"/>
      <c r="B142" s="151"/>
      <c r="C142" s="151"/>
      <c r="D142" s="151"/>
      <c r="E142" s="151"/>
      <c r="F142" s="151"/>
    </row>
    <row r="143" customFormat="false" ht="15" hidden="false" customHeight="false" outlineLevel="0" collapsed="false">
      <c r="A143" s="151"/>
      <c r="B143" s="151"/>
      <c r="C143" s="151"/>
      <c r="D143" s="151"/>
      <c r="E143" s="151"/>
      <c r="F143" s="151"/>
    </row>
    <row r="144" customFormat="false" ht="15" hidden="false" customHeight="false" outlineLevel="0" collapsed="false">
      <c r="A144" s="151"/>
      <c r="B144" s="151"/>
      <c r="C144" s="151"/>
      <c r="D144" s="151"/>
      <c r="E144" s="151"/>
      <c r="F144" s="151"/>
    </row>
    <row r="145" customFormat="false" ht="15" hidden="false" customHeight="false" outlineLevel="0" collapsed="false">
      <c r="A145" s="151"/>
      <c r="B145" s="151"/>
      <c r="C145" s="151"/>
      <c r="D145" s="151"/>
      <c r="E145" s="151"/>
      <c r="F145" s="151"/>
    </row>
    <row r="146" customFormat="false" ht="15" hidden="false" customHeight="false" outlineLevel="0" collapsed="false">
      <c r="A146" s="151"/>
      <c r="B146" s="151"/>
      <c r="C146" s="151"/>
      <c r="D146" s="151"/>
      <c r="E146" s="151"/>
      <c r="F146" s="151"/>
    </row>
    <row r="147" customFormat="false" ht="15" hidden="false" customHeight="false" outlineLevel="0" collapsed="false">
      <c r="A147" s="151"/>
      <c r="B147" s="151"/>
      <c r="C147" s="151"/>
      <c r="D147" s="151"/>
      <c r="E147" s="151"/>
      <c r="F147" s="151"/>
    </row>
    <row r="148" customFormat="false" ht="15" hidden="false" customHeight="false" outlineLevel="0" collapsed="false">
      <c r="A148" s="151"/>
      <c r="B148" s="151"/>
      <c r="C148" s="151"/>
      <c r="D148" s="151"/>
      <c r="E148" s="151"/>
      <c r="F148" s="151"/>
    </row>
    <row r="149" customFormat="false" ht="15" hidden="false" customHeight="false" outlineLevel="0" collapsed="false">
      <c r="A149" s="151"/>
      <c r="B149" s="151"/>
      <c r="C149" s="151"/>
      <c r="D149" s="151"/>
      <c r="E149" s="151"/>
      <c r="F149" s="151"/>
    </row>
    <row r="150" customFormat="false" ht="15" hidden="false" customHeight="false" outlineLevel="0" collapsed="false">
      <c r="A150" s="151"/>
      <c r="B150" s="151"/>
      <c r="C150" s="151"/>
      <c r="D150" s="151"/>
      <c r="E150" s="151"/>
      <c r="F150" s="151"/>
    </row>
    <row r="151" customFormat="false" ht="15" hidden="false" customHeight="false" outlineLevel="0" collapsed="false">
      <c r="A151" s="151"/>
      <c r="B151" s="151"/>
      <c r="C151" s="151"/>
      <c r="D151" s="151"/>
      <c r="E151" s="151"/>
      <c r="F151" s="151"/>
    </row>
    <row r="152" customFormat="false" ht="15" hidden="false" customHeight="false" outlineLevel="0" collapsed="false">
      <c r="A152" s="151"/>
      <c r="B152" s="151"/>
      <c r="C152" s="151"/>
      <c r="D152" s="151"/>
      <c r="E152" s="151"/>
      <c r="F152" s="151"/>
    </row>
    <row r="153" customFormat="false" ht="15" hidden="false" customHeight="false" outlineLevel="0" collapsed="false">
      <c r="A153" s="151"/>
      <c r="B153" s="151"/>
      <c r="C153" s="151"/>
      <c r="D153" s="151"/>
      <c r="E153" s="151"/>
      <c r="F153" s="151"/>
    </row>
    <row r="154" customFormat="false" ht="15" hidden="false" customHeight="false" outlineLevel="0" collapsed="false">
      <c r="A154" s="151"/>
      <c r="B154" s="151"/>
      <c r="C154" s="151"/>
      <c r="D154" s="151"/>
      <c r="E154" s="151"/>
      <c r="F154" s="151"/>
    </row>
    <row r="155" customFormat="false" ht="15" hidden="false" customHeight="false" outlineLevel="0" collapsed="false">
      <c r="A155" s="151"/>
      <c r="B155" s="151"/>
      <c r="C155" s="151"/>
      <c r="D155" s="151"/>
      <c r="E155" s="151"/>
      <c r="F155" s="151"/>
    </row>
    <row r="156" customFormat="false" ht="15" hidden="false" customHeight="false" outlineLevel="0" collapsed="false">
      <c r="A156" s="151"/>
      <c r="B156" s="151"/>
      <c r="C156" s="151"/>
      <c r="D156" s="151"/>
      <c r="E156" s="151"/>
      <c r="F156" s="151"/>
    </row>
    <row r="157" customFormat="false" ht="15" hidden="false" customHeight="false" outlineLevel="0" collapsed="false">
      <c r="A157" s="151"/>
      <c r="B157" s="151"/>
      <c r="C157" s="151"/>
      <c r="D157" s="151"/>
      <c r="E157" s="151"/>
      <c r="F157" s="151"/>
    </row>
    <row r="158" customFormat="false" ht="15" hidden="false" customHeight="false" outlineLevel="0" collapsed="false">
      <c r="A158" s="151"/>
      <c r="B158" s="151"/>
      <c r="C158" s="151"/>
      <c r="D158" s="151"/>
      <c r="E158" s="151"/>
      <c r="F158" s="151"/>
    </row>
    <row r="159" customFormat="false" ht="15" hidden="false" customHeight="false" outlineLevel="0" collapsed="false">
      <c r="A159" s="151"/>
      <c r="B159" s="151"/>
      <c r="C159" s="151"/>
      <c r="D159" s="151"/>
      <c r="E159" s="151"/>
      <c r="F159" s="151"/>
    </row>
    <row r="160" customFormat="false" ht="15" hidden="false" customHeight="false" outlineLevel="0" collapsed="false">
      <c r="A160" s="151"/>
      <c r="B160" s="151"/>
      <c r="C160" s="151"/>
      <c r="D160" s="151"/>
      <c r="E160" s="151"/>
      <c r="F160" s="151"/>
    </row>
    <row r="161" customFormat="false" ht="15" hidden="false" customHeight="false" outlineLevel="0" collapsed="false">
      <c r="A161" s="151"/>
      <c r="B161" s="151"/>
      <c r="C161" s="151"/>
      <c r="D161" s="151"/>
      <c r="E161" s="151"/>
      <c r="F161" s="151"/>
    </row>
    <row r="162" customFormat="false" ht="15" hidden="false" customHeight="false" outlineLevel="0" collapsed="false">
      <c r="A162" s="151"/>
      <c r="B162" s="151"/>
      <c r="C162" s="151"/>
      <c r="D162" s="151"/>
      <c r="E162" s="151"/>
      <c r="F162" s="151"/>
    </row>
    <row r="163" customFormat="false" ht="15" hidden="false" customHeight="false" outlineLevel="0" collapsed="false">
      <c r="A163" s="151"/>
      <c r="B163" s="151"/>
      <c r="C163" s="151"/>
      <c r="D163" s="151"/>
      <c r="E163" s="151"/>
      <c r="F163" s="151"/>
    </row>
    <row r="164" customFormat="false" ht="15" hidden="false" customHeight="false" outlineLevel="0" collapsed="false">
      <c r="A164" s="151"/>
      <c r="B164" s="151"/>
      <c r="C164" s="151"/>
      <c r="D164" s="151"/>
      <c r="E164" s="151"/>
      <c r="F164" s="151"/>
    </row>
    <row r="165" customFormat="false" ht="15" hidden="false" customHeight="false" outlineLevel="0" collapsed="false">
      <c r="A165" s="151"/>
      <c r="B165" s="151"/>
      <c r="C165" s="151"/>
      <c r="D165" s="151"/>
      <c r="E165" s="151"/>
      <c r="F165" s="151"/>
    </row>
    <row r="166" customFormat="false" ht="15" hidden="false" customHeight="false" outlineLevel="0" collapsed="false">
      <c r="A166" s="151"/>
      <c r="B166" s="151"/>
      <c r="C166" s="151"/>
      <c r="D166" s="151"/>
      <c r="E166" s="151"/>
      <c r="F166" s="151"/>
    </row>
    <row r="167" customFormat="false" ht="15" hidden="false" customHeight="false" outlineLevel="0" collapsed="false">
      <c r="A167" s="151"/>
      <c r="B167" s="151"/>
      <c r="C167" s="151"/>
      <c r="D167" s="151"/>
      <c r="E167" s="151"/>
      <c r="F167" s="151"/>
    </row>
    <row r="168" customFormat="false" ht="15" hidden="false" customHeight="false" outlineLevel="0" collapsed="false">
      <c r="A168" s="151"/>
      <c r="B168" s="151"/>
      <c r="C168" s="151"/>
      <c r="D168" s="151"/>
      <c r="E168" s="151"/>
      <c r="F168" s="151"/>
    </row>
    <row r="169" customFormat="false" ht="15" hidden="false" customHeight="false" outlineLevel="0" collapsed="false">
      <c r="A169" s="151"/>
      <c r="B169" s="151"/>
      <c r="C169" s="151"/>
      <c r="D169" s="151"/>
      <c r="E169" s="151"/>
      <c r="F169" s="151"/>
    </row>
    <row r="170" customFormat="false" ht="15" hidden="false" customHeight="false" outlineLevel="0" collapsed="false">
      <c r="A170" s="151"/>
      <c r="B170" s="151"/>
      <c r="C170" s="151"/>
      <c r="D170" s="151"/>
      <c r="E170" s="151"/>
      <c r="F170" s="151"/>
    </row>
    <row r="171" customFormat="false" ht="15" hidden="false" customHeight="false" outlineLevel="0" collapsed="false">
      <c r="A171" s="151"/>
      <c r="B171" s="151"/>
      <c r="C171" s="151"/>
      <c r="D171" s="151"/>
      <c r="E171" s="151"/>
      <c r="F171" s="151"/>
    </row>
    <row r="172" customFormat="false" ht="15" hidden="false" customHeight="false" outlineLevel="0" collapsed="false">
      <c r="A172" s="151"/>
      <c r="B172" s="151"/>
      <c r="C172" s="151"/>
      <c r="D172" s="151"/>
      <c r="E172" s="151"/>
      <c r="F172" s="151"/>
    </row>
    <row r="173" customFormat="false" ht="15" hidden="false" customHeight="false" outlineLevel="0" collapsed="false">
      <c r="A173" s="151"/>
      <c r="B173" s="151"/>
      <c r="C173" s="151"/>
      <c r="D173" s="151"/>
      <c r="E173" s="151"/>
      <c r="F173" s="151"/>
    </row>
    <row r="174" customFormat="false" ht="15" hidden="false" customHeight="false" outlineLevel="0" collapsed="false">
      <c r="A174" s="151"/>
      <c r="B174" s="151"/>
      <c r="C174" s="151"/>
      <c r="D174" s="151"/>
      <c r="E174" s="151"/>
      <c r="F174" s="151"/>
    </row>
    <row r="175" customFormat="false" ht="15" hidden="false" customHeight="false" outlineLevel="0" collapsed="false">
      <c r="A175" s="151"/>
      <c r="B175" s="151"/>
      <c r="C175" s="151"/>
      <c r="D175" s="151"/>
      <c r="E175" s="151"/>
      <c r="F175" s="151"/>
    </row>
    <row r="176" customFormat="false" ht="15" hidden="false" customHeight="false" outlineLevel="0" collapsed="false">
      <c r="A176" s="151"/>
      <c r="B176" s="151"/>
      <c r="C176" s="151"/>
      <c r="D176" s="151"/>
      <c r="E176" s="151"/>
      <c r="F176" s="151"/>
    </row>
    <row r="177" customFormat="false" ht="15" hidden="false" customHeight="false" outlineLevel="0" collapsed="false">
      <c r="A177" s="151"/>
      <c r="B177" s="151"/>
      <c r="C177" s="151"/>
      <c r="D177" s="151"/>
      <c r="E177" s="151"/>
      <c r="F177" s="15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8"/>
  <sheetViews>
    <sheetView showFormulas="false" showGridLines="true" showRowColHeaders="true" showZeros="true" rightToLeft="false" tabSelected="false" showOutlineSymbols="true" defaultGridColor="false" view="normal" topLeftCell="A12" colorId="22" zoomScale="75" zoomScaleNormal="75" zoomScalePageLayoutView="100" workbookViewId="0">
      <selection pane="topLeft" activeCell="F34" activeCellId="0" sqref="F34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30.77"/>
    <col collapsed="false" customWidth="true" hidden="false" outlineLevel="0" max="2" min="2" style="0" width="18.77"/>
    <col collapsed="false" customWidth="true" hidden="false" outlineLevel="0" max="4" min="3" style="0" width="13.77"/>
    <col collapsed="false" customWidth="true" hidden="false" outlineLevel="0" max="5" min="5" style="0" width="11.76"/>
    <col collapsed="false" customWidth="true" hidden="false" outlineLevel="0" max="6" min="6" style="0" width="17.21"/>
  </cols>
  <sheetData>
    <row r="1" customFormat="false" ht="15" hidden="false" customHeight="false" outlineLevel="0" collapsed="false">
      <c r="A1" s="127"/>
      <c r="B1" s="127"/>
      <c r="C1" s="127"/>
      <c r="D1" s="127"/>
      <c r="E1" s="127"/>
      <c r="F1" s="127"/>
    </row>
    <row r="2" customFormat="false" ht="30" hidden="false" customHeight="false" outlineLevel="0" collapsed="false">
      <c r="A2" s="128"/>
      <c r="B2" s="129" t="s">
        <v>94</v>
      </c>
      <c r="C2" s="127"/>
      <c r="D2" s="127"/>
      <c r="E2" s="127"/>
      <c r="F2" s="127"/>
    </row>
    <row r="3" customFormat="false" ht="30.75" hidden="false" customHeight="false" outlineLevel="0" collapsed="false">
      <c r="A3" s="130"/>
      <c r="B3" s="131" t="s">
        <v>95</v>
      </c>
      <c r="C3" s="130"/>
      <c r="D3" s="130"/>
      <c r="E3" s="130"/>
      <c r="F3" s="130"/>
    </row>
    <row r="4" customFormat="false" ht="15.75" hidden="false" customHeight="false" outlineLevel="0" collapsed="false">
      <c r="A4" s="127"/>
      <c r="B4" s="127"/>
      <c r="C4" s="127"/>
      <c r="D4" s="127"/>
      <c r="E4" s="127"/>
      <c r="F4" s="127" t="s">
        <v>96</v>
      </c>
    </row>
    <row r="5" customFormat="false" ht="15.75" hidden="false" customHeight="false" outlineLevel="0" collapsed="false">
      <c r="A5" s="132" t="s">
        <v>97</v>
      </c>
      <c r="B5" s="133" t="s">
        <v>98</v>
      </c>
      <c r="C5" s="127"/>
      <c r="D5" s="134" t="s">
        <v>99</v>
      </c>
      <c r="E5" s="127" t="s">
        <v>100</v>
      </c>
      <c r="F5" s="127"/>
    </row>
    <row r="6" customFormat="false" ht="15" hidden="false" customHeight="false" outlineLevel="0" collapsed="false">
      <c r="A6" s="127"/>
      <c r="B6" s="135"/>
      <c r="C6" s="127"/>
      <c r="D6" s="127"/>
      <c r="E6" s="127"/>
      <c r="F6" s="127"/>
    </row>
    <row r="7" customFormat="false" ht="15.75" hidden="false" customHeight="false" outlineLevel="0" collapsed="false">
      <c r="A7" s="132" t="s">
        <v>101</v>
      </c>
      <c r="B7" s="132" t="s">
        <v>102</v>
      </c>
      <c r="C7" s="127"/>
      <c r="D7" s="134" t="s">
        <v>99</v>
      </c>
      <c r="E7" s="127" t="s">
        <v>103</v>
      </c>
      <c r="F7" s="127"/>
    </row>
    <row r="8" customFormat="false" ht="15" hidden="false" customHeight="false" outlineLevel="0" collapsed="false">
      <c r="A8" s="127"/>
      <c r="B8" s="127"/>
      <c r="C8" s="127"/>
      <c r="D8" s="127"/>
      <c r="E8" s="127"/>
      <c r="F8" s="127"/>
    </row>
    <row r="9" customFormat="false" ht="15.75" hidden="false" customHeight="false" outlineLevel="0" collapsed="false">
      <c r="A9" s="132" t="s">
        <v>104</v>
      </c>
      <c r="B9" s="136" t="n">
        <f aca="false">DATE(1999,8,30)</f>
        <v>36402</v>
      </c>
      <c r="C9" s="127"/>
      <c r="D9" s="134" t="s">
        <v>105</v>
      </c>
      <c r="E9" s="137" t="n">
        <f aca="true">TODAY()</f>
        <v>45926</v>
      </c>
      <c r="F9" s="127"/>
    </row>
    <row r="10" customFormat="false" ht="15.75" hidden="false" customHeight="false" outlineLevel="0" collapsed="false">
      <c r="A10" s="134"/>
      <c r="B10" s="134"/>
      <c r="C10" s="134"/>
      <c r="D10" s="134"/>
      <c r="E10" s="134"/>
      <c r="F10" s="134"/>
    </row>
    <row r="11" customFormat="false" ht="15.75" hidden="false" customHeight="false" outlineLevel="0" collapsed="false">
      <c r="A11" s="134" t="s">
        <v>106</v>
      </c>
      <c r="B11" s="127" t="s">
        <v>135</v>
      </c>
      <c r="C11" s="134"/>
      <c r="D11" s="134"/>
      <c r="E11" s="134"/>
      <c r="F11" s="134"/>
    </row>
    <row r="12" customFormat="false" ht="15.75" hidden="false" customHeight="false" outlineLevel="0" collapsed="false">
      <c r="A12" s="134"/>
      <c r="B12" s="134"/>
      <c r="C12" s="134"/>
      <c r="D12" s="134"/>
      <c r="E12" s="134"/>
      <c r="F12" s="134"/>
    </row>
    <row r="13" customFormat="false" ht="15.75" hidden="false" customHeight="false" outlineLevel="0" collapsed="false">
      <c r="A13" s="134" t="s">
        <v>108</v>
      </c>
      <c r="B13" s="138" t="s">
        <v>109</v>
      </c>
      <c r="C13" s="134"/>
      <c r="D13" s="134" t="s">
        <v>99</v>
      </c>
      <c r="E13" s="127" t="s">
        <v>110</v>
      </c>
      <c r="F13" s="127"/>
    </row>
    <row r="14" customFormat="false" ht="15.75" hidden="false" customHeight="false" outlineLevel="0" collapsed="false">
      <c r="A14" s="134"/>
      <c r="B14" s="132"/>
      <c r="C14" s="134"/>
      <c r="D14" s="134"/>
      <c r="E14" s="134"/>
      <c r="F14" s="134"/>
    </row>
    <row r="15" customFormat="false" ht="15.75" hidden="false" customHeight="false" outlineLevel="0" collapsed="false">
      <c r="A15" s="134" t="s">
        <v>111</v>
      </c>
      <c r="B15" s="138" t="n">
        <v>111000012</v>
      </c>
      <c r="C15" s="127"/>
      <c r="D15" s="134"/>
      <c r="E15" s="134"/>
      <c r="F15" s="127"/>
    </row>
    <row r="16" customFormat="false" ht="15.75" hidden="false" customHeight="false" outlineLevel="0" collapsed="false">
      <c r="A16" s="134"/>
      <c r="B16" s="132"/>
      <c r="C16" s="127"/>
      <c r="D16" s="134"/>
      <c r="E16" s="134"/>
      <c r="F16" s="134"/>
    </row>
    <row r="17" customFormat="false" ht="15.75" hidden="false" customHeight="false" outlineLevel="0" collapsed="false">
      <c r="A17" s="134" t="s">
        <v>112</v>
      </c>
      <c r="B17" s="138" t="n">
        <v>3750494099</v>
      </c>
      <c r="C17" s="127"/>
      <c r="D17" s="134"/>
      <c r="E17" s="134"/>
      <c r="F17" s="134"/>
    </row>
    <row r="18" customFormat="false" ht="15.75" hidden="false" customHeight="false" outlineLevel="0" collapsed="false">
      <c r="A18" s="134"/>
      <c r="B18" s="132"/>
      <c r="C18" s="133"/>
      <c r="D18" s="134"/>
      <c r="E18" s="134"/>
      <c r="F18" s="134"/>
    </row>
    <row r="19" customFormat="false" ht="15.75" hidden="false" customHeight="false" outlineLevel="0" collapsed="false">
      <c r="A19" s="134" t="s">
        <v>113</v>
      </c>
      <c r="B19" s="139" t="s">
        <v>114</v>
      </c>
      <c r="C19" s="127"/>
      <c r="D19" s="132" t="s">
        <v>115</v>
      </c>
      <c r="E19" s="134"/>
      <c r="F19" s="152" t="n">
        <f aca="false">'EPNG-spreadsheet'!E69</f>
        <v>2078710.73359956</v>
      </c>
    </row>
    <row r="20" customFormat="false" ht="15.75" hidden="false" customHeight="false" outlineLevel="0" collapsed="false">
      <c r="A20" s="134"/>
      <c r="B20" s="132"/>
      <c r="C20" s="141"/>
      <c r="D20" s="134"/>
      <c r="E20" s="134"/>
      <c r="F20" s="134"/>
    </row>
    <row r="21" customFormat="false" ht="15.75" hidden="false" customHeight="false" outlineLevel="0" collapsed="false">
      <c r="A21" s="134" t="s">
        <v>116</v>
      </c>
      <c r="B21" s="142"/>
      <c r="C21" s="142"/>
      <c r="D21" s="142"/>
      <c r="E21" s="142"/>
      <c r="F21" s="134"/>
    </row>
    <row r="22" customFormat="false" ht="15.75" hidden="false" customHeight="false" outlineLevel="0" collapsed="false">
      <c r="A22" s="134"/>
      <c r="B22" s="134"/>
      <c r="C22" s="134"/>
      <c r="D22" s="134"/>
      <c r="E22" s="134"/>
      <c r="F22" s="127"/>
    </row>
    <row r="23" customFormat="false" ht="15.75" hidden="false" customHeight="false" outlineLevel="0" collapsed="false">
      <c r="A23" s="134" t="s">
        <v>117</v>
      </c>
      <c r="B23" s="142"/>
      <c r="C23" s="142"/>
      <c r="D23" s="142" t="s">
        <v>118</v>
      </c>
      <c r="E23" s="142"/>
      <c r="F23" s="127"/>
    </row>
    <row r="24" customFormat="false" ht="15" hidden="false" customHeight="false" outlineLevel="0" collapsed="false">
      <c r="A24" s="127"/>
      <c r="B24" s="127"/>
      <c r="C24" s="127"/>
      <c r="D24" s="127"/>
      <c r="E24" s="127"/>
      <c r="F24" s="127"/>
    </row>
    <row r="25" customFormat="false" ht="15.75" hidden="false" customHeight="false" outlineLevel="0" collapsed="false">
      <c r="A25" s="132" t="s">
        <v>119</v>
      </c>
      <c r="B25" s="142"/>
      <c r="C25" s="142"/>
      <c r="D25" s="142"/>
      <c r="E25" s="142"/>
      <c r="F25" s="127"/>
    </row>
    <row r="26" customFormat="false" ht="15.75" hidden="false" customHeight="false" outlineLevel="0" collapsed="false">
      <c r="A26" s="127"/>
      <c r="B26" s="127"/>
      <c r="C26" s="127"/>
      <c r="D26" s="127"/>
      <c r="E26" s="127"/>
      <c r="F26" s="134"/>
    </row>
    <row r="27" customFormat="false" ht="15.75" hidden="false" customHeight="false" outlineLevel="0" collapsed="false">
      <c r="A27" s="134" t="s">
        <v>120</v>
      </c>
      <c r="B27" s="143"/>
      <c r="C27" s="142"/>
      <c r="D27" s="142"/>
      <c r="E27" s="142"/>
      <c r="F27" s="134"/>
    </row>
    <row r="28" customFormat="false" ht="15.75" hidden="false" customHeight="false" outlineLevel="0" collapsed="false">
      <c r="A28" s="134"/>
      <c r="B28" s="134"/>
      <c r="C28" s="134"/>
      <c r="D28" s="134"/>
      <c r="E28" s="134"/>
      <c r="F28" s="134"/>
    </row>
    <row r="29" customFormat="false" ht="15.75" hidden="false" customHeight="false" outlineLevel="0" collapsed="false">
      <c r="A29" s="134" t="s">
        <v>121</v>
      </c>
      <c r="B29" s="134" t="s">
        <v>118</v>
      </c>
      <c r="C29" s="134" t="s">
        <v>122</v>
      </c>
      <c r="D29" s="127"/>
      <c r="E29" s="134"/>
      <c r="F29" s="134" t="s">
        <v>118</v>
      </c>
    </row>
    <row r="30" customFormat="false" ht="16.5" hidden="false" customHeight="false" outlineLevel="0" collapsed="false">
      <c r="A30" s="130"/>
      <c r="B30" s="144"/>
      <c r="C30" s="144"/>
      <c r="D30" s="144"/>
      <c r="E30" s="144"/>
      <c r="F30" s="144"/>
    </row>
    <row r="31" customFormat="false" ht="16.5" hidden="false" customHeight="false" outlineLevel="0" collapsed="false">
      <c r="A31" s="134"/>
      <c r="B31" s="127"/>
      <c r="C31" s="127"/>
      <c r="D31" s="127"/>
      <c r="E31" s="127"/>
      <c r="F31" s="127"/>
    </row>
    <row r="32" customFormat="false" ht="15.75" hidden="false" customHeight="false" outlineLevel="0" collapsed="false">
      <c r="A32" s="132" t="s">
        <v>123</v>
      </c>
      <c r="B32" s="134"/>
      <c r="C32" s="134"/>
      <c r="D32" s="134"/>
      <c r="E32" s="134"/>
      <c r="F32" s="134"/>
    </row>
    <row r="33" customFormat="false" ht="15.75" hidden="false" customHeight="false" outlineLevel="0" collapsed="false">
      <c r="A33" s="134" t="s">
        <v>124</v>
      </c>
      <c r="B33" s="127" t="s">
        <v>136</v>
      </c>
      <c r="C33" s="134"/>
      <c r="D33" s="134"/>
      <c r="E33" s="134"/>
      <c r="F33" s="153" t="n">
        <v>0</v>
      </c>
    </row>
    <row r="34" customFormat="false" ht="15.75" hidden="false" customHeight="false" outlineLevel="0" collapsed="false">
      <c r="A34" s="134"/>
      <c r="B34" s="134"/>
      <c r="C34" s="146"/>
      <c r="D34" s="134"/>
      <c r="E34" s="134"/>
      <c r="F34" s="134"/>
    </row>
    <row r="35" customFormat="false" ht="15.75" hidden="false" customHeight="false" outlineLevel="0" collapsed="false">
      <c r="A35" s="134" t="s">
        <v>124</v>
      </c>
      <c r="B35" s="127"/>
      <c r="C35" s="134"/>
      <c r="D35" s="134"/>
      <c r="E35" s="134"/>
      <c r="F35" s="147" t="n">
        <v>0</v>
      </c>
    </row>
    <row r="36" customFormat="false" ht="15" hidden="false" customHeight="false" outlineLevel="0" collapsed="false">
      <c r="A36" s="127"/>
      <c r="B36" s="127"/>
      <c r="C36" s="127"/>
      <c r="D36" s="127"/>
      <c r="E36" s="127"/>
      <c r="F36" s="127"/>
    </row>
    <row r="37" customFormat="false" ht="15.75" hidden="false" customHeight="false" outlineLevel="0" collapsed="false">
      <c r="A37" s="127"/>
      <c r="B37" s="127"/>
      <c r="C37" s="127"/>
      <c r="D37" s="132" t="s">
        <v>126</v>
      </c>
      <c r="E37" s="127"/>
      <c r="F37" s="148" t="n">
        <f aca="false">SUM(F33:F35)</f>
        <v>0</v>
      </c>
    </row>
    <row r="38" customFormat="false" ht="16.5" hidden="false" customHeight="false" outlineLevel="0" collapsed="false">
      <c r="A38" s="130"/>
      <c r="B38" s="144"/>
      <c r="C38" s="144"/>
      <c r="D38" s="144"/>
      <c r="E38" s="144"/>
      <c r="F38" s="144"/>
    </row>
    <row r="39" customFormat="false" ht="15.75" hidden="false" customHeight="false" outlineLevel="0" collapsed="false">
      <c r="A39" s="127"/>
      <c r="B39" s="127"/>
      <c r="C39" s="127"/>
      <c r="D39" s="127"/>
      <c r="E39" s="127"/>
      <c r="F39" s="127"/>
    </row>
    <row r="40" customFormat="false" ht="15" hidden="false" customHeight="false" outlineLevel="0" collapsed="false">
      <c r="A40" s="127" t="s">
        <v>127</v>
      </c>
      <c r="B40" s="127"/>
      <c r="C40" s="127"/>
      <c r="D40" s="127"/>
      <c r="E40" s="127"/>
      <c r="F40" s="127"/>
    </row>
    <row r="41" customFormat="false" ht="15" hidden="false" customHeight="false" outlineLevel="0" collapsed="false">
      <c r="A41" s="127"/>
      <c r="B41" s="127"/>
      <c r="C41" s="127"/>
      <c r="D41" s="127"/>
      <c r="E41" s="127"/>
      <c r="F41" s="127"/>
    </row>
    <row r="42" customFormat="false" ht="15" hidden="false" customHeight="false" outlineLevel="0" collapsed="false">
      <c r="A42" s="127" t="s">
        <v>128</v>
      </c>
      <c r="B42" s="149" t="s">
        <v>129</v>
      </c>
      <c r="C42" s="127"/>
      <c r="D42" s="127" t="s">
        <v>130</v>
      </c>
      <c r="E42" s="127"/>
      <c r="F42" s="127"/>
    </row>
    <row r="43" customFormat="false" ht="15" hidden="false" customHeight="false" outlineLevel="0" collapsed="false">
      <c r="A43" s="127"/>
      <c r="B43" s="127"/>
      <c r="C43" s="127"/>
      <c r="D43" s="127"/>
      <c r="E43" s="127"/>
      <c r="F43" s="127"/>
    </row>
    <row r="44" customFormat="false" ht="15" hidden="false" customHeight="false" outlineLevel="0" collapsed="false">
      <c r="A44" s="138" t="s">
        <v>131</v>
      </c>
      <c r="B44" s="127"/>
      <c r="C44" s="127"/>
      <c r="D44" s="149" t="s">
        <v>132</v>
      </c>
      <c r="E44" s="127"/>
      <c r="F44" s="127"/>
    </row>
    <row r="45" customFormat="false" ht="15" hidden="false" customHeight="false" outlineLevel="0" collapsed="false">
      <c r="A45" s="127"/>
      <c r="B45" s="127"/>
      <c r="C45" s="127"/>
      <c r="D45" s="127"/>
      <c r="E45" s="127"/>
      <c r="F45" s="127"/>
    </row>
    <row r="46" customFormat="false" ht="15" hidden="false" customHeight="false" outlineLevel="0" collapsed="false">
      <c r="A46" s="138" t="s">
        <v>133</v>
      </c>
      <c r="B46" s="127"/>
      <c r="C46" s="127"/>
      <c r="D46" s="127"/>
      <c r="E46" s="127"/>
      <c r="F46" s="127"/>
    </row>
    <row r="47" customFormat="false" ht="15.75" hidden="false" customHeight="false" outlineLevel="0" collapsed="false">
      <c r="A47" s="150" t="s">
        <v>134</v>
      </c>
      <c r="B47" s="130"/>
      <c r="C47" s="130"/>
      <c r="D47" s="130"/>
      <c r="E47" s="130"/>
      <c r="F47" s="130"/>
    </row>
    <row r="48" customFormat="false" ht="15.75" hidden="false" customHeight="false" outlineLevel="0" collapsed="false">
      <c r="A48" s="151"/>
      <c r="B48" s="151"/>
      <c r="C48" s="151"/>
      <c r="D48" s="151"/>
      <c r="E48" s="151"/>
      <c r="F48" s="151"/>
    </row>
    <row r="49" customFormat="false" ht="15" hidden="false" customHeight="false" outlineLevel="0" collapsed="false">
      <c r="A49" s="151"/>
      <c r="B49" s="151"/>
      <c r="C49" s="151"/>
      <c r="D49" s="151"/>
      <c r="E49" s="151"/>
      <c r="F49" s="151"/>
    </row>
    <row r="50" customFormat="false" ht="15" hidden="false" customHeight="false" outlineLevel="0" collapsed="false">
      <c r="A50" s="151"/>
      <c r="B50" s="151"/>
      <c r="C50" s="151"/>
      <c r="D50" s="151"/>
      <c r="E50" s="151"/>
      <c r="F50" s="151"/>
    </row>
    <row r="51" customFormat="false" ht="15" hidden="false" customHeight="false" outlineLevel="0" collapsed="false">
      <c r="A51" s="151"/>
      <c r="B51" s="151"/>
      <c r="C51" s="151"/>
      <c r="D51" s="151"/>
      <c r="E51" s="151"/>
      <c r="F51" s="151"/>
    </row>
    <row r="52" customFormat="false" ht="15" hidden="false" customHeight="false" outlineLevel="0" collapsed="false">
      <c r="A52" s="151"/>
      <c r="B52" s="151"/>
      <c r="C52" s="151"/>
      <c r="D52" s="151"/>
      <c r="E52" s="151"/>
      <c r="F52" s="151"/>
    </row>
    <row r="53" customFormat="false" ht="15" hidden="false" customHeight="false" outlineLevel="0" collapsed="false">
      <c r="A53" s="151"/>
      <c r="B53" s="151"/>
      <c r="C53" s="151"/>
      <c r="D53" s="151"/>
      <c r="E53" s="151"/>
      <c r="F53" s="151"/>
    </row>
    <row r="54" customFormat="false" ht="15" hidden="false" customHeight="false" outlineLevel="0" collapsed="false">
      <c r="A54" s="151"/>
      <c r="B54" s="151"/>
      <c r="C54" s="151"/>
      <c r="D54" s="151"/>
      <c r="E54" s="151"/>
      <c r="F54" s="151"/>
    </row>
    <row r="55" customFormat="false" ht="15" hidden="false" customHeight="false" outlineLevel="0" collapsed="false">
      <c r="A55" s="151"/>
      <c r="B55" s="151"/>
      <c r="C55" s="151"/>
      <c r="D55" s="151"/>
      <c r="E55" s="151"/>
      <c r="F55" s="151"/>
    </row>
    <row r="56" customFormat="false" ht="15" hidden="false" customHeight="false" outlineLevel="0" collapsed="false">
      <c r="A56" s="151"/>
      <c r="B56" s="151"/>
      <c r="C56" s="151"/>
      <c r="D56" s="151"/>
      <c r="E56" s="151"/>
      <c r="F56" s="151"/>
    </row>
    <row r="57" customFormat="false" ht="15" hidden="false" customHeight="false" outlineLevel="0" collapsed="false">
      <c r="A57" s="151"/>
      <c r="B57" s="151"/>
      <c r="C57" s="151"/>
      <c r="D57" s="151"/>
      <c r="E57" s="151"/>
      <c r="F57" s="151"/>
    </row>
    <row r="58" customFormat="false" ht="15" hidden="false" customHeight="false" outlineLevel="0" collapsed="false">
      <c r="A58" s="151"/>
      <c r="B58" s="151"/>
      <c r="C58" s="151"/>
      <c r="D58" s="151"/>
      <c r="E58" s="151"/>
      <c r="F58" s="151"/>
    </row>
    <row r="59" customFormat="false" ht="15" hidden="false" customHeight="false" outlineLevel="0" collapsed="false">
      <c r="A59" s="151"/>
      <c r="B59" s="151"/>
      <c r="C59" s="151"/>
      <c r="D59" s="151"/>
      <c r="E59" s="151"/>
      <c r="F59" s="151"/>
    </row>
    <row r="60" customFormat="false" ht="15" hidden="false" customHeight="false" outlineLevel="0" collapsed="false">
      <c r="A60" s="151"/>
      <c r="B60" s="151"/>
      <c r="C60" s="151"/>
      <c r="D60" s="151"/>
      <c r="E60" s="151"/>
      <c r="F60" s="151"/>
    </row>
    <row r="61" customFormat="false" ht="15" hidden="false" customHeight="false" outlineLevel="0" collapsed="false">
      <c r="A61" s="151"/>
      <c r="B61" s="151"/>
      <c r="C61" s="151"/>
      <c r="D61" s="151"/>
      <c r="E61" s="151"/>
      <c r="F61" s="151"/>
    </row>
    <row r="62" customFormat="false" ht="15" hidden="false" customHeight="false" outlineLevel="0" collapsed="false">
      <c r="A62" s="151"/>
      <c r="B62" s="151"/>
      <c r="C62" s="151"/>
      <c r="D62" s="151"/>
      <c r="E62" s="151"/>
      <c r="F62" s="151"/>
    </row>
    <row r="63" customFormat="false" ht="15" hidden="false" customHeight="false" outlineLevel="0" collapsed="false">
      <c r="A63" s="151"/>
      <c r="B63" s="151"/>
      <c r="C63" s="151"/>
      <c r="D63" s="151"/>
      <c r="E63" s="151"/>
      <c r="F63" s="151"/>
    </row>
    <row r="64" customFormat="false" ht="15" hidden="false" customHeight="false" outlineLevel="0" collapsed="false">
      <c r="A64" s="151"/>
      <c r="B64" s="151"/>
      <c r="C64" s="151"/>
      <c r="D64" s="151"/>
      <c r="E64" s="151"/>
      <c r="F64" s="151"/>
    </row>
    <row r="65" customFormat="false" ht="15" hidden="false" customHeight="false" outlineLevel="0" collapsed="false">
      <c r="A65" s="151"/>
      <c r="B65" s="151"/>
      <c r="C65" s="151"/>
      <c r="D65" s="151"/>
      <c r="E65" s="151"/>
      <c r="F65" s="151"/>
    </row>
    <row r="66" customFormat="false" ht="15" hidden="false" customHeight="false" outlineLevel="0" collapsed="false">
      <c r="A66" s="151"/>
      <c r="B66" s="151"/>
      <c r="C66" s="151"/>
      <c r="D66" s="151"/>
      <c r="E66" s="151"/>
      <c r="F66" s="151"/>
    </row>
    <row r="67" customFormat="false" ht="15" hidden="false" customHeight="false" outlineLevel="0" collapsed="false">
      <c r="A67" s="151"/>
      <c r="B67" s="151"/>
      <c r="C67" s="151"/>
      <c r="D67" s="151"/>
      <c r="E67" s="151"/>
      <c r="F67" s="151"/>
    </row>
    <row r="68" customFormat="false" ht="15" hidden="false" customHeight="false" outlineLevel="0" collapsed="false">
      <c r="A68" s="151"/>
      <c r="B68" s="151"/>
      <c r="C68" s="151"/>
      <c r="D68" s="151"/>
      <c r="E68" s="151"/>
      <c r="F68" s="151"/>
    </row>
    <row r="69" customFormat="false" ht="15" hidden="false" customHeight="false" outlineLevel="0" collapsed="false">
      <c r="A69" s="151"/>
      <c r="B69" s="151"/>
      <c r="C69" s="151"/>
      <c r="D69" s="151"/>
      <c r="E69" s="151"/>
      <c r="F69" s="151"/>
    </row>
    <row r="70" customFormat="false" ht="15" hidden="false" customHeight="false" outlineLevel="0" collapsed="false">
      <c r="A70" s="151"/>
      <c r="B70" s="151"/>
      <c r="C70" s="151"/>
      <c r="D70" s="151"/>
      <c r="E70" s="151"/>
      <c r="F70" s="151"/>
    </row>
    <row r="71" customFormat="false" ht="15" hidden="false" customHeight="false" outlineLevel="0" collapsed="false">
      <c r="A71" s="151"/>
      <c r="B71" s="151"/>
      <c r="C71" s="151"/>
      <c r="D71" s="151"/>
      <c r="E71" s="151"/>
      <c r="F71" s="151"/>
    </row>
    <row r="72" customFormat="false" ht="15" hidden="false" customHeight="false" outlineLevel="0" collapsed="false">
      <c r="A72" s="151"/>
      <c r="B72" s="151"/>
      <c r="C72" s="151"/>
      <c r="D72" s="151"/>
      <c r="E72" s="151"/>
      <c r="F72" s="151"/>
    </row>
    <row r="73" customFormat="false" ht="15" hidden="false" customHeight="false" outlineLevel="0" collapsed="false">
      <c r="A73" s="151"/>
      <c r="B73" s="151"/>
      <c r="C73" s="151"/>
      <c r="D73" s="151"/>
      <c r="E73" s="151"/>
      <c r="F73" s="151"/>
    </row>
    <row r="74" customFormat="false" ht="15" hidden="false" customHeight="false" outlineLevel="0" collapsed="false">
      <c r="A74" s="151"/>
      <c r="B74" s="151"/>
      <c r="C74" s="151"/>
      <c r="D74" s="151"/>
      <c r="E74" s="151"/>
      <c r="F74" s="151"/>
    </row>
    <row r="75" customFormat="false" ht="15" hidden="false" customHeight="false" outlineLevel="0" collapsed="false">
      <c r="A75" s="151"/>
      <c r="B75" s="151"/>
      <c r="C75" s="151"/>
      <c r="D75" s="151"/>
      <c r="E75" s="151"/>
      <c r="F75" s="151"/>
    </row>
    <row r="76" customFormat="false" ht="15" hidden="false" customHeight="false" outlineLevel="0" collapsed="false">
      <c r="A76" s="151"/>
      <c r="B76" s="151"/>
      <c r="C76" s="151"/>
      <c r="D76" s="151"/>
      <c r="E76" s="151"/>
      <c r="F76" s="151"/>
    </row>
    <row r="77" customFormat="false" ht="15" hidden="false" customHeight="false" outlineLevel="0" collapsed="false">
      <c r="A77" s="151"/>
      <c r="B77" s="151"/>
      <c r="C77" s="151"/>
      <c r="D77" s="151"/>
      <c r="E77" s="151"/>
      <c r="F77" s="151"/>
    </row>
    <row r="78" customFormat="false" ht="15" hidden="false" customHeight="false" outlineLevel="0" collapsed="false">
      <c r="A78" s="151"/>
      <c r="B78" s="151"/>
      <c r="C78" s="151"/>
      <c r="D78" s="151"/>
      <c r="E78" s="151"/>
      <c r="F78" s="151"/>
    </row>
    <row r="79" customFormat="false" ht="15" hidden="false" customHeight="false" outlineLevel="0" collapsed="false">
      <c r="A79" s="151"/>
      <c r="B79" s="151"/>
      <c r="C79" s="151"/>
      <c r="D79" s="151"/>
      <c r="E79" s="151"/>
      <c r="F79" s="151"/>
    </row>
    <row r="80" customFormat="false" ht="15" hidden="false" customHeight="false" outlineLevel="0" collapsed="false">
      <c r="A80" s="151"/>
      <c r="B80" s="151"/>
      <c r="C80" s="151"/>
      <c r="D80" s="151"/>
      <c r="E80" s="151"/>
      <c r="F80" s="151"/>
    </row>
    <row r="81" customFormat="false" ht="15" hidden="false" customHeight="false" outlineLevel="0" collapsed="false">
      <c r="A81" s="151"/>
      <c r="B81" s="151"/>
      <c r="C81" s="151"/>
      <c r="D81" s="151"/>
      <c r="E81" s="151"/>
      <c r="F81" s="151"/>
    </row>
    <row r="82" customFormat="false" ht="15" hidden="false" customHeight="false" outlineLevel="0" collapsed="false">
      <c r="A82" s="151"/>
      <c r="B82" s="151"/>
      <c r="C82" s="151"/>
      <c r="D82" s="151"/>
      <c r="E82" s="151"/>
      <c r="F82" s="151"/>
    </row>
    <row r="83" customFormat="false" ht="15" hidden="false" customHeight="false" outlineLevel="0" collapsed="false">
      <c r="A83" s="151"/>
      <c r="B83" s="151"/>
      <c r="C83" s="151"/>
      <c r="D83" s="151"/>
      <c r="E83" s="151"/>
      <c r="F83" s="151"/>
    </row>
    <row r="84" customFormat="false" ht="15" hidden="false" customHeight="false" outlineLevel="0" collapsed="false">
      <c r="A84" s="151"/>
      <c r="B84" s="151"/>
      <c r="C84" s="151"/>
      <c r="D84" s="151"/>
      <c r="E84" s="151"/>
      <c r="F84" s="151"/>
    </row>
    <row r="85" customFormat="false" ht="15" hidden="false" customHeight="false" outlineLevel="0" collapsed="false">
      <c r="A85" s="151"/>
      <c r="B85" s="151"/>
      <c r="C85" s="151"/>
      <c r="D85" s="151"/>
      <c r="E85" s="151"/>
      <c r="F85" s="151"/>
    </row>
    <row r="86" customFormat="false" ht="15" hidden="false" customHeight="false" outlineLevel="0" collapsed="false">
      <c r="A86" s="151"/>
      <c r="B86" s="151"/>
      <c r="C86" s="151"/>
      <c r="D86" s="151"/>
      <c r="E86" s="151"/>
      <c r="F86" s="151"/>
    </row>
    <row r="87" customFormat="false" ht="15" hidden="false" customHeight="false" outlineLevel="0" collapsed="false">
      <c r="A87" s="151"/>
      <c r="B87" s="151"/>
      <c r="C87" s="151"/>
      <c r="D87" s="151"/>
      <c r="E87" s="151"/>
      <c r="F87" s="151"/>
    </row>
    <row r="88" customFormat="false" ht="15" hidden="false" customHeight="false" outlineLevel="0" collapsed="false">
      <c r="A88" s="151"/>
      <c r="B88" s="151"/>
      <c r="C88" s="151"/>
      <c r="D88" s="151"/>
      <c r="E88" s="151"/>
      <c r="F88" s="151"/>
    </row>
    <row r="89" customFormat="false" ht="15" hidden="false" customHeight="false" outlineLevel="0" collapsed="false">
      <c r="A89" s="151"/>
      <c r="B89" s="151"/>
      <c r="C89" s="151"/>
      <c r="D89" s="151"/>
      <c r="E89" s="151"/>
      <c r="F89" s="151"/>
    </row>
    <row r="90" customFormat="false" ht="15" hidden="false" customHeight="false" outlineLevel="0" collapsed="false">
      <c r="A90" s="151"/>
      <c r="B90" s="151"/>
      <c r="C90" s="151"/>
      <c r="D90" s="151"/>
      <c r="E90" s="151"/>
      <c r="F90" s="151"/>
    </row>
    <row r="91" customFormat="false" ht="15" hidden="false" customHeight="false" outlineLevel="0" collapsed="false">
      <c r="A91" s="151"/>
      <c r="B91" s="151"/>
      <c r="C91" s="151"/>
      <c r="D91" s="151"/>
      <c r="E91" s="151"/>
      <c r="F91" s="151"/>
    </row>
    <row r="92" customFormat="false" ht="15" hidden="false" customHeight="false" outlineLevel="0" collapsed="false">
      <c r="A92" s="151"/>
      <c r="B92" s="151"/>
      <c r="C92" s="151"/>
      <c r="D92" s="151"/>
      <c r="E92" s="151"/>
      <c r="F92" s="151"/>
    </row>
    <row r="93" customFormat="false" ht="15" hidden="false" customHeight="false" outlineLevel="0" collapsed="false">
      <c r="A93" s="151"/>
      <c r="B93" s="151"/>
      <c r="C93" s="151"/>
      <c r="D93" s="151"/>
      <c r="E93" s="151"/>
      <c r="F93" s="151"/>
    </row>
    <row r="94" customFormat="false" ht="15" hidden="false" customHeight="false" outlineLevel="0" collapsed="false">
      <c r="A94" s="151"/>
      <c r="B94" s="151"/>
      <c r="C94" s="151"/>
      <c r="D94" s="151"/>
      <c r="E94" s="151"/>
      <c r="F94" s="151"/>
    </row>
    <row r="95" customFormat="false" ht="15" hidden="false" customHeight="false" outlineLevel="0" collapsed="false">
      <c r="A95" s="151"/>
      <c r="B95" s="151"/>
      <c r="C95" s="151"/>
      <c r="D95" s="151"/>
      <c r="E95" s="151"/>
      <c r="F95" s="151"/>
    </row>
    <row r="96" customFormat="false" ht="15" hidden="false" customHeight="false" outlineLevel="0" collapsed="false">
      <c r="A96" s="151"/>
      <c r="B96" s="151"/>
      <c r="C96" s="151"/>
      <c r="D96" s="151"/>
      <c r="E96" s="151"/>
      <c r="F96" s="151"/>
    </row>
    <row r="97" customFormat="false" ht="15" hidden="false" customHeight="false" outlineLevel="0" collapsed="false">
      <c r="A97" s="151"/>
      <c r="B97" s="151"/>
      <c r="C97" s="151"/>
      <c r="D97" s="151"/>
      <c r="E97" s="151"/>
      <c r="F97" s="151"/>
    </row>
    <row r="98" customFormat="false" ht="15" hidden="false" customHeight="false" outlineLevel="0" collapsed="false">
      <c r="A98" s="151"/>
      <c r="B98" s="151"/>
      <c r="C98" s="151"/>
      <c r="D98" s="151"/>
      <c r="E98" s="151"/>
      <c r="F98" s="151"/>
    </row>
    <row r="99" customFormat="false" ht="15" hidden="false" customHeight="false" outlineLevel="0" collapsed="false">
      <c r="A99" s="151"/>
      <c r="B99" s="151"/>
      <c r="C99" s="151"/>
      <c r="D99" s="151"/>
      <c r="E99" s="151"/>
      <c r="F99" s="151"/>
    </row>
    <row r="100" customFormat="false" ht="15" hidden="false" customHeight="false" outlineLevel="0" collapsed="false">
      <c r="A100" s="151"/>
      <c r="B100" s="151"/>
      <c r="C100" s="151"/>
      <c r="D100" s="151"/>
      <c r="E100" s="151"/>
      <c r="F100" s="151"/>
    </row>
    <row r="101" customFormat="false" ht="15" hidden="false" customHeight="false" outlineLevel="0" collapsed="false">
      <c r="A101" s="151"/>
      <c r="B101" s="151"/>
      <c r="C101" s="151"/>
      <c r="D101" s="151"/>
      <c r="E101" s="151"/>
      <c r="F101" s="151"/>
    </row>
    <row r="102" customFormat="false" ht="15" hidden="false" customHeight="false" outlineLevel="0" collapsed="false">
      <c r="A102" s="151"/>
      <c r="B102" s="151"/>
      <c r="C102" s="151"/>
      <c r="D102" s="151"/>
      <c r="E102" s="151"/>
      <c r="F102" s="151"/>
    </row>
    <row r="103" customFormat="false" ht="15" hidden="false" customHeight="false" outlineLevel="0" collapsed="false">
      <c r="A103" s="151"/>
      <c r="B103" s="151"/>
      <c r="C103" s="151"/>
      <c r="D103" s="151"/>
      <c r="E103" s="151"/>
      <c r="F103" s="151"/>
    </row>
    <row r="104" customFormat="false" ht="15" hidden="false" customHeight="false" outlineLevel="0" collapsed="false">
      <c r="A104" s="151"/>
      <c r="B104" s="151"/>
      <c r="C104" s="151"/>
      <c r="D104" s="151"/>
      <c r="E104" s="151"/>
      <c r="F104" s="151"/>
    </row>
    <row r="105" customFormat="false" ht="15" hidden="false" customHeight="false" outlineLevel="0" collapsed="false">
      <c r="A105" s="151"/>
      <c r="B105" s="151"/>
      <c r="C105" s="151"/>
      <c r="D105" s="151"/>
      <c r="E105" s="151"/>
      <c r="F105" s="151"/>
    </row>
    <row r="106" customFormat="false" ht="15" hidden="false" customHeight="false" outlineLevel="0" collapsed="false">
      <c r="A106" s="151"/>
      <c r="B106" s="151"/>
      <c r="C106" s="151"/>
      <c r="D106" s="151"/>
      <c r="E106" s="151"/>
      <c r="F106" s="151"/>
    </row>
    <row r="107" customFormat="false" ht="15" hidden="false" customHeight="false" outlineLevel="0" collapsed="false">
      <c r="A107" s="151"/>
      <c r="B107" s="151"/>
      <c r="C107" s="151"/>
      <c r="D107" s="151"/>
      <c r="E107" s="151"/>
      <c r="F107" s="151"/>
    </row>
    <row r="108" customFormat="false" ht="15" hidden="false" customHeight="false" outlineLevel="0" collapsed="false">
      <c r="A108" s="151"/>
      <c r="B108" s="151"/>
      <c r="C108" s="151"/>
      <c r="D108" s="151"/>
      <c r="E108" s="151"/>
      <c r="F108" s="151"/>
    </row>
    <row r="109" customFormat="false" ht="15" hidden="false" customHeight="false" outlineLevel="0" collapsed="false">
      <c r="A109" s="151"/>
      <c r="B109" s="151"/>
      <c r="C109" s="151"/>
      <c r="D109" s="151"/>
      <c r="E109" s="151"/>
      <c r="F109" s="151"/>
    </row>
    <row r="110" customFormat="false" ht="15" hidden="false" customHeight="false" outlineLevel="0" collapsed="false">
      <c r="A110" s="151"/>
      <c r="B110" s="151"/>
      <c r="C110" s="151"/>
      <c r="D110" s="151"/>
      <c r="E110" s="151"/>
      <c r="F110" s="151"/>
    </row>
    <row r="111" customFormat="false" ht="15" hidden="false" customHeight="false" outlineLevel="0" collapsed="false">
      <c r="A111" s="151"/>
      <c r="B111" s="151"/>
      <c r="C111" s="151"/>
      <c r="D111" s="151"/>
      <c r="E111" s="151"/>
      <c r="F111" s="151"/>
    </row>
    <row r="112" customFormat="false" ht="15" hidden="false" customHeight="false" outlineLevel="0" collapsed="false">
      <c r="A112" s="151"/>
      <c r="B112" s="151"/>
      <c r="C112" s="151"/>
      <c r="D112" s="151"/>
      <c r="E112" s="151"/>
      <c r="F112" s="151"/>
    </row>
    <row r="113" customFormat="false" ht="15" hidden="false" customHeight="false" outlineLevel="0" collapsed="false">
      <c r="A113" s="151"/>
      <c r="B113" s="151"/>
      <c r="C113" s="151"/>
      <c r="D113" s="151"/>
      <c r="E113" s="151"/>
      <c r="F113" s="151"/>
    </row>
    <row r="114" customFormat="false" ht="15" hidden="false" customHeight="false" outlineLevel="0" collapsed="false">
      <c r="A114" s="151"/>
      <c r="B114" s="151"/>
      <c r="C114" s="151"/>
      <c r="D114" s="151"/>
      <c r="E114" s="151"/>
      <c r="F114" s="151"/>
    </row>
    <row r="115" customFormat="false" ht="15" hidden="false" customHeight="false" outlineLevel="0" collapsed="false">
      <c r="A115" s="151"/>
      <c r="B115" s="151"/>
      <c r="C115" s="151"/>
      <c r="D115" s="151"/>
      <c r="E115" s="151"/>
      <c r="F115" s="151"/>
    </row>
    <row r="116" customFormat="false" ht="15" hidden="false" customHeight="false" outlineLevel="0" collapsed="false">
      <c r="A116" s="151"/>
      <c r="B116" s="151"/>
      <c r="C116" s="151"/>
      <c r="D116" s="151"/>
      <c r="E116" s="151"/>
      <c r="F116" s="151"/>
    </row>
    <row r="117" customFormat="false" ht="15" hidden="false" customHeight="false" outlineLevel="0" collapsed="false">
      <c r="A117" s="151"/>
      <c r="B117" s="151"/>
      <c r="C117" s="151"/>
      <c r="D117" s="151"/>
      <c r="E117" s="151"/>
      <c r="F117" s="151"/>
    </row>
    <row r="118" customFormat="false" ht="15" hidden="false" customHeight="false" outlineLevel="0" collapsed="false">
      <c r="A118" s="151"/>
      <c r="B118" s="151"/>
      <c r="C118" s="151"/>
      <c r="D118" s="151"/>
      <c r="E118" s="151"/>
      <c r="F118" s="151"/>
    </row>
    <row r="119" customFormat="false" ht="15" hidden="false" customHeight="false" outlineLevel="0" collapsed="false">
      <c r="A119" s="151"/>
      <c r="B119" s="151"/>
      <c r="C119" s="151"/>
      <c r="D119" s="151"/>
      <c r="E119" s="151"/>
      <c r="F119" s="151"/>
    </row>
    <row r="120" customFormat="false" ht="15" hidden="false" customHeight="false" outlineLevel="0" collapsed="false">
      <c r="A120" s="151"/>
      <c r="B120" s="151"/>
      <c r="C120" s="151"/>
      <c r="D120" s="151"/>
      <c r="E120" s="151"/>
      <c r="F120" s="151"/>
    </row>
    <row r="121" customFormat="false" ht="15" hidden="false" customHeight="false" outlineLevel="0" collapsed="false">
      <c r="A121" s="151"/>
      <c r="B121" s="151"/>
      <c r="C121" s="151"/>
      <c r="D121" s="151"/>
      <c r="E121" s="151"/>
      <c r="F121" s="151"/>
    </row>
    <row r="122" customFormat="false" ht="15" hidden="false" customHeight="false" outlineLevel="0" collapsed="false">
      <c r="A122" s="151"/>
      <c r="B122" s="151"/>
      <c r="C122" s="151"/>
      <c r="D122" s="151"/>
      <c r="E122" s="151"/>
      <c r="F122" s="151"/>
    </row>
    <row r="123" customFormat="false" ht="15" hidden="false" customHeight="false" outlineLevel="0" collapsed="false">
      <c r="A123" s="151"/>
      <c r="B123" s="151"/>
      <c r="C123" s="151"/>
      <c r="D123" s="151"/>
      <c r="E123" s="151"/>
      <c r="F123" s="151"/>
    </row>
    <row r="124" customFormat="false" ht="15" hidden="false" customHeight="false" outlineLevel="0" collapsed="false">
      <c r="A124" s="151"/>
      <c r="B124" s="151"/>
      <c r="C124" s="151"/>
      <c r="D124" s="151"/>
      <c r="E124" s="151"/>
      <c r="F124" s="151"/>
    </row>
    <row r="125" customFormat="false" ht="15" hidden="false" customHeight="false" outlineLevel="0" collapsed="false">
      <c r="A125" s="151"/>
      <c r="B125" s="151"/>
      <c r="C125" s="151"/>
      <c r="D125" s="151"/>
      <c r="E125" s="151"/>
      <c r="F125" s="151"/>
    </row>
    <row r="126" customFormat="false" ht="15" hidden="false" customHeight="false" outlineLevel="0" collapsed="false">
      <c r="A126" s="151"/>
      <c r="B126" s="151"/>
      <c r="C126" s="151"/>
      <c r="D126" s="151"/>
      <c r="E126" s="151"/>
      <c r="F126" s="151"/>
    </row>
    <row r="127" customFormat="false" ht="15" hidden="false" customHeight="false" outlineLevel="0" collapsed="false">
      <c r="A127" s="151"/>
      <c r="B127" s="151"/>
      <c r="C127" s="151"/>
      <c r="D127" s="151"/>
      <c r="E127" s="151"/>
      <c r="F127" s="151"/>
    </row>
    <row r="128" customFormat="false" ht="15" hidden="false" customHeight="false" outlineLevel="0" collapsed="false">
      <c r="A128" s="151"/>
      <c r="B128" s="151"/>
      <c r="C128" s="151"/>
      <c r="D128" s="151"/>
      <c r="E128" s="151"/>
      <c r="F128" s="151"/>
    </row>
    <row r="129" customFormat="false" ht="15" hidden="false" customHeight="false" outlineLevel="0" collapsed="false">
      <c r="A129" s="151"/>
      <c r="B129" s="151"/>
      <c r="C129" s="151"/>
      <c r="D129" s="151"/>
      <c r="E129" s="151"/>
      <c r="F129" s="151"/>
    </row>
    <row r="130" customFormat="false" ht="15" hidden="false" customHeight="false" outlineLevel="0" collapsed="false">
      <c r="A130" s="151"/>
      <c r="B130" s="151"/>
      <c r="C130" s="151"/>
      <c r="D130" s="151"/>
      <c r="E130" s="151"/>
      <c r="F130" s="151"/>
    </row>
    <row r="131" customFormat="false" ht="15" hidden="false" customHeight="false" outlineLevel="0" collapsed="false">
      <c r="A131" s="151"/>
      <c r="B131" s="151"/>
      <c r="C131" s="151"/>
      <c r="D131" s="151"/>
      <c r="E131" s="151"/>
      <c r="F131" s="151"/>
    </row>
    <row r="132" customFormat="false" ht="15" hidden="false" customHeight="false" outlineLevel="0" collapsed="false">
      <c r="A132" s="151"/>
      <c r="B132" s="151"/>
      <c r="C132" s="151"/>
      <c r="D132" s="151"/>
      <c r="E132" s="151"/>
      <c r="F132" s="151"/>
    </row>
    <row r="133" customFormat="false" ht="15" hidden="false" customHeight="false" outlineLevel="0" collapsed="false">
      <c r="A133" s="151"/>
      <c r="B133" s="151"/>
      <c r="C133" s="151"/>
      <c r="D133" s="151"/>
      <c r="E133" s="151"/>
      <c r="F133" s="151"/>
    </row>
    <row r="134" customFormat="false" ht="15" hidden="false" customHeight="false" outlineLevel="0" collapsed="false">
      <c r="A134" s="151"/>
      <c r="B134" s="151"/>
      <c r="C134" s="151"/>
      <c r="D134" s="151"/>
      <c r="E134" s="151"/>
      <c r="F134" s="151"/>
    </row>
    <row r="135" customFormat="false" ht="15" hidden="false" customHeight="false" outlineLevel="0" collapsed="false">
      <c r="A135" s="151"/>
      <c r="B135" s="151"/>
      <c r="C135" s="151"/>
      <c r="D135" s="151"/>
      <c r="E135" s="151"/>
      <c r="F135" s="151"/>
    </row>
    <row r="136" customFormat="false" ht="15" hidden="false" customHeight="false" outlineLevel="0" collapsed="false">
      <c r="A136" s="151"/>
      <c r="B136" s="151"/>
      <c r="C136" s="151"/>
      <c r="D136" s="151"/>
      <c r="E136" s="151"/>
      <c r="F136" s="151"/>
    </row>
    <row r="137" customFormat="false" ht="15" hidden="false" customHeight="false" outlineLevel="0" collapsed="false">
      <c r="A137" s="151"/>
      <c r="B137" s="151"/>
      <c r="C137" s="151"/>
      <c r="D137" s="151"/>
      <c r="E137" s="151"/>
      <c r="F137" s="151"/>
    </row>
    <row r="138" customFormat="false" ht="15" hidden="false" customHeight="false" outlineLevel="0" collapsed="false">
      <c r="A138" s="151"/>
      <c r="B138" s="151"/>
      <c r="C138" s="151"/>
      <c r="D138" s="151"/>
      <c r="E138" s="151"/>
      <c r="F138" s="151"/>
    </row>
    <row r="139" customFormat="false" ht="15" hidden="false" customHeight="false" outlineLevel="0" collapsed="false">
      <c r="A139" s="151"/>
      <c r="B139" s="151"/>
      <c r="C139" s="151"/>
      <c r="D139" s="151"/>
      <c r="E139" s="151"/>
      <c r="F139" s="151"/>
    </row>
    <row r="140" customFormat="false" ht="15" hidden="false" customHeight="false" outlineLevel="0" collapsed="false">
      <c r="A140" s="151"/>
      <c r="B140" s="151"/>
      <c r="C140" s="151"/>
      <c r="D140" s="151"/>
      <c r="E140" s="151"/>
      <c r="F140" s="151"/>
    </row>
    <row r="141" customFormat="false" ht="15" hidden="false" customHeight="false" outlineLevel="0" collapsed="false">
      <c r="A141" s="151"/>
      <c r="B141" s="151"/>
      <c r="C141" s="151"/>
      <c r="D141" s="151"/>
      <c r="E141" s="151"/>
      <c r="F141" s="151"/>
    </row>
    <row r="142" customFormat="false" ht="15" hidden="false" customHeight="false" outlineLevel="0" collapsed="false">
      <c r="A142" s="151"/>
      <c r="B142" s="151"/>
      <c r="C142" s="151"/>
      <c r="D142" s="151"/>
      <c r="E142" s="151"/>
      <c r="F142" s="151"/>
    </row>
    <row r="143" customFormat="false" ht="15" hidden="false" customHeight="false" outlineLevel="0" collapsed="false">
      <c r="A143" s="151"/>
      <c r="B143" s="151"/>
      <c r="C143" s="151"/>
      <c r="D143" s="151"/>
      <c r="E143" s="151"/>
      <c r="F143" s="151"/>
    </row>
    <row r="144" customFormat="false" ht="15" hidden="false" customHeight="false" outlineLevel="0" collapsed="false">
      <c r="A144" s="151"/>
      <c r="B144" s="151"/>
      <c r="C144" s="151"/>
      <c r="D144" s="151"/>
      <c r="E144" s="151"/>
      <c r="F144" s="151"/>
    </row>
    <row r="145" customFormat="false" ht="15" hidden="false" customHeight="false" outlineLevel="0" collapsed="false">
      <c r="A145" s="151"/>
      <c r="B145" s="151"/>
      <c r="C145" s="151"/>
      <c r="D145" s="151"/>
      <c r="E145" s="151"/>
      <c r="F145" s="151"/>
    </row>
    <row r="146" customFormat="false" ht="15" hidden="false" customHeight="false" outlineLevel="0" collapsed="false">
      <c r="A146" s="151"/>
      <c r="B146" s="151"/>
      <c r="C146" s="151"/>
      <c r="D146" s="151"/>
      <c r="E146" s="151"/>
      <c r="F146" s="151"/>
    </row>
    <row r="147" customFormat="false" ht="15" hidden="false" customHeight="false" outlineLevel="0" collapsed="false">
      <c r="A147" s="151"/>
      <c r="B147" s="151"/>
      <c r="C147" s="151"/>
      <c r="D147" s="151"/>
      <c r="E147" s="151"/>
      <c r="F147" s="151"/>
    </row>
    <row r="148" customFormat="false" ht="15" hidden="false" customHeight="false" outlineLevel="0" collapsed="false">
      <c r="A148" s="151"/>
      <c r="B148" s="151"/>
      <c r="C148" s="151"/>
      <c r="D148" s="151"/>
      <c r="E148" s="151"/>
      <c r="F148" s="151"/>
    </row>
    <row r="149" customFormat="false" ht="15" hidden="false" customHeight="false" outlineLevel="0" collapsed="false">
      <c r="A149" s="151"/>
      <c r="B149" s="151"/>
      <c r="C149" s="151"/>
      <c r="D149" s="151"/>
      <c r="E149" s="151"/>
      <c r="F149" s="151"/>
    </row>
    <row r="150" customFormat="false" ht="15" hidden="false" customHeight="false" outlineLevel="0" collapsed="false">
      <c r="A150" s="151"/>
      <c r="B150" s="151"/>
      <c r="C150" s="151"/>
      <c r="D150" s="151"/>
      <c r="E150" s="151"/>
      <c r="F150" s="151"/>
    </row>
    <row r="151" customFormat="false" ht="15" hidden="false" customHeight="false" outlineLevel="0" collapsed="false">
      <c r="A151" s="151"/>
      <c r="B151" s="151"/>
      <c r="C151" s="151"/>
      <c r="D151" s="151"/>
      <c r="E151" s="151"/>
      <c r="F151" s="151"/>
    </row>
    <row r="152" customFormat="false" ht="15" hidden="false" customHeight="false" outlineLevel="0" collapsed="false">
      <c r="A152" s="151"/>
      <c r="B152" s="151"/>
      <c r="C152" s="151"/>
      <c r="D152" s="151"/>
      <c r="E152" s="151"/>
      <c r="F152" s="151"/>
    </row>
    <row r="153" customFormat="false" ht="15" hidden="false" customHeight="false" outlineLevel="0" collapsed="false">
      <c r="A153" s="151"/>
      <c r="B153" s="151"/>
      <c r="C153" s="151"/>
      <c r="D153" s="151"/>
      <c r="E153" s="151"/>
      <c r="F153" s="151"/>
    </row>
    <row r="154" customFormat="false" ht="15" hidden="false" customHeight="false" outlineLevel="0" collapsed="false">
      <c r="A154" s="151"/>
      <c r="B154" s="151"/>
      <c r="C154" s="151"/>
      <c r="D154" s="151"/>
      <c r="E154" s="151"/>
      <c r="F154" s="151"/>
    </row>
    <row r="155" customFormat="false" ht="15" hidden="false" customHeight="false" outlineLevel="0" collapsed="false">
      <c r="A155" s="151"/>
      <c r="B155" s="151"/>
      <c r="C155" s="151"/>
      <c r="D155" s="151"/>
      <c r="E155" s="151"/>
      <c r="F155" s="151"/>
    </row>
    <row r="156" customFormat="false" ht="15" hidden="false" customHeight="false" outlineLevel="0" collapsed="false">
      <c r="A156" s="151"/>
      <c r="B156" s="151"/>
      <c r="C156" s="151"/>
      <c r="D156" s="151"/>
      <c r="E156" s="151"/>
      <c r="F156" s="151"/>
    </row>
    <row r="157" customFormat="false" ht="15" hidden="false" customHeight="false" outlineLevel="0" collapsed="false">
      <c r="A157" s="151"/>
      <c r="B157" s="151"/>
      <c r="C157" s="151"/>
      <c r="D157" s="151"/>
      <c r="E157" s="151"/>
      <c r="F157" s="151"/>
    </row>
    <row r="158" customFormat="false" ht="15" hidden="false" customHeight="false" outlineLevel="0" collapsed="false">
      <c r="A158" s="151"/>
      <c r="B158" s="151"/>
      <c r="C158" s="151"/>
      <c r="D158" s="151"/>
      <c r="E158" s="151"/>
      <c r="F158" s="151"/>
    </row>
    <row r="159" customFormat="false" ht="15" hidden="false" customHeight="false" outlineLevel="0" collapsed="false">
      <c r="A159" s="151"/>
      <c r="B159" s="151"/>
      <c r="C159" s="151"/>
      <c r="D159" s="151"/>
      <c r="E159" s="151"/>
      <c r="F159" s="151"/>
    </row>
    <row r="160" customFormat="false" ht="15" hidden="false" customHeight="false" outlineLevel="0" collapsed="false">
      <c r="A160" s="151"/>
      <c r="B160" s="151"/>
      <c r="C160" s="151"/>
      <c r="D160" s="151"/>
      <c r="E160" s="151"/>
      <c r="F160" s="151"/>
    </row>
    <row r="161" customFormat="false" ht="15" hidden="false" customHeight="false" outlineLevel="0" collapsed="false">
      <c r="A161" s="151"/>
      <c r="B161" s="151"/>
      <c r="C161" s="151"/>
      <c r="D161" s="151"/>
      <c r="E161" s="151"/>
      <c r="F161" s="151"/>
    </row>
    <row r="162" customFormat="false" ht="15" hidden="false" customHeight="false" outlineLevel="0" collapsed="false">
      <c r="A162" s="151"/>
      <c r="B162" s="151"/>
      <c r="C162" s="151"/>
      <c r="D162" s="151"/>
      <c r="E162" s="151"/>
      <c r="F162" s="151"/>
    </row>
    <row r="163" customFormat="false" ht="15" hidden="false" customHeight="false" outlineLevel="0" collapsed="false">
      <c r="A163" s="151"/>
      <c r="B163" s="151"/>
      <c r="C163" s="151"/>
      <c r="D163" s="151"/>
      <c r="E163" s="151"/>
      <c r="F163" s="151"/>
    </row>
    <row r="164" customFormat="false" ht="15" hidden="false" customHeight="false" outlineLevel="0" collapsed="false">
      <c r="A164" s="151"/>
      <c r="B164" s="151"/>
      <c r="C164" s="151"/>
      <c r="D164" s="151"/>
      <c r="E164" s="151"/>
      <c r="F164" s="151"/>
    </row>
    <row r="165" customFormat="false" ht="15" hidden="false" customHeight="false" outlineLevel="0" collapsed="false">
      <c r="A165" s="151"/>
      <c r="B165" s="151"/>
      <c r="C165" s="151"/>
      <c r="D165" s="151"/>
      <c r="E165" s="151"/>
      <c r="F165" s="151"/>
    </row>
    <row r="166" customFormat="false" ht="15" hidden="false" customHeight="false" outlineLevel="0" collapsed="false">
      <c r="A166" s="151"/>
      <c r="B166" s="151"/>
      <c r="C166" s="151"/>
      <c r="D166" s="151"/>
      <c r="E166" s="151"/>
      <c r="F166" s="151"/>
    </row>
    <row r="167" customFormat="false" ht="15" hidden="false" customHeight="false" outlineLevel="0" collapsed="false">
      <c r="A167" s="151"/>
      <c r="B167" s="151"/>
      <c r="C167" s="151"/>
      <c r="D167" s="151"/>
      <c r="E167" s="151"/>
      <c r="F167" s="151"/>
    </row>
    <row r="168" customFormat="false" ht="15" hidden="false" customHeight="false" outlineLevel="0" collapsed="false">
      <c r="A168" s="151"/>
      <c r="B168" s="151"/>
      <c r="C168" s="151"/>
      <c r="D168" s="151"/>
      <c r="E168" s="151"/>
      <c r="F168" s="151"/>
    </row>
    <row r="169" customFormat="false" ht="15" hidden="false" customHeight="false" outlineLevel="0" collapsed="false">
      <c r="A169" s="151"/>
      <c r="B169" s="151"/>
      <c r="C169" s="151"/>
      <c r="D169" s="151"/>
      <c r="E169" s="151"/>
      <c r="F169" s="151"/>
    </row>
    <row r="170" customFormat="false" ht="15" hidden="false" customHeight="false" outlineLevel="0" collapsed="false">
      <c r="A170" s="151"/>
      <c r="B170" s="151"/>
      <c r="C170" s="151"/>
      <c r="D170" s="151"/>
      <c r="E170" s="151"/>
      <c r="F170" s="151"/>
    </row>
    <row r="171" customFormat="false" ht="15" hidden="false" customHeight="false" outlineLevel="0" collapsed="false">
      <c r="A171" s="151"/>
      <c r="B171" s="151"/>
      <c r="C171" s="151"/>
      <c r="D171" s="151"/>
      <c r="E171" s="151"/>
      <c r="F171" s="151"/>
    </row>
    <row r="172" customFormat="false" ht="15" hidden="false" customHeight="false" outlineLevel="0" collapsed="false">
      <c r="A172" s="151"/>
      <c r="B172" s="151"/>
      <c r="C172" s="151"/>
      <c r="D172" s="151"/>
      <c r="E172" s="151"/>
      <c r="F172" s="151"/>
    </row>
    <row r="173" customFormat="false" ht="15" hidden="false" customHeight="false" outlineLevel="0" collapsed="false">
      <c r="A173" s="151"/>
      <c r="B173" s="151"/>
      <c r="C173" s="151"/>
      <c r="D173" s="151"/>
      <c r="E173" s="151"/>
      <c r="F173" s="151"/>
    </row>
    <row r="174" customFormat="false" ht="15" hidden="false" customHeight="false" outlineLevel="0" collapsed="false">
      <c r="A174" s="151"/>
      <c r="B174" s="151"/>
      <c r="C174" s="151"/>
      <c r="D174" s="151"/>
      <c r="E174" s="151"/>
      <c r="F174" s="151"/>
    </row>
    <row r="175" customFormat="false" ht="15" hidden="false" customHeight="false" outlineLevel="0" collapsed="false">
      <c r="A175" s="151"/>
      <c r="B175" s="151"/>
      <c r="C175" s="151"/>
      <c r="D175" s="151"/>
      <c r="E175" s="151"/>
      <c r="F175" s="151"/>
    </row>
    <row r="176" customFormat="false" ht="15" hidden="false" customHeight="false" outlineLevel="0" collapsed="false">
      <c r="A176" s="151"/>
      <c r="B176" s="151"/>
      <c r="C176" s="151"/>
      <c r="D176" s="151"/>
      <c r="E176" s="151"/>
      <c r="F176" s="151"/>
    </row>
    <row r="177" customFormat="false" ht="15" hidden="false" customHeight="false" outlineLevel="0" collapsed="false">
      <c r="A177" s="151"/>
      <c r="B177" s="151"/>
      <c r="C177" s="151"/>
      <c r="D177" s="151"/>
      <c r="E177" s="151"/>
      <c r="F177" s="151"/>
    </row>
    <row r="178" customFormat="false" ht="15" hidden="false" customHeight="false" outlineLevel="0" collapsed="false">
      <c r="A178" s="151"/>
      <c r="B178" s="151"/>
      <c r="C178" s="151"/>
      <c r="D178" s="151"/>
      <c r="E178" s="151"/>
      <c r="F178" s="15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1998-02-10T19:22:28Z</dcterms:created>
  <dc:creator>Public Service Sector</dc:creator>
  <dc:description/>
  <dc:language>en-US</dc:language>
  <cp:lastModifiedBy>kward</cp:lastModifiedBy>
  <cp:lastPrinted>2001-08-20T13:39:35Z</cp:lastPrinted>
  <dcterms:modified xsi:type="dcterms:W3CDTF">2001-08-20T13:39:37Z</dcterms:modified>
  <cp:revision>0</cp:revision>
  <dc:subject/>
  <dc:title/>
</cp:coreProperties>
</file>