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</sheets>
  <definedNames>
    <definedName function="false" hidden="false" localSheetId="4" name="_xlnm.Print_Area" vbProcedure="false">'Apr 01 Est'!$A$1:$AQ$123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6" name="_xlnm.Print_Area" vbProcedure="false">'June 01 Est'!$A$1:$AQ$124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Est'!$A$1:$AQ$124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Est'!$AK$106:$AP$123</definedName>
    <definedName function="false" hidden="false" localSheetId="6" name="Summary" vbProcedure="false">'June 01 Est'!$AK$106:$AP$123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<sst xmlns="http://schemas.openxmlformats.org/spreadsheetml/2006/main" count="1302" uniqueCount="133">
  <si>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</si>
  <si>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</si>
  <si>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</si>
  <si>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</si>
  <si>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</si>
  <si>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</si>
  <si>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</si>
  <si>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</si>
  <si>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</si>
  <si>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</si>
  <si>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</si>
  <si>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</si>
  <si>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</si>
  <si>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</si>
  <si>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</si>
  <si>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</si>
  <si>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</si>
  <si>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</si>
  <si>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</si>
  <si>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</si>
  <si>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</si>
  <si>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</si>
  <si>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</si>
  <si>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</si>
  <si>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</si>
  <si>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</si>
  <si>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</si>
  <si>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</si>
  <si>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</si>
  <si>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</si>
  <si>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</si>
  <si>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</si>
  <si>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</si>
  <si>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</si>
  <si>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</si>
  <si>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</si>
  <si>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</si>
  <si>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</si>
  <si>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</si>
  <si>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</si>
  <si>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</si>
  <si>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</si>
  <si>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</si>
  <si>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</si>
  <si>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</si>
  <si>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</si>
  <si>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</si>
  <si>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</si>
  <si>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</si>
  <si>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</si>
  <si>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</si>
  <si>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</si>
  <si>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</si>
  <si>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</si>
  <si>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</si>
  <si>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</si>
  <si>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</si>
  <si>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</si>
  <si>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</si>
  <si>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</si>
  <si>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</si>
  <si>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</si>
  <si>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</si>
  <si>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</si>
  <si>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</si>
  <si>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</si>
  <si>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</si>
  <si>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</si>
  <si>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</si>
  <si>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</si>
  <si>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</si>
  <si>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</si>
  <si>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</si>
  <si>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</si>
  <si>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</si>
  <si>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</si>
  <si>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</si>
  <si>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</si>
  <si>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</si>
  <si>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</si>
  <si>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</si>
  <si>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</si>
  <si>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</si>
  <si>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</si>
  <si>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</si>
  <si>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</si>
  <si>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</si>
  <si>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</si>
  <si>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</si>
  <si>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</si>
  <si>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</si>
  <si>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</si>
  <si>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</si>
  <si>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</si>
  <si>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</si>
  <si>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</si>
  <si>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</si>
  <si>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</si>
  <si>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</si>
  <si>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</si>
  <si>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</si>
  <si>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</si>
  <si>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</si>
  <si>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</si>
  <si>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</si>
  <si>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</si>
  <si>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</si>
  <si>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</si>
  <si>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</si>
  <si>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</si>
  <si>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</si>
  <si>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</si>
  <si>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</si>
  <si>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</si>
  <si>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</si>
  <si>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</si>
  <si>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</si>
  <si>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</si>
  <si>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</si>
  <si>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</si>
  <si>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</si>
  <si>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</si>
  <si>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</si>
  <si>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</si>
  <si>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</si>
  <si>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</si>
  <si>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</si>
  <si>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</si>
  <si>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</si>
  <si>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</si>
  <si>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</si>
  <si>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</si>
  <si>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 17-1201-01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</si>
</sst>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  <numFmt numFmtId="177" formatCode="\$#,##0.00"/>
    <numFmt numFmtId="178" formatCode="\$#,##0.00_);&quot;($&quot;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" activePane="bottomRight" state="frozen"/>
      <selection pane="topLeft" activeCell="A4" activeCellId="0" sqref="A4"/>
      <selection pane="topRight" activeCell="AJ4" activeCellId="0" sqref="AJ4"/>
      <selection pane="bottomLeft" activeCell="A8" activeCellId="0" sqref="A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26" activePane="bottomRight" state="frozen"/>
      <selection pane="topLeft" activeCell="A4" activeCellId="0" sqref="A4"/>
      <selection pane="topRight" activeCell="AI4" activeCellId="0" sqref="AI4"/>
      <selection pane="bottomLeft" activeCell="A26" activeCellId="0" sqref="A26"/>
      <selection pane="bottomRight" activeCell="AL109" activeCellId="0" sqref="AL10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J88" activePane="bottomRight" state="frozen"/>
      <selection pane="topLeft" activeCell="A4" activeCellId="0" sqref="A4"/>
      <selection pane="topRight" activeCell="AJ4" activeCellId="0" sqref="AJ4"/>
      <selection pane="bottomLeft" activeCell="A88" activeCellId="0" sqref="A88"/>
      <selection pane="bottomRight" activeCell="AR123" activeCellId="0" sqref="AR1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true" hidden="false" outlineLevel="0" max="44" min="44" style="1" width="11.99"/>
    <col collapsed="false" customWidth="false" hidden="false" outlineLevel="0" max="257" min="45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I20-I77</f>
        <v>0</v>
      </c>
      <c r="J46" s="107" t="n">
        <f aca="false">J20-J77</f>
        <v>0</v>
      </c>
      <c r="K46" s="107" t="n">
        <f aca="false">K20-K77</f>
        <v>0</v>
      </c>
      <c r="L46" s="107" t="n">
        <f aca="false">L20-L77</f>
        <v>0</v>
      </c>
      <c r="M46" s="107" t="n">
        <f aca="false">M20-M77</f>
        <v>0</v>
      </c>
      <c r="N46" s="107" t="n">
        <f aca="false">N20-N77</f>
        <v>0</v>
      </c>
      <c r="O46" s="107" t="n">
        <f aca="false">O20-O77</f>
        <v>0</v>
      </c>
      <c r="P46" s="107" t="n">
        <f aca="false">P20-P77</f>
        <v>0</v>
      </c>
      <c r="Q46" s="107" t="n">
        <f aca="false">Q20-Q77</f>
        <v>0</v>
      </c>
      <c r="R46" s="107" t="n">
        <f aca="false">R20-R77</f>
        <v>0</v>
      </c>
      <c r="S46" s="107" t="n">
        <f aca="false">S20-S77</f>
        <v>0</v>
      </c>
      <c r="T46" s="107" t="n">
        <f aca="false">T20-T77</f>
        <v>0</v>
      </c>
      <c r="U46" s="107" t="n">
        <f aca="false">U20-U77</f>
        <v>0</v>
      </c>
      <c r="V46" s="107" t="n">
        <f aca="false">V20-V77</f>
        <v>0</v>
      </c>
      <c r="W46" s="107" t="n">
        <f aca="false">W20-W77</f>
        <v>0</v>
      </c>
      <c r="X46" s="107" t="n">
        <f aca="false">X20-X77</f>
        <v>0</v>
      </c>
      <c r="Y46" s="107" t="n">
        <f aca="false">Y20-Y77</f>
        <v>0</v>
      </c>
      <c r="Z46" s="107" t="n">
        <f aca="false">Z20-Z77</f>
        <v>0</v>
      </c>
      <c r="AA46" s="107" t="n">
        <f aca="false">AA20-AA77</f>
        <v>0</v>
      </c>
      <c r="AB46" s="107" t="n">
        <f aca="false">AB20-AB77</f>
        <v>0</v>
      </c>
      <c r="AC46" s="107" t="n">
        <f aca="false">AC20-AC77</f>
        <v>0</v>
      </c>
      <c r="AD46" s="107" t="n">
        <f aca="false">AD20-AD77</f>
        <v>0</v>
      </c>
      <c r="AE46" s="107" t="n">
        <f aca="false">AE20-AE77</f>
        <v>0</v>
      </c>
      <c r="AF46" s="107" t="n">
        <f aca="false">AF20-AF77</f>
        <v>0</v>
      </c>
      <c r="AG46" s="107" t="n">
        <f aca="false">AG20-AG77</f>
        <v>0</v>
      </c>
      <c r="AH46" s="107" t="n">
        <f aca="false">AH20-AH77</f>
        <v>0</v>
      </c>
      <c r="AI46" s="107" t="n">
        <f aca="false">AI20-AI77</f>
        <v>0</v>
      </c>
      <c r="AJ46" s="107" t="n">
        <f aca="false">AJ20-AJ77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I21-I78</f>
        <v>0</v>
      </c>
      <c r="J47" s="107" t="n">
        <f aca="false">J21-J78</f>
        <v>0</v>
      </c>
      <c r="K47" s="107" t="n">
        <f aca="false">K21-K78</f>
        <v>0</v>
      </c>
      <c r="L47" s="107" t="n">
        <f aca="false">L21-L78</f>
        <v>0</v>
      </c>
      <c r="M47" s="107" t="n">
        <f aca="false">M21-M78</f>
        <v>0</v>
      </c>
      <c r="N47" s="107" t="n">
        <f aca="false">N21-N78</f>
        <v>0</v>
      </c>
      <c r="O47" s="107" t="n">
        <f aca="false">O21-O78</f>
        <v>0</v>
      </c>
      <c r="P47" s="107" t="n">
        <f aca="false">P21-P78</f>
        <v>0</v>
      </c>
      <c r="Q47" s="107" t="n">
        <f aca="false">Q21-Q78</f>
        <v>0</v>
      </c>
      <c r="R47" s="107" t="n">
        <f aca="false">R21-R78</f>
        <v>0</v>
      </c>
      <c r="S47" s="107" t="n">
        <f aca="false">S21-S78</f>
        <v>0</v>
      </c>
      <c r="T47" s="107" t="n">
        <f aca="false">T21-T78</f>
        <v>0</v>
      </c>
      <c r="U47" s="107" t="n">
        <f aca="false">U21-U78</f>
        <v>0</v>
      </c>
      <c r="V47" s="107" t="n">
        <f aca="false">V21-V78</f>
        <v>0</v>
      </c>
      <c r="W47" s="107" t="n">
        <f aca="false">W21-W78</f>
        <v>0</v>
      </c>
      <c r="X47" s="107" t="n">
        <f aca="false">X21-X78</f>
        <v>0</v>
      </c>
      <c r="Y47" s="107" t="n">
        <f aca="false">Y21-Y78</f>
        <v>0</v>
      </c>
      <c r="Z47" s="107" t="n">
        <f aca="false">Z21-Z78</f>
        <v>0</v>
      </c>
      <c r="AA47" s="107" t="n">
        <f aca="false">AA21-AA78</f>
        <v>0</v>
      </c>
      <c r="AB47" s="107" t="n">
        <f aca="false">AB21-AB78</f>
        <v>0</v>
      </c>
      <c r="AC47" s="107" t="n">
        <f aca="false">AC21-AC78</f>
        <v>0</v>
      </c>
      <c r="AD47" s="107" t="n">
        <f aca="false">AD21-AD78</f>
        <v>0</v>
      </c>
      <c r="AE47" s="107" t="n">
        <f aca="false">AE21-AE78</f>
        <v>0</v>
      </c>
      <c r="AF47" s="107" t="n">
        <f aca="false">AF21-AF78</f>
        <v>0</v>
      </c>
      <c r="AG47" s="107" t="n">
        <f aca="false">AG21-AG78</f>
        <v>0</v>
      </c>
      <c r="AH47" s="107" t="n">
        <f aca="false">AH21-AH78</f>
        <v>0</v>
      </c>
      <c r="AI47" s="107" t="n">
        <f aca="false">AI21-AI78</f>
        <v>0</v>
      </c>
      <c r="AJ47" s="107" t="n">
        <f aca="false">AJ21-AJ78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I11+I28-I79</f>
        <v>5000</v>
      </c>
      <c r="J48" s="107" t="n">
        <f aca="false">J11+J28-J79</f>
        <v>10703</v>
      </c>
      <c r="K48" s="107" t="n">
        <f aca="false">K11+K28-K79</f>
        <v>10934</v>
      </c>
      <c r="L48" s="107" t="n">
        <f aca="false">L11+L28-L79</f>
        <v>9933</v>
      </c>
      <c r="M48" s="107" t="n">
        <f aca="false">M11+M28-M79</f>
        <v>10349</v>
      </c>
      <c r="N48" s="107" t="n">
        <f aca="false">N11+N28-N79</f>
        <v>0</v>
      </c>
      <c r="O48" s="107" t="n">
        <f aca="false">O11+O28-O79</f>
        <v>0</v>
      </c>
      <c r="P48" s="107" t="n">
        <f aca="false">P11+P28-P79</f>
        <v>0</v>
      </c>
      <c r="Q48" s="107" t="n">
        <f aca="false">Q11+Q28-Q79</f>
        <v>0</v>
      </c>
      <c r="R48" s="107" t="n">
        <f aca="false">R11+R28-R79</f>
        <v>0</v>
      </c>
      <c r="S48" s="107" t="n">
        <f aca="false">S11+S28-S79</f>
        <v>0</v>
      </c>
      <c r="T48" s="107" t="n">
        <f aca="false">T11+T28-T79</f>
        <v>0</v>
      </c>
      <c r="U48" s="107" t="n">
        <f aca="false">U11+U28-U79</f>
        <v>0</v>
      </c>
      <c r="V48" s="107" t="n">
        <f aca="false">V11+V28-V79</f>
        <v>3985</v>
      </c>
      <c r="W48" s="107" t="n">
        <f aca="false">W11+W28-W79</f>
        <v>5082</v>
      </c>
      <c r="X48" s="107" t="n">
        <f aca="false">X11+X28-X79</f>
        <v>5000</v>
      </c>
      <c r="Y48" s="107" t="n">
        <f aca="false">Y11+Y28-Y79</f>
        <v>7193</v>
      </c>
      <c r="Z48" s="107" t="n">
        <f aca="false">Z11+Z28-Z79</f>
        <v>6461</v>
      </c>
      <c r="AA48" s="107" t="n">
        <f aca="false">AA11+AA28-AA79</f>
        <v>5000</v>
      </c>
      <c r="AB48" s="107" t="n">
        <f aca="false">AB11+AB28-AB79</f>
        <v>5000</v>
      </c>
      <c r="AC48" s="107" t="n">
        <f aca="false">AC11+AC28-AC79</f>
        <v>5000</v>
      </c>
      <c r="AD48" s="107" t="n">
        <f aca="false">AD11+AD28-AD79</f>
        <v>5000</v>
      </c>
      <c r="AE48" s="107" t="n">
        <f aca="false">AE11+AE28-AE79</f>
        <v>5000</v>
      </c>
      <c r="AF48" s="107" t="n">
        <f aca="false">AF11+AF28-AF79</f>
        <v>10018</v>
      </c>
      <c r="AG48" s="107" t="n">
        <f aca="false">AG11+AG28-AG79</f>
        <v>7600</v>
      </c>
      <c r="AH48" s="107" t="n">
        <f aca="false">AH11+AH28-AH79</f>
        <v>8024</v>
      </c>
      <c r="AI48" s="107" t="n">
        <f aca="false">AI11+AI28-AI79</f>
        <v>10511</v>
      </c>
      <c r="AJ48" s="107" t="n">
        <f aca="false">AJ11+AJ28-AJ79</f>
        <v>10157</v>
      </c>
      <c r="AK48" s="107" t="n">
        <f aca="false">AK11+AK28-AK79</f>
        <v>10919</v>
      </c>
      <c r="AL48" s="107" t="n">
        <f aca="false">AL11+AL28-AL79</f>
        <v>15000</v>
      </c>
      <c r="AM48" s="107" t="n">
        <f aca="false">AM11+AM28-AM79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I23-I80</f>
        <v>15000</v>
      </c>
      <c r="J49" s="107" t="n">
        <f aca="false">J23-J80</f>
        <v>15000</v>
      </c>
      <c r="K49" s="107" t="n">
        <f aca="false">K23-K80</f>
        <v>15000</v>
      </c>
      <c r="L49" s="107" t="n">
        <f aca="false">L23-L80</f>
        <v>15000</v>
      </c>
      <c r="M49" s="107" t="n">
        <f aca="false">M23-M80</f>
        <v>15000</v>
      </c>
      <c r="N49" s="107" t="n">
        <f aca="false">N23-N80</f>
        <v>5974</v>
      </c>
      <c r="O49" s="107" t="n">
        <f aca="false">O23-O80</f>
        <v>0</v>
      </c>
      <c r="P49" s="107" t="n">
        <f aca="false">P23-P80</f>
        <v>0</v>
      </c>
      <c r="Q49" s="107" t="n">
        <f aca="false">Q23-Q80</f>
        <v>0</v>
      </c>
      <c r="R49" s="107" t="n">
        <f aca="false">R23-R80</f>
        <v>0</v>
      </c>
      <c r="S49" s="107" t="n">
        <f aca="false">S23-S80</f>
        <v>0</v>
      </c>
      <c r="T49" s="107" t="n">
        <f aca="false">T23-T80</f>
        <v>0</v>
      </c>
      <c r="U49" s="107" t="n">
        <f aca="false">U23-U80</f>
        <v>0</v>
      </c>
      <c r="V49" s="107" t="n">
        <f aca="false">V23-V80</f>
        <v>15000</v>
      </c>
      <c r="W49" s="107" t="n">
        <f aca="false">W23-W80</f>
        <v>15000</v>
      </c>
      <c r="X49" s="107" t="n">
        <f aca="false">X23-X80</f>
        <v>15000</v>
      </c>
      <c r="Y49" s="107" t="n">
        <f aca="false">Y23-Y80</f>
        <v>15000</v>
      </c>
      <c r="Z49" s="107" t="n">
        <f aca="false">Z23-Z80</f>
        <v>15000</v>
      </c>
      <c r="AA49" s="107" t="n">
        <f aca="false">AA23-AA80</f>
        <v>15000</v>
      </c>
      <c r="AB49" s="107" t="n">
        <f aca="false">AB23-AB80</f>
        <v>15000</v>
      </c>
      <c r="AC49" s="107" t="n">
        <f aca="false">AC23-AC80</f>
        <v>15000</v>
      </c>
      <c r="AD49" s="107" t="n">
        <f aca="false">AD23-AD80</f>
        <v>15000</v>
      </c>
      <c r="AE49" s="107" t="n">
        <f aca="false">AE23-AE80</f>
        <v>15000</v>
      </c>
      <c r="AF49" s="107" t="n">
        <f aca="false">AF23-AF80</f>
        <v>15000</v>
      </c>
      <c r="AG49" s="107" t="n">
        <f aca="false">AG23-AG80</f>
        <v>15000</v>
      </c>
      <c r="AH49" s="107" t="n">
        <f aca="false">AH23-AH80</f>
        <v>15000</v>
      </c>
      <c r="AI49" s="107" t="n">
        <f aca="false">AI23-AI80</f>
        <v>15000</v>
      </c>
      <c r="AJ49" s="107" t="n">
        <f aca="false">AJ23-AJ80</f>
        <v>15000</v>
      </c>
      <c r="AK49" s="107" t="n">
        <f aca="false">AK23-AK80</f>
        <v>15000</v>
      </c>
      <c r="AL49" s="107" t="n">
        <f aca="false">AL23-AL80</f>
        <v>0</v>
      </c>
      <c r="AM49" s="107" t="n">
        <f aca="false">AM23-AM80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I10-I81</f>
        <v>0</v>
      </c>
      <c r="J50" s="107" t="n">
        <f aca="false">J10-J81</f>
        <v>0</v>
      </c>
      <c r="K50" s="107" t="n">
        <f aca="false">K10-K81</f>
        <v>0</v>
      </c>
      <c r="L50" s="107" t="n">
        <f aca="false">L10-L81</f>
        <v>0</v>
      </c>
      <c r="M50" s="107" t="n">
        <f aca="false">M10-M81</f>
        <v>0</v>
      </c>
      <c r="N50" s="107" t="n">
        <f aca="false">N10-N81</f>
        <v>0</v>
      </c>
      <c r="O50" s="107" t="n">
        <f aca="false">O10-O81</f>
        <v>0</v>
      </c>
      <c r="P50" s="107" t="n">
        <f aca="false">P10-P81</f>
        <v>0</v>
      </c>
      <c r="Q50" s="107" t="n">
        <f aca="false">Q10-Q81</f>
        <v>0</v>
      </c>
      <c r="R50" s="107" t="n">
        <f aca="false">R10-R81</f>
        <v>0</v>
      </c>
      <c r="S50" s="107" t="n">
        <f aca="false">S10-S81</f>
        <v>0</v>
      </c>
      <c r="T50" s="107" t="n">
        <f aca="false">T10-T81</f>
        <v>0</v>
      </c>
      <c r="U50" s="107" t="n">
        <f aca="false">U10-U81</f>
        <v>0</v>
      </c>
      <c r="V50" s="107" t="n">
        <f aca="false">V10-V81</f>
        <v>0</v>
      </c>
      <c r="W50" s="107" t="n">
        <f aca="false">W10-W81</f>
        <v>0</v>
      </c>
      <c r="X50" s="107" t="n">
        <f aca="false">X10-X81</f>
        <v>0</v>
      </c>
      <c r="Y50" s="107" t="n">
        <f aca="false">Y10-Y81</f>
        <v>0</v>
      </c>
      <c r="Z50" s="107" t="n">
        <f aca="false">Z10-Z81</f>
        <v>0</v>
      </c>
      <c r="AA50" s="107" t="n">
        <f aca="false">AA10-AA81</f>
        <v>0</v>
      </c>
      <c r="AB50" s="107" t="n">
        <f aca="false">AB10-AB81</f>
        <v>0</v>
      </c>
      <c r="AC50" s="107" t="n">
        <f aca="false">AC10-AC81</f>
        <v>0</v>
      </c>
      <c r="AD50" s="107" t="n">
        <f aca="false">AD10-AD81</f>
        <v>0</v>
      </c>
      <c r="AE50" s="107" t="n">
        <f aca="false">AE10-AE81</f>
        <v>0</v>
      </c>
      <c r="AF50" s="107" t="n">
        <f aca="false">AF10-AF81</f>
        <v>0</v>
      </c>
      <c r="AG50" s="107" t="n">
        <f aca="false">AG10-AG81</f>
        <v>0</v>
      </c>
      <c r="AH50" s="107" t="n">
        <f aca="false">AH10-AH81</f>
        <v>0</v>
      </c>
      <c r="AI50" s="107" t="n">
        <f aca="false">AI10-AI81</f>
        <v>0</v>
      </c>
      <c r="AJ50" s="107" t="n">
        <f aca="false">AJ10-AJ81</f>
        <v>0</v>
      </c>
      <c r="AK50" s="107" t="n">
        <f aca="false">AK10-AK81</f>
        <v>0</v>
      </c>
      <c r="AL50" s="107" t="n">
        <f aca="false">AL10-AL81</f>
        <v>0</v>
      </c>
      <c r="AM50" s="107" t="n">
        <f aca="false">AM10-AM81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I12+I24-I83</f>
        <v>0</v>
      </c>
      <c r="J52" s="107" t="n">
        <f aca="false">J12+J24-J83</f>
        <v>0</v>
      </c>
      <c r="K52" s="107" t="n">
        <f aca="false">K12+K24-K83</f>
        <v>0</v>
      </c>
      <c r="L52" s="107" t="n">
        <f aca="false">L12+L24-L83</f>
        <v>0</v>
      </c>
      <c r="M52" s="107" t="n">
        <f aca="false">M12+M24-M83</f>
        <v>0</v>
      </c>
      <c r="N52" s="107" t="n">
        <f aca="false">N12+N24-N83</f>
        <v>0</v>
      </c>
      <c r="O52" s="107" t="n">
        <f aca="false">O12+O24-O83</f>
        <v>0</v>
      </c>
      <c r="P52" s="107" t="n">
        <f aca="false">P12+P24-P83</f>
        <v>0</v>
      </c>
      <c r="Q52" s="107" t="n">
        <f aca="false">Q12+Q24-Q83</f>
        <v>0</v>
      </c>
      <c r="R52" s="107" t="n">
        <f aca="false">R12+R24-R83</f>
        <v>0</v>
      </c>
      <c r="S52" s="107" t="n">
        <f aca="false">S12+S24-S83</f>
        <v>0</v>
      </c>
      <c r="T52" s="107" t="n">
        <f aca="false">T12+T24-T83</f>
        <v>0</v>
      </c>
      <c r="U52" s="107" t="n">
        <f aca="false">U12+U24-U83</f>
        <v>0</v>
      </c>
      <c r="V52" s="107" t="n">
        <f aca="false">V12+V24-V83</f>
        <v>0</v>
      </c>
      <c r="W52" s="107" t="n">
        <f aca="false">W12+W24-W83</f>
        <v>0</v>
      </c>
      <c r="X52" s="107" t="n">
        <f aca="false">X12+X24-X83</f>
        <v>0</v>
      </c>
      <c r="Y52" s="107" t="n">
        <f aca="false">Y12+Y24-Y83</f>
        <v>0</v>
      </c>
      <c r="Z52" s="107" t="n">
        <f aca="false">Z12+Z24-Z83</f>
        <v>0</v>
      </c>
      <c r="AA52" s="107" t="n">
        <f aca="false">AA12+AA24-AA83</f>
        <v>0</v>
      </c>
      <c r="AB52" s="107" t="n">
        <f aca="false">AB12+AB24-AB83</f>
        <v>0</v>
      </c>
      <c r="AC52" s="107" t="n">
        <f aca="false">AC12+AC24-AC83</f>
        <v>0</v>
      </c>
      <c r="AD52" s="107" t="n">
        <f aca="false">AD12+AD24-AD83</f>
        <v>0</v>
      </c>
      <c r="AE52" s="107" t="n">
        <f aca="false">AE12+AE24-AE83</f>
        <v>0</v>
      </c>
      <c r="AF52" s="107" t="n">
        <f aca="false">AF12+AF24-AF83</f>
        <v>0</v>
      </c>
      <c r="AG52" s="107" t="n">
        <f aca="false">AG12+AG24-AG83</f>
        <v>0</v>
      </c>
      <c r="AH52" s="107" t="n">
        <f aca="false">AH12+AH24-AH83</f>
        <v>0</v>
      </c>
      <c r="AI52" s="107" t="n">
        <f aca="false">AI12+AI24-AI83</f>
        <v>0</v>
      </c>
      <c r="AJ52" s="107" t="n">
        <f aca="false">AJ12+AJ24-AJ83</f>
        <v>0</v>
      </c>
      <c r="AK52" s="107" t="n">
        <f aca="false">AK12+AK24-AK83</f>
        <v>0</v>
      </c>
      <c r="AL52" s="107" t="n">
        <f aca="false">AL12+AL24-AL83</f>
        <v>0</v>
      </c>
      <c r="AM52" s="107" t="n">
        <f aca="false">AM12+AM24-AM83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I13+I25-I84</f>
        <v>10000</v>
      </c>
      <c r="J53" s="107" t="n">
        <f aca="false">J13+J25-J84</f>
        <v>10000</v>
      </c>
      <c r="K53" s="107" t="n">
        <f aca="false">K13+K25-K84</f>
        <v>10000</v>
      </c>
      <c r="L53" s="107" t="n">
        <f aca="false">L13+L25-L84</f>
        <v>10000</v>
      </c>
      <c r="M53" s="107" t="n">
        <f aca="false">M13+M25-M84</f>
        <v>10000</v>
      </c>
      <c r="N53" s="107" t="n">
        <f aca="false">N13+N25-N84</f>
        <v>0</v>
      </c>
      <c r="O53" s="107" t="n">
        <f aca="false">O13+O25-O84</f>
        <v>0</v>
      </c>
      <c r="P53" s="107" t="n">
        <f aca="false">P13+P25-P84</f>
        <v>0</v>
      </c>
      <c r="Q53" s="107" t="n">
        <f aca="false">Q13+Q25-Q84</f>
        <v>0</v>
      </c>
      <c r="R53" s="107" t="n">
        <f aca="false">R13+R25-R84</f>
        <v>0</v>
      </c>
      <c r="S53" s="107" t="n">
        <f aca="false">S13+S25-S84</f>
        <v>0</v>
      </c>
      <c r="T53" s="107" t="n">
        <f aca="false">T13+T25-T84</f>
        <v>0</v>
      </c>
      <c r="U53" s="107" t="n">
        <f aca="false">U13+U25-U84</f>
        <v>0</v>
      </c>
      <c r="V53" s="107" t="n">
        <f aca="false">V13+V25-V84</f>
        <v>0</v>
      </c>
      <c r="W53" s="107" t="n">
        <f aca="false">W13+W25-W84</f>
        <v>10000</v>
      </c>
      <c r="X53" s="107" t="n">
        <f aca="false">X13+X25-X84</f>
        <v>8288</v>
      </c>
      <c r="Y53" s="107" t="n">
        <f aca="false">Y13+Y25-Y84</f>
        <v>10000</v>
      </c>
      <c r="Z53" s="107" t="n">
        <f aca="false">Z13+Z25-Z84</f>
        <v>10000</v>
      </c>
      <c r="AA53" s="107" t="n">
        <f aca="false">AA13+AA25-AA84</f>
        <v>4993</v>
      </c>
      <c r="AB53" s="107" t="n">
        <f aca="false">AB13+AB25-AB84</f>
        <v>6187</v>
      </c>
      <c r="AC53" s="107" t="n">
        <f aca="false">AC13+AC25-AC84</f>
        <v>5478</v>
      </c>
      <c r="AD53" s="107" t="n">
        <f aca="false">AD13+AD25-AD84</f>
        <v>7033</v>
      </c>
      <c r="AE53" s="107" t="n">
        <f aca="false">AE13+AE25-AE84</f>
        <v>9051</v>
      </c>
      <c r="AF53" s="107" t="n">
        <f aca="false">AF13+AF25-AF84</f>
        <v>10000</v>
      </c>
      <c r="AG53" s="107" t="n">
        <f aca="false">AG13+AG25-AG84</f>
        <v>10000</v>
      </c>
      <c r="AH53" s="107" t="n">
        <f aca="false">AH13+AH25-AH84</f>
        <v>10000</v>
      </c>
      <c r="AI53" s="107" t="n">
        <f aca="false">AI13+AI25-AI84</f>
        <v>10000</v>
      </c>
      <c r="AJ53" s="107" t="n">
        <f aca="false">AJ13+AJ25-AJ84</f>
        <v>10000</v>
      </c>
      <c r="AK53" s="107" t="n">
        <f aca="false">AK13+AK25-AK84</f>
        <v>10000</v>
      </c>
      <c r="AL53" s="107" t="n">
        <f aca="false">AL13+AL25-AL84</f>
        <v>10000</v>
      </c>
      <c r="AM53" s="107" t="n">
        <f aca="false">AM13+AM25-AM84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I14+I26-I85</f>
        <v>0</v>
      </c>
      <c r="J54" s="107" t="n">
        <f aca="false">J14+J26-J85</f>
        <v>0</v>
      </c>
      <c r="K54" s="107" t="n">
        <f aca="false">K14+K26-K85</f>
        <v>0</v>
      </c>
      <c r="L54" s="107" t="n">
        <f aca="false">L14+L26-L85</f>
        <v>0</v>
      </c>
      <c r="M54" s="107" t="n">
        <f aca="false">M14+M26-M85</f>
        <v>0</v>
      </c>
      <c r="N54" s="107" t="n">
        <f aca="false">N14+N26-N85</f>
        <v>0</v>
      </c>
      <c r="O54" s="107" t="n">
        <f aca="false">O14+O26-O85</f>
        <v>0</v>
      </c>
      <c r="P54" s="107" t="n">
        <f aca="false">P14+P26-P85</f>
        <v>0</v>
      </c>
      <c r="Q54" s="107" t="n">
        <f aca="false">Q14+Q26-Q85</f>
        <v>0</v>
      </c>
      <c r="R54" s="107" t="n">
        <f aca="false">R14+R26-R85</f>
        <v>0</v>
      </c>
      <c r="S54" s="107" t="n">
        <f aca="false">S14+S26-S85</f>
        <v>0</v>
      </c>
      <c r="T54" s="107" t="n">
        <f aca="false">T14+T26-T85</f>
        <v>0</v>
      </c>
      <c r="U54" s="107" t="n">
        <f aca="false">U14+U26-U85</f>
        <v>0</v>
      </c>
      <c r="V54" s="107" t="n">
        <f aca="false">V14+V26-V85</f>
        <v>0</v>
      </c>
      <c r="W54" s="107" t="n">
        <f aca="false">W14+W26-W85</f>
        <v>0</v>
      </c>
      <c r="X54" s="107" t="n">
        <f aca="false">X14+X26-X85</f>
        <v>0</v>
      </c>
      <c r="Y54" s="107" t="n">
        <f aca="false">Y14+Y26-Y85</f>
        <v>0</v>
      </c>
      <c r="Z54" s="107" t="n">
        <f aca="false">Z14+Z26-Z85</f>
        <v>0</v>
      </c>
      <c r="AA54" s="107" t="n">
        <f aca="false">AA14+AA26-AA85</f>
        <v>0</v>
      </c>
      <c r="AB54" s="107" t="n">
        <f aca="false">AB14+AB26-AB85</f>
        <v>0</v>
      </c>
      <c r="AC54" s="107" t="n">
        <f aca="false">AC14+AC26-AC85</f>
        <v>0</v>
      </c>
      <c r="AD54" s="107" t="n">
        <f aca="false">AD14+AD26-AD85</f>
        <v>0</v>
      </c>
      <c r="AE54" s="107" t="n">
        <f aca="false">AE14+AE26-AE85</f>
        <v>0</v>
      </c>
      <c r="AF54" s="107" t="n">
        <f aca="false">AF14+AF26-AF85</f>
        <v>0</v>
      </c>
      <c r="AG54" s="107" t="n">
        <f aca="false">AG14+AG26-AG85</f>
        <v>0</v>
      </c>
      <c r="AH54" s="107" t="n">
        <f aca="false">AH14+AH26-AH85</f>
        <v>0</v>
      </c>
      <c r="AI54" s="107" t="n">
        <f aca="false">AI14+AI26-AI85</f>
        <v>0</v>
      </c>
      <c r="AJ54" s="107" t="n">
        <f aca="false">AJ14+AJ26-AJ85</f>
        <v>0</v>
      </c>
      <c r="AK54" s="107" t="n">
        <f aca="false">AK14+AK26-AK85</f>
        <v>0</v>
      </c>
      <c r="AL54" s="107" t="n">
        <f aca="false">AL14+AL26-AL85</f>
        <v>0</v>
      </c>
      <c r="AM54" s="107" t="n">
        <f aca="false">AM14+AM26-AM85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I27-I86</f>
        <v>0</v>
      </c>
      <c r="J55" s="107" t="n">
        <f aca="false">J27-J86</f>
        <v>0</v>
      </c>
      <c r="K55" s="107" t="n">
        <f aca="false">K27-K86</f>
        <v>0</v>
      </c>
      <c r="L55" s="107" t="n">
        <f aca="false">L27-L86</f>
        <v>0</v>
      </c>
      <c r="M55" s="107" t="n">
        <f aca="false">M27-M86</f>
        <v>0</v>
      </c>
      <c r="N55" s="107" t="n">
        <f aca="false">N27-N86</f>
        <v>0</v>
      </c>
      <c r="O55" s="107" t="n">
        <f aca="false">O27-O86</f>
        <v>0</v>
      </c>
      <c r="P55" s="107" t="n">
        <f aca="false">P27-P86</f>
        <v>0</v>
      </c>
      <c r="Q55" s="107" t="n">
        <f aca="false">Q27-Q86</f>
        <v>0</v>
      </c>
      <c r="R55" s="107" t="n">
        <f aca="false">R27-R86</f>
        <v>0</v>
      </c>
      <c r="S55" s="107" t="n">
        <f aca="false">S27-S86</f>
        <v>0</v>
      </c>
      <c r="T55" s="107" t="n">
        <f aca="false">T27-T86</f>
        <v>0</v>
      </c>
      <c r="U55" s="107" t="n">
        <f aca="false">U27-U86</f>
        <v>0</v>
      </c>
      <c r="V55" s="107" t="n">
        <f aca="false">V27-V86</f>
        <v>0</v>
      </c>
      <c r="W55" s="107" t="n">
        <f aca="false">W27-W86</f>
        <v>0</v>
      </c>
      <c r="X55" s="107" t="n">
        <f aca="false">X27-X86</f>
        <v>0</v>
      </c>
      <c r="Y55" s="107" t="n">
        <f aca="false">Y27-Y86</f>
        <v>0</v>
      </c>
      <c r="Z55" s="107" t="n">
        <f aca="false">Z27-Z86</f>
        <v>0</v>
      </c>
      <c r="AA55" s="107" t="n">
        <f aca="false">AA27-AA86</f>
        <v>0</v>
      </c>
      <c r="AB55" s="107" t="n">
        <f aca="false">AB27-AB86</f>
        <v>0</v>
      </c>
      <c r="AC55" s="107" t="n">
        <f aca="false">AC27-AC86</f>
        <v>0</v>
      </c>
      <c r="AD55" s="107" t="n">
        <f aca="false">AD27-AD86</f>
        <v>0</v>
      </c>
      <c r="AE55" s="107" t="n">
        <f aca="false">AE27-AE86</f>
        <v>0</v>
      </c>
      <c r="AF55" s="107" t="n">
        <f aca="false">AF27-AF86</f>
        <v>0</v>
      </c>
      <c r="AG55" s="107" t="n">
        <f aca="false">AG27-AG86</f>
        <v>0</v>
      </c>
      <c r="AH55" s="107" t="n">
        <f aca="false">AH27-AH86</f>
        <v>0</v>
      </c>
      <c r="AI55" s="107" t="n">
        <f aca="false">AI27-AI86</f>
        <v>0</v>
      </c>
      <c r="AJ55" s="107" t="n">
        <f aca="false">AJ27-AJ86</f>
        <v>0</v>
      </c>
      <c r="AK55" s="107" t="n">
        <f aca="false">AK27-AK86</f>
        <v>0</v>
      </c>
      <c r="AL55" s="107" t="n">
        <f aca="false">AL27-AL86</f>
        <v>0</v>
      </c>
      <c r="AM55" s="107" t="n">
        <f aca="false">AM27-AM86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I29-I87</f>
        <v>0</v>
      </c>
      <c r="J56" s="107" t="n">
        <f aca="false">J29-J87</f>
        <v>0</v>
      </c>
      <c r="K56" s="107" t="n">
        <f aca="false">K29-K87</f>
        <v>0</v>
      </c>
      <c r="L56" s="107" t="n">
        <f aca="false">L29-L87</f>
        <v>0</v>
      </c>
      <c r="M56" s="107" t="n">
        <f aca="false">M29-M87</f>
        <v>0</v>
      </c>
      <c r="N56" s="107" t="n">
        <f aca="false">N29-N87</f>
        <v>0</v>
      </c>
      <c r="O56" s="107" t="n">
        <f aca="false">O29-O87</f>
        <v>0</v>
      </c>
      <c r="P56" s="107" t="n">
        <f aca="false">P29-P87</f>
        <v>0</v>
      </c>
      <c r="Q56" s="107" t="n">
        <f aca="false">Q29-Q87</f>
        <v>0</v>
      </c>
      <c r="R56" s="107" t="n">
        <f aca="false">R29-R87</f>
        <v>0</v>
      </c>
      <c r="S56" s="107" t="n">
        <f aca="false">S29-S87</f>
        <v>0</v>
      </c>
      <c r="T56" s="107" t="n">
        <f aca="false">T29-T87</f>
        <v>0</v>
      </c>
      <c r="U56" s="107" t="n">
        <f aca="false">U29-U87</f>
        <v>0</v>
      </c>
      <c r="V56" s="107" t="n">
        <f aca="false">V29-V87</f>
        <v>0</v>
      </c>
      <c r="W56" s="107" t="n">
        <f aca="false">W29-W87</f>
        <v>0</v>
      </c>
      <c r="X56" s="107" t="n">
        <f aca="false">X29-X87</f>
        <v>0</v>
      </c>
      <c r="Y56" s="107" t="n">
        <f aca="false">Y29-Y87</f>
        <v>0</v>
      </c>
      <c r="Z56" s="107" t="n">
        <f aca="false">Z29-Z87</f>
        <v>0</v>
      </c>
      <c r="AA56" s="107" t="n">
        <f aca="false">AA29-AA87</f>
        <v>0</v>
      </c>
      <c r="AB56" s="107" t="n">
        <f aca="false">AB29-AB87</f>
        <v>0</v>
      </c>
      <c r="AC56" s="107" t="n">
        <f aca="false">AC29-AC87</f>
        <v>0</v>
      </c>
      <c r="AD56" s="107" t="n">
        <f aca="false">AD29-AD87</f>
        <v>0</v>
      </c>
      <c r="AE56" s="107" t="n">
        <f aca="false">AE29-AE87</f>
        <v>0</v>
      </c>
      <c r="AF56" s="107" t="n">
        <f aca="false">AF29-AF87</f>
        <v>0</v>
      </c>
      <c r="AG56" s="107" t="n">
        <f aca="false">AG29-AG87</f>
        <v>0</v>
      </c>
      <c r="AH56" s="107" t="n">
        <f aca="false">AH29-AH87</f>
        <v>0</v>
      </c>
      <c r="AI56" s="107" t="n">
        <f aca="false">AI29-AI87</f>
        <v>0</v>
      </c>
      <c r="AJ56" s="107" t="n">
        <f aca="false">AJ29-AJ87</f>
        <v>0</v>
      </c>
      <c r="AK56" s="107" t="n">
        <f aca="false">AK29-AK87</f>
        <v>0</v>
      </c>
      <c r="AL56" s="107" t="n">
        <f aca="false">AL29-AL87</f>
        <v>0</v>
      </c>
      <c r="AM56" s="107" t="n">
        <f aca="false">AM29-AM87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I30-I88</f>
        <v>0</v>
      </c>
      <c r="J57" s="107" t="n">
        <f aca="false">J30-J88</f>
        <v>0</v>
      </c>
      <c r="K57" s="107" t="n">
        <f aca="false">K30-K88</f>
        <v>0</v>
      </c>
      <c r="L57" s="107" t="n">
        <f aca="false">L30-L88</f>
        <v>0</v>
      </c>
      <c r="M57" s="107" t="n">
        <f aca="false">M30-M88</f>
        <v>0</v>
      </c>
      <c r="N57" s="107" t="n">
        <f aca="false">N30-N88</f>
        <v>0</v>
      </c>
      <c r="O57" s="107" t="n">
        <f aca="false">O30-O88</f>
        <v>0</v>
      </c>
      <c r="P57" s="107" t="n">
        <f aca="false">P30-P88</f>
        <v>0</v>
      </c>
      <c r="Q57" s="107" t="n">
        <f aca="false">Q30-Q88</f>
        <v>0</v>
      </c>
      <c r="R57" s="107" t="n">
        <f aca="false">R30-R88</f>
        <v>0</v>
      </c>
      <c r="S57" s="107" t="n">
        <f aca="false">S30-S88</f>
        <v>0</v>
      </c>
      <c r="T57" s="107" t="n">
        <f aca="false">T30-T88</f>
        <v>0</v>
      </c>
      <c r="U57" s="107" t="n">
        <f aca="false">U30-U88</f>
        <v>0</v>
      </c>
      <c r="V57" s="107" t="n">
        <f aca="false">V30-V88</f>
        <v>0</v>
      </c>
      <c r="W57" s="107" t="n">
        <f aca="false">W30-W88</f>
        <v>0</v>
      </c>
      <c r="X57" s="107" t="n">
        <f aca="false">X30-X88</f>
        <v>0</v>
      </c>
      <c r="Y57" s="107" t="n">
        <f aca="false">Y30-Y88</f>
        <v>0</v>
      </c>
      <c r="Z57" s="107" t="n">
        <f aca="false">Z30-Z88</f>
        <v>0</v>
      </c>
      <c r="AA57" s="107" t="n">
        <f aca="false">AA30-AA88</f>
        <v>0</v>
      </c>
      <c r="AB57" s="107" t="n">
        <f aca="false">AB30-AB88</f>
        <v>0</v>
      </c>
      <c r="AC57" s="107" t="n">
        <f aca="false">AC30-AC88</f>
        <v>0</v>
      </c>
      <c r="AD57" s="107" t="n">
        <f aca="false">AD30-AD88</f>
        <v>0</v>
      </c>
      <c r="AE57" s="107" t="n">
        <f aca="false">AE30-AE88</f>
        <v>0</v>
      </c>
      <c r="AF57" s="107" t="n">
        <f aca="false">AF30-AF88</f>
        <v>0</v>
      </c>
      <c r="AG57" s="107" t="n">
        <f aca="false">AG30-AG88</f>
        <v>0</v>
      </c>
      <c r="AH57" s="107" t="n">
        <f aca="false">AH30-AH88</f>
        <v>0</v>
      </c>
      <c r="AI57" s="107" t="n">
        <f aca="false">AI30-AI88</f>
        <v>0</v>
      </c>
      <c r="AJ57" s="107" t="n">
        <f aca="false">AJ30-AJ88</f>
        <v>0</v>
      </c>
      <c r="AK57" s="107" t="n">
        <f aca="false">AK30-AK88</f>
        <v>0</v>
      </c>
      <c r="AL57" s="107" t="n">
        <f aca="false">AL30-AL88</f>
        <v>0</v>
      </c>
      <c r="AM57" s="107" t="n">
        <f aca="false">AM30-AM88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I15+I31-I89</f>
        <v>5000</v>
      </c>
      <c r="J58" s="107" t="n">
        <f aca="false">J15+J31-J89</f>
        <v>5000</v>
      </c>
      <c r="K58" s="107" t="n">
        <f aca="false">K15+K31-K89</f>
        <v>5000</v>
      </c>
      <c r="L58" s="107" t="n">
        <f aca="false">L15+L31-L89</f>
        <v>5000</v>
      </c>
      <c r="M58" s="107" t="n">
        <f aca="false">M15+M31-M89</f>
        <v>5000</v>
      </c>
      <c r="N58" s="107" t="n">
        <f aca="false">N15+N31-N89</f>
        <v>0</v>
      </c>
      <c r="O58" s="107" t="n">
        <f aca="false">O15+O31-O89</f>
        <v>0</v>
      </c>
      <c r="P58" s="107" t="n">
        <f aca="false">P15+P31-P89</f>
        <v>0</v>
      </c>
      <c r="Q58" s="107" t="n">
        <f aca="false">Q15+Q31-Q89</f>
        <v>0</v>
      </c>
      <c r="R58" s="107" t="n">
        <f aca="false">R15+R31-R89</f>
        <v>0</v>
      </c>
      <c r="S58" s="107" t="n">
        <f aca="false">S15+S31-S89</f>
        <v>0</v>
      </c>
      <c r="T58" s="107" t="n">
        <f aca="false">T15+T31-T89</f>
        <v>0</v>
      </c>
      <c r="U58" s="107" t="n">
        <f aca="false">U15+U31-U89</f>
        <v>0</v>
      </c>
      <c r="V58" s="107" t="n">
        <f aca="false">V15+V31-V89</f>
        <v>0</v>
      </c>
      <c r="W58" s="107" t="n">
        <f aca="false">W15+W31-W89</f>
        <v>5000</v>
      </c>
      <c r="X58" s="107" t="n">
        <f aca="false">X15+X31-X89</f>
        <v>5000</v>
      </c>
      <c r="Y58" s="107" t="n">
        <f aca="false">Y15+Y31-Y89</f>
        <v>5000</v>
      </c>
      <c r="Z58" s="107" t="n">
        <f aca="false">Z15+Z31-Z89</f>
        <v>5000</v>
      </c>
      <c r="AA58" s="107" t="n">
        <f aca="false">AA15+AA31-AA89</f>
        <v>5000</v>
      </c>
      <c r="AB58" s="107" t="n">
        <f aca="false">AB15+AB31-AB89</f>
        <v>5000</v>
      </c>
      <c r="AC58" s="107" t="n">
        <f aca="false">AC15+AC31-AC89</f>
        <v>5000</v>
      </c>
      <c r="AD58" s="107" t="n">
        <f aca="false">AD15+AD31-AD89</f>
        <v>5000</v>
      </c>
      <c r="AE58" s="107" t="n">
        <f aca="false">AE15+AE31-AE89</f>
        <v>5000</v>
      </c>
      <c r="AF58" s="107" t="n">
        <f aca="false">AF15+AF31-AF89</f>
        <v>5000</v>
      </c>
      <c r="AG58" s="107" t="n">
        <f aca="false">AG15+AG31-AG89</f>
        <v>5000</v>
      </c>
      <c r="AH58" s="107" t="n">
        <f aca="false">AH15+AH31-AH89</f>
        <v>5000</v>
      </c>
      <c r="AI58" s="107" t="n">
        <f aca="false">AI15+AI31-AI89</f>
        <v>5000</v>
      </c>
      <c r="AJ58" s="107" t="n">
        <f aca="false">AJ15+AJ31-AJ89</f>
        <v>5000</v>
      </c>
      <c r="AK58" s="107" t="n">
        <f aca="false">AK15+AK31-AK89</f>
        <v>5000</v>
      </c>
      <c r="AL58" s="107" t="n">
        <f aca="false">AL15+AL31-AL89</f>
        <v>5000</v>
      </c>
      <c r="AM58" s="107" t="n">
        <f aca="false">AM15+AM31-AM89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I16+I32-I90</f>
        <v>5988</v>
      </c>
      <c r="J59" s="107" t="n">
        <f aca="false">J16+J32-J90</f>
        <v>0</v>
      </c>
      <c r="K59" s="107" t="n">
        <f aca="false">K16+K32-K90</f>
        <v>0</v>
      </c>
      <c r="L59" s="107" t="n">
        <f aca="false">L16+L32-L90</f>
        <v>0</v>
      </c>
      <c r="M59" s="107" t="n">
        <f aca="false">M16+M32-M90</f>
        <v>0</v>
      </c>
      <c r="N59" s="107" t="n">
        <f aca="false">N16+N32-N90</f>
        <v>0</v>
      </c>
      <c r="O59" s="107" t="n">
        <f aca="false">O16+O32-O90</f>
        <v>0</v>
      </c>
      <c r="P59" s="107" t="n">
        <f aca="false">P16+P32-P90</f>
        <v>0</v>
      </c>
      <c r="Q59" s="107" t="n">
        <f aca="false">Q16+Q32-Q90</f>
        <v>0</v>
      </c>
      <c r="R59" s="107" t="n">
        <f aca="false">R16+R32-R90</f>
        <v>0</v>
      </c>
      <c r="S59" s="107" t="n">
        <f aca="false">S16+S32-S90</f>
        <v>0</v>
      </c>
      <c r="T59" s="107" t="n">
        <f aca="false">T16+T32-T90</f>
        <v>0</v>
      </c>
      <c r="U59" s="107" t="n">
        <f aca="false">U16+U32-U90</f>
        <v>0</v>
      </c>
      <c r="V59" s="107" t="n">
        <f aca="false">V16+V32-V90</f>
        <v>0</v>
      </c>
      <c r="W59" s="107" t="n">
        <f aca="false">W16+W32-W90</f>
        <v>0</v>
      </c>
      <c r="X59" s="107" t="n">
        <f aca="false">X16+X32-X90</f>
        <v>0</v>
      </c>
      <c r="Y59" s="107" t="n">
        <f aca="false">Y16+Y32-Y90</f>
        <v>0</v>
      </c>
      <c r="Z59" s="107" t="n">
        <f aca="false">Z16+Z32-Z90</f>
        <v>0</v>
      </c>
      <c r="AA59" s="107" t="n">
        <f aca="false">AA16+AA32-AA90</f>
        <v>0</v>
      </c>
      <c r="AB59" s="107" t="n">
        <f aca="false">AB16+AB32-AB90</f>
        <v>0</v>
      </c>
      <c r="AC59" s="107" t="n">
        <f aca="false">AC16+AC32-AC90</f>
        <v>0</v>
      </c>
      <c r="AD59" s="107" t="n">
        <f aca="false">AD16+AD32-AD90</f>
        <v>0</v>
      </c>
      <c r="AE59" s="107" t="n">
        <f aca="false">AE16+AE32-AE90</f>
        <v>0</v>
      </c>
      <c r="AF59" s="107" t="n">
        <f aca="false">AF16+AF32-AF90</f>
        <v>0</v>
      </c>
      <c r="AG59" s="107" t="n">
        <f aca="false">AG16+AG32-AG90</f>
        <v>0</v>
      </c>
      <c r="AH59" s="107" t="n">
        <f aca="false">AH16+AH32-AH90</f>
        <v>0</v>
      </c>
      <c r="AI59" s="107" t="n">
        <f aca="false">AI16+AI32-AI90</f>
        <v>0</v>
      </c>
      <c r="AJ59" s="107" t="n">
        <f aca="false">AJ16+AJ32-AJ90</f>
        <v>0</v>
      </c>
      <c r="AK59" s="107" t="n">
        <f aca="false">AK16+AK32-AK90</f>
        <v>0</v>
      </c>
      <c r="AL59" s="107" t="n">
        <f aca="false">AL16+AL32-AL90</f>
        <v>0</v>
      </c>
      <c r="AM59" s="107" t="n">
        <f aca="false">AM16+AM32-AM90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I33-I91</f>
        <v>0</v>
      </c>
      <c r="J60" s="113" t="n">
        <f aca="false">J33-J91</f>
        <v>0</v>
      </c>
      <c r="K60" s="113" t="n">
        <f aca="false">K33-K91</f>
        <v>0</v>
      </c>
      <c r="L60" s="113" t="n">
        <f aca="false">L33-L91</f>
        <v>0</v>
      </c>
      <c r="M60" s="113" t="n">
        <f aca="false">M33-M91</f>
        <v>0</v>
      </c>
      <c r="N60" s="113" t="n">
        <f aca="false">N33-N91</f>
        <v>0</v>
      </c>
      <c r="O60" s="113" t="n">
        <f aca="false">O33-O91</f>
        <v>0</v>
      </c>
      <c r="P60" s="113" t="n">
        <f aca="false">P33-P91</f>
        <v>0</v>
      </c>
      <c r="Q60" s="113" t="n">
        <f aca="false">Q33-Q91</f>
        <v>0</v>
      </c>
      <c r="R60" s="113" t="n">
        <f aca="false">R33-R91</f>
        <v>0</v>
      </c>
      <c r="S60" s="113" t="n">
        <f aca="false">S33-S91</f>
        <v>0</v>
      </c>
      <c r="T60" s="113" t="n">
        <f aca="false">T33-T91</f>
        <v>0</v>
      </c>
      <c r="U60" s="113" t="n">
        <f aca="false">U33-U91</f>
        <v>0</v>
      </c>
      <c r="V60" s="113" t="n">
        <f aca="false">V33-V91</f>
        <v>0</v>
      </c>
      <c r="W60" s="113" t="n">
        <f aca="false">W33-W91</f>
        <v>0</v>
      </c>
      <c r="X60" s="113" t="n">
        <f aca="false">X33-X91</f>
        <v>0</v>
      </c>
      <c r="Y60" s="113" t="n">
        <f aca="false">Y33-Y91</f>
        <v>0</v>
      </c>
      <c r="Z60" s="113" t="n">
        <f aca="false">Z33-Z91</f>
        <v>0</v>
      </c>
      <c r="AA60" s="113" t="n">
        <f aca="false">AA33-AA91</f>
        <v>0</v>
      </c>
      <c r="AB60" s="113" t="n">
        <f aca="false">AB33-AB91</f>
        <v>0</v>
      </c>
      <c r="AC60" s="113" t="n">
        <f aca="false">AC33-AC91</f>
        <v>0</v>
      </c>
      <c r="AD60" s="113" t="n">
        <f aca="false">AD33-AD91</f>
        <v>0</v>
      </c>
      <c r="AE60" s="113" t="n">
        <f aca="false">AE33-AE91</f>
        <v>0</v>
      </c>
      <c r="AF60" s="113" t="n">
        <f aca="false">AF33-AF91</f>
        <v>0</v>
      </c>
      <c r="AG60" s="113" t="n">
        <f aca="false">AG33-AG91</f>
        <v>0</v>
      </c>
      <c r="AH60" s="113" t="n">
        <f aca="false">AH33-AH91</f>
        <v>0</v>
      </c>
      <c r="AI60" s="113" t="n">
        <f aca="false">AI33-AI91</f>
        <v>0</v>
      </c>
      <c r="AJ60" s="113" t="n">
        <f aca="false">AJ33-AJ91</f>
        <v>0</v>
      </c>
      <c r="AK60" s="113" t="n">
        <f aca="false">AK33-AK91</f>
        <v>0</v>
      </c>
      <c r="AL60" s="113" t="n">
        <f aca="false">AL33-AL91</f>
        <v>0</v>
      </c>
      <c r="AM60" s="113" t="n">
        <f aca="false">AM33-AM91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I62-(I46*$F46+I47*$F47+I48*$F48+I49*$F49+I50*$F50+I52*$F52+I53*$F53+I54*$F54+I55*$F55+I56*$F56+I57*$F57+I58*$F58+I59*$F59+I60*$F60+I51*$F51)-I61*$F61-I92-I95-I98-I101-I104+I92</f>
        <v>40578.12</v>
      </c>
      <c r="J74" s="110" t="n">
        <f aca="false">J62-(J46*$F46+J47*$F47+J48*$F48+J49*$F49+J50*$F50+J52*$F52+J53*$F53+J54*$F54+J55*$F55+J56*$F56+J57*$F57+J58*$F58+J59*$F59+J60*$F60+J51*$F51)-J61*$F61-J92-J95-J98-J101-J104+J92</f>
        <v>40295.97</v>
      </c>
      <c r="K74" s="110" t="n">
        <f aca="false">K62-(K46*$F46+K47*$F47+K48*$F48+K49*$F49+K50*$F50+K52*$F52+K53*$F53+K54*$F54+K55*$F55+K56*$F56+K57*$F57+K58*$F58+K59*$F59+K60*$F60+K51*$F51)-K61*$F61-K92-K95-K98-K101-K104+K92</f>
        <v>40524.66</v>
      </c>
      <c r="L74" s="110" t="n">
        <f aca="false">L62-(L46*$F46+L47*$F47+L48*$F48+L49*$F49+L50*$F50+L52*$F52+L53*$F53+L54*$F54+L55*$F55+L56*$F56+L57*$F57+L58*$F58+L59*$F59+L60*$F60+L51*$F51)-L61*$F61-L92-L95-L98-L101-L104+L92</f>
        <v>39533.67</v>
      </c>
      <c r="M74" s="110" t="n">
        <f aca="false">M62-(M46*$F46+M47*$F47+M48*$F48+M49*$F49+M50*$F50+M52*$F52+M53*$F53+M54*$F54+M55*$F55+M56*$F56+M57*$F57+M58*$F58+M59*$F59+M60*$F60+M51*$F51)-M61*$F61-M92-M95-M98-M101-M104+M92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O62-(O46*$F46+O47*$F47+O48*$F48+O49*$F49+O50*$F50+O52*$F52+O53*$F53+O54*$F54+O55*$F55+O56*$F56+O57*$F57+O58*$F58+O59*$F59+O60*$F60+O51*$F51)-O61*$F61-O92-O95-O98-O101-O104+O92</f>
        <v>0</v>
      </c>
      <c r="P74" s="110" t="n">
        <f aca="false">P62-(P46*$F46+P47*$F47+P48*$F48+P49*$F49+P50*$F50+P52*$F52+P53*$F53+P54*$F54+P55*$F55+P56*$F56+P57*$F57+P58*$F58+P59*$F59+P60*$F60+P51*$F51)-P61*$F61-P92-P95-P98-P101-P104+P92</f>
        <v>0</v>
      </c>
      <c r="Q74" s="110" t="n">
        <f aca="false">Q62-(Q46*$F46+Q47*$F47+Q48*$F48+Q49*$F49+Q50*$F50+Q52*$F52+Q53*$F53+Q54*$F54+Q55*$F55+Q56*$F56+Q57*$F57+Q58*$F58+Q59*$F59+Q60*$F60+Q51*$F51)-Q61*$F61-Q92-Q95-Q98-Q101-Q104+Q92</f>
        <v>0</v>
      </c>
      <c r="R74" s="110" t="n">
        <f aca="false">R62-(R46*$F46+R47*$F47+R48*$F48+R49*$F49+R50*$F50+R52*$F52+R53*$F53+R54*$F54+R55*$F55+R56*$F56+R57*$F57+R58*$F58+R59*$F59+R60*$F60+R51*$F51)-R61*$F61-R92-R95-R98-R101-R104+R92</f>
        <v>0</v>
      </c>
      <c r="S74" s="110" t="n">
        <f aca="false">S62-(S46*$F46+S47*$F47+S48*$F48+S49*$F49+S50*$F50+S52*$F52+S53*$F53+S54*$F54+S55*$F55+S56*$F56+S57*$F57+S58*$F58+S59*$F59+S60*$F60+S51*$F51)-S61*$F61-S92-S95-S98-S101-S104+S92</f>
        <v>0</v>
      </c>
      <c r="T74" s="110" t="n">
        <f aca="false">T62-(T46*$F46+T47*$F47+T48*$F48+T49*$F49+T50*$F50+T52*$F52+T53*$F53+T54*$F54+T55*$F55+T56*$F56+T57*$F57+T58*$F58+T59*$F59+T60*$F60+T51*$F51)-T61*$F61-T92-T95-T98-T101-T104+T92</f>
        <v>0</v>
      </c>
      <c r="U74" s="110" t="n">
        <f aca="false">U62-(U46*$F46+U47*$F47+U48*$F48+U49*$F49+U50*$F50+U52*$F52+U53*$F53+U54*$F54+U55*$F55+U56*$F56+U57*$F57+U58*$F58+U59*$F59+U60*$F60+U51*$F51)-U61*$F61-U92-U95-U98-U101-U104+U92</f>
        <v>0</v>
      </c>
      <c r="V74" s="110" t="n">
        <f aca="false">V62-(V46*$F46+V47*$F47+V48*$F48+V49*$F49+V50*$F50+V52*$F52+V53*$F53+V54*$F54+V55*$F55+V56*$F56+V57*$F57+V58*$F58+V59*$F59+V60*$F60+V51*$F51)-V61*$F61-V92-V95-V98-V101-V104+V92</f>
        <v>18795.15</v>
      </c>
      <c r="W74" s="110" t="n">
        <f aca="false">W62-(W46*$F46+W47*$F47+W48*$F48+W49*$F49+W50*$F50+W52*$F52+W53*$F53+W54*$F54+W55*$F55+W56*$F56+W57*$F57+W58*$F58+W59*$F59+W60*$F60+W51*$F51)-W61*$F61-W92-W95-W98-W101-W104+W92</f>
        <v>34731.18</v>
      </c>
      <c r="X74" s="110" t="n">
        <f aca="false">X62-(X46*$F46+X47*$F47+X48*$F48+X49*$F49+X50*$F50+X52*$F52+X53*$F53+X54*$F54+X55*$F55+X56*$F56+X57*$F57+X58*$F58+X59*$F59+X60*$F60+X51*$F51)-X61*$F61-X92-X95-X98-X101-X104+X92</f>
        <v>32955.12</v>
      </c>
      <c r="Y74" s="110" t="n">
        <f aca="false">Y62-(Y46*$F46+Y47*$F47+Y48*$F48+Y49*$F49+Y50*$F50+Y52*$F52+Y53*$F53+Y54*$F54+Y55*$F55+Y56*$F56+Y57*$F57+Y58*$F58+Y59*$F59+Y60*$F60+Y51*$F51)-Y61*$F61-Y92-Y95-Y98-Y101-Y104+Y92</f>
        <v>36821.07</v>
      </c>
      <c r="Z74" s="110" t="n">
        <f aca="false">Z62-(Z46*$F46+Z47*$F47+Z48*$F48+Z49*$F49+Z50*$F50+Z52*$F52+Z53*$F53+Z54*$F54+Z55*$F55+Z56*$F56+Z57*$F57+Z58*$F58+Z59*$F59+Z60*$F60+Z51*$F51)-Z61*$F61-Z92-Z95-Z98-Z101-Z104+Z92</f>
        <v>36096.39</v>
      </c>
      <c r="AA74" s="110" t="n">
        <f aca="false">AA62-(AA46*$F46+AA47*$F47+AA48*$F48+AA49*$F49+AA50*$F50+AA52*$F52+AA53*$F53+AA54*$F54+AA55*$F55+AA56*$F56+AA57*$F57+AA58*$F58+AA59*$F59+AA60*$F60+AA51*$F51)-AA61*$F61-AA92-AA95-AA98-AA101-AA104+AA92</f>
        <v>29693.07</v>
      </c>
      <c r="AB74" s="110" t="n">
        <f aca="false">AB62-(AB46*$F46+AB47*$F47+AB48*$F48+AB49*$F49+AB50*$F50+AB52*$F52+AB53*$F53+AB54*$F54+AB55*$F55+AB56*$F56+AB57*$F57+AB58*$F58+AB59*$F59+AB60*$F60+AB51*$F51)-AB61*$F61-AB92-AB95-AB98-AB101-AB104+AB92</f>
        <v>30875.13</v>
      </c>
      <c r="AC74" s="110" t="n">
        <f aca="false">AC62-(AC46*$F46+AC47*$F47+AC48*$F48+AC49*$F49+AC50*$F50+AC52*$F52+AC53*$F53+AC54*$F54+AC55*$F55+AC56*$F56+AC57*$F57+AC58*$F58+AC59*$F59+AC60*$F60+AC51*$F51)-AC61*$F61-AC92-AC95-AC98-AC101-AC104+AC92</f>
        <v>30173.22</v>
      </c>
      <c r="AD74" s="110" t="n">
        <f aca="false">AD62-(AD46*$F46+AD47*$F47+AD48*$F48+AD49*$F49+AD50*$F50+AD52*$F52+AD53*$F53+AD54*$F54+AD55*$F55+AD56*$F56+AD57*$F57+AD58*$F58+AD59*$F59+AD60*$F60+AD51*$F51)-AD61*$F61-AD92-AD95-AD98-AD101-AD104+AD92</f>
        <v>31712.67</v>
      </c>
      <c r="AE74" s="110" t="n">
        <f aca="false">AE62-(AE46*$F46+AE47*$F47+AE48*$F48+AE49*$F49+AE50*$F50+AE52*$F52+AE53*$F53+AE54*$F54+AE55*$F55+AE56*$F56+AE57*$F57+AE58*$F58+AE59*$F59+AE60*$F60+AE51*$F51)-AE61*$F61-AE92-AE95-AE98-AE101-AE104+AE92</f>
        <v>33710.49</v>
      </c>
      <c r="AF74" s="110" t="n">
        <f aca="false">AF62-(AF46*$F46+AF47*$F47+AF48*$F48+AF49*$F49+AF50*$F50+AF52*$F52+AF53*$F53+AF54*$F54+AF55*$F55+AF56*$F56+AF57*$F57+AF58*$F58+AF59*$F59+AF60*$F60+AF51*$F51)-AF61*$F61-AF92-AF95-AF98-AF101-AF104+AF92</f>
        <v>39617.82</v>
      </c>
      <c r="AG74" s="110" t="n">
        <f aca="false">AG62-(AG46*$F46+AG47*$F47+AG48*$F48+AG49*$F49+AG50*$F50+AG52*$F52+AG53*$F53+AG54*$F54+AG55*$F55+AG56*$F56+AG57*$F57+AG58*$F58+AG59*$F59+AG60*$F60+AG51*$F51)-AG61*$F61-AG92-AG95-AG98-AG101-AG104+AG92</f>
        <v>37224</v>
      </c>
      <c r="AH74" s="110" t="n">
        <f aca="false">AH62-(AH46*$F46+AH47*$F47+AH48*$F48+AH49*$F49+AH50*$F50+AH52*$F52+AH53*$F53+AH54*$F54+AH55*$F55+AH56*$F56+AH57*$F57+AH58*$F58+AH59*$F59+AH60*$F60+AH51*$F51)-AH61*$F61-AH92-AH95-AH98-AH101-AH104+AH92</f>
        <v>37643.76</v>
      </c>
      <c r="AI74" s="110" t="n">
        <f aca="false">AI62-(AI46*$F46+AI47*$F47+AI48*$F48+AI49*$F49+AI50*$F50+AI52*$F52+AI53*$F53+AI54*$F54+AI55*$F55+AI56*$F56+AI57*$F57+AI58*$F58+AI59*$F59+AI60*$F60+AI51*$F51)-AI61*$F61-AI92-AI95-AI98-AI101-AI104+AI92</f>
        <v>40105.89</v>
      </c>
      <c r="AJ74" s="110" t="n">
        <f aca="false">AJ62-(AJ46*$F46+AJ47*$F47+AJ48*$F48+AJ49*$F49+AJ50*$F50+AJ52*$F52+AJ53*$F53+AJ54*$F54+AJ55*$F55+AJ56*$F56+AJ57*$F57+AJ58*$F58+AJ59*$F59+AJ60*$F60+AJ51*$F51)-AJ61*$F61-AJ92-AJ95-AJ98-AJ101-AJ104+AJ92</f>
        <v>39755.43</v>
      </c>
      <c r="AK74" s="110" t="n">
        <f aca="false">AK62-(AK46*$F46+AK47*$F47+AK48*$F48+AK49*$F49+AK50*$F50+AK52*$F52+AK53*$F53+AK54*$F54+AK55*$F55+AK56*$F56+AK57*$F57+AK58*$F58+AK59*$F59+AK60*$F60+AK51*$F51)-AK61*$F61-AK92-AK95-AK98-AK101-AK104+AK92</f>
        <v>40509.81</v>
      </c>
      <c r="AL74" s="110" t="n">
        <f aca="false">AL62-(AL46*$F46+AL47*$F47+AL48*$F48+AL49*$F49+AL50*$F50+AL52*$F52+AL53*$F53+AL54*$F54+AL55*$F55+AL56*$F56+AL57*$F57+AL58*$F58+AL59*$F59+AL60*$F60+AL51*$F51)-AL61*$F61-AL92-AL95-AL98-AL101-AL104+AL92</f>
        <v>29700</v>
      </c>
      <c r="AM74" s="110" t="n">
        <f aca="false">AM62-(AM46*$F46+AM47*$F47+AM48*$F48+AM49*$F49+AM50*$F50+AM52*$F52+AM53*$F53+AM54*$F54+AM55*$F55+AM56*$F56+AM57*$F57+AM58*$F58+AM59*$F59+AM60*$F60+AM51*$F51)-AM61*$F61-AM92-AM95-AM98-AM101-AM104+AM92</f>
        <v>29700</v>
      </c>
      <c r="AN74" s="106"/>
      <c r="AO74" s="110" t="n">
        <f aca="false">SUM(I74:AN74)</f>
        <v>816672.13</v>
      </c>
      <c r="AP74" s="111" t="n">
        <f aca="false">AP17+AP34+AP37+AP40+AP62+AP65+AP68-AP92-AP95-AP98-AP101-AP104</f>
        <v>2069556.318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K75" s="28"/>
      <c r="AP75" s="29"/>
    </row>
    <row r="76" customFormat="false" ht="11.25" hidden="false" customHeight="false" outlineLevel="0" collapsed="false">
      <c r="B76" s="93" t="s">
        <v>116</v>
      </c>
      <c r="K76" s="28"/>
      <c r="AR76" s="29"/>
    </row>
    <row r="77" customFormat="false" ht="11.25" hidden="false" customHeight="false" outlineLevel="0" collapsed="false">
      <c r="B77" s="66"/>
      <c r="C77" s="1" t="s">
        <v>15</v>
      </c>
      <c r="D77" s="1" t="s">
        <v>32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16</v>
      </c>
      <c r="D78" s="1" t="s">
        <v>33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121</v>
      </c>
      <c r="D79" s="1" t="s">
        <v>122</v>
      </c>
      <c r="E79" s="1" t="n">
        <v>3.039</v>
      </c>
      <c r="I79" s="24" t="n">
        <v>0</v>
      </c>
      <c r="J79" s="24" t="n">
        <v>4297</v>
      </c>
      <c r="K79" s="24" t="n">
        <v>4066</v>
      </c>
      <c r="L79" s="24" t="n">
        <v>5067</v>
      </c>
      <c r="M79" s="24" t="n">
        <v>4651</v>
      </c>
      <c r="N79" s="24" t="n">
        <v>15000</v>
      </c>
      <c r="O79" s="24" t="n">
        <f aca="false">N79</f>
        <v>15000</v>
      </c>
      <c r="P79" s="24" t="n">
        <f aca="false">O79</f>
        <v>15000</v>
      </c>
      <c r="Q79" s="24" t="n">
        <f aca="false">P79</f>
        <v>15000</v>
      </c>
      <c r="R79" s="24" t="n">
        <f aca="false">Q79</f>
        <v>15000</v>
      </c>
      <c r="S79" s="24" t="n">
        <f aca="false">R79</f>
        <v>15000</v>
      </c>
      <c r="T79" s="24" t="n">
        <f aca="false">S79</f>
        <v>15000</v>
      </c>
      <c r="U79" s="24" t="n">
        <f aca="false">T79</f>
        <v>15000</v>
      </c>
      <c r="V79" s="24" t="n">
        <v>11015</v>
      </c>
      <c r="W79" s="24" t="n">
        <v>9918</v>
      </c>
      <c r="X79" s="24" t="n">
        <v>10000</v>
      </c>
      <c r="Y79" s="24" t="n">
        <v>7807</v>
      </c>
      <c r="Z79" s="24" t="n">
        <v>8539</v>
      </c>
      <c r="AA79" s="24" t="n">
        <v>10000</v>
      </c>
      <c r="AB79" s="24" t="n">
        <v>10000</v>
      </c>
      <c r="AC79" s="24" t="n">
        <v>10000</v>
      </c>
      <c r="AD79" s="24" t="n">
        <f aca="false">AC79</f>
        <v>10000</v>
      </c>
      <c r="AE79" s="24" t="n">
        <v>10000</v>
      </c>
      <c r="AF79" s="24" t="n">
        <v>4982</v>
      </c>
      <c r="AG79" s="24" t="n">
        <v>7400</v>
      </c>
      <c r="AH79" s="24" t="n">
        <v>6976</v>
      </c>
      <c r="AI79" s="24" t="n">
        <v>4489</v>
      </c>
      <c r="AJ79" s="24" t="n">
        <v>4843</v>
      </c>
      <c r="AK79" s="24" t="n">
        <v>4081</v>
      </c>
      <c r="AL79" s="24" t="n">
        <v>0</v>
      </c>
      <c r="AM79" s="24" t="n">
        <f aca="false">AL79</f>
        <v>0</v>
      </c>
      <c r="AO79" s="28" t="n">
        <f aca="false">SUM(I79:AN79)</f>
        <v>268131</v>
      </c>
      <c r="AP79" s="28" t="n">
        <f aca="false">SUM(I79:AM79)*E79</f>
        <v>814850.109</v>
      </c>
      <c r="AR79" s="29"/>
    </row>
    <row r="80" customFormat="false" ht="11.25" hidden="false" customHeight="false" outlineLevel="0" collapsed="false">
      <c r="B80" s="66"/>
      <c r="C80" s="1" t="s">
        <v>18</v>
      </c>
      <c r="D80" s="1" t="s">
        <v>35</v>
      </c>
      <c r="E80" s="1" t="n">
        <v>3.039</v>
      </c>
      <c r="I80" s="24" t="n">
        <v>0</v>
      </c>
      <c r="J80" s="24" t="n">
        <v>0</v>
      </c>
      <c r="K80" s="24" t="n">
        <f aca="false">J80</f>
        <v>0</v>
      </c>
      <c r="L80" s="24" t="n">
        <f aca="false">K80</f>
        <v>0</v>
      </c>
      <c r="M80" s="24" t="n">
        <f aca="false">L80</f>
        <v>0</v>
      </c>
      <c r="N80" s="24" t="n">
        <v>9026</v>
      </c>
      <c r="O80" s="24" t="n">
        <v>15000</v>
      </c>
      <c r="P80" s="24" t="n">
        <f aca="false">O80</f>
        <v>15000</v>
      </c>
      <c r="Q80" s="24" t="n">
        <f aca="false">P80</f>
        <v>15000</v>
      </c>
      <c r="R80" s="24" t="n">
        <f aca="false">Q80</f>
        <v>15000</v>
      </c>
      <c r="S80" s="24" t="n">
        <f aca="false">R80</f>
        <v>15000</v>
      </c>
      <c r="T80" s="24" t="n">
        <f aca="false">S80</f>
        <v>15000</v>
      </c>
      <c r="U80" s="24" t="n">
        <f aca="false">T80</f>
        <v>15000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114026</v>
      </c>
      <c r="AP80" s="28" t="n">
        <f aca="false">SUM(I80:AM80)*E80</f>
        <v>346525.014</v>
      </c>
      <c r="AR80" s="29"/>
    </row>
    <row r="81" customFormat="false" ht="11.25" hidden="false" customHeight="false" outlineLevel="0" collapsed="false">
      <c r="B81" s="66"/>
      <c r="C81" s="1" t="s">
        <v>9</v>
      </c>
      <c r="D81" s="1" t="s">
        <v>26</v>
      </c>
      <c r="E81" s="1" t="n">
        <v>3.039</v>
      </c>
      <c r="I81" s="24" t="n">
        <v>0</v>
      </c>
      <c r="J81" s="24" t="n">
        <f aca="false">I81</f>
        <v>0</v>
      </c>
      <c r="K81" s="24" t="n">
        <f aca="false">J81</f>
        <v>0</v>
      </c>
      <c r="L81" s="24" t="n">
        <f aca="false">K81</f>
        <v>0</v>
      </c>
      <c r="M81" s="24" t="n">
        <f aca="false">L81</f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111</v>
      </c>
      <c r="D82" s="1" t="s">
        <v>112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10</v>
      </c>
      <c r="D83" s="1" t="s">
        <v>27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28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v>10000</v>
      </c>
      <c r="O84" s="24" t="n">
        <f aca="false">N84</f>
        <v>10000</v>
      </c>
      <c r="P84" s="24" t="n">
        <f aca="false">O84</f>
        <v>10000</v>
      </c>
      <c r="Q84" s="24" t="n">
        <f aca="false">P84</f>
        <v>10000</v>
      </c>
      <c r="R84" s="24" t="n">
        <f aca="false">Q84</f>
        <v>10000</v>
      </c>
      <c r="S84" s="24" t="n">
        <f aca="false">R84</f>
        <v>10000</v>
      </c>
      <c r="T84" s="24" t="n">
        <f aca="false">S84</f>
        <v>10000</v>
      </c>
      <c r="U84" s="24" t="n">
        <f aca="false">T84</f>
        <v>10000</v>
      </c>
      <c r="V84" s="24" t="n">
        <f aca="false">U84</f>
        <v>10000</v>
      </c>
      <c r="W84" s="24" t="n">
        <v>0</v>
      </c>
      <c r="X84" s="24" t="n">
        <v>1712</v>
      </c>
      <c r="Y84" s="24" t="n">
        <v>0</v>
      </c>
      <c r="Z84" s="24" t="n">
        <f aca="false">Y84</f>
        <v>0</v>
      </c>
      <c r="AA84" s="24" t="n">
        <v>5007</v>
      </c>
      <c r="AB84" s="24" t="n">
        <v>3813</v>
      </c>
      <c r="AC84" s="24" t="n">
        <v>4522</v>
      </c>
      <c r="AD84" s="24" t="n">
        <v>2967</v>
      </c>
      <c r="AE84" s="24" t="n">
        <v>949</v>
      </c>
      <c r="AF84" s="24" t="n"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108970</v>
      </c>
      <c r="AP84" s="28" t="n">
        <f aca="false">SUM(I84:AM84)*E84</f>
        <v>331159.83</v>
      </c>
      <c r="AR84" s="29"/>
    </row>
    <row r="85" customFormat="false" ht="11.25" hidden="false" customHeight="false" outlineLevel="0" collapsed="false">
      <c r="B85" s="66"/>
      <c r="C85" s="1" t="s">
        <v>123</v>
      </c>
      <c r="D85" s="1" t="s">
        <v>29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19</v>
      </c>
      <c r="D86" s="1" t="s">
        <v>36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90</v>
      </c>
      <c r="D87" s="1" t="s">
        <v>37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21</v>
      </c>
      <c r="D88" s="1" t="s">
        <v>38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13</v>
      </c>
      <c r="D89" s="1" t="s">
        <v>30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5000</v>
      </c>
      <c r="O89" s="24" t="n">
        <f aca="false">N89</f>
        <v>5000</v>
      </c>
      <c r="P89" s="24" t="n">
        <f aca="false">O89</f>
        <v>5000</v>
      </c>
      <c r="Q89" s="24" t="n">
        <f aca="false">P89</f>
        <v>5000</v>
      </c>
      <c r="R89" s="24" t="n">
        <f aca="false">Q89</f>
        <v>5000</v>
      </c>
      <c r="S89" s="24" t="n">
        <f aca="false">R89</f>
        <v>5000</v>
      </c>
      <c r="T89" s="24" t="n">
        <f aca="false">S89</f>
        <v>5000</v>
      </c>
      <c r="U89" s="24" t="n">
        <f aca="false">T89</f>
        <v>5000</v>
      </c>
      <c r="V89" s="24" t="n">
        <f aca="false">U89</f>
        <v>5000</v>
      </c>
      <c r="W89" s="24" t="n"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45000</v>
      </c>
      <c r="AP89" s="28" t="n">
        <f aca="false">SUM(I89:AM89)*E89</f>
        <v>136755</v>
      </c>
      <c r="AR89" s="29"/>
    </row>
    <row r="90" customFormat="false" ht="11.25" hidden="false" customHeight="false" outlineLevel="0" collapsed="false">
      <c r="B90" s="66"/>
      <c r="C90" s="1" t="s">
        <v>14</v>
      </c>
      <c r="D90" s="1" t="s">
        <v>31</v>
      </c>
      <c r="E90" s="1" t="n">
        <v>3.039</v>
      </c>
      <c r="I90" s="24" t="n">
        <v>4012</v>
      </c>
      <c r="J90" s="24" t="n">
        <v>0</v>
      </c>
      <c r="K90" s="24" t="n">
        <v>0</v>
      </c>
      <c r="L90" s="24" t="n"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76" t="n">
        <f aca="false">SUM(I90:AN90)</f>
        <v>4012</v>
      </c>
      <c r="AP90" s="76" t="n">
        <f aca="false">SUM(I90:AM90)*E90</f>
        <v>12192.468</v>
      </c>
      <c r="AR90" s="29"/>
    </row>
    <row r="91" customFormat="false" ht="11.25" hidden="false" customHeight="false" outlineLevel="0" collapsed="false">
      <c r="B91" s="66"/>
      <c r="C91" s="1" t="s">
        <v>22</v>
      </c>
      <c r="D91" s="1" t="s">
        <v>39</v>
      </c>
      <c r="E91" s="1" t="n">
        <v>3.039</v>
      </c>
      <c r="I91" s="67" t="n">
        <v>0</v>
      </c>
      <c r="J91" s="67" t="n">
        <f aca="false">I91</f>
        <v>0</v>
      </c>
      <c r="K91" s="67" t="n">
        <f aca="false">J91</f>
        <v>0</v>
      </c>
      <c r="L91" s="67" t="n">
        <f aca="false">K91</f>
        <v>0</v>
      </c>
      <c r="M91" s="67" t="n">
        <f aca="false">L91</f>
        <v>0</v>
      </c>
      <c r="N91" s="67" t="n">
        <f aca="false">M91</f>
        <v>0</v>
      </c>
      <c r="O91" s="67" t="n">
        <f aca="false">N91</f>
        <v>0</v>
      </c>
      <c r="P91" s="67" t="n">
        <f aca="false">O91</f>
        <v>0</v>
      </c>
      <c r="Q91" s="67" t="n">
        <f aca="false">P91</f>
        <v>0</v>
      </c>
      <c r="R91" s="67" t="n">
        <f aca="false">Q91</f>
        <v>0</v>
      </c>
      <c r="S91" s="67" t="n">
        <f aca="false">R91</f>
        <v>0</v>
      </c>
      <c r="T91" s="67" t="n">
        <f aca="false">S91</f>
        <v>0</v>
      </c>
      <c r="U91" s="67" t="n">
        <f aca="false">T91</f>
        <v>0</v>
      </c>
      <c r="V91" s="67" t="n">
        <f aca="false">U91</f>
        <v>0</v>
      </c>
      <c r="W91" s="67" t="n">
        <f aca="false">V91</f>
        <v>0</v>
      </c>
      <c r="X91" s="67" t="n">
        <f aca="false">W91</f>
        <v>0</v>
      </c>
      <c r="Y91" s="67" t="n">
        <f aca="false">X91</f>
        <v>0</v>
      </c>
      <c r="Z91" s="67" t="n">
        <f aca="false">Y91</f>
        <v>0</v>
      </c>
      <c r="AA91" s="67" t="n">
        <f aca="false">Z91</f>
        <v>0</v>
      </c>
      <c r="AB91" s="67" t="n">
        <f aca="false">AA91</f>
        <v>0</v>
      </c>
      <c r="AC91" s="67" t="n">
        <f aca="false">AB91</f>
        <v>0</v>
      </c>
      <c r="AD91" s="67" t="n">
        <f aca="false">AC91</f>
        <v>0</v>
      </c>
      <c r="AE91" s="67" t="n">
        <f aca="false">AD91</f>
        <v>0</v>
      </c>
      <c r="AF91" s="67" t="n">
        <f aca="false">AE91</f>
        <v>0</v>
      </c>
      <c r="AG91" s="67" t="n">
        <f aca="false">AF91</f>
        <v>0</v>
      </c>
      <c r="AH91" s="67" t="n">
        <f aca="false">AG91</f>
        <v>0</v>
      </c>
      <c r="AI91" s="67" t="n">
        <f aca="false">AH91</f>
        <v>0</v>
      </c>
      <c r="AJ91" s="67" t="n">
        <f aca="false">AI91</f>
        <v>0</v>
      </c>
      <c r="AK91" s="67" t="n">
        <f aca="false">AJ91</f>
        <v>0</v>
      </c>
      <c r="AL91" s="67" t="n">
        <f aca="false">AK91</f>
        <v>0</v>
      </c>
      <c r="AM91" s="67" t="n">
        <f aca="false">AL91</f>
        <v>0</v>
      </c>
      <c r="AO91" s="68" t="n">
        <f aca="false">SUM(I91:AN91)</f>
        <v>0</v>
      </c>
      <c r="AP91" s="68" t="n">
        <f aca="false">SUM(I91:AM91)*E91</f>
        <v>0</v>
      </c>
      <c r="AR91" s="29"/>
    </row>
    <row r="92" customFormat="false" ht="11.25" hidden="false" customHeight="false" outlineLevel="0" collapsed="false">
      <c r="I92" s="69" t="n">
        <f aca="false">SUM(I77:I91)</f>
        <v>4012</v>
      </c>
      <c r="J92" s="69" t="n">
        <f aca="false">SUM(J77:J91)</f>
        <v>4297</v>
      </c>
      <c r="K92" s="69" t="n">
        <f aca="false">SUM(K77:K91)</f>
        <v>4066</v>
      </c>
      <c r="L92" s="69" t="n">
        <f aca="false">SUM(L77:L91)</f>
        <v>5067</v>
      </c>
      <c r="M92" s="69" t="n">
        <f aca="false">SUM(M77:M91)</f>
        <v>4651</v>
      </c>
      <c r="N92" s="69" t="n">
        <f aca="false">SUM(N77:N91)</f>
        <v>39026</v>
      </c>
      <c r="O92" s="69" t="n">
        <f aca="false">SUM(O77:O91)</f>
        <v>45000</v>
      </c>
      <c r="P92" s="69" t="n">
        <f aca="false">SUM(P77:P91)</f>
        <v>45000</v>
      </c>
      <c r="Q92" s="69" t="n">
        <f aca="false">SUM(Q77:Q91)</f>
        <v>45000</v>
      </c>
      <c r="R92" s="69" t="n">
        <f aca="false">SUM(R77:R91)</f>
        <v>45000</v>
      </c>
      <c r="S92" s="69" t="n">
        <f aca="false">SUM(S77:S91)</f>
        <v>45000</v>
      </c>
      <c r="T92" s="69" t="n">
        <f aca="false">SUM(T77:T91)</f>
        <v>45000</v>
      </c>
      <c r="U92" s="69" t="n">
        <f aca="false">SUM(U77:U91)</f>
        <v>45000</v>
      </c>
      <c r="V92" s="69" t="n">
        <f aca="false">SUM(V77:V91)</f>
        <v>26015</v>
      </c>
      <c r="W92" s="69" t="n">
        <f aca="false">SUM(W77:W91)</f>
        <v>9918</v>
      </c>
      <c r="X92" s="69" t="n">
        <f aca="false">SUM(X77:X91)</f>
        <v>11712</v>
      </c>
      <c r="Y92" s="69" t="n">
        <f aca="false">SUM(Y77:Y91)</f>
        <v>7807</v>
      </c>
      <c r="Z92" s="69" t="n">
        <f aca="false">SUM(Z77:Z91)</f>
        <v>8539</v>
      </c>
      <c r="AA92" s="69" t="n">
        <f aca="false">SUM(AA77:AA91)</f>
        <v>15007</v>
      </c>
      <c r="AB92" s="69" t="n">
        <f aca="false">SUM(AB77:AB91)</f>
        <v>13813</v>
      </c>
      <c r="AC92" s="69" t="n">
        <f aca="false">SUM(AC77:AC91)</f>
        <v>14522</v>
      </c>
      <c r="AD92" s="69" t="n">
        <f aca="false">SUM(AD77:AD91)</f>
        <v>12967</v>
      </c>
      <c r="AE92" s="69" t="n">
        <f aca="false">SUM(AE77:AE91)</f>
        <v>10949</v>
      </c>
      <c r="AF92" s="69" t="n">
        <f aca="false">SUM(AF77:AF91)</f>
        <v>4982</v>
      </c>
      <c r="AG92" s="69" t="n">
        <f aca="false">SUM(AG77:AG91)</f>
        <v>7400</v>
      </c>
      <c r="AH92" s="69" t="n">
        <f aca="false">SUM(AH77:AH91)</f>
        <v>6976</v>
      </c>
      <c r="AI92" s="69" t="n">
        <f aca="false">SUM(AI77:AI91)</f>
        <v>4489</v>
      </c>
      <c r="AJ92" s="69" t="n">
        <f aca="false">SUM(AJ77:AJ91)</f>
        <v>4843</v>
      </c>
      <c r="AK92" s="69" t="n">
        <f aca="false">SUM(AK77:AK91)</f>
        <v>4081</v>
      </c>
      <c r="AL92" s="69" t="n">
        <f aca="false">SUM(AL77:AL91)</f>
        <v>0</v>
      </c>
      <c r="AM92" s="69" t="n">
        <f aca="false">SUM(AM77:AM91)</f>
        <v>0</v>
      </c>
      <c r="AO92" s="34" t="n">
        <f aca="false">SUM(AO77:AO91)</f>
        <v>540139</v>
      </c>
      <c r="AP92" s="34" t="n">
        <f aca="false">SUM(AP77:AP91)</f>
        <v>1641482.421</v>
      </c>
    </row>
    <row r="93" customFormat="false" ht="11.25" hidden="true" customHeight="false" outlineLevel="0" collapsed="false"/>
    <row r="94" customFormat="false" ht="11.25" hidden="true" customHeight="false" outlineLevel="0" collapsed="false">
      <c r="B94" s="71" t="s">
        <v>104</v>
      </c>
    </row>
    <row r="95" customFormat="false" ht="11.25" hidden="true" customHeight="false" outlineLevel="0" collapsed="false">
      <c r="C95" s="1" t="s">
        <v>92</v>
      </c>
      <c r="D95" s="1" t="s">
        <v>93</v>
      </c>
      <c r="I95" s="28" t="n">
        <v>0</v>
      </c>
      <c r="J95" s="28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28" t="n">
        <v>0</v>
      </c>
      <c r="V95" s="28" t="n">
        <v>0</v>
      </c>
      <c r="W95" s="28" t="n">
        <v>0</v>
      </c>
      <c r="X95" s="28" t="n">
        <v>0</v>
      </c>
      <c r="Y95" s="28" t="n">
        <v>0</v>
      </c>
      <c r="Z95" s="28" t="n">
        <v>0</v>
      </c>
      <c r="AA95" s="28" t="n">
        <v>0</v>
      </c>
      <c r="AB95" s="28" t="n">
        <v>0</v>
      </c>
      <c r="AC95" s="28" t="n">
        <v>0</v>
      </c>
      <c r="AD95" s="28" t="n">
        <v>0</v>
      </c>
      <c r="AE95" s="28" t="n">
        <v>0</v>
      </c>
      <c r="AF95" s="28" t="n">
        <v>0</v>
      </c>
      <c r="AG95" s="28" t="n">
        <v>0</v>
      </c>
      <c r="AH95" s="28" t="n">
        <v>0</v>
      </c>
      <c r="AI95" s="28" t="n">
        <v>0</v>
      </c>
      <c r="AJ95" s="28" t="n">
        <v>0</v>
      </c>
      <c r="AK95" s="28" t="n">
        <v>0</v>
      </c>
      <c r="AL95" s="28" t="n">
        <v>0</v>
      </c>
      <c r="AM95" s="28" t="n">
        <v>0</v>
      </c>
      <c r="AO95" s="28" t="n">
        <f aca="false">SUM(I95:AN95)</f>
        <v>0</v>
      </c>
      <c r="AP95" s="28" t="n">
        <f aca="false">SUM(I95:AM95)*E95</f>
        <v>0</v>
      </c>
    </row>
    <row r="96" customFormat="false" ht="11.25" hidden="true" customHeight="false" outlineLevel="0" collapsed="false"/>
    <row r="97" customFormat="false" ht="11.25" hidden="true" customHeight="false" outlineLevel="0" collapsed="false">
      <c r="B97" s="71" t="s">
        <v>104</v>
      </c>
    </row>
    <row r="98" customFormat="false" ht="11.25" hidden="true" customHeight="false" outlineLevel="0" collapsed="false">
      <c r="C98" s="1" t="s">
        <v>92</v>
      </c>
      <c r="D98" s="1" t="s">
        <v>93</v>
      </c>
      <c r="I98" s="28" t="n">
        <v>0</v>
      </c>
      <c r="J98" s="28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28" t="n">
        <v>0</v>
      </c>
      <c r="V98" s="28" t="n">
        <v>0</v>
      </c>
      <c r="W98" s="28" t="n">
        <v>0</v>
      </c>
      <c r="X98" s="28" t="n">
        <v>0</v>
      </c>
      <c r="Y98" s="28" t="n">
        <v>0</v>
      </c>
      <c r="Z98" s="28" t="n">
        <v>0</v>
      </c>
      <c r="AA98" s="28" t="n">
        <v>0</v>
      </c>
      <c r="AB98" s="28" t="n">
        <v>0</v>
      </c>
      <c r="AC98" s="28" t="n">
        <v>0</v>
      </c>
      <c r="AD98" s="28" t="n">
        <v>0</v>
      </c>
      <c r="AE98" s="28" t="n">
        <v>0</v>
      </c>
      <c r="AF98" s="28" t="n">
        <v>0</v>
      </c>
      <c r="AG98" s="28" t="n">
        <v>0</v>
      </c>
      <c r="AH98" s="28" t="n">
        <v>0</v>
      </c>
      <c r="AI98" s="28" t="n">
        <v>0</v>
      </c>
      <c r="AJ98" s="28" t="n">
        <v>0</v>
      </c>
      <c r="AK98" s="28" t="n">
        <v>0</v>
      </c>
      <c r="AL98" s="28" t="n">
        <v>0</v>
      </c>
      <c r="AM98" s="28" t="n">
        <v>0</v>
      </c>
      <c r="AO98" s="28" t="n">
        <f aca="false">SUM(I98:AN98)</f>
        <v>0</v>
      </c>
      <c r="AP98" s="28" t="n">
        <f aca="false">SUM(I98:AM98)*E98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6" customFormat="false" ht="11.25" hidden="false" customHeight="false" outlineLevel="0" collapsed="false">
      <c r="AK106" s="78" t="s">
        <v>68</v>
      </c>
      <c r="AL106" s="78"/>
      <c r="AM106" s="78"/>
      <c r="AN106" s="78"/>
      <c r="AO106" s="78"/>
      <c r="AP106" s="78"/>
    </row>
    <row r="107" customFormat="false" ht="11.25" hidden="false" customHeight="false" outlineLevel="0" collapsed="false">
      <c r="AK107" s="79"/>
      <c r="AL107" s="80"/>
      <c r="AM107" s="80"/>
      <c r="AN107" s="80"/>
      <c r="AO107" s="81" t="s">
        <v>46</v>
      </c>
      <c r="AP107" s="82" t="s">
        <v>84</v>
      </c>
    </row>
    <row r="108" customFormat="false" ht="11.25" hidden="false" customHeight="false" outlineLevel="0" collapsed="false">
      <c r="AK108" s="83" t="s">
        <v>69</v>
      </c>
      <c r="AL108" s="37"/>
      <c r="AM108" s="37"/>
      <c r="AN108" s="37"/>
      <c r="AO108" s="76" t="n">
        <f aca="false">AO17</f>
        <v>620000</v>
      </c>
      <c r="AP108" s="84" t="n">
        <f aca="false">AP17</f>
        <v>1488620</v>
      </c>
      <c r="AR108" s="119" t="n">
        <v>1488620</v>
      </c>
    </row>
    <row r="109" customFormat="false" ht="11.25" hidden="false" customHeight="false" outlineLevel="0" collapsed="false">
      <c r="AK109" s="85" t="s">
        <v>70</v>
      </c>
      <c r="AL109" s="37"/>
      <c r="AM109" s="37"/>
      <c r="AN109" s="37"/>
      <c r="AO109" s="76" t="n">
        <f aca="false">AO34</f>
        <v>745000</v>
      </c>
      <c r="AP109" s="84" t="n">
        <f aca="false">AP34</f>
        <v>2140757.5</v>
      </c>
      <c r="AR109" s="119" t="n">
        <v>2097548.35</v>
      </c>
    </row>
    <row r="110" customFormat="false" ht="11.25" hidden="false" customHeight="false" outlineLevel="0" collapsed="false">
      <c r="AK110" s="85" t="s">
        <v>71</v>
      </c>
      <c r="AL110" s="37"/>
      <c r="AM110" s="37"/>
      <c r="AN110" s="37"/>
      <c r="AO110" s="24" t="n">
        <f aca="false">SUM(AO36:AO41)</f>
        <v>0</v>
      </c>
      <c r="AP110" s="86" t="n">
        <f aca="false">SUM(AP36:AP41)</f>
        <v>0</v>
      </c>
      <c r="AR110" s="119"/>
    </row>
    <row r="111" customFormat="false" ht="11.25" hidden="false" customHeight="false" outlineLevel="0" collapsed="false">
      <c r="AK111" s="85"/>
      <c r="AL111" s="37"/>
      <c r="AM111" s="37"/>
      <c r="AN111" s="37"/>
      <c r="AO111" s="37"/>
      <c r="AP111" s="87"/>
      <c r="AR111" s="119"/>
    </row>
    <row r="112" customFormat="false" ht="11.25" hidden="false" customHeight="false" outlineLevel="0" collapsed="false">
      <c r="AK112" s="85" t="s">
        <v>105</v>
      </c>
      <c r="AL112" s="37"/>
      <c r="AM112" s="37"/>
      <c r="AN112" s="37"/>
      <c r="AO112" s="76" t="n">
        <f aca="false">AO62</f>
        <v>816612.39</v>
      </c>
      <c r="AP112" s="84" t="n">
        <f aca="false">AP62</f>
        <v>81661.239</v>
      </c>
      <c r="AR112" s="119" t="n">
        <v>81661.24</v>
      </c>
    </row>
    <row r="113" customFormat="false" ht="11.25" hidden="false" customHeight="false" outlineLevel="0" collapsed="false">
      <c r="AK113" s="85" t="s">
        <v>73</v>
      </c>
      <c r="AL113" s="37"/>
      <c r="AM113" s="37"/>
      <c r="AN113" s="37"/>
      <c r="AO113" s="24" t="n">
        <f aca="false">SUM(AO64:AO70)</f>
        <v>0</v>
      </c>
      <c r="AP113" s="86" t="n">
        <f aca="false">SUM(AP64:AP70)</f>
        <v>0</v>
      </c>
      <c r="AR113" s="119"/>
    </row>
    <row r="114" customFormat="false" ht="11.25" hidden="false" customHeight="false" outlineLevel="0" collapsed="false">
      <c r="AK114" s="85"/>
      <c r="AL114" s="37"/>
      <c r="AM114" s="37"/>
      <c r="AN114" s="37"/>
      <c r="AO114" s="37"/>
      <c r="AP114" s="87"/>
      <c r="AR114" s="119"/>
    </row>
    <row r="115" customFormat="false" ht="11.25" hidden="false" customHeight="false" outlineLevel="0" collapsed="false">
      <c r="AK115" s="85" t="s">
        <v>106</v>
      </c>
      <c r="AL115" s="37"/>
      <c r="AM115" s="37"/>
      <c r="AN115" s="37"/>
      <c r="AO115" s="24" t="n">
        <f aca="false">SUM(AO76:AO104)-AO92</f>
        <v>540139</v>
      </c>
      <c r="AP115" s="88" t="n">
        <f aca="false">SUM(AP76:AP104)-AP92</f>
        <v>1641482.421</v>
      </c>
      <c r="AR115" s="120" t="n">
        <v>-1641482.42</v>
      </c>
    </row>
    <row r="116" customFormat="false" ht="11.25" hidden="false" customHeight="false" outlineLevel="0" collapsed="false">
      <c r="AK116" s="85" t="s">
        <v>107</v>
      </c>
      <c r="AL116" s="37"/>
      <c r="AM116" s="37"/>
      <c r="AN116" s="37"/>
      <c r="AO116" s="76" t="n">
        <f aca="false">AO74</f>
        <v>816672.13</v>
      </c>
      <c r="AP116" s="84" t="n">
        <f aca="false">AP74</f>
        <v>2069556.318</v>
      </c>
      <c r="AR116" s="119" t="n">
        <f aca="false">SUM(AR108:AR115)</f>
        <v>2026347.17</v>
      </c>
    </row>
    <row r="117" customFormat="false" ht="11.25" hidden="false" customHeight="false" outlineLevel="0" collapsed="false">
      <c r="AK117" s="85" t="s">
        <v>108</v>
      </c>
      <c r="AL117" s="37"/>
      <c r="AM117" s="37"/>
      <c r="AN117" s="37"/>
      <c r="AO117" s="76" t="n">
        <f aca="false">+(MAX((SUM(AO74:AO104)-AO92),SUM(AO62:AO70)+SUM(AQ62:AQ70),SUM(AO34:AO42,AO17)))</f>
        <v>1395000</v>
      </c>
      <c r="AP117" s="84" t="n">
        <f aca="false">AO117*G74</f>
        <v>55800</v>
      </c>
      <c r="AR117" s="119" t="n">
        <v>54272.45</v>
      </c>
    </row>
    <row r="118" customFormat="false" ht="11.25" hidden="false" customHeight="false" outlineLevel="0" collapsed="false">
      <c r="AK118" s="85" t="s">
        <v>109</v>
      </c>
      <c r="AL118" s="37"/>
      <c r="AM118" s="37"/>
      <c r="AN118" s="37"/>
      <c r="AO118" s="76"/>
      <c r="AP118" s="84" t="n">
        <f aca="false">AP116+AP117</f>
        <v>2125356.318</v>
      </c>
      <c r="AR118" s="119" t="n">
        <f aca="false">SUM(AR116:AR117)</f>
        <v>2080619.62</v>
      </c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  <c r="AR119" s="119"/>
    </row>
    <row r="120" customFormat="false" ht="11.25" hidden="false" customHeight="false" outlineLevel="0" collapsed="false">
      <c r="AK120" s="85"/>
      <c r="AL120" s="37" t="s">
        <v>76</v>
      </c>
      <c r="AM120" s="37"/>
      <c r="AN120" s="37"/>
      <c r="AO120" s="76" t="n">
        <f aca="false">AQ62</f>
        <v>8248.61</v>
      </c>
      <c r="AP120" s="87"/>
      <c r="AR120" s="119"/>
    </row>
    <row r="121" customFormat="false" ht="11.25" hidden="false" customHeight="false" outlineLevel="0" collapsed="false">
      <c r="AK121" s="85"/>
      <c r="AL121" s="37" t="s">
        <v>77</v>
      </c>
      <c r="AM121" s="37"/>
      <c r="AN121" s="37"/>
      <c r="AO121" s="76" t="n">
        <f aca="false">-AO61</f>
        <v>-0</v>
      </c>
      <c r="AP121" s="87"/>
      <c r="AR121" s="119"/>
    </row>
    <row r="122" customFormat="false" ht="11.25" hidden="false" customHeight="false" outlineLevel="0" collapsed="false">
      <c r="AK122" s="89"/>
      <c r="AL122" s="101" t="s">
        <v>78</v>
      </c>
      <c r="AM122" s="101"/>
      <c r="AN122" s="101"/>
      <c r="AO122" s="102" t="n">
        <f aca="false">SUM(AO108:AO110)-SUM(AO115:AO116)-AO121-AO120</f>
        <v>-59.7399999998888</v>
      </c>
      <c r="AP122" s="91"/>
      <c r="AR122" s="119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  <row r="124" customFormat="false" ht="11.25" hidden="false" customHeight="false" outlineLevel="0" collapsed="false">
      <c r="AK124" s="37"/>
      <c r="AL124" s="37"/>
      <c r="AM124" s="37"/>
      <c r="AN124" s="37"/>
      <c r="AO124" s="37"/>
      <c r="AP124" s="37"/>
    </row>
  </sheetData>
  <mergeCells count="1">
    <mergeCell ref="AK106:AP10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G77" activePane="bottomRight" state="frozen"/>
      <selection pane="topLeft" activeCell="A4" activeCellId="0" sqref="A4"/>
      <selection pane="topRight" activeCell="AG4" activeCellId="0" sqref="AG4"/>
      <selection pane="bottomLeft" activeCell="A77" activeCellId="0" sqref="A77"/>
      <selection pane="bottomRight" activeCell="AR119" activeCellId="0" sqref="AR1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8" min="9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127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128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129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10000</v>
      </c>
      <c r="AO17" s="34" t="n">
        <f aca="false">SUM(AO10:AO16)</f>
        <v>610000</v>
      </c>
      <c r="AP17" s="34" t="n">
        <f aca="false">SUM(AP10:AP16)</f>
        <v>1464610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130</v>
      </c>
      <c r="D20" s="1" t="s">
        <v>131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v>11500</v>
      </c>
      <c r="AD20" s="28" t="n">
        <f aca="false">AC20</f>
        <v>11500</v>
      </c>
      <c r="AE20" s="28" t="n">
        <f aca="false">AD20</f>
        <v>11500</v>
      </c>
      <c r="AF20" s="28" t="n">
        <f aca="false">AE20</f>
        <v>11500</v>
      </c>
      <c r="AG20" s="28" t="n">
        <f aca="false">AF20</f>
        <v>11500</v>
      </c>
      <c r="AH20" s="28" t="n">
        <f aca="false">AG20</f>
        <v>11500</v>
      </c>
      <c r="AI20" s="28" t="n">
        <f aca="false">AH20</f>
        <v>11500</v>
      </c>
      <c r="AJ20" s="28" t="n">
        <f aca="false">AI20</f>
        <v>11500</v>
      </c>
      <c r="AK20" s="28" t="n">
        <f aca="false">AJ20</f>
        <v>11500</v>
      </c>
      <c r="AL20" s="28" t="n">
        <f aca="false">AK20</f>
        <v>11500</v>
      </c>
      <c r="AM20" s="28" t="n">
        <f aca="false">AL20</f>
        <v>11500</v>
      </c>
      <c r="AO20" s="28" t="n">
        <f aca="false">SUM(I20:AN20)</f>
        <v>456500</v>
      </c>
      <c r="AP20" s="28" t="n">
        <f aca="false">SUM(I20:AM20)*E20+SUM(I20:AM20)*F20+SUM(I20:AM20)*G20</f>
        <v>1311752.75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8500</v>
      </c>
      <c r="AO28" s="28"/>
      <c r="AP28" s="28"/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20000</v>
      </c>
      <c r="AD34" s="69" t="n">
        <f aca="false">SUM(AD20:AD33)</f>
        <v>20000</v>
      </c>
      <c r="AE34" s="69" t="n">
        <f aca="false">SUM(AE20:AE33)</f>
        <v>20000</v>
      </c>
      <c r="AF34" s="69" t="n">
        <f aca="false">SUM(AF20:AF33)</f>
        <v>20000</v>
      </c>
      <c r="AG34" s="69" t="n">
        <f aca="false">SUM(AG20:AG33)</f>
        <v>20000</v>
      </c>
      <c r="AH34" s="69" t="n">
        <f aca="false">SUM(AH20:AH33)</f>
        <v>20000</v>
      </c>
      <c r="AI34" s="69" t="n">
        <f aca="false">SUM(AI20:AI33)</f>
        <v>20000</v>
      </c>
      <c r="AJ34" s="69" t="n">
        <f aca="false">SUM(AJ20:AJ33)</f>
        <v>20000</v>
      </c>
      <c r="AK34" s="69" t="n">
        <f aca="false">SUM(AK20:AK33)</f>
        <v>20000</v>
      </c>
      <c r="AL34" s="69" t="n">
        <f aca="false">SUM(AL20:AL33)</f>
        <v>20000</v>
      </c>
      <c r="AM34" s="69" t="n">
        <f aca="false">SUM(AM20:AM33)</f>
        <v>20000</v>
      </c>
      <c r="AO34" s="34" t="n">
        <f aca="false">SUM(AO20:AO33)</f>
        <v>456500</v>
      </c>
      <c r="AP34" s="34" t="n">
        <f aca="false">SUM(AP20:AP33)</f>
        <v>1311752.75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130</v>
      </c>
      <c r="D46" s="106" t="s">
        <v>131</v>
      </c>
      <c r="E46" s="108" t="n">
        <v>0.1</v>
      </c>
      <c r="F46" s="109" t="n">
        <v>0.01</v>
      </c>
      <c r="G46" s="106"/>
      <c r="H46" s="106"/>
      <c r="I46" s="107" t="n">
        <f aca="false">I20-I77</f>
        <v>16500</v>
      </c>
      <c r="J46" s="107" t="n">
        <f aca="false">J20-J77</f>
        <v>12665</v>
      </c>
      <c r="K46" s="107" t="n">
        <f aca="false">K20-K77</f>
        <v>16500</v>
      </c>
      <c r="L46" s="107" t="n">
        <f aca="false">L20-L77</f>
        <v>16500</v>
      </c>
      <c r="M46" s="107" t="n">
        <f aca="false">M20-M77</f>
        <v>16500</v>
      </c>
      <c r="N46" s="107" t="n">
        <f aca="false">N20-N77</f>
        <v>16500</v>
      </c>
      <c r="O46" s="107" t="n">
        <f aca="false">O20-O77</f>
        <v>16500</v>
      </c>
      <c r="P46" s="107" t="n">
        <f aca="false">P20-P77</f>
        <v>16500</v>
      </c>
      <c r="Q46" s="107" t="n">
        <f aca="false">Q20-Q77</f>
        <v>16500</v>
      </c>
      <c r="R46" s="107" t="n">
        <f aca="false">R20-R77</f>
        <v>16500</v>
      </c>
      <c r="S46" s="107" t="n">
        <f aca="false">S20-S77</f>
        <v>16500</v>
      </c>
      <c r="T46" s="107" t="n">
        <f aca="false">T20-T77</f>
        <v>16500</v>
      </c>
      <c r="U46" s="107" t="n">
        <f aca="false">U20-U77</f>
        <v>16500</v>
      </c>
      <c r="V46" s="107" t="n">
        <f aca="false">V20-V77</f>
        <v>16500</v>
      </c>
      <c r="W46" s="107" t="n">
        <f aca="false">W20-W77</f>
        <v>16500</v>
      </c>
      <c r="X46" s="107" t="n">
        <f aca="false">X20-X77</f>
        <v>16500</v>
      </c>
      <c r="Y46" s="107" t="n">
        <f aca="false">Y20-Y77</f>
        <v>16500</v>
      </c>
      <c r="Z46" s="107" t="n">
        <f aca="false">Z20-Z77</f>
        <v>16500</v>
      </c>
      <c r="AA46" s="107" t="n">
        <f aca="false">AA20-AA77</f>
        <v>16500</v>
      </c>
      <c r="AB46" s="107" t="n">
        <f aca="false">AB20-AB77</f>
        <v>16500</v>
      </c>
      <c r="AC46" s="107" t="n">
        <f aca="false">AC20-AC77</f>
        <v>11500</v>
      </c>
      <c r="AD46" s="107" t="n">
        <f aca="false">AD20-AD77</f>
        <v>11500</v>
      </c>
      <c r="AE46" s="107" t="n">
        <f aca="false">AE20-AE77</f>
        <v>11500</v>
      </c>
      <c r="AF46" s="107" t="n">
        <f aca="false">AF20-AF77</f>
        <v>11500</v>
      </c>
      <c r="AG46" s="107" t="n">
        <f aca="false">AG20-AG77</f>
        <v>11500</v>
      </c>
      <c r="AH46" s="107" t="n">
        <f aca="false">AH20-AH77</f>
        <v>11500</v>
      </c>
      <c r="AI46" s="107" t="n">
        <f aca="false">AI20-AI77</f>
        <v>11500</v>
      </c>
      <c r="AJ46" s="107" t="n">
        <f aca="false">AJ20-AJ77</f>
        <v>11500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413983.35</v>
      </c>
      <c r="AP46" s="111" t="n">
        <f aca="false">AO46*E46</f>
        <v>41398.335</v>
      </c>
      <c r="AQ46" s="110" t="n">
        <f aca="false">SUM(I46:AM46)*F46</f>
        <v>4181.65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I21-I78</f>
        <v>0</v>
      </c>
      <c r="J47" s="107" t="n">
        <f aca="false">J21-J78</f>
        <v>0</v>
      </c>
      <c r="K47" s="107" t="n">
        <f aca="false">K21-K78</f>
        <v>0</v>
      </c>
      <c r="L47" s="107" t="n">
        <f aca="false">L21-L78</f>
        <v>0</v>
      </c>
      <c r="M47" s="107" t="n">
        <f aca="false">M21-M78</f>
        <v>0</v>
      </c>
      <c r="N47" s="107" t="n">
        <f aca="false">N21-N78</f>
        <v>0</v>
      </c>
      <c r="O47" s="107" t="n">
        <f aca="false">O21-O78</f>
        <v>0</v>
      </c>
      <c r="P47" s="107" t="n">
        <f aca="false">P21-P78</f>
        <v>0</v>
      </c>
      <c r="Q47" s="107" t="n">
        <f aca="false">Q21-Q78</f>
        <v>0</v>
      </c>
      <c r="R47" s="107" t="n">
        <f aca="false">R21-R78</f>
        <v>0</v>
      </c>
      <c r="S47" s="107" t="n">
        <f aca="false">S21-S78</f>
        <v>0</v>
      </c>
      <c r="T47" s="107" t="n">
        <f aca="false">T21-T78</f>
        <v>0</v>
      </c>
      <c r="U47" s="107" t="n">
        <f aca="false">U21-U78</f>
        <v>0</v>
      </c>
      <c r="V47" s="107" t="n">
        <f aca="false">V21-V78</f>
        <v>0</v>
      </c>
      <c r="W47" s="107" t="n">
        <f aca="false">W21-W78</f>
        <v>0</v>
      </c>
      <c r="X47" s="107" t="n">
        <f aca="false">X21-X78</f>
        <v>0</v>
      </c>
      <c r="Y47" s="107" t="n">
        <f aca="false">Y21-Y78</f>
        <v>0</v>
      </c>
      <c r="Z47" s="107" t="n">
        <f aca="false">Z21-Z78</f>
        <v>0</v>
      </c>
      <c r="AA47" s="107" t="n">
        <f aca="false">AA21-AA78</f>
        <v>0</v>
      </c>
      <c r="AB47" s="107" t="n">
        <f aca="false">AB21-AB78</f>
        <v>0</v>
      </c>
      <c r="AC47" s="107" t="n">
        <f aca="false">AC21-AC78</f>
        <v>0</v>
      </c>
      <c r="AD47" s="107" t="n">
        <f aca="false">AD21-AD78</f>
        <v>0</v>
      </c>
      <c r="AE47" s="107" t="n">
        <f aca="false">AE21-AE78</f>
        <v>0</v>
      </c>
      <c r="AF47" s="107" t="n">
        <f aca="false">AF21-AF78</f>
        <v>0</v>
      </c>
      <c r="AG47" s="107" t="n">
        <f aca="false">AG21-AG78</f>
        <v>0</v>
      </c>
      <c r="AH47" s="107" t="n">
        <f aca="false">AH21-AH78</f>
        <v>0</v>
      </c>
      <c r="AI47" s="107" t="n">
        <f aca="false">AI21-AI78</f>
        <v>0</v>
      </c>
      <c r="AJ47" s="107" t="n">
        <f aca="false">AJ21-AJ78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I11+I28-I79</f>
        <v>276</v>
      </c>
      <c r="J48" s="107" t="n">
        <f aca="false">J11+J28-J79</f>
        <v>0</v>
      </c>
      <c r="K48" s="107" t="n">
        <f aca="false">K11+K28-K79</f>
        <v>1239</v>
      </c>
      <c r="L48" s="107" t="n">
        <f aca="false">L11+L28-L79</f>
        <v>1239</v>
      </c>
      <c r="M48" s="107" t="n">
        <f aca="false">M11+M28-M79</f>
        <v>1239</v>
      </c>
      <c r="N48" s="107" t="n">
        <f aca="false">N11+N28-N79</f>
        <v>1239</v>
      </c>
      <c r="O48" s="107" t="n">
        <f aca="false">O11+O28-O79</f>
        <v>1239</v>
      </c>
      <c r="P48" s="107" t="n">
        <f aca="false">P11+P28-P79</f>
        <v>1239</v>
      </c>
      <c r="Q48" s="107" t="n">
        <f aca="false">Q11+Q28-Q79</f>
        <v>1239</v>
      </c>
      <c r="R48" s="107" t="n">
        <f aca="false">R11+R28-R79</f>
        <v>1239</v>
      </c>
      <c r="S48" s="107" t="n">
        <f aca="false">S11+S28-S79</f>
        <v>1239</v>
      </c>
      <c r="T48" s="107" t="n">
        <f aca="false">T11+T28-T79</f>
        <v>1239</v>
      </c>
      <c r="U48" s="107" t="n">
        <f aca="false">U11+U28-U79</f>
        <v>1239</v>
      </c>
      <c r="V48" s="107" t="n">
        <f aca="false">V11+V28-V79</f>
        <v>1239</v>
      </c>
      <c r="W48" s="107" t="n">
        <f aca="false">W11+W28-W79</f>
        <v>1239</v>
      </c>
      <c r="X48" s="107" t="n">
        <f aca="false">X11+X28-X79</f>
        <v>1239</v>
      </c>
      <c r="Y48" s="107" t="n">
        <f aca="false">Y11+Y28-Y79</f>
        <v>1239</v>
      </c>
      <c r="Z48" s="107" t="n">
        <f aca="false">Z11+Z28-Z79</f>
        <v>1239</v>
      </c>
      <c r="AA48" s="107" t="n">
        <f aca="false">AA11+AA28-AA79</f>
        <v>1239</v>
      </c>
      <c r="AB48" s="107" t="n">
        <f aca="false">AB11+AB28-AB79</f>
        <v>1239</v>
      </c>
      <c r="AC48" s="107" t="n">
        <f aca="false">AC11+AC28-AC79</f>
        <v>1239</v>
      </c>
      <c r="AD48" s="107" t="n">
        <f aca="false">AD11+AD28-AD79</f>
        <v>1239</v>
      </c>
      <c r="AE48" s="107" t="n">
        <f aca="false">AE11+AE28-AE79</f>
        <v>1239</v>
      </c>
      <c r="AF48" s="107" t="n">
        <f aca="false">AF11+AF28-AF79</f>
        <v>1239</v>
      </c>
      <c r="AG48" s="107" t="n">
        <f aca="false">AG11+AG28-AG79</f>
        <v>1239</v>
      </c>
      <c r="AH48" s="107" t="n">
        <f aca="false">AH11+AH28-AH79</f>
        <v>1239</v>
      </c>
      <c r="AI48" s="107" t="n">
        <f aca="false">AI11+AI28-AI79</f>
        <v>1239</v>
      </c>
      <c r="AJ48" s="107" t="n">
        <f aca="false">AJ11+AJ28-AJ79</f>
        <v>1239</v>
      </c>
      <c r="AK48" s="107" t="n">
        <f aca="false">AK11+AK28-AK79</f>
        <v>1239</v>
      </c>
      <c r="AL48" s="107" t="n">
        <f aca="false">AL11+AL28-AL79</f>
        <v>1239</v>
      </c>
      <c r="AM48" s="107" t="n">
        <f aca="false">AM11+AM28-AM79</f>
        <v>1239</v>
      </c>
      <c r="AN48" s="106"/>
      <c r="AO48" s="110" t="n">
        <f aca="false">SUM(I48:AN48)-AQ48</f>
        <v>35844.93</v>
      </c>
      <c r="AP48" s="111" t="n">
        <f aca="false">AO48*E48</f>
        <v>3584.493</v>
      </c>
      <c r="AQ48" s="110" t="n">
        <f aca="false">SUM(I48:AM48)*F48</f>
        <v>362.07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I23-I80</f>
        <v>0</v>
      </c>
      <c r="J49" s="107" t="n">
        <f aca="false">J23-J80</f>
        <v>0</v>
      </c>
      <c r="K49" s="107" t="n">
        <f aca="false">K23-K80</f>
        <v>0</v>
      </c>
      <c r="L49" s="107" t="n">
        <f aca="false">L23-L80</f>
        <v>0</v>
      </c>
      <c r="M49" s="107" t="n">
        <f aca="false">M23-M80</f>
        <v>0</v>
      </c>
      <c r="N49" s="107" t="n">
        <v>0</v>
      </c>
      <c r="O49" s="107" t="n">
        <v>0</v>
      </c>
      <c r="P49" s="107" t="n">
        <f aca="false">P23-P80</f>
        <v>0</v>
      </c>
      <c r="Q49" s="107" t="n">
        <f aca="false">Q23-Q80</f>
        <v>0</v>
      </c>
      <c r="R49" s="107" t="n">
        <f aca="false">R23-R80</f>
        <v>0</v>
      </c>
      <c r="S49" s="107" t="n">
        <f aca="false">S23-S80</f>
        <v>0</v>
      </c>
      <c r="T49" s="107" t="n">
        <f aca="false">T23-T80</f>
        <v>0</v>
      </c>
      <c r="U49" s="107" t="n">
        <f aca="false">U23-U80</f>
        <v>0</v>
      </c>
      <c r="V49" s="107" t="n">
        <f aca="false">V23-V80</f>
        <v>0</v>
      </c>
      <c r="W49" s="107" t="n">
        <f aca="false">W23-W80</f>
        <v>0</v>
      </c>
      <c r="X49" s="107" t="n">
        <f aca="false">X23-X80</f>
        <v>0</v>
      </c>
      <c r="Y49" s="107" t="n">
        <f aca="false">Y23-Y80</f>
        <v>0</v>
      </c>
      <c r="Z49" s="107" t="n">
        <f aca="false">Z23-Z80</f>
        <v>0</v>
      </c>
      <c r="AA49" s="107" t="n">
        <f aca="false">AA23-AA80</f>
        <v>0</v>
      </c>
      <c r="AB49" s="107" t="n">
        <f aca="false">AB23-AB80</f>
        <v>0</v>
      </c>
      <c r="AC49" s="107" t="n">
        <f aca="false">AC23-AC80</f>
        <v>0</v>
      </c>
      <c r="AD49" s="107" t="n">
        <f aca="false">AD23-AD80</f>
        <v>0</v>
      </c>
      <c r="AE49" s="107" t="n">
        <f aca="false">AE23-AE80</f>
        <v>0</v>
      </c>
      <c r="AF49" s="107" t="n">
        <f aca="false">AF23-AF80</f>
        <v>0</v>
      </c>
      <c r="AG49" s="107" t="n">
        <f aca="false">AG23-AG80</f>
        <v>0</v>
      </c>
      <c r="AH49" s="107" t="n">
        <f aca="false">AH23-AH80</f>
        <v>0</v>
      </c>
      <c r="AI49" s="107" t="n">
        <f aca="false">AI23-AI80</f>
        <v>0</v>
      </c>
      <c r="AJ49" s="107" t="n">
        <f aca="false">AJ23-AJ80</f>
        <v>0</v>
      </c>
      <c r="AK49" s="107" t="n">
        <f aca="false">AK23-AK80</f>
        <v>0</v>
      </c>
      <c r="AL49" s="107" t="n">
        <f aca="false">AL23-AL80</f>
        <v>0</v>
      </c>
      <c r="AM49" s="107" t="n">
        <f aca="false">AM23-AM80</f>
        <v>0</v>
      </c>
      <c r="AN49" s="106"/>
      <c r="AO49" s="110" t="n">
        <f aca="false">SUM(I49:AN49)-AQ49</f>
        <v>0</v>
      </c>
      <c r="AP49" s="111" t="n">
        <f aca="false">AO49*E49</f>
        <v>0</v>
      </c>
      <c r="AQ49" s="110" t="n">
        <f aca="false">SUM(I49:AM49)*F49</f>
        <v>0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127</v>
      </c>
      <c r="D50" s="106" t="s">
        <v>132</v>
      </c>
      <c r="E50" s="108" t="n">
        <v>0.08</v>
      </c>
      <c r="F50" s="112" t="n">
        <v>0.005</v>
      </c>
      <c r="G50" s="106"/>
      <c r="H50" s="106"/>
      <c r="I50" s="107" t="n">
        <f aca="false">I10-I81</f>
        <v>10000</v>
      </c>
      <c r="J50" s="107" t="n">
        <f aca="false">J10-J81</f>
        <v>10000</v>
      </c>
      <c r="K50" s="107" t="n">
        <f aca="false">K10-K81</f>
        <v>10000</v>
      </c>
      <c r="L50" s="107" t="n">
        <f aca="false">L10-L81</f>
        <v>10000</v>
      </c>
      <c r="M50" s="107" t="n">
        <f aca="false">M10-M81</f>
        <v>10000</v>
      </c>
      <c r="N50" s="107" t="n">
        <f aca="false">N10-N81</f>
        <v>10000</v>
      </c>
      <c r="O50" s="107" t="n">
        <f aca="false">O10-O81</f>
        <v>10000</v>
      </c>
      <c r="P50" s="107" t="n">
        <f aca="false">P10-P81</f>
        <v>10000</v>
      </c>
      <c r="Q50" s="107" t="n">
        <f aca="false">Q10-Q81</f>
        <v>10000</v>
      </c>
      <c r="R50" s="107" t="n">
        <f aca="false">R10-R81</f>
        <v>10000</v>
      </c>
      <c r="S50" s="107" t="n">
        <f aca="false">S10-S81</f>
        <v>10000</v>
      </c>
      <c r="T50" s="107" t="n">
        <f aca="false">T10-T81</f>
        <v>10000</v>
      </c>
      <c r="U50" s="107" t="n">
        <f aca="false">U10-U81</f>
        <v>10000</v>
      </c>
      <c r="V50" s="107" t="n">
        <f aca="false">V10-V81</f>
        <v>10000</v>
      </c>
      <c r="W50" s="107" t="n">
        <f aca="false">W10-W81</f>
        <v>10000</v>
      </c>
      <c r="X50" s="107" t="n">
        <f aca="false">X10-X81</f>
        <v>10000</v>
      </c>
      <c r="Y50" s="107" t="n">
        <f aca="false">Y10-Y81</f>
        <v>10000</v>
      </c>
      <c r="Z50" s="107" t="n">
        <f aca="false">Z10-Z81</f>
        <v>10000</v>
      </c>
      <c r="AA50" s="107" t="n">
        <f aca="false">AA10-AA81</f>
        <v>10000</v>
      </c>
      <c r="AB50" s="107" t="n">
        <f aca="false">AB10-AB81</f>
        <v>10000</v>
      </c>
      <c r="AC50" s="107" t="n">
        <f aca="false">AC10-AC81</f>
        <v>10000</v>
      </c>
      <c r="AD50" s="107" t="n">
        <f aca="false">AD10-AD81</f>
        <v>10000</v>
      </c>
      <c r="AE50" s="107" t="n">
        <f aca="false">AE10-AE81</f>
        <v>10000</v>
      </c>
      <c r="AF50" s="107" t="n">
        <f aca="false">AF10-AF81</f>
        <v>10000</v>
      </c>
      <c r="AG50" s="107" t="n">
        <f aca="false">AG10-AG81</f>
        <v>10000</v>
      </c>
      <c r="AH50" s="107" t="n">
        <f aca="false">AH10-AH81</f>
        <v>10000</v>
      </c>
      <c r="AI50" s="107" t="n">
        <f aca="false">AI10-AI81</f>
        <v>10000</v>
      </c>
      <c r="AJ50" s="107" t="n">
        <f aca="false">AJ10-AJ81</f>
        <v>10000</v>
      </c>
      <c r="AK50" s="107" t="n">
        <f aca="false">AK10-AK81</f>
        <v>10000</v>
      </c>
      <c r="AL50" s="107" t="n">
        <f aca="false">AL10-AL81</f>
        <v>10000</v>
      </c>
      <c r="AM50" s="107" t="n">
        <f aca="false">AM10-AM81</f>
        <v>0</v>
      </c>
      <c r="AN50" s="106"/>
      <c r="AO50" s="110" t="n">
        <f aca="false">SUM(I50:AN50)-AQ50</f>
        <v>298500</v>
      </c>
      <c r="AP50" s="111" t="n">
        <f aca="false">AO50*E50</f>
        <v>23880</v>
      </c>
      <c r="AQ50" s="110" t="n">
        <f aca="false">SUM(I50:AM50)*F50</f>
        <v>1500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I12+I24-I83</f>
        <v>0</v>
      </c>
      <c r="J52" s="107" t="n">
        <f aca="false">J12+J24-J83</f>
        <v>0</v>
      </c>
      <c r="K52" s="107" t="n">
        <f aca="false">K12+K24-K83</f>
        <v>0</v>
      </c>
      <c r="L52" s="107" t="n">
        <f aca="false">L12+L24-L83</f>
        <v>0</v>
      </c>
      <c r="M52" s="107" t="n">
        <f aca="false">M12+M24-M83</f>
        <v>0</v>
      </c>
      <c r="N52" s="107" t="n">
        <f aca="false">N12+N24-N83</f>
        <v>0</v>
      </c>
      <c r="O52" s="107" t="n">
        <f aca="false">O12+O24-O83</f>
        <v>0</v>
      </c>
      <c r="P52" s="107" t="n">
        <f aca="false">P12+P24-P83</f>
        <v>0</v>
      </c>
      <c r="Q52" s="107" t="n">
        <f aca="false">Q12+Q24-Q83</f>
        <v>0</v>
      </c>
      <c r="R52" s="107" t="n">
        <f aca="false">R12+R24-R83</f>
        <v>0</v>
      </c>
      <c r="S52" s="107" t="n">
        <f aca="false">S12+S24-S83</f>
        <v>0</v>
      </c>
      <c r="T52" s="107" t="n">
        <f aca="false">T12+T24-T83</f>
        <v>0</v>
      </c>
      <c r="U52" s="107" t="n">
        <f aca="false">U12+U24-U83</f>
        <v>0</v>
      </c>
      <c r="V52" s="107" t="n">
        <f aca="false">V12+V24-V83</f>
        <v>0</v>
      </c>
      <c r="W52" s="107" t="n">
        <f aca="false">W12+W24-W83</f>
        <v>0</v>
      </c>
      <c r="X52" s="107" t="n">
        <f aca="false">X12+X24-X83</f>
        <v>0</v>
      </c>
      <c r="Y52" s="107" t="n">
        <f aca="false">Y12+Y24-Y83</f>
        <v>0</v>
      </c>
      <c r="Z52" s="107" t="n">
        <f aca="false">Z12+Z24-Z83</f>
        <v>0</v>
      </c>
      <c r="AA52" s="107" t="n">
        <f aca="false">AA12+AA24-AA83</f>
        <v>0</v>
      </c>
      <c r="AB52" s="107" t="n">
        <f aca="false">AB12+AB24-AB83</f>
        <v>0</v>
      </c>
      <c r="AC52" s="107" t="n">
        <f aca="false">AC12+AC24-AC83</f>
        <v>0</v>
      </c>
      <c r="AD52" s="107" t="n">
        <f aca="false">AD12+AD24-AD83</f>
        <v>0</v>
      </c>
      <c r="AE52" s="107" t="n">
        <f aca="false">AE12+AE24-AE83</f>
        <v>0</v>
      </c>
      <c r="AF52" s="107" t="n">
        <f aca="false">AF12+AF24-AF83</f>
        <v>0</v>
      </c>
      <c r="AG52" s="107" t="n">
        <f aca="false">AG12+AG24-AG83</f>
        <v>0</v>
      </c>
      <c r="AH52" s="107" t="n">
        <f aca="false">AH12+AH24-AH83</f>
        <v>0</v>
      </c>
      <c r="AI52" s="107" t="n">
        <f aca="false">AI12+AI24-AI83</f>
        <v>0</v>
      </c>
      <c r="AJ52" s="107" t="n">
        <f aca="false">AJ12+AJ24-AJ83</f>
        <v>0</v>
      </c>
      <c r="AK52" s="107" t="n">
        <f aca="false">AK12+AK24-AK83</f>
        <v>0</v>
      </c>
      <c r="AL52" s="107" t="n">
        <f aca="false">AL12+AL24-AL83</f>
        <v>0</v>
      </c>
      <c r="AM52" s="107" t="n">
        <f aca="false">AM12+AM24-AM83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123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I13+I25-I84</f>
        <v>10000</v>
      </c>
      <c r="J53" s="107" t="n">
        <f aca="false">J13+J25-J84</f>
        <v>10000</v>
      </c>
      <c r="K53" s="107" t="n">
        <f aca="false">K13+K25-K84</f>
        <v>10000</v>
      </c>
      <c r="L53" s="107" t="n">
        <f aca="false">L13+L25-L84</f>
        <v>10000</v>
      </c>
      <c r="M53" s="107" t="n">
        <f aca="false">M13+M25-M84</f>
        <v>10000</v>
      </c>
      <c r="N53" s="107" t="n">
        <f aca="false">N13+N25-N84</f>
        <v>10000</v>
      </c>
      <c r="O53" s="107" t="n">
        <f aca="false">O13+O25-O84</f>
        <v>10000</v>
      </c>
      <c r="P53" s="107" t="n">
        <f aca="false">P13+P25-P84</f>
        <v>10000</v>
      </c>
      <c r="Q53" s="107" t="n">
        <f aca="false">Q13+Q25-Q84</f>
        <v>10000</v>
      </c>
      <c r="R53" s="107" t="n">
        <f aca="false">R13+R25-R84</f>
        <v>10000</v>
      </c>
      <c r="S53" s="107" t="n">
        <f aca="false">S13+S25-S84</f>
        <v>10000</v>
      </c>
      <c r="T53" s="107" t="n">
        <f aca="false">T13+T25-T84</f>
        <v>10000</v>
      </c>
      <c r="U53" s="107" t="n">
        <f aca="false">U13+U25-U84</f>
        <v>10000</v>
      </c>
      <c r="V53" s="107" t="n">
        <f aca="false">V13+V25-V84</f>
        <v>10000</v>
      </c>
      <c r="W53" s="107" t="n">
        <f aca="false">W13+W25-W84</f>
        <v>10000</v>
      </c>
      <c r="X53" s="107" t="n">
        <f aca="false">X13+X25-X84</f>
        <v>10000</v>
      </c>
      <c r="Y53" s="107" t="n">
        <f aca="false">Y13+Y25-Y84</f>
        <v>10000</v>
      </c>
      <c r="Z53" s="107" t="n">
        <f aca="false">Z13+Z25-Z84</f>
        <v>10000</v>
      </c>
      <c r="AA53" s="107" t="n">
        <f aca="false">AA13+AA25-AA84</f>
        <v>10000</v>
      </c>
      <c r="AB53" s="107" t="n">
        <f aca="false">AB13+AB25-AB84</f>
        <v>10000</v>
      </c>
      <c r="AC53" s="107" t="n">
        <f aca="false">AC13+AC25-AC84</f>
        <v>10000</v>
      </c>
      <c r="AD53" s="107" t="n">
        <f aca="false">AD13+AD25-AD84</f>
        <v>10000</v>
      </c>
      <c r="AE53" s="107" t="n">
        <f aca="false">AE13+AE25-AE84</f>
        <v>10000</v>
      </c>
      <c r="AF53" s="107" t="n">
        <f aca="false">AF13+AF25-AF84</f>
        <v>10000</v>
      </c>
      <c r="AG53" s="107" t="n">
        <f aca="false">AG13+AG25-AG84</f>
        <v>10000</v>
      </c>
      <c r="AH53" s="107" t="n">
        <f aca="false">AH13+AH25-AH84</f>
        <v>10000</v>
      </c>
      <c r="AI53" s="107" t="n">
        <f aca="false">AI13+AI25-AI84</f>
        <v>10000</v>
      </c>
      <c r="AJ53" s="107" t="n">
        <f aca="false">AJ13+AJ25-AJ84</f>
        <v>10000</v>
      </c>
      <c r="AK53" s="107" t="n">
        <f aca="false">AK13+AK25-AK84</f>
        <v>10000</v>
      </c>
      <c r="AL53" s="107" t="n">
        <f aca="false">AL13+AL25-AL84</f>
        <v>10000</v>
      </c>
      <c r="AM53" s="107" t="n">
        <f aca="false">AM13+AM25-AM84</f>
        <v>10000</v>
      </c>
      <c r="AN53" s="106"/>
      <c r="AO53" s="110" t="n">
        <f aca="false">SUM(I53:AN53)-AQ53</f>
        <v>306900</v>
      </c>
      <c r="AP53" s="111" t="n">
        <f aca="false">AO53*E53</f>
        <v>30690</v>
      </c>
      <c r="AQ53" s="110" t="n">
        <f aca="false">SUM(I53:AM53)*F53</f>
        <v>3100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87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I14+I26-I85</f>
        <v>0</v>
      </c>
      <c r="J54" s="107" t="n">
        <f aca="false">J14+J26-J85</f>
        <v>0</v>
      </c>
      <c r="K54" s="107" t="n">
        <f aca="false">K14+K26-K85</f>
        <v>0</v>
      </c>
      <c r="L54" s="107" t="n">
        <f aca="false">L14+L26-L85</f>
        <v>0</v>
      </c>
      <c r="M54" s="107" t="n">
        <f aca="false">M14+M26-M85</f>
        <v>0</v>
      </c>
      <c r="N54" s="107" t="n">
        <f aca="false">N14+N26-N85</f>
        <v>0</v>
      </c>
      <c r="O54" s="107" t="n">
        <f aca="false">O14+O26-O85</f>
        <v>0</v>
      </c>
      <c r="P54" s="107" t="n">
        <f aca="false">P14+P26-P85</f>
        <v>0</v>
      </c>
      <c r="Q54" s="107" t="n">
        <f aca="false">Q14+Q26-Q85</f>
        <v>0</v>
      </c>
      <c r="R54" s="107" t="n">
        <f aca="false">R14+R26-R85</f>
        <v>0</v>
      </c>
      <c r="S54" s="107" t="n">
        <f aca="false">S14+S26-S85</f>
        <v>0</v>
      </c>
      <c r="T54" s="107" t="n">
        <f aca="false">T14+T26-T85</f>
        <v>0</v>
      </c>
      <c r="U54" s="107" t="n">
        <f aca="false">U14+U26-U85</f>
        <v>0</v>
      </c>
      <c r="V54" s="107" t="n">
        <f aca="false">V14+V26-V85</f>
        <v>0</v>
      </c>
      <c r="W54" s="107" t="n">
        <f aca="false">W14+W26-W85</f>
        <v>0</v>
      </c>
      <c r="X54" s="107" t="n">
        <f aca="false">X14+X26-X85</f>
        <v>0</v>
      </c>
      <c r="Y54" s="107" t="n">
        <f aca="false">Y14+Y26-Y85</f>
        <v>0</v>
      </c>
      <c r="Z54" s="107" t="n">
        <f aca="false">Z14+Z26-Z85</f>
        <v>0</v>
      </c>
      <c r="AA54" s="107" t="n">
        <f aca="false">AA14+AA26-AA85</f>
        <v>0</v>
      </c>
      <c r="AB54" s="107" t="n">
        <f aca="false">AB14+AB26-AB85</f>
        <v>0</v>
      </c>
      <c r="AC54" s="107" t="n">
        <f aca="false">AC14+AC26-AC85</f>
        <v>0</v>
      </c>
      <c r="AD54" s="107" t="n">
        <f aca="false">AD14+AD26-AD85</f>
        <v>0</v>
      </c>
      <c r="AE54" s="107" t="n">
        <f aca="false">AE14+AE26-AE85</f>
        <v>0</v>
      </c>
      <c r="AF54" s="107" t="n">
        <f aca="false">AF14+AF26-AF85</f>
        <v>0</v>
      </c>
      <c r="AG54" s="107" t="n">
        <f aca="false">AG14+AG26-AG85</f>
        <v>0</v>
      </c>
      <c r="AH54" s="107" t="n">
        <f aca="false">AH14+AH26-AH85</f>
        <v>0</v>
      </c>
      <c r="AI54" s="107" t="n">
        <f aca="false">AI14+AI26-AI85</f>
        <v>0</v>
      </c>
      <c r="AJ54" s="107" t="n">
        <f aca="false">AJ14+AJ26-AJ85</f>
        <v>0</v>
      </c>
      <c r="AK54" s="107" t="n">
        <f aca="false">AK14+AK26-AK85</f>
        <v>0</v>
      </c>
      <c r="AL54" s="107" t="n">
        <f aca="false">AL14+AL26-AL85</f>
        <v>0</v>
      </c>
      <c r="AM54" s="107" t="n">
        <f aca="false">AM14+AM26-AM85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I27-I86</f>
        <v>0</v>
      </c>
      <c r="J55" s="107" t="n">
        <f aca="false">J27-J86</f>
        <v>0</v>
      </c>
      <c r="K55" s="107" t="n">
        <f aca="false">K27-K86</f>
        <v>0</v>
      </c>
      <c r="L55" s="107" t="n">
        <f aca="false">L27-L86</f>
        <v>0</v>
      </c>
      <c r="M55" s="107" t="n">
        <f aca="false">M27-M86</f>
        <v>0</v>
      </c>
      <c r="N55" s="107" t="n">
        <f aca="false">N27-N86</f>
        <v>0</v>
      </c>
      <c r="O55" s="107" t="n">
        <f aca="false">O27-O86</f>
        <v>0</v>
      </c>
      <c r="P55" s="107" t="n">
        <f aca="false">P27-P86</f>
        <v>0</v>
      </c>
      <c r="Q55" s="107" t="n">
        <f aca="false">Q27-Q86</f>
        <v>0</v>
      </c>
      <c r="R55" s="107" t="n">
        <f aca="false">R27-R86</f>
        <v>0</v>
      </c>
      <c r="S55" s="107" t="n">
        <f aca="false">S27-S86</f>
        <v>0</v>
      </c>
      <c r="T55" s="107" t="n">
        <f aca="false">T27-T86</f>
        <v>0</v>
      </c>
      <c r="U55" s="107" t="n">
        <f aca="false">U27-U86</f>
        <v>0</v>
      </c>
      <c r="V55" s="107" t="n">
        <f aca="false">V27-V86</f>
        <v>0</v>
      </c>
      <c r="W55" s="107" t="n">
        <f aca="false">W27-W86</f>
        <v>0</v>
      </c>
      <c r="X55" s="107" t="n">
        <f aca="false">X27-X86</f>
        <v>0</v>
      </c>
      <c r="Y55" s="107" t="n">
        <f aca="false">Y27-Y86</f>
        <v>0</v>
      </c>
      <c r="Z55" s="107" t="n">
        <f aca="false">Z27-Z86</f>
        <v>0</v>
      </c>
      <c r="AA55" s="107" t="n">
        <f aca="false">AA27-AA86</f>
        <v>0</v>
      </c>
      <c r="AB55" s="107" t="n">
        <f aca="false">AB27-AB86</f>
        <v>0</v>
      </c>
      <c r="AC55" s="107" t="n">
        <f aca="false">AC27-AC86</f>
        <v>0</v>
      </c>
      <c r="AD55" s="107" t="n">
        <f aca="false">AD27-AD86</f>
        <v>0</v>
      </c>
      <c r="AE55" s="107" t="n">
        <f aca="false">AE27-AE86</f>
        <v>0</v>
      </c>
      <c r="AF55" s="107" t="n">
        <f aca="false">AF27-AF86</f>
        <v>0</v>
      </c>
      <c r="AG55" s="107" t="n">
        <f aca="false">AG27-AG86</f>
        <v>0</v>
      </c>
      <c r="AH55" s="107" t="n">
        <f aca="false">AH27-AH86</f>
        <v>0</v>
      </c>
      <c r="AI55" s="107" t="n">
        <f aca="false">AI27-AI86</f>
        <v>0</v>
      </c>
      <c r="AJ55" s="107" t="n">
        <f aca="false">AJ27-AJ86</f>
        <v>0</v>
      </c>
      <c r="AK55" s="107" t="n">
        <f aca="false">AK27-AK86</f>
        <v>0</v>
      </c>
      <c r="AL55" s="107" t="n">
        <f aca="false">AL27-AL86</f>
        <v>0</v>
      </c>
      <c r="AM55" s="107" t="n">
        <f aca="false">AM27-AM86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I29-I87</f>
        <v>0</v>
      </c>
      <c r="J56" s="107" t="n">
        <f aca="false">J29-J87</f>
        <v>0</v>
      </c>
      <c r="K56" s="107" t="n">
        <f aca="false">K29-K87</f>
        <v>0</v>
      </c>
      <c r="L56" s="107" t="n">
        <f aca="false">L29-L87</f>
        <v>0</v>
      </c>
      <c r="M56" s="107" t="n">
        <f aca="false">M29-M87</f>
        <v>0</v>
      </c>
      <c r="N56" s="107" t="n">
        <f aca="false">N29-N87</f>
        <v>0</v>
      </c>
      <c r="O56" s="107" t="n">
        <f aca="false">O29-O87</f>
        <v>0</v>
      </c>
      <c r="P56" s="107" t="n">
        <f aca="false">P29-P87</f>
        <v>0</v>
      </c>
      <c r="Q56" s="107" t="n">
        <f aca="false">Q29-Q87</f>
        <v>0</v>
      </c>
      <c r="R56" s="107" t="n">
        <f aca="false">R29-R87</f>
        <v>0</v>
      </c>
      <c r="S56" s="107" t="n">
        <f aca="false">S29-S87</f>
        <v>0</v>
      </c>
      <c r="T56" s="107" t="n">
        <f aca="false">T29-T87</f>
        <v>0</v>
      </c>
      <c r="U56" s="107" t="n">
        <f aca="false">U29-U87</f>
        <v>0</v>
      </c>
      <c r="V56" s="107" t="n">
        <f aca="false">V29-V87</f>
        <v>0</v>
      </c>
      <c r="W56" s="107" t="n">
        <f aca="false">W29-W87</f>
        <v>0</v>
      </c>
      <c r="X56" s="107" t="n">
        <f aca="false">X29-X87</f>
        <v>0</v>
      </c>
      <c r="Y56" s="107" t="n">
        <f aca="false">Y29-Y87</f>
        <v>0</v>
      </c>
      <c r="Z56" s="107" t="n">
        <f aca="false">Z29-Z87</f>
        <v>0</v>
      </c>
      <c r="AA56" s="107" t="n">
        <f aca="false">AA29-AA87</f>
        <v>0</v>
      </c>
      <c r="AB56" s="107" t="n">
        <f aca="false">AB29-AB87</f>
        <v>0</v>
      </c>
      <c r="AC56" s="107" t="n">
        <f aca="false">AC29-AC87</f>
        <v>0</v>
      </c>
      <c r="AD56" s="107" t="n">
        <f aca="false">AD29-AD87</f>
        <v>0</v>
      </c>
      <c r="AE56" s="107" t="n">
        <f aca="false">AE29-AE87</f>
        <v>0</v>
      </c>
      <c r="AF56" s="107" t="n">
        <f aca="false">AF29-AF87</f>
        <v>0</v>
      </c>
      <c r="AG56" s="107" t="n">
        <f aca="false">AG29-AG87</f>
        <v>0</v>
      </c>
      <c r="AH56" s="107" t="n">
        <f aca="false">AH29-AH87</f>
        <v>0</v>
      </c>
      <c r="AI56" s="107" t="n">
        <f aca="false">AI29-AI87</f>
        <v>0</v>
      </c>
      <c r="AJ56" s="107" t="n">
        <f aca="false">AJ29-AJ87</f>
        <v>0</v>
      </c>
      <c r="AK56" s="107" t="n">
        <f aca="false">AK29-AK87</f>
        <v>0</v>
      </c>
      <c r="AL56" s="107" t="n">
        <f aca="false">AL29-AL87</f>
        <v>0</v>
      </c>
      <c r="AM56" s="107" t="n">
        <f aca="false">AM29-AM87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I30-I88</f>
        <v>0</v>
      </c>
      <c r="J57" s="107" t="n">
        <f aca="false">J30-J88</f>
        <v>0</v>
      </c>
      <c r="K57" s="107" t="n">
        <f aca="false">K30-K88</f>
        <v>0</v>
      </c>
      <c r="L57" s="107" t="n">
        <f aca="false">L30-L88</f>
        <v>0</v>
      </c>
      <c r="M57" s="107" t="n">
        <f aca="false">M30-M88</f>
        <v>0</v>
      </c>
      <c r="N57" s="107" t="n">
        <f aca="false">N30-N88</f>
        <v>0</v>
      </c>
      <c r="O57" s="107" t="n">
        <f aca="false">O30-O88</f>
        <v>0</v>
      </c>
      <c r="P57" s="107" t="n">
        <f aca="false">P30-P88</f>
        <v>0</v>
      </c>
      <c r="Q57" s="107" t="n">
        <f aca="false">Q30-Q88</f>
        <v>0</v>
      </c>
      <c r="R57" s="107" t="n">
        <f aca="false">R30-R88</f>
        <v>0</v>
      </c>
      <c r="S57" s="107" t="n">
        <f aca="false">S30-S88</f>
        <v>0</v>
      </c>
      <c r="T57" s="107" t="n">
        <f aca="false">T30-T88</f>
        <v>0</v>
      </c>
      <c r="U57" s="107" t="n">
        <f aca="false">U30-U88</f>
        <v>0</v>
      </c>
      <c r="V57" s="107" t="n">
        <f aca="false">V30-V88</f>
        <v>0</v>
      </c>
      <c r="W57" s="107" t="n">
        <f aca="false">W30-W88</f>
        <v>0</v>
      </c>
      <c r="X57" s="107" t="n">
        <f aca="false">X30-X88</f>
        <v>0</v>
      </c>
      <c r="Y57" s="107" t="n">
        <f aca="false">Y30-Y88</f>
        <v>0</v>
      </c>
      <c r="Z57" s="107" t="n">
        <f aca="false">Z30-Z88</f>
        <v>0</v>
      </c>
      <c r="AA57" s="107" t="n">
        <f aca="false">AA30-AA88</f>
        <v>0</v>
      </c>
      <c r="AB57" s="107" t="n">
        <f aca="false">AB30-AB88</f>
        <v>0</v>
      </c>
      <c r="AC57" s="107" t="n">
        <f aca="false">AC30-AC88</f>
        <v>0</v>
      </c>
      <c r="AD57" s="107" t="n">
        <f aca="false">AD30-AD88</f>
        <v>0</v>
      </c>
      <c r="AE57" s="107" t="n">
        <f aca="false">AE30-AE88</f>
        <v>0</v>
      </c>
      <c r="AF57" s="107" t="n">
        <f aca="false">AF30-AF88</f>
        <v>0</v>
      </c>
      <c r="AG57" s="107" t="n">
        <f aca="false">AG30-AG88</f>
        <v>0</v>
      </c>
      <c r="AH57" s="107" t="n">
        <f aca="false">AH30-AH88</f>
        <v>0</v>
      </c>
      <c r="AI57" s="107" t="n">
        <f aca="false">AI30-AI88</f>
        <v>0</v>
      </c>
      <c r="AJ57" s="107" t="n">
        <f aca="false">AJ30-AJ88</f>
        <v>0</v>
      </c>
      <c r="AK57" s="107" t="n">
        <f aca="false">AK30-AK88</f>
        <v>0</v>
      </c>
      <c r="AL57" s="107" t="n">
        <f aca="false">AL30-AL88</f>
        <v>0</v>
      </c>
      <c r="AM57" s="107" t="n">
        <f aca="false">AM30-AM88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I15+I31-I89</f>
        <v>0</v>
      </c>
      <c r="J58" s="107" t="n">
        <f aca="false">J15+J31-J89</f>
        <v>0</v>
      </c>
      <c r="K58" s="107" t="n">
        <f aca="false">K15+K31-K89</f>
        <v>0</v>
      </c>
      <c r="L58" s="107" t="n">
        <f aca="false">L15+L31-L89</f>
        <v>0</v>
      </c>
      <c r="M58" s="107" t="n">
        <f aca="false">M15+M31-M89</f>
        <v>0</v>
      </c>
      <c r="N58" s="107" t="n">
        <f aca="false">N15+N31-N89</f>
        <v>0</v>
      </c>
      <c r="O58" s="107" t="n">
        <f aca="false">O15+O31-O89</f>
        <v>0</v>
      </c>
      <c r="P58" s="107" t="n">
        <f aca="false">P15+P31-P89</f>
        <v>0</v>
      </c>
      <c r="Q58" s="107" t="n">
        <f aca="false">Q15+Q31-Q89</f>
        <v>0</v>
      </c>
      <c r="R58" s="107" t="n">
        <f aca="false">R15+R31-R89</f>
        <v>0</v>
      </c>
      <c r="S58" s="107" t="n">
        <f aca="false">S15+S31-S89</f>
        <v>0</v>
      </c>
      <c r="T58" s="107" t="n">
        <f aca="false">T15+T31-T89</f>
        <v>0</v>
      </c>
      <c r="U58" s="107" t="n">
        <f aca="false">U15+U31-U89</f>
        <v>0</v>
      </c>
      <c r="V58" s="107" t="n">
        <f aca="false">V15+V31-V89</f>
        <v>0</v>
      </c>
      <c r="W58" s="107" t="n">
        <f aca="false">W15+W31-W89</f>
        <v>0</v>
      </c>
      <c r="X58" s="107" t="n">
        <f aca="false">X15+X31-X89</f>
        <v>0</v>
      </c>
      <c r="Y58" s="107" t="n">
        <f aca="false">Y15+Y31-Y89</f>
        <v>0</v>
      </c>
      <c r="Z58" s="107" t="n">
        <f aca="false">Z15+Z31-Z89</f>
        <v>0</v>
      </c>
      <c r="AA58" s="107" t="n">
        <f aca="false">AA15+AA31-AA89</f>
        <v>0</v>
      </c>
      <c r="AB58" s="107" t="n">
        <f aca="false">AB15+AB31-AB89</f>
        <v>0</v>
      </c>
      <c r="AC58" s="107" t="n">
        <f aca="false">AC15+AC31-AC89</f>
        <v>0</v>
      </c>
      <c r="AD58" s="107" t="n">
        <f aca="false">AD15+AD31-AD89</f>
        <v>0</v>
      </c>
      <c r="AE58" s="107" t="n">
        <f aca="false">AE15+AE31-AE89</f>
        <v>0</v>
      </c>
      <c r="AF58" s="107" t="n">
        <f aca="false">AF15+AF31-AF89</f>
        <v>0</v>
      </c>
      <c r="AG58" s="107" t="n">
        <f aca="false">AG15+AG31-AG89</f>
        <v>0</v>
      </c>
      <c r="AH58" s="107" t="n">
        <f aca="false">AH15+AH31-AH89</f>
        <v>0</v>
      </c>
      <c r="AI58" s="107" t="n">
        <f aca="false">AI15+AI31-AI89</f>
        <v>0</v>
      </c>
      <c r="AJ58" s="107" t="n">
        <f aca="false">AJ15+AJ31-AJ89</f>
        <v>0</v>
      </c>
      <c r="AK58" s="107" t="n">
        <f aca="false">AK15+AK31-AK89</f>
        <v>0</v>
      </c>
      <c r="AL58" s="107" t="n">
        <f aca="false">AL15+AL31-AL89</f>
        <v>0</v>
      </c>
      <c r="AM58" s="107" t="n">
        <f aca="false">AM15+AM31-AM89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v>0</v>
      </c>
      <c r="J59" s="107" t="n">
        <f aca="false">J16+J32-J90</f>
        <v>0</v>
      </c>
      <c r="K59" s="107" t="n">
        <f aca="false">K16+K32-K90</f>
        <v>0</v>
      </c>
      <c r="L59" s="107" t="n">
        <f aca="false">L16+L32-L90</f>
        <v>0</v>
      </c>
      <c r="M59" s="107" t="n">
        <f aca="false">M16+M32-M90</f>
        <v>0</v>
      </c>
      <c r="N59" s="107" t="n">
        <f aca="false">N16+N32-N90</f>
        <v>0</v>
      </c>
      <c r="O59" s="107" t="n">
        <f aca="false">O16+O32-O90</f>
        <v>0</v>
      </c>
      <c r="P59" s="107" t="n">
        <f aca="false">P16+P32-P90</f>
        <v>0</v>
      </c>
      <c r="Q59" s="107" t="n">
        <f aca="false">Q16+Q32-Q90</f>
        <v>0</v>
      </c>
      <c r="R59" s="107" t="n">
        <f aca="false">R16+R32-R90</f>
        <v>0</v>
      </c>
      <c r="S59" s="107" t="n">
        <f aca="false">S16+S32-S90</f>
        <v>0</v>
      </c>
      <c r="T59" s="107" t="n">
        <f aca="false">T16+T32-T90</f>
        <v>0</v>
      </c>
      <c r="U59" s="107" t="n">
        <f aca="false">U16+U32-U90</f>
        <v>0</v>
      </c>
      <c r="V59" s="107" t="n">
        <f aca="false">V16+V32-V90</f>
        <v>0</v>
      </c>
      <c r="W59" s="107" t="n">
        <f aca="false">W16+W32-W90</f>
        <v>0</v>
      </c>
      <c r="X59" s="107" t="n">
        <f aca="false">X16+X32-X90</f>
        <v>0</v>
      </c>
      <c r="Y59" s="107" t="n">
        <f aca="false">Y16+Y32-Y90</f>
        <v>0</v>
      </c>
      <c r="Z59" s="107" t="n">
        <f aca="false">Z16+Z32-Z90</f>
        <v>0</v>
      </c>
      <c r="AA59" s="107" t="n">
        <f aca="false">AA16+AA32-AA90</f>
        <v>0</v>
      </c>
      <c r="AB59" s="107" t="n">
        <f aca="false">AB16+AB32-AB90</f>
        <v>0</v>
      </c>
      <c r="AC59" s="107" t="n">
        <f aca="false">AC16+AC32-AC90</f>
        <v>0</v>
      </c>
      <c r="AD59" s="107" t="n">
        <f aca="false">AD16+AD32-AD90</f>
        <v>0</v>
      </c>
      <c r="AE59" s="107" t="n">
        <f aca="false">AE16+AE32-AE90</f>
        <v>0</v>
      </c>
      <c r="AF59" s="107" t="n">
        <f aca="false">AF16+AF32-AF90</f>
        <v>0</v>
      </c>
      <c r="AG59" s="107" t="n">
        <f aca="false">AG16+AG32-AG90</f>
        <v>0</v>
      </c>
      <c r="AH59" s="107" t="n">
        <f aca="false">AH16+AH32-AH90</f>
        <v>0</v>
      </c>
      <c r="AI59" s="107" t="n">
        <f aca="false">AI16+AI32-AI90</f>
        <v>0</v>
      </c>
      <c r="AJ59" s="107" t="n">
        <f aca="false">AJ16+AJ32-AJ90</f>
        <v>0</v>
      </c>
      <c r="AK59" s="107" t="n">
        <f aca="false">AK16+AK32-AK90</f>
        <v>0</v>
      </c>
      <c r="AL59" s="107" t="n">
        <f aca="false">AL16+AL32-AL90</f>
        <v>0</v>
      </c>
      <c r="AM59" s="107" t="n">
        <f aca="false">AM16+AM32-AM90</f>
        <v>0</v>
      </c>
      <c r="AN59" s="106"/>
      <c r="AO59" s="110" t="n">
        <f aca="false">SUM(I59:AN59)-AQ59</f>
        <v>0</v>
      </c>
      <c r="AP59" s="111" t="n">
        <f aca="false">AO59*E59</f>
        <v>0</v>
      </c>
      <c r="AQ59" s="110" t="n">
        <f aca="false">SUM(I59:AM59)*F59</f>
        <v>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I33-I91</f>
        <v>0</v>
      </c>
      <c r="J60" s="113" t="n">
        <f aca="false">J33-J91</f>
        <v>0</v>
      </c>
      <c r="K60" s="113" t="n">
        <f aca="false">K33-K91</f>
        <v>0</v>
      </c>
      <c r="L60" s="113" t="n">
        <f aca="false">L33-L91</f>
        <v>0</v>
      </c>
      <c r="M60" s="113" t="n">
        <f aca="false">M33-M91</f>
        <v>0</v>
      </c>
      <c r="N60" s="113" t="n">
        <f aca="false">N33-N91</f>
        <v>0</v>
      </c>
      <c r="O60" s="113" t="n">
        <f aca="false">O33-O91</f>
        <v>0</v>
      </c>
      <c r="P60" s="113" t="n">
        <f aca="false">P33-P91</f>
        <v>0</v>
      </c>
      <c r="Q60" s="113" t="n">
        <f aca="false">Q33-Q91</f>
        <v>0</v>
      </c>
      <c r="R60" s="113" t="n">
        <f aca="false">R33-R91</f>
        <v>0</v>
      </c>
      <c r="S60" s="113" t="n">
        <f aca="false">S33-S91</f>
        <v>0</v>
      </c>
      <c r="T60" s="113" t="n">
        <f aca="false">T33-T91</f>
        <v>0</v>
      </c>
      <c r="U60" s="113" t="n">
        <f aca="false">U33-U91</f>
        <v>0</v>
      </c>
      <c r="V60" s="113" t="n">
        <f aca="false">V33-V91</f>
        <v>0</v>
      </c>
      <c r="W60" s="113" t="n">
        <f aca="false">W33-W91</f>
        <v>0</v>
      </c>
      <c r="X60" s="113" t="n">
        <f aca="false">X33-X91</f>
        <v>0</v>
      </c>
      <c r="Y60" s="113" t="n">
        <f aca="false">Y33-Y91</f>
        <v>0</v>
      </c>
      <c r="Z60" s="113" t="n">
        <f aca="false">Z33-Z91</f>
        <v>0</v>
      </c>
      <c r="AA60" s="113" t="n">
        <f aca="false">AA33-AA91</f>
        <v>0</v>
      </c>
      <c r="AB60" s="113" t="n">
        <f aca="false">AB33-AB91</f>
        <v>0</v>
      </c>
      <c r="AC60" s="113" t="n">
        <f aca="false">AC33-AC91</f>
        <v>0</v>
      </c>
      <c r="AD60" s="113" t="n">
        <f aca="false">AD33-AD91</f>
        <v>0</v>
      </c>
      <c r="AE60" s="113" t="n">
        <f aca="false">AE33-AE91</f>
        <v>0</v>
      </c>
      <c r="AF60" s="113" t="n">
        <f aca="false">AF33-AF91</f>
        <v>0</v>
      </c>
      <c r="AG60" s="113" t="n">
        <f aca="false">AG33-AG91</f>
        <v>0</v>
      </c>
      <c r="AH60" s="113" t="n">
        <f aca="false">AH33-AH91</f>
        <v>0</v>
      </c>
      <c r="AI60" s="113" t="n">
        <f aca="false">AI33-AI91</f>
        <v>0</v>
      </c>
      <c r="AJ60" s="113" t="n">
        <f aca="false">AJ33-AJ91</f>
        <v>0</v>
      </c>
      <c r="AK60" s="113" t="n">
        <f aca="false">AK33-AK91</f>
        <v>0</v>
      </c>
      <c r="AL60" s="113" t="n">
        <f aca="false">AL33-AL91</f>
        <v>0</v>
      </c>
      <c r="AM60" s="113" t="n">
        <f aca="false">AM33-AM91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36776</v>
      </c>
      <c r="J62" s="116" t="n">
        <f aca="false">SUM(J46:J61)</f>
        <v>32665</v>
      </c>
      <c r="K62" s="116" t="n">
        <f aca="false">SUM(K46:K61)</f>
        <v>37739</v>
      </c>
      <c r="L62" s="116" t="n">
        <f aca="false">SUM(L46:L61)</f>
        <v>37739</v>
      </c>
      <c r="M62" s="116" t="n">
        <f aca="false">SUM(M46:M61)</f>
        <v>37739</v>
      </c>
      <c r="N62" s="116" t="n">
        <f aca="false">SUM(N46:N61)</f>
        <v>37739</v>
      </c>
      <c r="O62" s="116" t="n">
        <f aca="false">SUM(O46:O61)</f>
        <v>37739</v>
      </c>
      <c r="P62" s="116" t="n">
        <f aca="false">SUM(P46:P61)</f>
        <v>37739</v>
      </c>
      <c r="Q62" s="116" t="n">
        <f aca="false">SUM(Q46:Q61)</f>
        <v>37739</v>
      </c>
      <c r="R62" s="116" t="n">
        <f aca="false">SUM(R46:R61)</f>
        <v>37739</v>
      </c>
      <c r="S62" s="116" t="n">
        <f aca="false">SUM(S46:S61)</f>
        <v>37739</v>
      </c>
      <c r="T62" s="116" t="n">
        <f aca="false">SUM(T46:T61)</f>
        <v>37739</v>
      </c>
      <c r="U62" s="116" t="n">
        <f aca="false">SUM(U46:U61)</f>
        <v>37739</v>
      </c>
      <c r="V62" s="116" t="n">
        <f aca="false">SUM(V46:V61)</f>
        <v>37739</v>
      </c>
      <c r="W62" s="116" t="n">
        <f aca="false">SUM(W46:W61)</f>
        <v>37739</v>
      </c>
      <c r="X62" s="116" t="n">
        <f aca="false">SUM(X46:X61)</f>
        <v>37739</v>
      </c>
      <c r="Y62" s="116" t="n">
        <f aca="false">SUM(Y46:Y61)</f>
        <v>37739</v>
      </c>
      <c r="Z62" s="116" t="n">
        <f aca="false">SUM(Z46:Z61)</f>
        <v>37739</v>
      </c>
      <c r="AA62" s="116" t="n">
        <f aca="false">SUM(AA46:AA61)</f>
        <v>37739</v>
      </c>
      <c r="AB62" s="116" t="n">
        <f aca="false">SUM(AB46:AB61)</f>
        <v>37739</v>
      </c>
      <c r="AC62" s="116" t="n">
        <f aca="false">SUM(AC46:AC61)</f>
        <v>32739</v>
      </c>
      <c r="AD62" s="116" t="n">
        <f aca="false">SUM(AD46:AD61)</f>
        <v>32739</v>
      </c>
      <c r="AE62" s="116" t="n">
        <f aca="false">SUM(AE46:AE61)</f>
        <v>32739</v>
      </c>
      <c r="AF62" s="116" t="n">
        <f aca="false">SUM(AF46:AF61)</f>
        <v>32739</v>
      </c>
      <c r="AG62" s="116" t="n">
        <f aca="false">SUM(AG46:AG61)</f>
        <v>32739</v>
      </c>
      <c r="AH62" s="116" t="n">
        <f aca="false">SUM(AH46:AH61)</f>
        <v>32739</v>
      </c>
      <c r="AI62" s="116" t="n">
        <f aca="false">SUM(AI46:AI61)</f>
        <v>32739</v>
      </c>
      <c r="AJ62" s="116" t="n">
        <f aca="false">SUM(AJ46:AJ61)</f>
        <v>32739</v>
      </c>
      <c r="AK62" s="116" t="n">
        <f aca="false">SUM(AK46:AK61)</f>
        <v>21239</v>
      </c>
      <c r="AL62" s="116" t="n">
        <f aca="false">SUM(AL46:AL61)</f>
        <v>21239</v>
      </c>
      <c r="AM62" s="116" t="n">
        <f aca="false">SUM(AM46:AM61)</f>
        <v>11239</v>
      </c>
      <c r="AN62" s="106"/>
      <c r="AO62" s="116" t="n">
        <f aca="false">SUM(AO46:AO61)</f>
        <v>1055228.28</v>
      </c>
      <c r="AP62" s="117" t="n">
        <f aca="false">SUM(AP46:AP61)</f>
        <v>99552.828</v>
      </c>
      <c r="AQ62" s="116" t="n">
        <f aca="false">SUM(AQ46:AQ61)</f>
        <v>9143.72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I62-(I46*$F46+I47*$F47+I48*$F48+I49*$F49+I50*$F50+I52*$F52+I53*$F53+I54*$F54+I55*$F55+I56*$F56+I57*$F57+I58*$F58+I59*$F59+I60*$F60+I51*$F51)-I61*$F61-I92-I95-I98-I101-I104+I92</f>
        <v>36458.24</v>
      </c>
      <c r="J74" s="110" t="n">
        <f aca="false">J62-(J46*$F46+J47*$F47+J48*$F48+J49*$F49+J50*$F50+J52*$F52+J53*$F53+J54*$F54+J55*$F55+J56*$F56+J57*$F57+J58*$F58+J59*$F59+J60*$F60+J51*$F51)-J61*$F61-J92-J95-J98-J101-J104+J92</f>
        <v>32388.35</v>
      </c>
      <c r="K74" s="110" t="n">
        <f aca="false">K62-(K46*$F46+K47*$F47+K48*$F48+K49*$F49+K50*$F50+K52*$F52+K53*$F53+K54*$F54+K55*$F55+K56*$F56+K57*$F57+K58*$F58+K59*$F59+K60*$F60+K51*$F51)-K61*$F61-K92-K95-K98-K101-K104+K92</f>
        <v>37411.61</v>
      </c>
      <c r="L74" s="110" t="n">
        <f aca="false">L62-(L46*$F46+L47*$F47+L48*$F48+L49*$F49+L50*$F50+L52*$F52+L53*$F53+L54*$F54+L55*$F55+L56*$F56+L57*$F57+L58*$F58+L59*$F59+L60*$F60+L51*$F51)-L61*$F61-L92-L95-L98-L101-L104+L92</f>
        <v>37411.61</v>
      </c>
      <c r="M74" s="110" t="n">
        <f aca="false">M62-(M46*$F46+M47*$F47+M48*$F48+M49*$F49+M50*$F50+M52*$F52+M53*$F53+M54*$F54+M55*$F55+M56*$F56+M57*$F57+M58*$F58+M59*$F59+M60*$F60+M51*$F51)-M61*$F61-M92-M95-M98-M101-M104+M92</f>
        <v>37411.61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O62-(O46*$F46+O47*$F47+O48*$F48+O49*$F49+O50*$F50+O52*$F52+O53*$F53+O54*$F54+O55*$F55+O56*$F56+O57*$F57+O58*$F58+O59*$F59+O60*$F60+O51*$F51)-O61*$F61-O92-O95-O98-O101-O104+O92</f>
        <v>37411.61</v>
      </c>
      <c r="P74" s="110" t="n">
        <f aca="false">P62-(P46*$F46+P47*$F47+P48*$F48+P49*$F49+P50*$F50+P52*$F52+P53*$F53+P54*$F54+P55*$F55+P56*$F56+P57*$F57+P58*$F58+P59*$F59+P60*$F60+P51*$F51)-P61*$F61-P92-P95-P98-P101-P104+P92</f>
        <v>37411.61</v>
      </c>
      <c r="Q74" s="110" t="n">
        <f aca="false">Q62-(Q46*$F46+Q47*$F47+Q48*$F48+Q49*$F49+Q50*$F50+Q52*$F52+Q53*$F53+Q54*$F54+Q55*$F55+Q56*$F56+Q57*$F57+Q58*$F58+Q59*$F59+Q60*$F60+Q51*$F51)-Q61*$F61-Q92-Q95-Q98-Q101-Q104+Q92</f>
        <v>37411.61</v>
      </c>
      <c r="R74" s="110" t="n">
        <f aca="false">R62-(R46*$F46+R47*$F47+R48*$F48+R49*$F49+R50*$F50+R52*$F52+R53*$F53+R54*$F54+R55*$F55+R56*$F56+R57*$F57+R58*$F58+R59*$F59+R60*$F60+R51*$F51)-R61*$F61-R92-R95-R98-R101-R104+R92</f>
        <v>37411.61</v>
      </c>
      <c r="S74" s="110" t="n">
        <f aca="false">S62-(S46*$F46+S47*$F47+S48*$F48+S49*$F49+S50*$F50+S52*$F52+S53*$F53+S54*$F54+S55*$F55+S56*$F56+S57*$F57+S58*$F58+S59*$F59+S60*$F60+S51*$F51)-S61*$F61-S92-S95-S98-S101-S104+S92</f>
        <v>37411.61</v>
      </c>
      <c r="T74" s="110" t="n">
        <f aca="false">T62-(T46*$F46+T47*$F47+T48*$F48+T49*$F49+T50*$F50+T52*$F52+T53*$F53+T54*$F54+T55*$F55+T56*$F56+T57*$F57+T58*$F58+T59*$F59+T60*$F60+T51*$F51)-T61*$F61-T92-T95-T98-T101-T104+T92</f>
        <v>37411.61</v>
      </c>
      <c r="U74" s="110" t="n">
        <f aca="false">U62-(U46*$F46+U47*$F47+U48*$F48+U49*$F49+U50*$F50+U52*$F52+U53*$F53+U54*$F54+U55*$F55+U56*$F56+U57*$F57+U58*$F58+U59*$F59+U60*$F60+U51*$F51)-U61*$F61-U92-U95-U98-U101-U104+U92</f>
        <v>37411.61</v>
      </c>
      <c r="V74" s="110" t="n">
        <f aca="false">V62-(V46*$F46+V47*$F47+V48*$F48+V49*$F49+V50*$F50+V52*$F52+V53*$F53+V54*$F54+V55*$F55+V56*$F56+V57*$F57+V58*$F58+V59*$F59+V60*$F60+V51*$F51)-V61*$F61-V92-V95-V98-V101-V104+V92</f>
        <v>37411.61</v>
      </c>
      <c r="W74" s="110" t="n">
        <f aca="false">W62-(W46*$F46+W47*$F47+W48*$F48+W49*$F49+W50*$F50+W52*$F52+W53*$F53+W54*$F54+W55*$F55+W56*$F56+W57*$F57+W58*$F58+W59*$F59+W60*$F60+W51*$F51)-W61*$F61-W92-W95-W98-W101-W104+W92</f>
        <v>37411.61</v>
      </c>
      <c r="X74" s="110" t="n">
        <f aca="false">X62-(X46*$F46+X47*$F47+X48*$F48+X49*$F49+X50*$F50+X52*$F52+X53*$F53+X54*$F54+X55*$F55+X56*$F56+X57*$F57+X58*$F58+X59*$F59+X60*$F60+X51*$F51)-X61*$F61-X92-X95-X98-X101-X104+X92</f>
        <v>37411.61</v>
      </c>
      <c r="Y74" s="110" t="n">
        <f aca="false">Y62-(Y46*$F46+Y47*$F47+Y48*$F48+Y49*$F49+Y50*$F50+Y52*$F52+Y53*$F53+Y54*$F54+Y55*$F55+Y56*$F56+Y57*$F57+Y58*$F58+Y59*$F59+Y60*$F60+Y51*$F51)-Y61*$F61-Y92-Y95-Y98-Y101-Y104+Y92</f>
        <v>37411.61</v>
      </c>
      <c r="Z74" s="110" t="n">
        <f aca="false">Z62-(Z46*$F46+Z47*$F47+Z48*$F48+Z49*$F49+Z50*$F50+Z52*$F52+Z53*$F53+Z54*$F54+Z55*$F55+Z56*$F56+Z57*$F57+Z58*$F58+Z59*$F59+Z60*$F60+Z51*$F51)-Z61*$F61-Z92-Z95-Z98-Z101-Z104+Z92</f>
        <v>37411.61</v>
      </c>
      <c r="AA74" s="110" t="n">
        <f aca="false">AA62-(AA46*$F46+AA47*$F47+AA48*$F48+AA49*$F49+AA50*$F50+AA52*$F52+AA53*$F53+AA54*$F54+AA55*$F55+AA56*$F56+AA57*$F57+AA58*$F58+AA59*$F59+AA60*$F60+AA51*$F51)-AA61*$F61-AA92-AA95-AA98-AA101-AA104+AA92</f>
        <v>37411.61</v>
      </c>
      <c r="AB74" s="110" t="n">
        <f aca="false">AB62-(AB46*$F46+AB47*$F47+AB48*$F48+AB49*$F49+AB50*$F50+AB52*$F52+AB53*$F53+AB54*$F54+AB55*$F55+AB56*$F56+AB57*$F57+AB58*$F58+AB59*$F59+AB60*$F60+AB51*$F51)-AB61*$F61-AB92-AB95-AB98-AB101-AB104+AB92</f>
        <v>37411.61</v>
      </c>
      <c r="AC74" s="110" t="n">
        <f aca="false">AC62-(AC46*$F46+AC47*$F47+AC48*$F48+AC49*$F49+AC50*$F50+AC52*$F52+AC53*$F53+AC54*$F54+AC55*$F55+AC56*$F56+AC57*$F57+AC58*$F58+AC59*$F59+AC60*$F60+AC51*$F51)-AC61*$F61-AC92-AC95-AC98-AC101-AC104+AC92</f>
        <v>32461.61</v>
      </c>
      <c r="AD74" s="110" t="n">
        <f aca="false">AD62-(AD46*$F46+AD47*$F47+AD48*$F48+AD49*$F49+AD50*$F50+AD52*$F52+AD53*$F53+AD54*$F54+AD55*$F55+AD56*$F56+AD57*$F57+AD58*$F58+AD59*$F59+AD60*$F60+AD51*$F51)-AD61*$F61-AD92-AD95-AD98-AD101-AD104+AD92</f>
        <v>32461.61</v>
      </c>
      <c r="AE74" s="110" t="n">
        <f aca="false">AE62-(AE46*$F46+AE47*$F47+AE48*$F48+AE49*$F49+AE50*$F50+AE52*$F52+AE53*$F53+AE54*$F54+AE55*$F55+AE56*$F56+AE57*$F57+AE58*$F58+AE59*$F59+AE60*$F60+AE51*$F51)-AE61*$F61-AE92-AE95-AE98-AE101-AE104+AE92</f>
        <v>32461.61</v>
      </c>
      <c r="AF74" s="110" t="n">
        <f aca="false">AF62-(AF46*$F46+AF47*$F47+AF48*$F48+AF49*$F49+AF50*$F50+AF52*$F52+AF53*$F53+AF54*$F54+AF55*$F55+AF56*$F56+AF57*$F57+AF58*$F58+AF59*$F59+AF60*$F60+AF51*$F51)-AF61*$F61-AF92-AF95-AF98-AF101-AF104+AF92</f>
        <v>32461.61</v>
      </c>
      <c r="AG74" s="110" t="n">
        <f aca="false">AG62-(AG46*$F46+AG47*$F47+AG48*$F48+AG49*$F49+AG50*$F50+AG52*$F52+AG53*$F53+AG54*$F54+AG55*$F55+AG56*$F56+AG57*$F57+AG58*$F58+AG59*$F59+AG60*$F60+AG51*$F51)-AG61*$F61-AG92-AG95-AG98-AG101-AG104+AG92</f>
        <v>32461.61</v>
      </c>
      <c r="AH74" s="110" t="n">
        <f aca="false">AH62-(AH46*$F46+AH47*$F47+AH48*$F48+AH49*$F49+AH50*$F50+AH52*$F52+AH53*$F53+AH54*$F54+AH55*$F55+AH56*$F56+AH57*$F57+AH58*$F58+AH59*$F59+AH60*$F60+AH51*$F51)-AH61*$F61-AH92-AH95-AH98-AH101-AH104+AH92</f>
        <v>32461.61</v>
      </c>
      <c r="AI74" s="110" t="n">
        <f aca="false">AI62-(AI46*$F46+AI47*$F47+AI48*$F48+AI49*$F49+AI50*$F50+AI52*$F52+AI53*$F53+AI54*$F54+AI55*$F55+AI56*$F56+AI57*$F57+AI58*$F58+AI59*$F59+AI60*$F60+AI51*$F51)-AI61*$F61-AI92-AI95-AI98-AI101-AI104+AI92</f>
        <v>32461.61</v>
      </c>
      <c r="AJ74" s="110" t="n">
        <f aca="false">AJ62-(AJ46*$F46+AJ47*$F47+AJ48*$F48+AJ49*$F49+AJ50*$F50+AJ52*$F52+AJ53*$F53+AJ54*$F54+AJ55*$F55+AJ56*$F56+AJ57*$F57+AJ58*$F58+AJ59*$F59+AJ60*$F60+AJ51*$F51)-AJ61*$F61-AJ92-AJ95-AJ98-AJ101-AJ104+AJ92</f>
        <v>32461.61</v>
      </c>
      <c r="AK74" s="110" t="n">
        <f aca="false">AK62-(AK46*$F46+AK47*$F47+AK48*$F48+AK49*$F49+AK50*$F50+AK52*$F52+AK53*$F53+AK54*$F54+AK55*$F55+AK56*$F56+AK57*$F57+AK58*$F58+AK59*$F59+AK60*$F60+AK51*$F51)-AK61*$F61-AK92-AK95-AK98-AK101-AK104+AK92</f>
        <v>21076.61</v>
      </c>
      <c r="AL74" s="110" t="n">
        <f aca="false">AL62-(AL46*$F46+AL47*$F47+AL48*$F48+AL49*$F49+AL50*$F50+AL52*$F52+AL53*$F53+AL54*$F54+AL55*$F55+AL56*$F56+AL57*$F57+AL58*$F58+AL59*$F59+AL60*$F60+AL51*$F51)-AL61*$F61-AL92-AL95-AL98-AL101-AL104+AL92</f>
        <v>21076.61</v>
      </c>
      <c r="AM74" s="110" t="n">
        <f aca="false">AM62-(AM46*$F46+AM47*$F47+AM48*$F48+AM49*$F49+AM50*$F50+AM52*$F52+AM53*$F53+AM54*$F54+AM55*$F55+AM56*$F56+AM57*$F57+AM58*$F58+AM59*$F59+AM60*$F60+AM51*$F51)-AM61*$F61-AM92-AM95-AM98-AM101-AM104+AM92</f>
        <v>11126.61</v>
      </c>
      <c r="AN74" s="106"/>
      <c r="AO74" s="110" t="n">
        <f aca="false">SUM(I74:AN74)</f>
        <v>1023790.67</v>
      </c>
      <c r="AP74" s="111" t="n">
        <f aca="false">AP17+AP34+AP37+AP40+AP62+AP65+AP68-AP92-AP95-AP98-AP101-AP104</f>
        <v>2173517.586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K75" s="28"/>
      <c r="AP75" s="29"/>
    </row>
    <row r="76" customFormat="false" ht="11.25" hidden="false" customHeight="false" outlineLevel="0" collapsed="false">
      <c r="B76" s="93" t="s">
        <v>116</v>
      </c>
      <c r="K76" s="28"/>
      <c r="AR76" s="29"/>
    </row>
    <row r="77" customFormat="false" ht="11.25" hidden="false" customHeight="false" outlineLevel="0" collapsed="false">
      <c r="B77" s="66"/>
      <c r="C77" s="1" t="s">
        <v>130</v>
      </c>
      <c r="D77" s="1" t="s">
        <v>131</v>
      </c>
      <c r="E77" s="1" t="n">
        <v>3.039</v>
      </c>
      <c r="I77" s="24" t="n">
        <v>0</v>
      </c>
      <c r="J77" s="24" t="n">
        <v>3835</v>
      </c>
      <c r="K77" s="24" t="n"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3835</v>
      </c>
      <c r="AP77" s="28" t="n">
        <f aca="false">SUM(I77:AM77)*E77</f>
        <v>11654.565</v>
      </c>
      <c r="AR77" s="29"/>
    </row>
    <row r="78" customFormat="false" ht="11.25" hidden="false" customHeight="false" outlineLevel="0" collapsed="false">
      <c r="B78" s="66"/>
      <c r="C78" s="1" t="s">
        <v>16</v>
      </c>
      <c r="D78" s="1" t="s">
        <v>33</v>
      </c>
      <c r="E78" s="1" t="n">
        <v>3.039</v>
      </c>
      <c r="I78" s="24" t="n">
        <v>0</v>
      </c>
      <c r="J78" s="24" t="n">
        <v>0</v>
      </c>
      <c r="K78" s="24" t="n">
        <v>0</v>
      </c>
      <c r="L78" s="24" t="n">
        <v>0</v>
      </c>
      <c r="M78" s="24" t="n">
        <v>0</v>
      </c>
      <c r="N78" s="24" t="n">
        <v>0</v>
      </c>
      <c r="O78" s="24" t="n">
        <v>0</v>
      </c>
      <c r="P78" s="24" t="n">
        <v>0</v>
      </c>
      <c r="Q78" s="24" t="n">
        <v>0</v>
      </c>
      <c r="R78" s="24" t="n">
        <v>0</v>
      </c>
      <c r="S78" s="24" t="n">
        <v>0</v>
      </c>
      <c r="T78" s="24" t="n">
        <v>0</v>
      </c>
      <c r="U78" s="24" t="n">
        <v>0</v>
      </c>
      <c r="V78" s="24" t="n">
        <v>0</v>
      </c>
      <c r="W78" s="24" t="n">
        <v>0</v>
      </c>
      <c r="X78" s="24" t="n">
        <v>0</v>
      </c>
      <c r="Y78" s="24" t="n">
        <v>0</v>
      </c>
      <c r="Z78" s="24" t="n">
        <v>0</v>
      </c>
      <c r="AA78" s="24" t="n">
        <v>0</v>
      </c>
      <c r="AB78" s="24" t="n">
        <v>0</v>
      </c>
      <c r="AC78" s="24" t="n">
        <v>0</v>
      </c>
      <c r="AD78" s="24" t="n">
        <v>0</v>
      </c>
      <c r="AE78" s="24" t="n">
        <v>0</v>
      </c>
      <c r="AF78" s="24" t="n">
        <v>0</v>
      </c>
      <c r="AG78" s="24" t="n">
        <v>0</v>
      </c>
      <c r="AH78" s="24" t="n">
        <v>0</v>
      </c>
      <c r="AI78" s="24" t="n">
        <v>0</v>
      </c>
      <c r="AJ78" s="24" t="n">
        <v>0</v>
      </c>
      <c r="AK78" s="24" t="n">
        <v>0</v>
      </c>
      <c r="AL78" s="24" t="n"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121</v>
      </c>
      <c r="D79" s="1" t="s">
        <v>122</v>
      </c>
      <c r="E79" s="1" t="n">
        <v>3.039</v>
      </c>
      <c r="I79" s="24" t="n">
        <v>8224</v>
      </c>
      <c r="J79" s="24" t="n">
        <v>8500</v>
      </c>
      <c r="K79" s="24" t="n">
        <v>7261</v>
      </c>
      <c r="L79" s="24" t="n">
        <f aca="false">K79</f>
        <v>7261</v>
      </c>
      <c r="M79" s="24" t="n">
        <f aca="false">L79</f>
        <v>7261</v>
      </c>
      <c r="N79" s="24" t="n">
        <f aca="false">M79</f>
        <v>7261</v>
      </c>
      <c r="O79" s="24" t="n">
        <f aca="false">N79</f>
        <v>7261</v>
      </c>
      <c r="P79" s="24" t="n">
        <f aca="false">O79</f>
        <v>7261</v>
      </c>
      <c r="Q79" s="24" t="n">
        <f aca="false">P79</f>
        <v>7261</v>
      </c>
      <c r="R79" s="24" t="n">
        <f aca="false">Q79</f>
        <v>7261</v>
      </c>
      <c r="S79" s="24" t="n">
        <f aca="false">R79</f>
        <v>7261</v>
      </c>
      <c r="T79" s="24" t="n">
        <f aca="false">S79</f>
        <v>7261</v>
      </c>
      <c r="U79" s="24" t="n">
        <f aca="false">T79</f>
        <v>7261</v>
      </c>
      <c r="V79" s="24" t="n">
        <f aca="false">U79</f>
        <v>7261</v>
      </c>
      <c r="W79" s="24" t="n">
        <f aca="false">V79</f>
        <v>7261</v>
      </c>
      <c r="X79" s="24" t="n">
        <f aca="false">W79</f>
        <v>7261</v>
      </c>
      <c r="Y79" s="24" t="n">
        <f aca="false">X79</f>
        <v>7261</v>
      </c>
      <c r="Z79" s="24" t="n">
        <f aca="false">Y79</f>
        <v>7261</v>
      </c>
      <c r="AA79" s="24" t="n">
        <f aca="false">Z79</f>
        <v>7261</v>
      </c>
      <c r="AB79" s="24" t="n">
        <f aca="false">AA79</f>
        <v>7261</v>
      </c>
      <c r="AC79" s="24" t="n">
        <f aca="false">AB79</f>
        <v>7261</v>
      </c>
      <c r="AD79" s="24" t="n">
        <f aca="false">AC79</f>
        <v>7261</v>
      </c>
      <c r="AE79" s="24" t="n">
        <f aca="false">AD79</f>
        <v>7261</v>
      </c>
      <c r="AF79" s="24" t="n">
        <f aca="false">AE79</f>
        <v>7261</v>
      </c>
      <c r="AG79" s="24" t="n">
        <f aca="false">AF79</f>
        <v>7261</v>
      </c>
      <c r="AH79" s="24" t="n">
        <f aca="false">AG79</f>
        <v>7261</v>
      </c>
      <c r="AI79" s="24" t="n">
        <f aca="false">AH79</f>
        <v>7261</v>
      </c>
      <c r="AJ79" s="24" t="n">
        <f aca="false">AI79</f>
        <v>7261</v>
      </c>
      <c r="AK79" s="24" t="n">
        <f aca="false">AJ79</f>
        <v>7261</v>
      </c>
      <c r="AL79" s="24" t="n">
        <f aca="false">AK79</f>
        <v>7261</v>
      </c>
      <c r="AM79" s="24" t="n">
        <f aca="false">AL79</f>
        <v>7261</v>
      </c>
      <c r="AO79" s="28" t="n">
        <f aca="false">SUM(I79:AN79)</f>
        <v>227293</v>
      </c>
      <c r="AP79" s="28" t="n">
        <f aca="false">SUM(I79:AM79)*E79</f>
        <v>690743.427</v>
      </c>
      <c r="AR79" s="29"/>
    </row>
    <row r="80" customFormat="false" ht="11.25" hidden="false" customHeight="false" outlineLevel="0" collapsed="false">
      <c r="B80" s="66"/>
      <c r="C80" s="1" t="s">
        <v>18</v>
      </c>
      <c r="D80" s="1" t="s">
        <v>35</v>
      </c>
      <c r="E80" s="1" t="n">
        <v>3.039</v>
      </c>
      <c r="I80" s="24" t="n">
        <v>0</v>
      </c>
      <c r="J80" s="24" t="n">
        <v>0</v>
      </c>
      <c r="K80" s="24" t="n">
        <v>0</v>
      </c>
      <c r="L80" s="24" t="n">
        <v>0</v>
      </c>
      <c r="M80" s="24" t="n">
        <v>0</v>
      </c>
      <c r="N80" s="24" t="n">
        <v>0</v>
      </c>
      <c r="O80" s="24" t="n">
        <v>0</v>
      </c>
      <c r="P80" s="24" t="n">
        <v>0</v>
      </c>
      <c r="Q80" s="24" t="n">
        <v>0</v>
      </c>
      <c r="R80" s="24" t="n">
        <v>0</v>
      </c>
      <c r="S80" s="24" t="n">
        <v>0</v>
      </c>
      <c r="T80" s="24" t="n">
        <v>0</v>
      </c>
      <c r="U80" s="24" t="n">
        <v>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v>0</v>
      </c>
      <c r="AA80" s="24" t="n">
        <v>0</v>
      </c>
      <c r="AB80" s="24" t="n">
        <v>0</v>
      </c>
      <c r="AC80" s="24" t="n">
        <v>0</v>
      </c>
      <c r="AD80" s="24" t="n">
        <v>0</v>
      </c>
      <c r="AE80" s="24" t="n">
        <v>0</v>
      </c>
      <c r="AF80" s="24" t="n">
        <v>0</v>
      </c>
      <c r="AG80" s="24" t="n">
        <v>0</v>
      </c>
      <c r="AH80" s="24" t="n">
        <v>0</v>
      </c>
      <c r="AI80" s="24" t="n">
        <v>0</v>
      </c>
      <c r="AJ80" s="24" t="n">
        <v>0</v>
      </c>
      <c r="AK80" s="24" t="n">
        <v>0</v>
      </c>
      <c r="AL80" s="24" t="n"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9</v>
      </c>
      <c r="D81" s="1" t="s">
        <v>26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0</v>
      </c>
      <c r="Q81" s="24" t="n">
        <v>0</v>
      </c>
      <c r="R81" s="24" t="n">
        <v>0</v>
      </c>
      <c r="S81" s="24" t="n">
        <v>0</v>
      </c>
      <c r="T81" s="24" t="n">
        <v>0</v>
      </c>
      <c r="U81" s="24" t="n">
        <v>0</v>
      </c>
      <c r="V81" s="24" t="n">
        <v>0</v>
      </c>
      <c r="W81" s="24" t="n">
        <v>0</v>
      </c>
      <c r="X81" s="24" t="n">
        <v>0</v>
      </c>
      <c r="Y81" s="24" t="n">
        <v>0</v>
      </c>
      <c r="Z81" s="24" t="n">
        <v>0</v>
      </c>
      <c r="AA81" s="24" t="n">
        <v>0</v>
      </c>
      <c r="AB81" s="24" t="n">
        <v>0</v>
      </c>
      <c r="AC81" s="24" t="n">
        <v>0</v>
      </c>
      <c r="AD81" s="24" t="n">
        <v>0</v>
      </c>
      <c r="AE81" s="24" t="n">
        <v>0</v>
      </c>
      <c r="AF81" s="24" t="n">
        <v>0</v>
      </c>
      <c r="AG81" s="24" t="n">
        <v>0</v>
      </c>
      <c r="AH81" s="24" t="n">
        <v>0</v>
      </c>
      <c r="AI81" s="24" t="n">
        <v>0</v>
      </c>
      <c r="AJ81" s="24" t="n">
        <v>0</v>
      </c>
      <c r="AK81" s="24" t="n">
        <v>0</v>
      </c>
      <c r="AL81" s="24" t="n"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111</v>
      </c>
      <c r="D82" s="1" t="s">
        <v>112</v>
      </c>
      <c r="E82" s="1" t="n">
        <v>3.039</v>
      </c>
      <c r="I82" s="24" t="n">
        <v>0</v>
      </c>
      <c r="J82" s="24" t="n">
        <v>0</v>
      </c>
      <c r="K82" s="24" t="n">
        <v>0</v>
      </c>
      <c r="L82" s="24" t="n">
        <v>0</v>
      </c>
      <c r="M82" s="24" t="n">
        <v>0</v>
      </c>
      <c r="N82" s="24" t="n">
        <v>0</v>
      </c>
      <c r="O82" s="24" t="n">
        <v>0</v>
      </c>
      <c r="P82" s="24" t="n">
        <v>0</v>
      </c>
      <c r="Q82" s="24" t="n">
        <v>0</v>
      </c>
      <c r="R82" s="24" t="n">
        <v>0</v>
      </c>
      <c r="S82" s="24" t="n">
        <v>0</v>
      </c>
      <c r="T82" s="24" t="n">
        <v>0</v>
      </c>
      <c r="U82" s="24" t="n">
        <v>0</v>
      </c>
      <c r="V82" s="24" t="n">
        <v>0</v>
      </c>
      <c r="W82" s="24" t="n">
        <v>0</v>
      </c>
      <c r="X82" s="24" t="n">
        <v>0</v>
      </c>
      <c r="Y82" s="24" t="n">
        <v>0</v>
      </c>
      <c r="Z82" s="24" t="n">
        <v>0</v>
      </c>
      <c r="AA82" s="24" t="n">
        <v>0</v>
      </c>
      <c r="AB82" s="24" t="n">
        <v>0</v>
      </c>
      <c r="AC82" s="24" t="n">
        <v>0</v>
      </c>
      <c r="AD82" s="24" t="n">
        <v>0</v>
      </c>
      <c r="AE82" s="24" t="n">
        <v>0</v>
      </c>
      <c r="AF82" s="24" t="n">
        <v>0</v>
      </c>
      <c r="AG82" s="24" t="n">
        <v>0</v>
      </c>
      <c r="AH82" s="24" t="n">
        <v>0</v>
      </c>
      <c r="AI82" s="24" t="n">
        <v>0</v>
      </c>
      <c r="AJ82" s="24" t="n">
        <v>0</v>
      </c>
      <c r="AK82" s="24" t="n">
        <v>0</v>
      </c>
      <c r="AL82" s="24" t="n"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10</v>
      </c>
      <c r="D83" s="1" t="s">
        <v>27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v>0</v>
      </c>
      <c r="M83" s="24" t="n">
        <v>0</v>
      </c>
      <c r="N83" s="24" t="n">
        <v>0</v>
      </c>
      <c r="O83" s="24" t="n">
        <v>0</v>
      </c>
      <c r="P83" s="24" t="n">
        <v>0</v>
      </c>
      <c r="Q83" s="24" t="n">
        <v>0</v>
      </c>
      <c r="R83" s="24" t="n">
        <v>0</v>
      </c>
      <c r="S83" s="24" t="n">
        <v>0</v>
      </c>
      <c r="T83" s="24" t="n">
        <v>0</v>
      </c>
      <c r="U83" s="24" t="n">
        <v>0</v>
      </c>
      <c r="V83" s="24" t="n">
        <v>0</v>
      </c>
      <c r="W83" s="24" t="n">
        <v>0</v>
      </c>
      <c r="X83" s="24" t="n">
        <v>0</v>
      </c>
      <c r="Y83" s="24" t="n">
        <v>0</v>
      </c>
      <c r="Z83" s="24" t="n">
        <v>0</v>
      </c>
      <c r="AA83" s="24" t="n">
        <v>0</v>
      </c>
      <c r="AB83" s="24" t="n">
        <v>0</v>
      </c>
      <c r="AC83" s="24" t="n">
        <v>0</v>
      </c>
      <c r="AD83" s="24" t="n">
        <v>0</v>
      </c>
      <c r="AE83" s="24" t="n">
        <v>0</v>
      </c>
      <c r="AF83" s="24" t="n">
        <v>0</v>
      </c>
      <c r="AG83" s="24" t="n">
        <v>0</v>
      </c>
      <c r="AH83" s="24" t="n">
        <v>0</v>
      </c>
      <c r="AI83" s="24" t="n">
        <v>0</v>
      </c>
      <c r="AJ83" s="24" t="n">
        <v>0</v>
      </c>
      <c r="AK83" s="24" t="n">
        <v>0</v>
      </c>
      <c r="AL83" s="24" t="n"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28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v>0</v>
      </c>
      <c r="AJ84" s="24" t="n">
        <v>0</v>
      </c>
      <c r="AK84" s="24" t="n">
        <v>0</v>
      </c>
      <c r="AL84" s="24" t="n"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123</v>
      </c>
      <c r="D85" s="1" t="s">
        <v>29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v>0</v>
      </c>
      <c r="AJ85" s="24" t="n">
        <v>0</v>
      </c>
      <c r="AK85" s="24" t="n">
        <v>0</v>
      </c>
      <c r="AL85" s="24" t="n"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19</v>
      </c>
      <c r="D86" s="1" t="s">
        <v>36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v>0</v>
      </c>
      <c r="AJ86" s="24" t="n">
        <v>0</v>
      </c>
      <c r="AK86" s="24" t="n">
        <v>0</v>
      </c>
      <c r="AL86" s="24" t="n"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90</v>
      </c>
      <c r="D87" s="1" t="s">
        <v>37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v>0</v>
      </c>
      <c r="AJ87" s="24" t="n">
        <v>0</v>
      </c>
      <c r="AK87" s="24" t="n">
        <v>0</v>
      </c>
      <c r="AL87" s="24" t="n"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21</v>
      </c>
      <c r="D88" s="1" t="s">
        <v>38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v>0</v>
      </c>
      <c r="AJ88" s="24" t="n">
        <v>0</v>
      </c>
      <c r="AK88" s="24" t="n">
        <v>0</v>
      </c>
      <c r="AL88" s="24" t="n"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13</v>
      </c>
      <c r="D89" s="1" t="s">
        <v>30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v>0</v>
      </c>
      <c r="AJ89" s="24" t="n">
        <v>0</v>
      </c>
      <c r="AK89" s="24" t="n">
        <v>0</v>
      </c>
      <c r="AL89" s="24" t="n"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" t="s">
        <v>14</v>
      </c>
      <c r="D90" s="1" t="s">
        <v>31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v>0</v>
      </c>
      <c r="AJ90" s="24" t="n">
        <v>0</v>
      </c>
      <c r="AK90" s="24" t="n">
        <v>0</v>
      </c>
      <c r="AL90" s="24" t="n">
        <v>0</v>
      </c>
      <c r="AM90" s="24" t="n">
        <f aca="false">AL90</f>
        <v>0</v>
      </c>
      <c r="AO90" s="76" t="n">
        <f aca="false">SUM(I90:AN90)</f>
        <v>0</v>
      </c>
      <c r="AP90" s="76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22</v>
      </c>
      <c r="D91" s="1" t="s">
        <v>39</v>
      </c>
      <c r="E91" s="1" t="n">
        <v>3.039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  <c r="AB91" s="67" t="n">
        <v>0</v>
      </c>
      <c r="AC91" s="67" t="n">
        <v>0</v>
      </c>
      <c r="AD91" s="67" t="n">
        <v>0</v>
      </c>
      <c r="AE91" s="67" t="n">
        <v>0</v>
      </c>
      <c r="AF91" s="67" t="n">
        <v>0</v>
      </c>
      <c r="AG91" s="67" t="n">
        <v>0</v>
      </c>
      <c r="AH91" s="67" t="n">
        <v>0</v>
      </c>
      <c r="AI91" s="67" t="n">
        <v>0</v>
      </c>
      <c r="AJ91" s="67" t="n">
        <v>0</v>
      </c>
      <c r="AK91" s="67" t="n">
        <v>0</v>
      </c>
      <c r="AL91" s="67" t="n">
        <v>0</v>
      </c>
      <c r="AM91" s="67" t="n">
        <f aca="false">AL91</f>
        <v>0</v>
      </c>
      <c r="AO91" s="68" t="n">
        <f aca="false">SUM(I91:AN91)</f>
        <v>0</v>
      </c>
      <c r="AP91" s="68" t="n">
        <f aca="false">SUM(I91:AM91)*E91</f>
        <v>0</v>
      </c>
      <c r="AR91" s="29"/>
    </row>
    <row r="92" customFormat="false" ht="11.25" hidden="false" customHeight="false" outlineLevel="0" collapsed="false">
      <c r="I92" s="69" t="n">
        <f aca="false">SUM(I77:I91)</f>
        <v>8224</v>
      </c>
      <c r="J92" s="69" t="n">
        <f aca="false">SUM(J77:J91)</f>
        <v>12335</v>
      </c>
      <c r="K92" s="69" t="n">
        <f aca="false">SUM(K77:K91)</f>
        <v>7261</v>
      </c>
      <c r="L92" s="69" t="n">
        <f aca="false">SUM(L77:L91)</f>
        <v>7261</v>
      </c>
      <c r="M92" s="69" t="n">
        <f aca="false">SUM(M77:M91)</f>
        <v>7261</v>
      </c>
      <c r="N92" s="69" t="n">
        <f aca="false">SUM(N77:N91)</f>
        <v>7261</v>
      </c>
      <c r="O92" s="69" t="n">
        <f aca="false">SUM(O77:O91)</f>
        <v>7261</v>
      </c>
      <c r="P92" s="69" t="n">
        <f aca="false">SUM(P77:P91)</f>
        <v>7261</v>
      </c>
      <c r="Q92" s="69" t="n">
        <f aca="false">SUM(Q77:Q91)</f>
        <v>7261</v>
      </c>
      <c r="R92" s="69" t="n">
        <f aca="false">SUM(R77:R91)</f>
        <v>7261</v>
      </c>
      <c r="S92" s="69" t="n">
        <f aca="false">SUM(S77:S91)</f>
        <v>7261</v>
      </c>
      <c r="T92" s="69" t="n">
        <f aca="false">SUM(T77:T91)</f>
        <v>7261</v>
      </c>
      <c r="U92" s="69" t="n">
        <f aca="false">SUM(U77:U91)</f>
        <v>7261</v>
      </c>
      <c r="V92" s="69" t="n">
        <f aca="false">SUM(V77:V91)</f>
        <v>7261</v>
      </c>
      <c r="W92" s="69" t="n">
        <f aca="false">SUM(W77:W91)</f>
        <v>7261</v>
      </c>
      <c r="X92" s="69" t="n">
        <f aca="false">SUM(X77:X91)</f>
        <v>7261</v>
      </c>
      <c r="Y92" s="69" t="n">
        <f aca="false">SUM(Y77:Y91)</f>
        <v>7261</v>
      </c>
      <c r="Z92" s="69" t="n">
        <f aca="false">SUM(Z77:Z91)</f>
        <v>7261</v>
      </c>
      <c r="AA92" s="69" t="n">
        <f aca="false">SUM(AA77:AA91)</f>
        <v>7261</v>
      </c>
      <c r="AB92" s="69" t="n">
        <f aca="false">SUM(AB77:AB91)</f>
        <v>7261</v>
      </c>
      <c r="AC92" s="69" t="n">
        <f aca="false">SUM(AC77:AC91)</f>
        <v>7261</v>
      </c>
      <c r="AD92" s="69" t="n">
        <f aca="false">SUM(AD77:AD91)</f>
        <v>7261</v>
      </c>
      <c r="AE92" s="69" t="n">
        <f aca="false">SUM(AE77:AE91)</f>
        <v>7261</v>
      </c>
      <c r="AF92" s="69" t="n">
        <f aca="false">SUM(AF77:AF91)</f>
        <v>7261</v>
      </c>
      <c r="AG92" s="69" t="n">
        <f aca="false">SUM(AG77:AG91)</f>
        <v>7261</v>
      </c>
      <c r="AH92" s="69" t="n">
        <f aca="false">SUM(AH77:AH91)</f>
        <v>7261</v>
      </c>
      <c r="AI92" s="69" t="n">
        <f aca="false">SUM(AI77:AI91)</f>
        <v>7261</v>
      </c>
      <c r="AJ92" s="69" t="n">
        <f aca="false">SUM(AJ77:AJ91)</f>
        <v>7261</v>
      </c>
      <c r="AK92" s="69" t="n">
        <f aca="false">SUM(AK77:AK91)</f>
        <v>7261</v>
      </c>
      <c r="AL92" s="69" t="n">
        <f aca="false">SUM(AL77:AL91)</f>
        <v>7261</v>
      </c>
      <c r="AM92" s="69" t="n">
        <f aca="false">SUM(AM77:AM91)</f>
        <v>7261</v>
      </c>
      <c r="AO92" s="34" t="n">
        <f aca="false">SUM(AO77:AO91)</f>
        <v>231128</v>
      </c>
      <c r="AP92" s="34" t="n">
        <f aca="false">SUM(AP77:AP91)</f>
        <v>702397.992</v>
      </c>
    </row>
    <row r="93" customFormat="false" ht="11.25" hidden="true" customHeight="false" outlineLevel="0" collapsed="false"/>
    <row r="94" customFormat="false" ht="11.25" hidden="true" customHeight="false" outlineLevel="0" collapsed="false">
      <c r="B94" s="71" t="s">
        <v>104</v>
      </c>
    </row>
    <row r="95" customFormat="false" ht="11.25" hidden="true" customHeight="false" outlineLevel="0" collapsed="false">
      <c r="C95" s="1" t="s">
        <v>92</v>
      </c>
      <c r="D95" s="1" t="s">
        <v>93</v>
      </c>
      <c r="I95" s="28" t="n">
        <v>0</v>
      </c>
      <c r="J95" s="28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28" t="n">
        <v>0</v>
      </c>
      <c r="V95" s="28" t="n">
        <v>0</v>
      </c>
      <c r="W95" s="28" t="n">
        <v>0</v>
      </c>
      <c r="X95" s="28" t="n">
        <v>0</v>
      </c>
      <c r="Y95" s="28" t="n">
        <v>0</v>
      </c>
      <c r="Z95" s="28" t="n">
        <v>0</v>
      </c>
      <c r="AA95" s="28" t="n">
        <v>0</v>
      </c>
      <c r="AB95" s="28" t="n">
        <v>0</v>
      </c>
      <c r="AC95" s="28" t="n">
        <v>0</v>
      </c>
      <c r="AD95" s="28" t="n">
        <v>0</v>
      </c>
      <c r="AE95" s="28" t="n">
        <v>0</v>
      </c>
      <c r="AF95" s="28" t="n">
        <v>0</v>
      </c>
      <c r="AG95" s="28" t="n">
        <v>0</v>
      </c>
      <c r="AH95" s="28" t="n">
        <v>0</v>
      </c>
      <c r="AI95" s="28" t="n">
        <v>0</v>
      </c>
      <c r="AJ95" s="28" t="n">
        <v>0</v>
      </c>
      <c r="AK95" s="28" t="n">
        <v>0</v>
      </c>
      <c r="AL95" s="28" t="n">
        <v>0</v>
      </c>
      <c r="AM95" s="28" t="n">
        <v>0</v>
      </c>
      <c r="AO95" s="28" t="n">
        <f aca="false">SUM(I95:AN95)</f>
        <v>0</v>
      </c>
      <c r="AP95" s="28" t="n">
        <f aca="false">SUM(I95:AM95)*E95</f>
        <v>0</v>
      </c>
    </row>
    <row r="96" customFormat="false" ht="11.25" hidden="true" customHeight="false" outlineLevel="0" collapsed="false"/>
    <row r="97" customFormat="false" ht="11.25" hidden="true" customHeight="false" outlineLevel="0" collapsed="false">
      <c r="B97" s="71" t="s">
        <v>104</v>
      </c>
    </row>
    <row r="98" customFormat="false" ht="11.25" hidden="true" customHeight="false" outlineLevel="0" collapsed="false">
      <c r="C98" s="1" t="s">
        <v>92</v>
      </c>
      <c r="D98" s="1" t="s">
        <v>93</v>
      </c>
      <c r="I98" s="28" t="n">
        <v>0</v>
      </c>
      <c r="J98" s="28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28" t="n">
        <v>0</v>
      </c>
      <c r="V98" s="28" t="n">
        <v>0</v>
      </c>
      <c r="W98" s="28" t="n">
        <v>0</v>
      </c>
      <c r="X98" s="28" t="n">
        <v>0</v>
      </c>
      <c r="Y98" s="28" t="n">
        <v>0</v>
      </c>
      <c r="Z98" s="28" t="n">
        <v>0</v>
      </c>
      <c r="AA98" s="28" t="n">
        <v>0</v>
      </c>
      <c r="AB98" s="28" t="n">
        <v>0</v>
      </c>
      <c r="AC98" s="28" t="n">
        <v>0</v>
      </c>
      <c r="AD98" s="28" t="n">
        <v>0</v>
      </c>
      <c r="AE98" s="28" t="n">
        <v>0</v>
      </c>
      <c r="AF98" s="28" t="n">
        <v>0</v>
      </c>
      <c r="AG98" s="28" t="n">
        <v>0</v>
      </c>
      <c r="AH98" s="28" t="n">
        <v>0</v>
      </c>
      <c r="AI98" s="28" t="n">
        <v>0</v>
      </c>
      <c r="AJ98" s="28" t="n">
        <v>0</v>
      </c>
      <c r="AK98" s="28" t="n">
        <v>0</v>
      </c>
      <c r="AL98" s="28" t="n">
        <v>0</v>
      </c>
      <c r="AM98" s="28" t="n">
        <v>0</v>
      </c>
      <c r="AO98" s="28" t="n">
        <f aca="false">SUM(I98:AN98)</f>
        <v>0</v>
      </c>
      <c r="AP98" s="28" t="n">
        <f aca="false">SUM(I98:AM98)*E98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6" customFormat="false" ht="11.25" hidden="false" customHeight="false" outlineLevel="0" collapsed="false">
      <c r="AK106" s="78" t="s">
        <v>68</v>
      </c>
      <c r="AL106" s="78"/>
      <c r="AM106" s="78"/>
      <c r="AN106" s="78"/>
      <c r="AO106" s="78"/>
      <c r="AP106" s="78"/>
    </row>
    <row r="107" customFormat="false" ht="11.25" hidden="false" customHeight="false" outlineLevel="0" collapsed="false">
      <c r="AK107" s="79"/>
      <c r="AL107" s="80"/>
      <c r="AM107" s="80"/>
      <c r="AN107" s="80"/>
      <c r="AO107" s="81" t="s">
        <v>46</v>
      </c>
      <c r="AP107" s="82" t="s">
        <v>84</v>
      </c>
    </row>
    <row r="108" customFormat="false" ht="11.25" hidden="false" customHeight="false" outlineLevel="0" collapsed="false">
      <c r="AK108" s="83" t="s">
        <v>69</v>
      </c>
      <c r="AL108" s="37"/>
      <c r="AM108" s="37"/>
      <c r="AN108" s="37"/>
      <c r="AO108" s="76" t="n">
        <f aca="false">AO17</f>
        <v>610000</v>
      </c>
      <c r="AP108" s="84" t="n">
        <f aca="false">AP17</f>
        <v>1464610</v>
      </c>
    </row>
    <row r="109" customFormat="false" ht="11.25" hidden="false" customHeight="false" outlineLevel="0" collapsed="false">
      <c r="AK109" s="85" t="s">
        <v>70</v>
      </c>
      <c r="AL109" s="37"/>
      <c r="AM109" s="37"/>
      <c r="AN109" s="37"/>
      <c r="AO109" s="76" t="n">
        <f aca="false">AO34</f>
        <v>456500</v>
      </c>
      <c r="AP109" s="84" t="n">
        <f aca="false">AP34</f>
        <v>1311752.75</v>
      </c>
    </row>
    <row r="110" customFormat="false" ht="11.25" hidden="false" customHeight="false" outlineLevel="0" collapsed="false">
      <c r="AK110" s="85" t="s">
        <v>71</v>
      </c>
      <c r="AL110" s="37"/>
      <c r="AM110" s="37"/>
      <c r="AN110" s="37"/>
      <c r="AO110" s="24" t="n">
        <f aca="false">SUM(AO36:AO41)</f>
        <v>0</v>
      </c>
      <c r="AP110" s="86" t="n">
        <f aca="false">SUM(AP36:AP41)</f>
        <v>0</v>
      </c>
    </row>
    <row r="111" customFormat="false" ht="11.25" hidden="false" customHeight="false" outlineLevel="0" collapsed="false">
      <c r="AK111" s="85"/>
      <c r="AL111" s="37"/>
      <c r="AM111" s="37"/>
      <c r="AN111" s="37"/>
      <c r="AO111" s="37"/>
      <c r="AP111" s="87"/>
    </row>
    <row r="112" customFormat="false" ht="11.25" hidden="false" customHeight="false" outlineLevel="0" collapsed="false">
      <c r="AK112" s="85" t="s">
        <v>105</v>
      </c>
      <c r="AL112" s="37"/>
      <c r="AM112" s="37"/>
      <c r="AN112" s="37"/>
      <c r="AO112" s="76" t="n">
        <f aca="false">AO62</f>
        <v>1055228.28</v>
      </c>
      <c r="AP112" s="84" t="n">
        <f aca="false">AP62</f>
        <v>99552.828</v>
      </c>
    </row>
    <row r="113" customFormat="false" ht="11.25" hidden="false" customHeight="false" outlineLevel="0" collapsed="false">
      <c r="AK113" s="85" t="s">
        <v>73</v>
      </c>
      <c r="AL113" s="37"/>
      <c r="AM113" s="37"/>
      <c r="AN113" s="37"/>
      <c r="AO113" s="24" t="n">
        <f aca="false">SUM(AO64:AO70)</f>
        <v>0</v>
      </c>
      <c r="AP113" s="86" t="n">
        <f aca="false">SUM(AP64:AP70)</f>
        <v>0</v>
      </c>
    </row>
    <row r="114" customFormat="false" ht="11.25" hidden="false" customHeight="false" outlineLevel="0" collapsed="false">
      <c r="AK114" s="85"/>
      <c r="AL114" s="37"/>
      <c r="AM114" s="37"/>
      <c r="AN114" s="37"/>
      <c r="AO114" s="37"/>
      <c r="AP114" s="87"/>
    </row>
    <row r="115" customFormat="false" ht="11.25" hidden="false" customHeight="false" outlineLevel="0" collapsed="false">
      <c r="AK115" s="85" t="s">
        <v>106</v>
      </c>
      <c r="AL115" s="37"/>
      <c r="AM115" s="37"/>
      <c r="AN115" s="37"/>
      <c r="AO115" s="24" t="n">
        <f aca="false">SUM(AO76:AO104)-AO92</f>
        <v>231128</v>
      </c>
      <c r="AP115" s="88" t="n">
        <f aca="false">SUM(AP76:AP104)-AP92</f>
        <v>702397.992</v>
      </c>
    </row>
    <row r="116" customFormat="false" ht="11.25" hidden="false" customHeight="false" outlineLevel="0" collapsed="false">
      <c r="AK116" s="85" t="s">
        <v>107</v>
      </c>
      <c r="AL116" s="37"/>
      <c r="AM116" s="37"/>
      <c r="AN116" s="37"/>
      <c r="AO116" s="76" t="n">
        <f aca="false">AO74</f>
        <v>1023790.67</v>
      </c>
      <c r="AP116" s="84" t="n">
        <f aca="false">AP74</f>
        <v>2173517.586</v>
      </c>
    </row>
    <row r="117" customFormat="false" ht="11.25" hidden="false" customHeight="false" outlineLevel="0" collapsed="false">
      <c r="AK117" s="85" t="s">
        <v>108</v>
      </c>
      <c r="AL117" s="37"/>
      <c r="AM117" s="37"/>
      <c r="AN117" s="37"/>
      <c r="AO117" s="76" t="n">
        <f aca="false">+(MAX((SUM(AO74:AO104)-AO92),SUM(AO62:AO70)+SUM(AQ62:AQ70),SUM(AO34:AO42,AO17)))</f>
        <v>1254918.67</v>
      </c>
      <c r="AP117" s="84" t="n">
        <f aca="false">AO117*G74</f>
        <v>50196.7468</v>
      </c>
      <c r="AR117" s="28"/>
    </row>
    <row r="118" customFormat="false" ht="11.25" hidden="false" customHeight="false" outlineLevel="0" collapsed="false">
      <c r="AK118" s="85" t="s">
        <v>109</v>
      </c>
      <c r="AL118" s="37"/>
      <c r="AM118" s="37"/>
      <c r="AN118" s="37"/>
      <c r="AO118" s="76"/>
      <c r="AP118" s="84" t="n">
        <f aca="false">AP116+AP117</f>
        <v>2223714.3328</v>
      </c>
      <c r="AR118" s="28"/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/>
      <c r="AL120" s="37" t="s">
        <v>76</v>
      </c>
      <c r="AM120" s="37"/>
      <c r="AN120" s="37"/>
      <c r="AO120" s="76" t="n">
        <f aca="false">AQ62</f>
        <v>9143.72</v>
      </c>
      <c r="AP120" s="87"/>
    </row>
    <row r="121" customFormat="false" ht="11.25" hidden="false" customHeight="false" outlineLevel="0" collapsed="false">
      <c r="AK121" s="85"/>
      <c r="AL121" s="37" t="s">
        <v>77</v>
      </c>
      <c r="AM121" s="37"/>
      <c r="AN121" s="37"/>
      <c r="AO121" s="76" t="n">
        <f aca="false">-AO61</f>
        <v>-0</v>
      </c>
      <c r="AP121" s="87"/>
    </row>
    <row r="122" customFormat="false" ht="11.25" hidden="false" customHeight="false" outlineLevel="0" collapsed="false">
      <c r="AK122" s="89"/>
      <c r="AL122" s="101" t="s">
        <v>78</v>
      </c>
      <c r="AM122" s="101"/>
      <c r="AN122" s="101"/>
      <c r="AO122" s="102" t="n">
        <f aca="false">SUM(AO108:AO110)-SUM(AO115:AO116)-AO121-AO120</f>
        <v>-197562.39</v>
      </c>
      <c r="AP122" s="91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  <row r="124" customFormat="false" ht="11.25" hidden="false" customHeight="false" outlineLevel="0" collapsed="false">
      <c r="AK124" s="37"/>
      <c r="AL124" s="37"/>
      <c r="AM124" s="37"/>
      <c r="AN124" s="37"/>
      <c r="AO124" s="37"/>
      <c r="AP124" s="37"/>
    </row>
  </sheetData>
  <mergeCells count="1">
    <mergeCell ref="AK106:AP10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mparker4</cp:lastModifiedBy>
  <cp:lastPrinted>2001-06-05T14:13:09Z</cp:lastPrinted>
  <dcterms:modified xsi:type="dcterms:W3CDTF">2001-06-07T14:08:39Z</dcterms:modified>
  <cp:revision>0</cp:revision>
  <dc:subject/>
  <dc:title/>
</cp:coreProperties>
</file>