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  <sheet name="Apr 01 Est" sheetId="5" state="visible" r:id="rId7"/>
    <sheet name="May 01 Est" sheetId="6" state="visible" r:id="rId8"/>
  </sheets>
  <definedNames>
    <definedName function="false" hidden="false" localSheetId="4" name="_xlnm.Print_Area" vbProcedure="false">'Apr 01 Est'!$A$1:$AS$121</definedName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3" name="_xlnm.Print_Area" vbProcedure="false">'Mar 01 Est'!$A$1:$AQ$123</definedName>
    <definedName function="false" hidden="false" localSheetId="5" name="_xlnm.Print_Area" vbProcedure="false">'May 01 Est'!$A$1:$AQ$123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  <definedName function="false" hidden="false" localSheetId="4" name="Summary" vbProcedure="false">'Apr 01 Est'!$AK$105:$AP$122</definedName>
    <definedName function="false" hidden="false" localSheetId="5" name="Summary" vbProcedure="false">'May 01 Est'!$AK$105:$AP$122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<sst xmlns="http://schemas.openxmlformats.org/spreadsheetml/2006/main" count="1124" uniqueCount="129">
  <si>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</si>
  <si>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</si>
  <si>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</si>
  <si>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</si>
  <si>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</si>
  <si>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</si>
  <si>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</si>
  <si>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</si>
  <si>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</si>
  <si>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</si>
  <si>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</si>
  <si>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</si>
  <si>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</si>
  <si>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</si>
  <si>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</si>
  <si>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</si>
  <si>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</si>
  <si>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</si>
  <si>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</si>
  <si>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</si>
  <si>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</si>
  <si>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</si>
  <si>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</si>
  <si>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</si>
  <si>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</si>
  <si>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</si>
  <si>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</si>
  <si>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</si>
  <si>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</si>
  <si>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</si>
  <si>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</si>
  <si>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</si>
  <si>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</si>
  <si>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</si>
  <si>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</si>
  <si>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</si>
  <si>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</si>
  <si>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</si>
  <si>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</si>
  <si>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</si>
  <si>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</si>
  <si>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</si>
  <si>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</si>
  <si>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</si>
  <si>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</si>
  <si>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</si>
  <si>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</si>
  <si>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</si>
  <si>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</si>
  <si>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</si>
  <si>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</si>
  <si>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</si>
  <si>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</si>
  <si>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</si>
  <si>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</si>
  <si>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</si>
  <si>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</si>
  <si>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</si>
  <si>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</si>
  <si>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</si>
  <si>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</si>
  <si>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</si>
  <si>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</si>
  <si>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</si>
  <si>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</si>
  <si>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</si>
  <si>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</si>
  <si>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</si>
  <si>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</si>
  <si>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</si>
  <si>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</si>
  <si>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</si>
  <si>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</si>
  <si>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</si>
  <si>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</si>
  <si>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</si>
  <si>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</si>
  <si>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</si>
  <si>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</si>
  <si>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</si>
  <si>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</si>
  <si>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</si>
  <si>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</si>
  <si>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</si>
  <si>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</si>
  <si>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</si>
  <si>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</si>
  <si>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</si>
  <si>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</si>
  <si>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</si>
  <si>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</si>
  <si>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</si>
  <si>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</si>
  <si>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</si>
  <si>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</si>
  <si>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</si>
  <si>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</si>
  <si>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</si>
  <si>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</si>
  <si>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</si>
  <si>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</si>
  <si>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</si>
  <si>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</si>
  <si>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</si>
  <si>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</si>
  <si>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</si>
  <si>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</si>
  <si>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</si>
  <si>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</si>
  <si>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</si>
  <si>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</si>
  <si>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</si>
  <si>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</si>
  <si>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</si>
  <si>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</si>
  <si>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</si>
  <si>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</si>
  <si>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</si>
  <si>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</si>
  <si>
    <t xml:space="preserve">April 2001</t>
  </si>
  <si>
    <t xml:space="preserve">Revised</t>
  </si>
  <si>
    <t xml:space="preserve">total expenses</t>
  </si>
  <si>
    <t xml:space="preserve">Brazos sale</t>
  </si>
  <si>
    <t xml:space="preserve">Recoup From Tenaska IV</t>
  </si>
  <si>
    <t xml:space="preserve">agency fee</t>
  </si>
  <si>
    <t xml:space="preserve">Total from Tenaska IV</t>
  </si>
  <si>
    <t xml:space="preserve">May 2001</t>
  </si>
  <si>
    <t xml:space="preserve">Koch Coyanosa</t>
  </si>
  <si>
    <t xml:space="preserve">Lone 17120111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</si>
</sst>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  <numFmt numFmtId="177" formatCode="\$#,##0.00_);&quot;($&quot;#,##0.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false" customHeight="false" outlineLevel="0" collapsed="false">
      <c r="B72" s="71" t="s">
        <v>104</v>
      </c>
      <c r="K72" s="28"/>
      <c r="AR72" s="29"/>
    </row>
    <row r="73" customFormat="false" ht="11.25" hidden="false" customHeight="fals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79" activePane="bottomRight" state="frozen"/>
      <selection pane="topLeft" activeCell="A4" activeCellId="0" sqref="A4"/>
      <selection pane="topRight" activeCell="AI4" activeCellId="0" sqref="AI4"/>
      <selection pane="bottomLeft" activeCell="A79" activeCellId="0" sqref="A79"/>
      <selection pane="bottomRight" activeCell="AO121" activeCellId="0" sqref="AO1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J8" activePane="bottomRight" state="frozen"/>
      <selection pane="topLeft" activeCell="A4" activeCellId="0" sqref="A4"/>
      <selection pane="topRight" activeCell="AJ4" activeCellId="0" sqref="AJ4"/>
      <selection pane="bottomLeft" activeCell="A8" activeCellId="0" sqref="A8"/>
      <selection pane="bottomRight" activeCell="G85" activeCellId="0" sqref="G8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24" t="n">
        <f aca="false">Y12+Y24-Y82</f>
        <v>13570</v>
      </c>
      <c r="Z51" s="24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AK80" activePane="bottomRight" state="frozen"/>
      <selection pane="topLeft" activeCell="A4" activeCellId="0" sqref="A4"/>
      <selection pane="topRight" activeCell="AK4" activeCellId="0" sqref="AK4"/>
      <selection pane="bottomLeft" activeCell="A80" activeCellId="0" sqref="A80"/>
      <selection pane="bottomRight" activeCell="AT105" activeCellId="0" sqref="AT10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true" hidden="false" outlineLevel="0" max="44" min="44" style="1" width="11.42"/>
    <col collapsed="false" customWidth="false" hidden="false" outlineLevel="0" max="257" min="45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/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15800</v>
      </c>
      <c r="J13" s="68" t="n">
        <f aca="false">I13</f>
        <v>15800</v>
      </c>
      <c r="K13" s="68" t="n">
        <f aca="false">J13</f>
        <v>15800</v>
      </c>
      <c r="L13" s="68" t="n">
        <f aca="false">K13</f>
        <v>15800</v>
      </c>
      <c r="M13" s="68" t="n">
        <f aca="false">L13</f>
        <v>15800</v>
      </c>
      <c r="N13" s="68" t="n">
        <f aca="false">M13</f>
        <v>15800</v>
      </c>
      <c r="O13" s="68" t="n">
        <f aca="false">N13</f>
        <v>15800</v>
      </c>
      <c r="P13" s="68" t="n">
        <f aca="false">O13</f>
        <v>15800</v>
      </c>
      <c r="Q13" s="68" t="n">
        <f aca="false">P13</f>
        <v>15800</v>
      </c>
      <c r="R13" s="68" t="n">
        <f aca="false">Q13</f>
        <v>15800</v>
      </c>
      <c r="S13" s="68" t="n">
        <f aca="false">R13</f>
        <v>15800</v>
      </c>
      <c r="T13" s="68" t="n">
        <f aca="false">S13</f>
        <v>15800</v>
      </c>
      <c r="U13" s="68" t="n">
        <f aca="false">T13</f>
        <v>15800</v>
      </c>
      <c r="V13" s="68" t="n">
        <f aca="false">U13</f>
        <v>15800</v>
      </c>
      <c r="W13" s="68" t="n">
        <f aca="false">V13</f>
        <v>15800</v>
      </c>
      <c r="X13" s="68" t="n">
        <f aca="false">W13</f>
        <v>15800</v>
      </c>
      <c r="Y13" s="68" t="n">
        <f aca="false">X13</f>
        <v>15800</v>
      </c>
      <c r="Z13" s="68" t="n">
        <f aca="false">Y13</f>
        <v>15800</v>
      </c>
      <c r="AA13" s="68" t="n">
        <f aca="false">Z13</f>
        <v>15800</v>
      </c>
      <c r="AB13" s="68" t="n">
        <f aca="false">AA13</f>
        <v>15800</v>
      </c>
      <c r="AC13" s="68" t="n">
        <f aca="false">AB13</f>
        <v>15800</v>
      </c>
      <c r="AD13" s="68" t="n">
        <f aca="false">AC13</f>
        <v>15800</v>
      </c>
      <c r="AE13" s="68" t="n">
        <f aca="false">AD13</f>
        <v>15800</v>
      </c>
      <c r="AF13" s="68" t="n">
        <f aca="false">AE13</f>
        <v>15800</v>
      </c>
      <c r="AG13" s="68" t="n">
        <f aca="false">AF13</f>
        <v>15800</v>
      </c>
      <c r="AH13" s="68" t="n">
        <f aca="false">AG13</f>
        <v>15800</v>
      </c>
      <c r="AI13" s="68" t="n">
        <f aca="false">AH13</f>
        <v>15800</v>
      </c>
      <c r="AJ13" s="68" t="n">
        <f aca="false">AI13</f>
        <v>15800</v>
      </c>
      <c r="AK13" s="68" t="n">
        <f aca="false">AJ13</f>
        <v>15800</v>
      </c>
      <c r="AL13" s="68" t="n">
        <f aca="false">AK13</f>
        <v>15800</v>
      </c>
      <c r="AM13" s="68" t="n">
        <v>0</v>
      </c>
      <c r="AO13" s="28" t="n">
        <f aca="false">SUM(I13:AN13)</f>
        <v>474000</v>
      </c>
      <c r="AP13" s="28" t="n">
        <f aca="false">SUM(I13:AM13)*E13+SUM(I13:AM13)*F13+SUM(I13:AM13)*G13</f>
        <v>1138074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4200</v>
      </c>
      <c r="J16" s="68" t="n">
        <f aca="false">I16</f>
        <v>4200</v>
      </c>
      <c r="K16" s="68" t="n">
        <f aca="false">J16</f>
        <v>4200</v>
      </c>
      <c r="L16" s="68" t="n">
        <f aca="false">K16</f>
        <v>4200</v>
      </c>
      <c r="M16" s="68" t="n">
        <f aca="false">L16</f>
        <v>4200</v>
      </c>
      <c r="N16" s="68" t="n">
        <f aca="false">M16</f>
        <v>4200</v>
      </c>
      <c r="O16" s="68" t="n">
        <f aca="false">N16</f>
        <v>4200</v>
      </c>
      <c r="P16" s="68" t="n">
        <f aca="false">O16</f>
        <v>4200</v>
      </c>
      <c r="Q16" s="68" t="n">
        <f aca="false">P16</f>
        <v>4200</v>
      </c>
      <c r="R16" s="68" t="n">
        <f aca="false">Q16</f>
        <v>4200</v>
      </c>
      <c r="S16" s="68" t="n">
        <f aca="false">R16</f>
        <v>4200</v>
      </c>
      <c r="T16" s="68" t="n">
        <f aca="false">S16</f>
        <v>4200</v>
      </c>
      <c r="U16" s="68" t="n">
        <f aca="false">T16</f>
        <v>4200</v>
      </c>
      <c r="V16" s="68" t="n">
        <f aca="false">U16</f>
        <v>4200</v>
      </c>
      <c r="W16" s="68" t="n">
        <f aca="false">V16</f>
        <v>4200</v>
      </c>
      <c r="X16" s="68" t="n">
        <f aca="false">W16</f>
        <v>4200</v>
      </c>
      <c r="Y16" s="68" t="n">
        <f aca="false">X16</f>
        <v>4200</v>
      </c>
      <c r="Z16" s="68" t="n">
        <f aca="false">Y16</f>
        <v>4200</v>
      </c>
      <c r="AA16" s="68" t="n">
        <f aca="false">Z16</f>
        <v>4200</v>
      </c>
      <c r="AB16" s="68" t="n">
        <f aca="false">AA16</f>
        <v>4200</v>
      </c>
      <c r="AC16" s="68" t="n">
        <f aca="false">AB16</f>
        <v>4200</v>
      </c>
      <c r="AD16" s="68" t="n">
        <f aca="false">AC16</f>
        <v>4200</v>
      </c>
      <c r="AE16" s="68" t="n">
        <f aca="false">AD16</f>
        <v>4200</v>
      </c>
      <c r="AF16" s="68" t="n">
        <f aca="false">AE16</f>
        <v>4200</v>
      </c>
      <c r="AG16" s="68" t="n">
        <f aca="false">AF16</f>
        <v>4200</v>
      </c>
      <c r="AH16" s="68" t="n">
        <f aca="false">AG16</f>
        <v>4200</v>
      </c>
      <c r="AI16" s="68" t="n">
        <f aca="false">AH16</f>
        <v>4200</v>
      </c>
      <c r="AJ16" s="68" t="n">
        <f aca="false">AI16</f>
        <v>4200</v>
      </c>
      <c r="AK16" s="68" t="n">
        <f aca="false">AJ16</f>
        <v>4200</v>
      </c>
      <c r="AL16" s="68" t="n">
        <f aca="false">AK16</f>
        <v>4200</v>
      </c>
      <c r="AM16" s="68" t="n">
        <v>0</v>
      </c>
      <c r="AO16" s="68" t="n">
        <f aca="false">SUM(I16:AN16)</f>
        <v>126000</v>
      </c>
      <c r="AP16" s="68" t="n">
        <f aca="false">SUM(I16:AM16)*E16+SUM(I16:AM16)*F16+SUM(I16:AM16)*G16</f>
        <v>302526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0</v>
      </c>
      <c r="AO28" s="28" t="n">
        <f aca="false">SUM(I28:AN28)</f>
        <v>20000</v>
      </c>
      <c r="AP28" s="28" t="n">
        <f aca="false">SUM(I28:AM28)*E28+SUM(I28:AM28)*F28+SUM(I28:AM28)*G28</f>
        <v>57470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30000</v>
      </c>
      <c r="AJ33" s="69" t="n">
        <f aca="false">SUM(AJ20:AJ32)</f>
        <v>30000</v>
      </c>
      <c r="AK33" s="69" t="n">
        <f aca="false">SUM(AK20:AK32)</f>
        <v>30000</v>
      </c>
      <c r="AL33" s="69" t="n">
        <f aca="false">SUM(AL20:AL32)</f>
        <v>30000</v>
      </c>
      <c r="AM33" s="69" t="n">
        <f aca="false">SUM(AM20:AM32)</f>
        <v>0</v>
      </c>
      <c r="AO33" s="34" t="n">
        <f aca="false">SUM(AO20:AO32)</f>
        <v>770000</v>
      </c>
      <c r="AP33" s="34" t="n">
        <f aca="false">SUM(AP20:AP32)</f>
        <v>2212595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15000</v>
      </c>
      <c r="O48" s="24" t="n">
        <f aca="false">O23-O79</f>
        <v>15000</v>
      </c>
      <c r="P48" s="24" t="n">
        <f aca="false">P23-P79</f>
        <v>15000</v>
      </c>
      <c r="Q48" s="24" t="n">
        <f aca="false">Q23-Q79</f>
        <v>15000</v>
      </c>
      <c r="R48" s="24" t="n">
        <f aca="false">R23-R79</f>
        <v>15000</v>
      </c>
      <c r="S48" s="24" t="n">
        <f aca="false">S23-S79</f>
        <v>15000</v>
      </c>
      <c r="T48" s="24" t="n">
        <f aca="false">T23-T79</f>
        <v>15000</v>
      </c>
      <c r="U48" s="24" t="n">
        <f aca="false">U23-U79</f>
        <v>15000</v>
      </c>
      <c r="V48" s="24" t="n">
        <f aca="false">V23-V79</f>
        <v>15000</v>
      </c>
      <c r="W48" s="24" t="n">
        <f aca="false">W23-W79</f>
        <v>15000</v>
      </c>
      <c r="X48" s="24" t="n">
        <f aca="false">X23-X79</f>
        <v>15000</v>
      </c>
      <c r="Y48" s="24" t="n">
        <f aca="false">Y23-Y79</f>
        <v>15000</v>
      </c>
      <c r="Z48" s="24" t="n">
        <f aca="false">Z23-Z79</f>
        <v>15000</v>
      </c>
      <c r="AA48" s="24" t="n">
        <f aca="false">AA23-AA79</f>
        <v>15000</v>
      </c>
      <c r="AB48" s="24" t="n">
        <f aca="false">AB23-AB79</f>
        <v>15000</v>
      </c>
      <c r="AC48" s="24" t="n">
        <f aca="false">AC23-AC79</f>
        <v>15000</v>
      </c>
      <c r="AD48" s="24" t="n">
        <f aca="false">AD23-AD79</f>
        <v>15000</v>
      </c>
      <c r="AE48" s="24" t="n">
        <f aca="false">AE23-AE79</f>
        <v>15000</v>
      </c>
      <c r="AF48" s="24" t="n">
        <f aca="false">AF23-AF79</f>
        <v>15000</v>
      </c>
      <c r="AG48" s="24" t="n">
        <f aca="false">AG23-AG79</f>
        <v>15000</v>
      </c>
      <c r="AH48" s="24" t="n">
        <f aca="false">AH23-AH79</f>
        <v>15000</v>
      </c>
      <c r="AI48" s="24" t="n">
        <f aca="false">AI23-AI79</f>
        <v>15000</v>
      </c>
      <c r="AJ48" s="24" t="n">
        <f aca="false">AJ23-AJ79</f>
        <v>15000</v>
      </c>
      <c r="AK48" s="24" t="n">
        <f aca="false">AK23-AK79</f>
        <v>15000</v>
      </c>
      <c r="AL48" s="24" t="n">
        <f aca="false">AL23-AL79</f>
        <v>15000</v>
      </c>
      <c r="AM48" s="24" t="n">
        <v>0</v>
      </c>
      <c r="AO48" s="28" t="n">
        <f aca="false">SUM(I48:AN48)-AQ48</f>
        <v>445500</v>
      </c>
      <c r="AP48" s="29" t="n">
        <f aca="false">AO48*E48</f>
        <v>44550</v>
      </c>
      <c r="AQ48" s="28" t="n">
        <f aca="false">SUM(I48:AM48)*F48</f>
        <v>4500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15800</v>
      </c>
      <c r="J52" s="24" t="n">
        <f aca="false">J13+J25-J83</f>
        <v>15800</v>
      </c>
      <c r="K52" s="24" t="n">
        <f aca="false">K13+K25-K83</f>
        <v>15800</v>
      </c>
      <c r="L52" s="24" t="n">
        <f aca="false">L13+L25-L83</f>
        <v>15800</v>
      </c>
      <c r="M52" s="24" t="n">
        <f aca="false">M13+M25-M83</f>
        <v>2002</v>
      </c>
      <c r="N52" s="24" t="n">
        <f aca="false">N13+N25-N83</f>
        <v>2002</v>
      </c>
      <c r="O52" s="24" t="n">
        <f aca="false">O13+O25-O83</f>
        <v>3257</v>
      </c>
      <c r="P52" s="24" t="n">
        <f aca="false">P13+P25-P83</f>
        <v>5790</v>
      </c>
      <c r="Q52" s="24" t="n">
        <f aca="false">Q13+Q25-Q83</f>
        <v>5205</v>
      </c>
      <c r="R52" s="24" t="n">
        <f aca="false">R13+R25-R83</f>
        <v>5205</v>
      </c>
      <c r="S52" s="24" t="n">
        <f aca="false">S13+S25-S83</f>
        <v>5844</v>
      </c>
      <c r="T52" s="24" t="n">
        <f aca="false">T13+T25-T83</f>
        <v>5844</v>
      </c>
      <c r="U52" s="24" t="n">
        <f aca="false">U13+U25-U83</f>
        <v>5182</v>
      </c>
      <c r="V52" s="24" t="n">
        <f aca="false">V13+V25-V83</f>
        <v>4874</v>
      </c>
      <c r="W52" s="24" t="n">
        <f aca="false">W13+W25-W83</f>
        <v>6329</v>
      </c>
      <c r="X52" s="24" t="n">
        <f aca="false">X13+X25-X83</f>
        <v>5875</v>
      </c>
      <c r="Y52" s="24" t="n">
        <f aca="false">Y13+Y25-Y83</f>
        <v>15800</v>
      </c>
      <c r="Z52" s="24" t="n">
        <f aca="false">Z13+Z25-Z83</f>
        <v>8862</v>
      </c>
      <c r="AA52" s="24" t="n">
        <f aca="false">AA13+AA25-AA83</f>
        <v>8223</v>
      </c>
      <c r="AB52" s="24" t="n">
        <f aca="false">AB13+AB25-AB83</f>
        <v>7684</v>
      </c>
      <c r="AC52" s="24" t="n">
        <f aca="false">AC13+AC25-AC83</f>
        <v>8839</v>
      </c>
      <c r="AD52" s="24" t="n">
        <f aca="false">AD13+AD25-AD83</f>
        <v>7030</v>
      </c>
      <c r="AE52" s="24" t="n">
        <f aca="false">AE13+AE25-AE83</f>
        <v>7453</v>
      </c>
      <c r="AF52" s="24" t="n">
        <f aca="false">AF13+AF25-AF83</f>
        <v>7453</v>
      </c>
      <c r="AG52" s="24" t="n">
        <f aca="false">AG13+AG25-AG83</f>
        <v>7276</v>
      </c>
      <c r="AH52" s="24" t="n">
        <f aca="false">AH13+AH25-AH83</f>
        <v>7276</v>
      </c>
      <c r="AI52" s="24" t="n">
        <f aca="false">AI13+AI25-AI83</f>
        <v>7130</v>
      </c>
      <c r="AJ52" s="24" t="n">
        <f aca="false">AJ13+AJ25-AJ83</f>
        <v>5443</v>
      </c>
      <c r="AK52" s="24" t="n">
        <f aca="false">AK13+AK25-AK83</f>
        <v>7199</v>
      </c>
      <c r="AL52" s="24" t="n">
        <f aca="false">AL13+AL25-AL83</f>
        <v>10741</v>
      </c>
      <c r="AM52" s="24" t="n">
        <f aca="false">AM13+AM25-AM83</f>
        <v>0</v>
      </c>
      <c r="AO52" s="28" t="n">
        <f aca="false">SUM(I52:AN52)-AQ52</f>
        <v>234647.82</v>
      </c>
      <c r="AP52" s="29" t="n">
        <f aca="false">AO52*E52</f>
        <v>23464.782</v>
      </c>
      <c r="AQ52" s="28" t="n">
        <f aca="false">SUM(I52:AM52)*F52</f>
        <v>2370.18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5000</v>
      </c>
      <c r="AJ55" s="24" t="n">
        <f aca="false">AJ28-AJ86</f>
        <v>5000</v>
      </c>
      <c r="AK55" s="24" t="n">
        <f aca="false">AK28-AK86</f>
        <v>5000</v>
      </c>
      <c r="AL55" s="24" t="n">
        <f aca="false">AL28-AL86</f>
        <v>5000</v>
      </c>
      <c r="AM55" s="24" t="n">
        <f aca="false">AM28-AM86</f>
        <v>0</v>
      </c>
      <c r="AO55" s="28" t="n">
        <f aca="false">SUM(I55:AN55)-AQ55</f>
        <v>19800</v>
      </c>
      <c r="AP55" s="29" t="n">
        <f aca="false">AO55*E55</f>
        <v>1980</v>
      </c>
      <c r="AQ55" s="28" t="n">
        <f aca="false">SUM(I55:AM55)*F55</f>
        <v>200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488</v>
      </c>
      <c r="M57" s="24" t="n">
        <f aca="false">M15+M30-M88</f>
        <v>5000</v>
      </c>
      <c r="N57" s="24" t="n">
        <f aca="false">N15+N30-N88</f>
        <v>5000</v>
      </c>
      <c r="O57" s="24" t="n">
        <f aca="false">O15+O30-O88</f>
        <v>5000</v>
      </c>
      <c r="P57" s="24" t="n">
        <f aca="false">P15+P30-P88</f>
        <v>5000</v>
      </c>
      <c r="Q57" s="24" t="n">
        <f aca="false">Q15+Q30-Q88</f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24" t="n">
        <f aca="false">AK15+AK30-AK88</f>
        <v>5000</v>
      </c>
      <c r="AL57" s="24" t="n">
        <f aca="false">AL15+AL30-AL88</f>
        <v>5000</v>
      </c>
      <c r="AM57" s="24" t="n">
        <f aca="false">AM15+AM30-AM88</f>
        <v>0</v>
      </c>
      <c r="AO57" s="28" t="n">
        <f aca="false">SUM(I57:AN57)-AQ57</f>
        <v>144033.12</v>
      </c>
      <c r="AP57" s="29" t="n">
        <f aca="false">AO57*E57</f>
        <v>14403.312</v>
      </c>
      <c r="AQ57" s="28" t="n">
        <f aca="false">SUM(I57:AM57)*F57</f>
        <v>1454.88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5365</v>
      </c>
      <c r="J58" s="24" t="n">
        <f aca="false">J16+J31-J89</f>
        <v>5365</v>
      </c>
      <c r="K58" s="24" t="n">
        <f aca="false">K16+K31-K89</f>
        <v>5365</v>
      </c>
      <c r="L58" s="24" t="n">
        <f aca="false">L16+L31-L89</f>
        <v>5365</v>
      </c>
      <c r="M58" s="24" t="n">
        <f aca="false">M16+M31-M89</f>
        <v>9200</v>
      </c>
      <c r="N58" s="24" t="n">
        <f aca="false">N16+N31-N89</f>
        <v>9200</v>
      </c>
      <c r="O58" s="24" t="n">
        <f aca="false">O16+O31-O89</f>
        <v>9200</v>
      </c>
      <c r="P58" s="24" t="n">
        <f aca="false">P16+P31-P89</f>
        <v>9200</v>
      </c>
      <c r="Q58" s="24" t="n">
        <f aca="false">Q16+Q31-Q89</f>
        <v>9200</v>
      </c>
      <c r="R58" s="24" t="n">
        <f aca="false">R16+R31-R89</f>
        <v>9200</v>
      </c>
      <c r="S58" s="24" t="n">
        <f aca="false">S16+S31-S89</f>
        <v>9200</v>
      </c>
      <c r="T58" s="24" t="n">
        <f aca="false">T16+T31-T89</f>
        <v>9200</v>
      </c>
      <c r="U58" s="24" t="n">
        <f aca="false">U16+U31-U89</f>
        <v>9200</v>
      </c>
      <c r="V58" s="24" t="n">
        <f aca="false">V16+V31-V89</f>
        <v>9200</v>
      </c>
      <c r="W58" s="24" t="n">
        <f aca="false">W16+W31-W89</f>
        <v>9200</v>
      </c>
      <c r="X58" s="24" t="n">
        <f aca="false">X16+X31-X89</f>
        <v>9200</v>
      </c>
      <c r="Y58" s="24" t="n">
        <f aca="false">Y16+Y31-Y89</f>
        <v>9200</v>
      </c>
      <c r="Z58" s="24" t="n">
        <f aca="false">Z16+Z31-Z89</f>
        <v>9200</v>
      </c>
      <c r="AA58" s="24" t="n">
        <f aca="false">AA16+AA31-AA89</f>
        <v>9200</v>
      </c>
      <c r="AB58" s="24" t="n">
        <f aca="false">AB16+AB31-AB89</f>
        <v>9200</v>
      </c>
      <c r="AC58" s="24" t="n">
        <f aca="false">AC16+AC31-AC89</f>
        <v>9200</v>
      </c>
      <c r="AD58" s="24" t="n">
        <f aca="false">AD16+AD31-AD89</f>
        <v>9200</v>
      </c>
      <c r="AE58" s="24" t="n">
        <f aca="false">AE16+AE31-AE89</f>
        <v>9200</v>
      </c>
      <c r="AF58" s="24" t="n">
        <f aca="false">AF16+AF31-AF89</f>
        <v>9200</v>
      </c>
      <c r="AG58" s="24" t="n">
        <f aca="false">AG16+AG31-AG89</f>
        <v>9200</v>
      </c>
      <c r="AH58" s="24" t="n">
        <f aca="false">AH16+AH31-AH89</f>
        <v>9200</v>
      </c>
      <c r="AI58" s="24" t="n">
        <f aca="false">AI16+AI31-AI89</f>
        <v>9200</v>
      </c>
      <c r="AJ58" s="24" t="n">
        <f aca="false">AJ16+AJ31-AJ89</f>
        <v>9200</v>
      </c>
      <c r="AK58" s="24" t="n">
        <f aca="false">AK16+AK31-AK89</f>
        <v>9200</v>
      </c>
      <c r="AL58" s="24" t="n">
        <f aca="false">AL16+AL31-AL89</f>
        <v>9200</v>
      </c>
      <c r="AM58" s="24" t="n">
        <f aca="false">AM16+AM31-AM89</f>
        <v>0</v>
      </c>
      <c r="AO58" s="28" t="n">
        <f aca="false">SUM(I58:AN58)-AQ58</f>
        <v>258053.4</v>
      </c>
      <c r="AP58" s="29" t="n">
        <f aca="false">AO58*E58</f>
        <v>25805.34</v>
      </c>
      <c r="AQ58" s="28" t="n">
        <f aca="false">SUM(I58:AM58)*F58</f>
        <v>2606.6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41165</v>
      </c>
      <c r="J61" s="34" t="n">
        <f aca="false">SUM(J45:J60)</f>
        <v>41165</v>
      </c>
      <c r="K61" s="34" t="n">
        <f aca="false">SUM(K45:K60)</f>
        <v>41165</v>
      </c>
      <c r="L61" s="34" t="n">
        <f aca="false">SUM(L45:L60)</f>
        <v>36653</v>
      </c>
      <c r="M61" s="34" t="n">
        <f aca="false">SUM(M45:M60)</f>
        <v>31202</v>
      </c>
      <c r="N61" s="34" t="n">
        <f aca="false">SUM(N45:N60)</f>
        <v>31202</v>
      </c>
      <c r="O61" s="34" t="n">
        <f aca="false">SUM(O45:O60)</f>
        <v>32457</v>
      </c>
      <c r="P61" s="34" t="n">
        <f aca="false">SUM(P45:P60)</f>
        <v>34990</v>
      </c>
      <c r="Q61" s="34" t="n">
        <f aca="false">SUM(Q45:Q60)</f>
        <v>34405</v>
      </c>
      <c r="R61" s="34" t="n">
        <f aca="false">SUM(R45:R60)</f>
        <v>34405</v>
      </c>
      <c r="S61" s="34" t="n">
        <f aca="false">SUM(S45:S60)</f>
        <v>35044</v>
      </c>
      <c r="T61" s="34" t="n">
        <f aca="false">SUM(T45:T60)</f>
        <v>35044</v>
      </c>
      <c r="U61" s="34" t="n">
        <f aca="false">SUM(U45:U60)</f>
        <v>34382</v>
      </c>
      <c r="V61" s="34" t="n">
        <f aca="false">SUM(V45:V60)</f>
        <v>34074</v>
      </c>
      <c r="W61" s="34" t="n">
        <f aca="false">SUM(W45:W60)</f>
        <v>35529</v>
      </c>
      <c r="X61" s="34" t="n">
        <f aca="false">SUM(X45:X60)</f>
        <v>35075</v>
      </c>
      <c r="Y61" s="34" t="n">
        <f aca="false">SUM(Y45:Y60)</f>
        <v>45000</v>
      </c>
      <c r="Z61" s="34" t="n">
        <f aca="false">SUM(Z45:Z60)</f>
        <v>38062</v>
      </c>
      <c r="AA61" s="34" t="n">
        <f aca="false">SUM(AA45:AA60)</f>
        <v>37423</v>
      </c>
      <c r="AB61" s="34" t="n">
        <f aca="false">SUM(AB45:AB60)</f>
        <v>36884</v>
      </c>
      <c r="AC61" s="34" t="n">
        <f aca="false">SUM(AC45:AC60)</f>
        <v>38039</v>
      </c>
      <c r="AD61" s="34" t="n">
        <f aca="false">SUM(AD45:AD60)</f>
        <v>36230</v>
      </c>
      <c r="AE61" s="34" t="n">
        <f aca="false">SUM(AE45:AE60)</f>
        <v>36653</v>
      </c>
      <c r="AF61" s="34" t="n">
        <f aca="false">SUM(AF45:AF60)</f>
        <v>36653</v>
      </c>
      <c r="AG61" s="34" t="n">
        <f aca="false">SUM(AG45:AG60)</f>
        <v>36476</v>
      </c>
      <c r="AH61" s="34" t="n">
        <f aca="false">SUM(AH45:AH60)</f>
        <v>36476</v>
      </c>
      <c r="AI61" s="34" t="n">
        <f aca="false">SUM(AI45:AI60)</f>
        <v>41330</v>
      </c>
      <c r="AJ61" s="34" t="n">
        <f aca="false">SUM(AJ45:AJ60)</f>
        <v>39643</v>
      </c>
      <c r="AK61" s="34" t="n">
        <f aca="false">SUM(AK45:AK60)</f>
        <v>41399</v>
      </c>
      <c r="AL61" s="34" t="n">
        <f aca="false">SUM(AL45:AL60)</f>
        <v>44941</v>
      </c>
      <c r="AM61" s="34" t="n">
        <f aca="false">SUM(AM45:AM60)</f>
        <v>0</v>
      </c>
      <c r="AO61" s="34" t="n">
        <f aca="false">SUM(AO45:AO60)</f>
        <v>1102034.34</v>
      </c>
      <c r="AP61" s="36" t="n">
        <f aca="false">SUM(AP45:AP60)</f>
        <v>110203.434</v>
      </c>
      <c r="AQ61" s="34" t="n">
        <f aca="false">SUM(AQ45:AQ60)</f>
        <v>11131.66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40753.35</v>
      </c>
      <c r="J73" s="28" t="n">
        <f aca="false">J61-(J45*$F45+J46*$F46+J47*$F47+J48*$F48+J49*$F49+J51*$F51+J52*$F52+J53*$F53+J54*$F54+J55*$F55+J56*$F56+J57*$F57+J58*$F58+J59*$F59+J50*$F50)-J60*$F60-J91-J94-J97-J100-J103+J91</f>
        <v>40753.35</v>
      </c>
      <c r="K73" s="28" t="n">
        <f aca="false">K61-(K45*$F45+K46*$F46+K47*$F47+K48*$F48+K49*$F49+K51*$F51+K52*$F52+K53*$F53+K54*$F54+K55*$F55+K56*$F56+K57*$F57+K58*$F58+K59*$F59+K50*$F50)-K60*$F60-K91-K94-K97-K100-K103+K91</f>
        <v>40753.35</v>
      </c>
      <c r="L73" s="28" t="n">
        <f aca="false">L61-(L45*$F45+L46*$F46+L47*$F47+L48*$F48+L49*$F49+L51*$F51+L52*$F52+L53*$F53+L54*$F54+L55*$F55+L56*$F56+L57*$F57+L58*$F58+L59*$F59+L50*$F50)-L60*$F60-L91-L94-L97-L100-L103+L91</f>
        <v>36286.47</v>
      </c>
      <c r="M73" s="28" t="n">
        <f aca="false">M61-(M45*$F45+M46*$F46+M47*$F47+M48*$F48+M49*$F49+M51*$F51+M52*$F52+M53*$F53+M54*$F54+M55*$F55+M56*$F56+M57*$F57+M58*$F58+M59*$F59+M50*$F50)-M60*$F60-M91-M94-M97-M100-M103+M91</f>
        <v>30889.98</v>
      </c>
      <c r="N73" s="28" t="n">
        <f aca="false">N61-(N45*$F45+N46*$F46+N47*$F47+N48*$F48+N49*$F49+N51*$F51+N52*$F52+N53*$F53+N54*$F54+N55*$F55+N56*$F56+N57*$F57+N58*$F58+N59*$F59+N50*$F50)-N60*$F60-N91-N94-N97-N100-N103+N91</f>
        <v>30889.98</v>
      </c>
      <c r="O73" s="28" t="n">
        <f aca="false">O61-(O45*$F45+O46*$F46+O47*$F47+O48*$F48+O49*$F49+O51*$F51+O52*$F52+O53*$F53+O54*$F54+O55*$F55+O56*$F56+O57*$F57+O58*$F58+O59*$F59+O50*$F50)-O60*$F60-O91-O94-O97-O100-O103+O91</f>
        <v>32132.43</v>
      </c>
      <c r="P73" s="28" t="n">
        <f aca="false">P61-(P45*$F45+P46*$F46+P47*$F47+P48*$F48+P49*$F49+P51*$F51+P52*$F52+P53*$F53+P54*$F54+P55*$F55+P56*$F56+P57*$F57+P58*$F58+P59*$F59+P50*$F50)-P60*$F60-P91-P94-P97-P100-P103+P91</f>
        <v>34640.1</v>
      </c>
      <c r="Q73" s="28" t="n">
        <f aca="false">Q61-(Q45*$F45+Q46*$F46+Q47*$F47+Q48*$F48+Q49*$F49+Q51*$F51+Q52*$F52+Q53*$F53+Q54*$F54+Q55*$F55+Q56*$F56+Q57*$F57+Q58*$F58+Q59*$F59+Q50*$F50)-Q60*$F60-Q91-Q94-Q97-Q100-Q103+Q91</f>
        <v>34060.95</v>
      </c>
      <c r="R73" s="28" t="n">
        <f aca="false">R61-(R45*$F45+R46*$F46+R47*$F47+R48*$F48+R49*$F49+R51*$F51+R52*$F52+R53*$F53+R54*$F54+R55*$F55+R56*$F56+R57*$F57+R58*$F58+R59*$F59+R50*$F50)-R60*$F60-R91-R94-R97-R100-R103+R91</f>
        <v>34060.95</v>
      </c>
      <c r="S73" s="28" t="n">
        <f aca="false">S61-(S45*$F45+S46*$F46+S47*$F47+S48*$F48+S49*$F49+S51*$F51+S52*$F52+S53*$F53+S54*$F54+S55*$F55+S56*$F56+S57*$F57+S58*$F58+S59*$F59+S50*$F50)-S60*$F60-S91-S94-S97-S100-S103+S91</f>
        <v>34693.56</v>
      </c>
      <c r="T73" s="28" t="n">
        <f aca="false">T61-(T45*$F45+T46*$F46+T47*$F47+T48*$F48+T49*$F49+T51*$F51+T52*$F52+T53*$F53+T54*$F54+T55*$F55+T56*$F56+T57*$F57+T58*$F58+T59*$F59+T50*$F50)-T60*$F60-T91-T94-T97-T100-T103+T91</f>
        <v>34693.56</v>
      </c>
      <c r="U73" s="28" t="n">
        <f aca="false">U61-(U45*$F45+U46*$F46+U47*$F47+U48*$F48+U49*$F49+U51*$F51+U52*$F52+U53*$F53+U54*$F54+U55*$F55+U56*$F56+U57*$F57+U58*$F58+U59*$F59+U50*$F50)-U60*$F60-U91-U94-U97-U100-U103+U91</f>
        <v>34038.18</v>
      </c>
      <c r="V73" s="28" t="n">
        <f aca="false">V61-(V45*$F45+V46*$F46+V47*$F47+V48*$F48+V49*$F49+V51*$F51+V52*$F52+V53*$F53+V54*$F54+V55*$F55+V56*$F56+V57*$F57+V58*$F58+V59*$F59+V50*$F50)-V60*$F60-V91-V94-V97-V100-V103+V91</f>
        <v>33733.26</v>
      </c>
      <c r="W73" s="28" t="n">
        <f aca="false">W61-(W45*$F45+W46*$F46+W47*$F47+W48*$F48+W49*$F49+W51*$F51+W52*$F52+W53*$F53+W54*$F54+W55*$F55+W56*$F56+W57*$F57+W58*$F58+W59*$F59+W50*$F50)-W60*$F60-W91-W94-W97-W100-W103+W91</f>
        <v>35173.71</v>
      </c>
      <c r="X73" s="28" t="n">
        <f aca="false">X61-(X45*$F45+X46*$F46+X47*$F47+X48*$F48+X49*$F49+X51*$F51+X52*$F52+X53*$F53+X54*$F54+X55*$F55+X56*$F56+X57*$F57+X58*$F58+X59*$F59+X50*$F50)-X60*$F60-X91-X94-X97-X100-X103+X91</f>
        <v>34724.25</v>
      </c>
      <c r="Y73" s="28" t="n">
        <f aca="false">Y61-(Y45*$F45+Y46*$F46+Y47*$F47+Y48*$F48+Y49*$F49+Y51*$F51+Y52*$F52+Y53*$F53+Y54*$F54+Y55*$F55+Y56*$F56+Y57*$F57+Y58*$F58+Y59*$F59+Y50*$F50)-Y60*$F60-Y91-Y94-Y97-Y100-Y103+Y91</f>
        <v>44550</v>
      </c>
      <c r="Z73" s="28" t="n">
        <f aca="false">Z61-(Z45*$F45+Z46*$F46+Z47*$F47+Z48*$F48+Z49*$F49+Z51*$F51+Z52*$F52+Z53*$F53+Z54*$F54+Z55*$F55+Z56*$F56+Z57*$F57+Z58*$F58+Z59*$F59+Z50*$F50)-Z60*$F60-Z91-Z94-Z97-Z100-Z103+Z91</f>
        <v>37681.38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37048.77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36515.16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37658.61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35867.7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36286.47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36286.47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36111.24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36111.24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40916.7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39246.57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40985.01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44491.59</v>
      </c>
      <c r="AM73" s="28"/>
      <c r="AO73" s="28" t="n">
        <f aca="false">SUM(I73:AN73)</f>
        <v>1102034.34</v>
      </c>
      <c r="AP73" s="29" t="n">
        <f aca="false">AP17+AP33+AP36+AP39+AP61+AP64+AP67-AP91-AP94-AP97-AP100-AP103</f>
        <v>2982879.908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v>13798</v>
      </c>
      <c r="N83" s="24" t="n">
        <f aca="false">M83</f>
        <v>13798</v>
      </c>
      <c r="O83" s="24" t="n">
        <v>12543</v>
      </c>
      <c r="P83" s="24" t="n">
        <v>10010</v>
      </c>
      <c r="Q83" s="24" t="n">
        <v>10595</v>
      </c>
      <c r="R83" s="24" t="n">
        <f aca="false">Q83</f>
        <v>10595</v>
      </c>
      <c r="S83" s="24" t="n">
        <v>9956</v>
      </c>
      <c r="T83" s="24" t="n">
        <v>9956</v>
      </c>
      <c r="U83" s="24" t="n">
        <v>10618</v>
      </c>
      <c r="V83" s="24" t="n">
        <v>10926</v>
      </c>
      <c r="W83" s="24" t="n">
        <v>9471</v>
      </c>
      <c r="X83" s="24" t="n">
        <v>9925</v>
      </c>
      <c r="Y83" s="24" t="n">
        <v>0</v>
      </c>
      <c r="Z83" s="24" t="n">
        <v>6938</v>
      </c>
      <c r="AA83" s="24" t="n">
        <v>7577</v>
      </c>
      <c r="AB83" s="24" t="n">
        <v>8116</v>
      </c>
      <c r="AC83" s="24" t="n">
        <v>6961</v>
      </c>
      <c r="AD83" s="24" t="n">
        <v>8770</v>
      </c>
      <c r="AE83" s="24" t="n">
        <v>8347</v>
      </c>
      <c r="AF83" s="24" t="n">
        <f aca="false">AE83</f>
        <v>8347</v>
      </c>
      <c r="AG83" s="24" t="n">
        <v>8524</v>
      </c>
      <c r="AH83" s="24" t="n">
        <f aca="false">AG83</f>
        <v>8524</v>
      </c>
      <c r="AI83" s="24" t="n">
        <v>8670</v>
      </c>
      <c r="AJ83" s="24" t="n">
        <v>10357</v>
      </c>
      <c r="AK83" s="24" t="n">
        <v>8601</v>
      </c>
      <c r="AL83" s="24" t="n">
        <v>5059</v>
      </c>
      <c r="AM83" s="24" t="n">
        <v>0</v>
      </c>
      <c r="AO83" s="28" t="n">
        <f aca="false">SUM(I83:AN83)</f>
        <v>236982</v>
      </c>
      <c r="AP83" s="28" t="n">
        <f aca="false">SUM(I83:AM83)*E83</f>
        <v>720188.298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v>0</v>
      </c>
      <c r="L88" s="24" t="n">
        <v>4512</v>
      </c>
      <c r="M88" s="24" t="n"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4512</v>
      </c>
      <c r="AP88" s="28" t="n">
        <f aca="false">SUM(I88:AM88)*E88</f>
        <v>13711.968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3835</v>
      </c>
      <c r="J89" s="24" t="n">
        <f aca="false">I89</f>
        <v>3835</v>
      </c>
      <c r="K89" s="24" t="n">
        <f aca="false">J89</f>
        <v>3835</v>
      </c>
      <c r="L89" s="24" t="n">
        <v>3835</v>
      </c>
      <c r="M89" s="24" t="n"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15340</v>
      </c>
      <c r="AP89" s="76" t="n">
        <f aca="false">SUM(I89:AM89)*E89</f>
        <v>46618.26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3835</v>
      </c>
      <c r="J91" s="69" t="n">
        <f aca="false">SUM(J76:J90)</f>
        <v>3835</v>
      </c>
      <c r="K91" s="69" t="n">
        <f aca="false">SUM(K76:K90)</f>
        <v>3835</v>
      </c>
      <c r="L91" s="69" t="n">
        <f aca="false">SUM(L76:L90)</f>
        <v>8347</v>
      </c>
      <c r="M91" s="69" t="n">
        <f aca="false">SUM(M76:M90)</f>
        <v>13798</v>
      </c>
      <c r="N91" s="69" t="n">
        <f aca="false">SUM(N76:N90)</f>
        <v>13798</v>
      </c>
      <c r="O91" s="69" t="n">
        <f aca="false">SUM(O76:O90)</f>
        <v>12543</v>
      </c>
      <c r="P91" s="69" t="n">
        <f aca="false">SUM(P76:P90)</f>
        <v>10010</v>
      </c>
      <c r="Q91" s="69" t="n">
        <f aca="false">SUM(Q76:Q90)</f>
        <v>10595</v>
      </c>
      <c r="R91" s="69" t="n">
        <f aca="false">SUM(R76:R90)</f>
        <v>10595</v>
      </c>
      <c r="S91" s="69" t="n">
        <f aca="false">SUM(S76:S90)</f>
        <v>9956</v>
      </c>
      <c r="T91" s="69" t="n">
        <f aca="false">SUM(T76:T90)</f>
        <v>9956</v>
      </c>
      <c r="U91" s="69" t="n">
        <f aca="false">SUM(U76:U90)</f>
        <v>10618</v>
      </c>
      <c r="V91" s="69" t="n">
        <f aca="false">SUM(V76:V90)</f>
        <v>10926</v>
      </c>
      <c r="W91" s="69" t="n">
        <f aca="false">SUM(W76:W90)</f>
        <v>9471</v>
      </c>
      <c r="X91" s="69" t="n">
        <f aca="false">SUM(X76:X90)</f>
        <v>9925</v>
      </c>
      <c r="Y91" s="69" t="n">
        <f aca="false">SUM(Y76:Y90)</f>
        <v>0</v>
      </c>
      <c r="Z91" s="69" t="n">
        <f aca="false">SUM(Z76:Z90)</f>
        <v>6938</v>
      </c>
      <c r="AA91" s="69" t="n">
        <f aca="false">SUM(AA76:AA90)</f>
        <v>7577</v>
      </c>
      <c r="AB91" s="69" t="n">
        <f aca="false">SUM(AB76:AB90)</f>
        <v>8116</v>
      </c>
      <c r="AC91" s="69" t="n">
        <f aca="false">SUM(AC76:AC90)</f>
        <v>6961</v>
      </c>
      <c r="AD91" s="69" t="n">
        <f aca="false">SUM(AD76:AD90)</f>
        <v>8770</v>
      </c>
      <c r="AE91" s="69" t="n">
        <f aca="false">SUM(AE76:AE90)</f>
        <v>8347</v>
      </c>
      <c r="AF91" s="69" t="n">
        <f aca="false">SUM(AF76:AF90)</f>
        <v>8347</v>
      </c>
      <c r="AG91" s="69" t="n">
        <f aca="false">SUM(AG76:AG90)</f>
        <v>8524</v>
      </c>
      <c r="AH91" s="69" t="n">
        <f aca="false">SUM(AH76:AH90)</f>
        <v>8524</v>
      </c>
      <c r="AI91" s="69" t="n">
        <f aca="false">SUM(AI76:AI90)</f>
        <v>8670</v>
      </c>
      <c r="AJ91" s="69" t="n">
        <f aca="false">SUM(AJ76:AJ90)</f>
        <v>10357</v>
      </c>
      <c r="AK91" s="69" t="n">
        <f aca="false">SUM(AK76:AK90)</f>
        <v>8601</v>
      </c>
      <c r="AL91" s="69" t="n">
        <f aca="false">SUM(AL76:AL90)</f>
        <v>5059</v>
      </c>
      <c r="AM91" s="69" t="n">
        <f aca="false">SUM(AM76:AM90)</f>
        <v>0</v>
      </c>
      <c r="AO91" s="34" t="n">
        <f aca="false">SUM(AO76:AO90)</f>
        <v>256834</v>
      </c>
      <c r="AP91" s="34" t="n">
        <f aca="false">SUM(AP76:AP90)</f>
        <v>780518.526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  <c r="AR105" s="78" t="s">
        <v>120</v>
      </c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  <c r="AR106" s="104"/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  <c r="AR107" s="105" t="n"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770000</v>
      </c>
      <c r="AP108" s="84" t="n">
        <f aca="false">AP33</f>
        <v>2212595</v>
      </c>
      <c r="AR108" s="105" t="n">
        <v>2094227.18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  <c r="AR109" s="105"/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  <c r="AR110" s="105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1102034.34</v>
      </c>
      <c r="AP111" s="84" t="n">
        <f aca="false">AP61</f>
        <v>110203.434</v>
      </c>
      <c r="AR111" s="106" t="n">
        <v>108223.3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  <c r="AR112" s="107" t="n">
        <f aca="false">SUM(AR107:AR111)</f>
        <v>3643050.48</v>
      </c>
      <c r="AS112" s="1" t="s">
        <v>121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  <c r="AR113" s="105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256834</v>
      </c>
      <c r="AP114" s="88" t="n">
        <f aca="false">SUM(AP75:AP103)-AP91</f>
        <v>780518.526</v>
      </c>
      <c r="AR114" s="105" t="n">
        <v>-780518.53</v>
      </c>
      <c r="AS114" s="1" t="s">
        <v>122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1102034.34</v>
      </c>
      <c r="AP115" s="84" t="n">
        <f aca="false">AP73</f>
        <v>2982879.908</v>
      </c>
      <c r="AR115" s="105" t="n">
        <f aca="false">SUM(AR112:AR114)</f>
        <v>2862531.95</v>
      </c>
      <c r="AS115" s="1" t="s">
        <v>123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1370000</v>
      </c>
      <c r="AP116" s="84" t="n">
        <f aca="false">AO116*G73</f>
        <v>54800</v>
      </c>
      <c r="AR116" s="105" t="n">
        <v>54000</v>
      </c>
      <c r="AS116" s="1" t="s">
        <v>124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3037679.908</v>
      </c>
      <c r="AR117" s="107" t="n">
        <f aca="false">SUM(AR115:AR116)</f>
        <v>2916531.95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  <c r="AR118" s="104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11131.66</v>
      </c>
      <c r="AP119" s="87"/>
      <c r="AR119" s="105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  <c r="AR120" s="105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-8.36735125631094E-011</v>
      </c>
      <c r="AP121" s="91"/>
      <c r="AR121" s="105"/>
    </row>
    <row r="122" customFormat="false" ht="12" hidden="false" customHeight="false" outlineLevel="0" collapsed="false">
      <c r="AK122" s="37"/>
      <c r="AL122" s="37"/>
      <c r="AM122" s="37"/>
      <c r="AN122" s="37"/>
      <c r="AO122" s="37"/>
      <c r="AP122" s="37"/>
      <c r="AR122" s="108" t="n">
        <f aca="false">SUM(AR117:AR120)</f>
        <v>2916531.95</v>
      </c>
      <c r="AS122" s="1" t="s">
        <v>125</v>
      </c>
    </row>
    <row r="123" customFormat="false" ht="12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I77" activePane="bottomRight" state="frozen"/>
      <selection pane="topLeft" activeCell="A4" activeCellId="0" sqref="A4"/>
      <selection pane="topRight" activeCell="I4" activeCellId="0" sqref="I4"/>
      <selection pane="bottomLeft" activeCell="A77" activeCellId="0" sqref="A77"/>
      <selection pane="bottomRight" activeCell="O82" activeCellId="0" sqref="O8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10000</v>
      </c>
      <c r="J13" s="68" t="n">
        <f aca="false">I13</f>
        <v>10000</v>
      </c>
      <c r="K13" s="68" t="n">
        <f aca="false">J13</f>
        <v>10000</v>
      </c>
      <c r="L13" s="68" t="n">
        <f aca="false">K13</f>
        <v>10000</v>
      </c>
      <c r="M13" s="68" t="n">
        <f aca="false">L13</f>
        <v>10000</v>
      </c>
      <c r="N13" s="68" t="n">
        <f aca="false">M13</f>
        <v>10000</v>
      </c>
      <c r="O13" s="68" t="n">
        <f aca="false">N13</f>
        <v>10000</v>
      </c>
      <c r="P13" s="68" t="n">
        <f aca="false">O13</f>
        <v>10000</v>
      </c>
      <c r="Q13" s="68" t="n">
        <f aca="false">P13</f>
        <v>10000</v>
      </c>
      <c r="R13" s="68" t="n">
        <f aca="false">Q13</f>
        <v>10000</v>
      </c>
      <c r="S13" s="68" t="n">
        <f aca="false">R13</f>
        <v>10000</v>
      </c>
      <c r="T13" s="68" t="n">
        <f aca="false">S13</f>
        <v>10000</v>
      </c>
      <c r="U13" s="68" t="n">
        <f aca="false">T13</f>
        <v>10000</v>
      </c>
      <c r="V13" s="68" t="n">
        <f aca="false">U13</f>
        <v>10000</v>
      </c>
      <c r="W13" s="68" t="n">
        <f aca="false">V13</f>
        <v>10000</v>
      </c>
      <c r="X13" s="68" t="n">
        <f aca="false">W13</f>
        <v>10000</v>
      </c>
      <c r="Y13" s="68" t="n">
        <f aca="false">X13</f>
        <v>10000</v>
      </c>
      <c r="Z13" s="68" t="n">
        <f aca="false">Y13</f>
        <v>10000</v>
      </c>
      <c r="AA13" s="68" t="n">
        <f aca="false">Z13</f>
        <v>10000</v>
      </c>
      <c r="AB13" s="68" t="n">
        <f aca="false">AA13</f>
        <v>10000</v>
      </c>
      <c r="AC13" s="68" t="n">
        <f aca="false">AB13</f>
        <v>10000</v>
      </c>
      <c r="AD13" s="68" t="n">
        <f aca="false">AC13</f>
        <v>10000</v>
      </c>
      <c r="AE13" s="68" t="n">
        <f aca="false">AD13</f>
        <v>10000</v>
      </c>
      <c r="AF13" s="68" t="n">
        <f aca="false">AE13</f>
        <v>10000</v>
      </c>
      <c r="AG13" s="68" t="n">
        <f aca="false">AF13</f>
        <v>10000</v>
      </c>
      <c r="AH13" s="68" t="n">
        <f aca="false">AG13</f>
        <v>10000</v>
      </c>
      <c r="AI13" s="68" t="n">
        <f aca="false">AH13</f>
        <v>10000</v>
      </c>
      <c r="AJ13" s="68" t="n">
        <f aca="false">AI13</f>
        <v>10000</v>
      </c>
      <c r="AK13" s="68" t="n">
        <f aca="false">AJ13</f>
        <v>10000</v>
      </c>
      <c r="AL13" s="68" t="n">
        <f aca="false">AK13</f>
        <v>10000</v>
      </c>
      <c r="AM13" s="68" t="n">
        <v>0</v>
      </c>
      <c r="AO13" s="28" t="n">
        <f aca="false">SUM(I13:AN13)</f>
        <v>300000</v>
      </c>
      <c r="AP13" s="28" t="n">
        <f aca="false">SUM(I13:AM13)*E13+SUM(I13:AM13)*F13+SUM(I13:AM13)*G13</f>
        <v>720300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10000</v>
      </c>
      <c r="J16" s="68" t="n">
        <f aca="false">I16</f>
        <v>10000</v>
      </c>
      <c r="K16" s="68" t="n">
        <f aca="false">J16</f>
        <v>10000</v>
      </c>
      <c r="L16" s="68" t="n">
        <f aca="false">K16</f>
        <v>10000</v>
      </c>
      <c r="M16" s="68" t="n">
        <f aca="false">L16</f>
        <v>10000</v>
      </c>
      <c r="N16" s="68" t="n">
        <f aca="false">M16</f>
        <v>10000</v>
      </c>
      <c r="O16" s="68" t="n">
        <f aca="false">N16</f>
        <v>10000</v>
      </c>
      <c r="P16" s="68" t="n">
        <f aca="false">O16</f>
        <v>10000</v>
      </c>
      <c r="Q16" s="68" t="n">
        <f aca="false">P16</f>
        <v>10000</v>
      </c>
      <c r="R16" s="68" t="n">
        <f aca="false">Q16</f>
        <v>10000</v>
      </c>
      <c r="S16" s="68" t="n">
        <f aca="false">R16</f>
        <v>10000</v>
      </c>
      <c r="T16" s="68" t="n">
        <f aca="false">S16</f>
        <v>10000</v>
      </c>
      <c r="U16" s="68" t="n">
        <f aca="false">T16</f>
        <v>10000</v>
      </c>
      <c r="V16" s="68" t="n">
        <f aca="false">U16</f>
        <v>10000</v>
      </c>
      <c r="W16" s="68" t="n">
        <f aca="false">V16</f>
        <v>10000</v>
      </c>
      <c r="X16" s="68" t="n">
        <f aca="false">W16</f>
        <v>10000</v>
      </c>
      <c r="Y16" s="68" t="n">
        <f aca="false">X16</f>
        <v>10000</v>
      </c>
      <c r="Z16" s="68" t="n">
        <f aca="false">Y16</f>
        <v>10000</v>
      </c>
      <c r="AA16" s="68" t="n">
        <f aca="false">Z16</f>
        <v>10000</v>
      </c>
      <c r="AB16" s="68" t="n">
        <f aca="false">AA16</f>
        <v>10000</v>
      </c>
      <c r="AC16" s="68" t="n">
        <f aca="false">AB16</f>
        <v>10000</v>
      </c>
      <c r="AD16" s="68" t="n">
        <f aca="false">AC16</f>
        <v>10000</v>
      </c>
      <c r="AE16" s="68" t="n">
        <f aca="false">AD16</f>
        <v>10000</v>
      </c>
      <c r="AF16" s="68" t="n">
        <f aca="false">AE16</f>
        <v>10000</v>
      </c>
      <c r="AG16" s="68" t="n">
        <f aca="false">AF16</f>
        <v>10000</v>
      </c>
      <c r="AH16" s="68" t="n">
        <f aca="false">AG16</f>
        <v>10000</v>
      </c>
      <c r="AI16" s="68" t="n">
        <f aca="false">AH16</f>
        <v>10000</v>
      </c>
      <c r="AJ16" s="68" t="n">
        <f aca="false">AI16</f>
        <v>10000</v>
      </c>
      <c r="AK16" s="68" t="n">
        <f aca="false">AJ16</f>
        <v>10000</v>
      </c>
      <c r="AL16" s="68" t="n">
        <f aca="false">AK16</f>
        <v>10000</v>
      </c>
      <c r="AM16" s="68" t="n">
        <v>0</v>
      </c>
      <c r="AO16" s="68" t="n">
        <f aca="false">SUM(I16:AN16)</f>
        <v>300000</v>
      </c>
      <c r="AP16" s="68" t="n">
        <f aca="false">SUM(I16:AM16)*E16+SUM(I16:AM16)*F16+SUM(I16:AM16)*G16</f>
        <v>720300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0</v>
      </c>
      <c r="AO33" s="34" t="n">
        <f aca="false">SUM(AO20:AO32)</f>
        <v>750000</v>
      </c>
      <c r="AP33" s="34" t="n">
        <f aca="false">SUM(AP20:AP32)</f>
        <v>2155125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-4297</v>
      </c>
      <c r="K47" s="24" t="n">
        <f aca="false">K22-K78</f>
        <v>-4066</v>
      </c>
      <c r="L47" s="24" t="n">
        <f aca="false">L22-L78</f>
        <v>-5067</v>
      </c>
      <c r="M47" s="24" t="n">
        <f aca="false">M22-M78</f>
        <v>-4651</v>
      </c>
      <c r="N47" s="24" t="n">
        <f aca="false">N22-N78</f>
        <v>-15000</v>
      </c>
      <c r="O47" s="24" t="n">
        <f aca="false">O22-O78</f>
        <v>-15000</v>
      </c>
      <c r="P47" s="24" t="n">
        <f aca="false">P22-P78</f>
        <v>-15000</v>
      </c>
      <c r="Q47" s="24" t="n">
        <f aca="false">Q22-Q78</f>
        <v>-15000</v>
      </c>
      <c r="R47" s="24" t="n">
        <f aca="false">R22-R78</f>
        <v>-15000</v>
      </c>
      <c r="S47" s="24" t="n">
        <f aca="false">S22-S78</f>
        <v>-15000</v>
      </c>
      <c r="T47" s="24" t="n">
        <f aca="false">T22-T78</f>
        <v>-15000</v>
      </c>
      <c r="U47" s="24" t="n">
        <f aca="false">U22-U78</f>
        <v>-15000</v>
      </c>
      <c r="V47" s="24" t="n">
        <f aca="false">V22-V78</f>
        <v>-15000</v>
      </c>
      <c r="W47" s="24" t="n">
        <f aca="false">W22-W78</f>
        <v>-15000</v>
      </c>
      <c r="X47" s="24" t="n">
        <f aca="false">X22-X78</f>
        <v>-15000</v>
      </c>
      <c r="Y47" s="24" t="n">
        <f aca="false">Y22-Y78</f>
        <v>-15000</v>
      </c>
      <c r="Z47" s="24" t="n">
        <f aca="false">Z22-Z78</f>
        <v>-15000</v>
      </c>
      <c r="AA47" s="24" t="n">
        <f aca="false">AA22-AA78</f>
        <v>-15000</v>
      </c>
      <c r="AB47" s="24" t="n">
        <f aca="false">AB22-AB78</f>
        <v>-15000</v>
      </c>
      <c r="AC47" s="24" t="n">
        <f aca="false">AC22-AC78</f>
        <v>-15000</v>
      </c>
      <c r="AD47" s="24" t="n">
        <f aca="false">AD22-AD78</f>
        <v>-15000</v>
      </c>
      <c r="AE47" s="24" t="n">
        <f aca="false">AE22-AE78</f>
        <v>-15000</v>
      </c>
      <c r="AF47" s="24" t="n">
        <f aca="false">AF22-AF78</f>
        <v>-15000</v>
      </c>
      <c r="AG47" s="24" t="n">
        <f aca="false">AG22-AG78</f>
        <v>-15000</v>
      </c>
      <c r="AH47" s="24" t="n">
        <f aca="false">AH22-AH78</f>
        <v>-15000</v>
      </c>
      <c r="AI47" s="24" t="n">
        <f aca="false">AI22-AI78</f>
        <v>-15000</v>
      </c>
      <c r="AJ47" s="24" t="n">
        <f aca="false">AJ22-AJ78</f>
        <v>-15000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-359450.19</v>
      </c>
      <c r="AP47" s="29" t="n">
        <f aca="false">AO47*E47</f>
        <v>-35945.019</v>
      </c>
      <c r="AQ47" s="28" t="n">
        <f aca="false">SUM(I47:AM47)*F47</f>
        <v>-3630.81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5974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80164.26</v>
      </c>
      <c r="AP48" s="29" t="n">
        <f aca="false">AO48*E48</f>
        <v>8016.426</v>
      </c>
      <c r="AQ48" s="28" t="n">
        <f aca="false">SUM(I48:AM48)*F48</f>
        <v>809.74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10000</v>
      </c>
      <c r="J52" s="24" t="n">
        <f aca="false">J13+J25-J83</f>
        <v>10000</v>
      </c>
      <c r="K52" s="24" t="n">
        <f aca="false">K13+K25-K83</f>
        <v>10000</v>
      </c>
      <c r="L52" s="24" t="n">
        <f aca="false">L13+L25-L83</f>
        <v>10000</v>
      </c>
      <c r="M52" s="24" t="n">
        <f aca="false">M13+M25-M83</f>
        <v>10000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-10000</v>
      </c>
      <c r="AO52" s="28" t="n">
        <f aca="false">SUM(I52:AN52)-AQ52</f>
        <v>39600</v>
      </c>
      <c r="AP52" s="29" t="n">
        <f aca="false">AO52*E52</f>
        <v>3960</v>
      </c>
      <c r="AQ52" s="28" t="n">
        <f aca="false">SUM(I52:AM52)*F52</f>
        <v>400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5000</v>
      </c>
      <c r="M57" s="24" t="n">
        <f aca="false">M15+M30-M88</f>
        <v>5000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0</v>
      </c>
      <c r="W57" s="24" t="n">
        <f aca="false">W15+W30-W88</f>
        <v>0</v>
      </c>
      <c r="X57" s="24" t="n">
        <f aca="false">X15+X30-X88</f>
        <v>0</v>
      </c>
      <c r="Y57" s="24" t="n">
        <f aca="false">Y15+Y30-Y88</f>
        <v>0</v>
      </c>
      <c r="Z57" s="24" t="n">
        <f aca="false">Z15+Z30-Z88</f>
        <v>0</v>
      </c>
      <c r="AA57" s="24" t="n">
        <f aca="false">AA15+AA30-AA88</f>
        <v>0</v>
      </c>
      <c r="AB57" s="24" t="n">
        <f aca="false">AB15+AB30-AB88</f>
        <v>0</v>
      </c>
      <c r="AC57" s="24" t="n">
        <f aca="false">AC15+AC30-AC88</f>
        <v>0</v>
      </c>
      <c r="AD57" s="24" t="n">
        <f aca="false">AD15+AD30-AD88</f>
        <v>0</v>
      </c>
      <c r="AE57" s="24" t="n">
        <f aca="false">AE15+AE30-AE88</f>
        <v>0</v>
      </c>
      <c r="AF57" s="24" t="n">
        <f aca="false">AF15+AF30-AF88</f>
        <v>0</v>
      </c>
      <c r="AG57" s="24" t="n">
        <f aca="false">AG15+AG30-AG88</f>
        <v>0</v>
      </c>
      <c r="AH57" s="24" t="n">
        <f aca="false">AH15+AH30-AH88</f>
        <v>0</v>
      </c>
      <c r="AI57" s="24" t="n">
        <f aca="false">AI15+AI30-AI88</f>
        <v>0</v>
      </c>
      <c r="AJ57" s="24" t="n">
        <f aca="false">AJ15+AJ30-AJ88</f>
        <v>0</v>
      </c>
      <c r="AK57" s="24" t="n">
        <f aca="false">AK15+AK30-AK88</f>
        <v>0</v>
      </c>
      <c r="AL57" s="24" t="n">
        <f aca="false">AL15+AL30-AL88</f>
        <v>0</v>
      </c>
      <c r="AM57" s="24" t="n">
        <f aca="false">AM15+AM30-AM88</f>
        <v>-5000</v>
      </c>
      <c r="AO57" s="28" t="n">
        <f aca="false">SUM(I57:AN57)-AQ57</f>
        <v>19800</v>
      </c>
      <c r="AP57" s="29" t="n">
        <f aca="false">AO57*E57</f>
        <v>1980</v>
      </c>
      <c r="AQ57" s="28" t="n">
        <f aca="false">SUM(I57:AM57)*F57</f>
        <v>200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10988</v>
      </c>
      <c r="J58" s="24" t="n">
        <f aca="false">J16+J31-J89</f>
        <v>15000</v>
      </c>
      <c r="K58" s="24" t="n">
        <f aca="false">K16+K31-K89</f>
        <v>15000</v>
      </c>
      <c r="L58" s="24" t="n">
        <f aca="false">L16+L31-L89</f>
        <v>15000</v>
      </c>
      <c r="M58" s="24" t="n">
        <f aca="false">M16+M31-M89</f>
        <v>15000</v>
      </c>
      <c r="N58" s="24" t="n">
        <f aca="false">N16+N31-N89</f>
        <v>15000</v>
      </c>
      <c r="O58" s="24" t="n">
        <f aca="false">O16+O31-O89</f>
        <v>15000</v>
      </c>
      <c r="P58" s="24" t="n">
        <f aca="false">P16+P31-P89</f>
        <v>15000</v>
      </c>
      <c r="Q58" s="24" t="n">
        <f aca="false">Q16+Q31-Q89</f>
        <v>15000</v>
      </c>
      <c r="R58" s="24" t="n">
        <f aca="false">R16+R31-R89</f>
        <v>15000</v>
      </c>
      <c r="S58" s="24" t="n">
        <f aca="false">S16+S31-S89</f>
        <v>15000</v>
      </c>
      <c r="T58" s="24" t="n">
        <f aca="false">T16+T31-T89</f>
        <v>15000</v>
      </c>
      <c r="U58" s="24" t="n">
        <f aca="false">U16+U31-U89</f>
        <v>15000</v>
      </c>
      <c r="V58" s="24" t="n">
        <f aca="false">V16+V31-V89</f>
        <v>15000</v>
      </c>
      <c r="W58" s="24" t="n">
        <f aca="false">W16+W31-W89</f>
        <v>15000</v>
      </c>
      <c r="X58" s="24" t="n">
        <f aca="false">X16+X31-X89</f>
        <v>15000</v>
      </c>
      <c r="Y58" s="24" t="n">
        <f aca="false">Y16+Y31-Y89</f>
        <v>15000</v>
      </c>
      <c r="Z58" s="24" t="n">
        <f aca="false">Z16+Z31-Z89</f>
        <v>15000</v>
      </c>
      <c r="AA58" s="24" t="n">
        <f aca="false">AA16+AA31-AA89</f>
        <v>15000</v>
      </c>
      <c r="AB58" s="24" t="n">
        <f aca="false">AB16+AB31-AB89</f>
        <v>15000</v>
      </c>
      <c r="AC58" s="24" t="n">
        <f aca="false">AC16+AC31-AC89</f>
        <v>15000</v>
      </c>
      <c r="AD58" s="24" t="n">
        <f aca="false">AD16+AD31-AD89</f>
        <v>15000</v>
      </c>
      <c r="AE58" s="24" t="n">
        <f aca="false">AE16+AE31-AE89</f>
        <v>15000</v>
      </c>
      <c r="AF58" s="24" t="n">
        <f aca="false">AF16+AF31-AF89</f>
        <v>15000</v>
      </c>
      <c r="AG58" s="24" t="n">
        <f aca="false">AG16+AG31-AG89</f>
        <v>15000</v>
      </c>
      <c r="AH58" s="24" t="n">
        <f aca="false">AH16+AH31-AH89</f>
        <v>15000</v>
      </c>
      <c r="AI58" s="24" t="n">
        <f aca="false">AI16+AI31-AI89</f>
        <v>15000</v>
      </c>
      <c r="AJ58" s="24" t="n">
        <f aca="false">AJ16+AJ31-AJ89</f>
        <v>15000</v>
      </c>
      <c r="AK58" s="24" t="n">
        <f aca="false">AK16+AK31-AK89</f>
        <v>15000</v>
      </c>
      <c r="AL58" s="24" t="n">
        <f aca="false">AL16+AL31-AL89</f>
        <v>15000</v>
      </c>
      <c r="AM58" s="24" t="n">
        <f aca="false">AM16+AM31-AM89</f>
        <v>0</v>
      </c>
      <c r="AO58" s="28" t="n">
        <f aca="false">SUM(I58:AN58)-AQ58</f>
        <v>441528.12</v>
      </c>
      <c r="AP58" s="29" t="n">
        <f aca="false">AO58*E58</f>
        <v>44152.812</v>
      </c>
      <c r="AQ58" s="28" t="n">
        <f aca="false">SUM(I58:AM58)*F58</f>
        <v>4459.88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40988</v>
      </c>
      <c r="J61" s="34" t="n">
        <f aca="false">SUM(J45:J60)</f>
        <v>40703</v>
      </c>
      <c r="K61" s="34" t="n">
        <f aca="false">SUM(K45:K60)</f>
        <v>40934</v>
      </c>
      <c r="L61" s="34" t="n">
        <f aca="false">SUM(L45:L60)</f>
        <v>39933</v>
      </c>
      <c r="M61" s="34" t="n">
        <f aca="false">SUM(M45:M60)</f>
        <v>40349</v>
      </c>
      <c r="N61" s="34" t="n">
        <f aca="false">SUM(N45:N60)</f>
        <v>5974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0</v>
      </c>
      <c r="W61" s="34" t="n">
        <f aca="false">SUM(W45:W60)</f>
        <v>0</v>
      </c>
      <c r="X61" s="34" t="n">
        <f aca="false">SUM(X45:X60)</f>
        <v>0</v>
      </c>
      <c r="Y61" s="34" t="n">
        <f aca="false">SUM(Y45:Y60)</f>
        <v>0</v>
      </c>
      <c r="Z61" s="34" t="n">
        <f aca="false">SUM(Z45:Z60)</f>
        <v>0</v>
      </c>
      <c r="AA61" s="34" t="n">
        <f aca="false">SUM(AA45:AA60)</f>
        <v>0</v>
      </c>
      <c r="AB61" s="34" t="n">
        <f aca="false">SUM(AB45:AB60)</f>
        <v>0</v>
      </c>
      <c r="AC61" s="34" t="n">
        <f aca="false">SUM(AC45:AC60)</f>
        <v>0</v>
      </c>
      <c r="AD61" s="34" t="n">
        <f aca="false">SUM(AD45:AD60)</f>
        <v>0</v>
      </c>
      <c r="AE61" s="34" t="n">
        <f aca="false">SUM(AE45:AE60)</f>
        <v>0</v>
      </c>
      <c r="AF61" s="34" t="n">
        <f aca="false">SUM(AF45:AF60)</f>
        <v>0</v>
      </c>
      <c r="AG61" s="34" t="n">
        <f aca="false">SUM(AG45:AG60)</f>
        <v>0</v>
      </c>
      <c r="AH61" s="34" t="n">
        <f aca="false">SUM(AH45:AH60)</f>
        <v>0</v>
      </c>
      <c r="AI61" s="34" t="n">
        <f aca="false">SUM(AI45:AI60)</f>
        <v>0</v>
      </c>
      <c r="AJ61" s="34" t="n">
        <f aca="false">SUM(AJ45:AJ60)</f>
        <v>0</v>
      </c>
      <c r="AK61" s="34" t="n">
        <f aca="false">SUM(AK45:AK60)</f>
        <v>15000</v>
      </c>
      <c r="AL61" s="34" t="n">
        <f aca="false">SUM(AL45:AL60)</f>
        <v>15000</v>
      </c>
      <c r="AM61" s="34" t="n">
        <f aca="false">SUM(AM45:AM60)</f>
        <v>-15000</v>
      </c>
      <c r="AO61" s="34" t="n">
        <f aca="false">SUM(AO45:AO60)</f>
        <v>221642.19</v>
      </c>
      <c r="AP61" s="36" t="n">
        <f aca="false">SUM(AP45:AP60)</f>
        <v>22164.219</v>
      </c>
      <c r="AQ61" s="34" t="n">
        <f aca="false">SUM(AQ45:AQ60)</f>
        <v>2238.81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40578.12</v>
      </c>
      <c r="J73" s="28" t="n">
        <f aca="false">J61-(J45*$F45+J46*$F46+J47*$F47+J48*$F48+J49*$F49+J51*$F51+J52*$F52+J53*$F53+J54*$F54+J55*$F55+J56*$F56+J57*$F57+J58*$F58+J59*$F59+J50*$F50)-J60*$F60-J91-J94-J97-J100-J103+J91</f>
        <v>40295.97</v>
      </c>
      <c r="K73" s="28" t="n">
        <f aca="false">K61-(K45*$F45+K46*$F46+K47*$F47+K48*$F48+K49*$F49+K51*$F51+K52*$F52+K53*$F53+K54*$F54+K55*$F55+K56*$F56+K57*$F57+K58*$F58+K59*$F59+K50*$F50)-K60*$F60-K91-K94-K97-K100-K103+K91</f>
        <v>40524.66</v>
      </c>
      <c r="L73" s="28" t="n">
        <f aca="false">L61-(L45*$F45+L46*$F46+L47*$F47+L48*$F48+L49*$F49+L51*$F51+L52*$F52+L53*$F53+L54*$F54+L55*$F55+L56*$F56+L57*$F57+L58*$F58+L59*$F59+L50*$F50)-L60*$F60-L91-L94-L97-L100-L103+L91</f>
        <v>39533.67</v>
      </c>
      <c r="M73" s="28" t="n">
        <f aca="false">M61-(M45*$F45+M46*$F46+M47*$F47+M48*$F48+M49*$F49+M51*$F51+M52*$F52+M53*$F53+M54*$F54+M55*$F55+M56*$F56+M57*$F57+M58*$F58+M59*$F59+M50*$F50)-M60*$F60-M91-M94-M97-M100-M103+M91</f>
        <v>39945.51</v>
      </c>
      <c r="N73" s="28" t="n">
        <f aca="false">N61-(N45*$F45+N46*$F46+N47*$F47+N48*$F48+N49*$F49+N51*$F51+N52*$F52+N53*$F53+N54*$F54+N55*$F55+N56*$F56+N57*$F57+N58*$F58+N59*$F59+N50*$F50)-N60*$F60-N91-N94-N97-N100-N103+N91</f>
        <v>5914.26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0</v>
      </c>
      <c r="W73" s="28" t="n">
        <f aca="false">W61-(W45*$F45+W46*$F46+W47*$F47+W48*$F48+W49*$F49+W51*$F51+W52*$F52+W53*$F53+W54*$F54+W55*$F55+W56*$F56+W57*$F57+W58*$F58+W59*$F59+W50*$F50)-W60*$F60-W91-W94-W97-W100-W103+W91</f>
        <v>0</v>
      </c>
      <c r="X73" s="28" t="n">
        <f aca="false">X61-(X45*$F45+X46*$F46+X47*$F47+X48*$F48+X49*$F49+X51*$F51+X52*$F52+X53*$F53+X54*$F54+X55*$F55+X56*$F56+X57*$F57+X58*$F58+X59*$F59+X50*$F50)-X60*$F60-X91-X94-X97-X100-X103+X91</f>
        <v>0</v>
      </c>
      <c r="Y73" s="28" t="n">
        <f aca="false">Y61-(Y45*$F45+Y46*$F46+Y47*$F47+Y48*$F48+Y49*$F49+Y51*$F51+Y52*$F52+Y53*$F53+Y54*$F54+Y55*$F55+Y56*$F56+Y57*$F57+Y58*$F58+Y59*$F59+Y50*$F50)-Y60*$F60-Y91-Y94-Y97-Y100-Y103+Y91</f>
        <v>0</v>
      </c>
      <c r="Z73" s="28" t="n">
        <f aca="false">Z61-(Z45*$F45+Z46*$F46+Z47*$F47+Z48*$F48+Z49*$F49+Z51*$F51+Z52*$F52+Z53*$F53+Z54*$F54+Z55*$F55+Z56*$F56+Z57*$F57+Z58*$F58+Z59*$F59+Z50*$F50)-Z60*$F60-Z91-Z94-Z97-Z100-Z103+Z91</f>
        <v>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0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0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0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0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0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0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14850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14850</v>
      </c>
      <c r="AM73" s="28"/>
      <c r="AO73" s="28" t="n">
        <f aca="false">SUM(I73:AN73)</f>
        <v>236492.19</v>
      </c>
      <c r="AP73" s="29" t="n">
        <f aca="false">AP17+AP33+AP36+AP39+AP61+AP64+AP67-AP91-AP94-AP97-AP100-AP103</f>
        <v>13273.5780000002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127</v>
      </c>
      <c r="D78" s="1" t="s">
        <v>128</v>
      </c>
      <c r="E78" s="1" t="n">
        <v>3.039</v>
      </c>
      <c r="I78" s="24" t="n">
        <v>0</v>
      </c>
      <c r="J78" s="24" t="n">
        <v>4297</v>
      </c>
      <c r="K78" s="24" t="n">
        <v>4066</v>
      </c>
      <c r="L78" s="24" t="n">
        <v>5067</v>
      </c>
      <c r="M78" s="24" t="n">
        <v>4651</v>
      </c>
      <c r="N78" s="24" t="n">
        <v>15000</v>
      </c>
      <c r="O78" s="24" t="n">
        <f aca="false">N78</f>
        <v>15000</v>
      </c>
      <c r="P78" s="24" t="n">
        <f aca="false">O78</f>
        <v>15000</v>
      </c>
      <c r="Q78" s="24" t="n">
        <f aca="false">P78</f>
        <v>15000</v>
      </c>
      <c r="R78" s="24" t="n">
        <f aca="false">Q78</f>
        <v>15000</v>
      </c>
      <c r="S78" s="24" t="n">
        <f aca="false">R78</f>
        <v>15000</v>
      </c>
      <c r="T78" s="24" t="n">
        <f aca="false">S78</f>
        <v>15000</v>
      </c>
      <c r="U78" s="24" t="n">
        <f aca="false">T78</f>
        <v>15000</v>
      </c>
      <c r="V78" s="24" t="n">
        <f aca="false">U78</f>
        <v>15000</v>
      </c>
      <c r="W78" s="24" t="n">
        <f aca="false">V78</f>
        <v>15000</v>
      </c>
      <c r="X78" s="24" t="n">
        <f aca="false">W78</f>
        <v>15000</v>
      </c>
      <c r="Y78" s="24" t="n">
        <f aca="false">X78</f>
        <v>15000</v>
      </c>
      <c r="Z78" s="24" t="n">
        <f aca="false">Y78</f>
        <v>15000</v>
      </c>
      <c r="AA78" s="24" t="n">
        <f aca="false">Z78</f>
        <v>15000</v>
      </c>
      <c r="AB78" s="24" t="n">
        <f aca="false">AA78</f>
        <v>15000</v>
      </c>
      <c r="AC78" s="24" t="n">
        <f aca="false">AB78</f>
        <v>15000</v>
      </c>
      <c r="AD78" s="24" t="n">
        <f aca="false">AC78</f>
        <v>15000</v>
      </c>
      <c r="AE78" s="24" t="n">
        <f aca="false">AD78</f>
        <v>15000</v>
      </c>
      <c r="AF78" s="24" t="n">
        <f aca="false">AE78</f>
        <v>15000</v>
      </c>
      <c r="AG78" s="24" t="n">
        <f aca="false">AF78</f>
        <v>15000</v>
      </c>
      <c r="AH78" s="24" t="n">
        <f aca="false">AG78</f>
        <v>15000</v>
      </c>
      <c r="AI78" s="24" t="n">
        <f aca="false">AH78</f>
        <v>15000</v>
      </c>
      <c r="AJ78" s="24" t="n">
        <f aca="false">AI78</f>
        <v>15000</v>
      </c>
      <c r="AK78" s="24" t="n">
        <f aca="false">AJ78</f>
        <v>15000</v>
      </c>
      <c r="AL78" s="24" t="n">
        <f aca="false">AK78</f>
        <v>15000</v>
      </c>
      <c r="AM78" s="24" t="n">
        <f aca="false">AL78</f>
        <v>15000</v>
      </c>
      <c r="AO78" s="28" t="n">
        <f aca="false">SUM(I78:AN78)</f>
        <v>408081</v>
      </c>
      <c r="AP78" s="28" t="n">
        <f aca="false">SUM(I78:AM78)*E78</f>
        <v>1240158.159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v>9026</v>
      </c>
      <c r="O79" s="24" t="n">
        <v>15000</v>
      </c>
      <c r="P79" s="24" t="n">
        <f aca="false">O79</f>
        <v>15000</v>
      </c>
      <c r="Q79" s="24" t="n">
        <f aca="false">P79</f>
        <v>15000</v>
      </c>
      <c r="R79" s="24" t="n">
        <f aca="false">Q79</f>
        <v>15000</v>
      </c>
      <c r="S79" s="24" t="n">
        <f aca="false">R79</f>
        <v>15000</v>
      </c>
      <c r="T79" s="24" t="n">
        <f aca="false">S79</f>
        <v>15000</v>
      </c>
      <c r="U79" s="24" t="n">
        <f aca="false">T79</f>
        <v>15000</v>
      </c>
      <c r="V79" s="24" t="n">
        <f aca="false">U79</f>
        <v>15000</v>
      </c>
      <c r="W79" s="24" t="n">
        <f aca="false">V79</f>
        <v>15000</v>
      </c>
      <c r="X79" s="24" t="n">
        <f aca="false">W79</f>
        <v>15000</v>
      </c>
      <c r="Y79" s="24" t="n">
        <f aca="false">X79</f>
        <v>15000</v>
      </c>
      <c r="Z79" s="24" t="n">
        <f aca="false">Y79</f>
        <v>15000</v>
      </c>
      <c r="AA79" s="24" t="n">
        <f aca="false">Z79</f>
        <v>15000</v>
      </c>
      <c r="AB79" s="24" t="n">
        <f aca="false">AA79</f>
        <v>15000</v>
      </c>
      <c r="AC79" s="24" t="n">
        <f aca="false">AB79</f>
        <v>15000</v>
      </c>
      <c r="AD79" s="24" t="n">
        <f aca="false">AC79</f>
        <v>15000</v>
      </c>
      <c r="AE79" s="24" t="n">
        <f aca="false">AD79</f>
        <v>15000</v>
      </c>
      <c r="AF79" s="24" t="n">
        <f aca="false">AE79</f>
        <v>15000</v>
      </c>
      <c r="AG79" s="24" t="n">
        <f aca="false">AF79</f>
        <v>15000</v>
      </c>
      <c r="AH79" s="24" t="n">
        <f aca="false">AG79</f>
        <v>15000</v>
      </c>
      <c r="AI79" s="24" t="n">
        <f aca="false">AH79</f>
        <v>15000</v>
      </c>
      <c r="AJ79" s="24" t="n">
        <f aca="false">AI79</f>
        <v>15000</v>
      </c>
      <c r="AK79" s="24" t="n">
        <f aca="false">AJ79</f>
        <v>15000</v>
      </c>
      <c r="AL79" s="24" t="n">
        <f aca="false">AK79</f>
        <v>15000</v>
      </c>
      <c r="AM79" s="24" t="n">
        <f aca="false">AL79</f>
        <v>15000</v>
      </c>
      <c r="AO79" s="28" t="n">
        <f aca="false">SUM(I79:AN79)</f>
        <v>384026</v>
      </c>
      <c r="AP79" s="28" t="n">
        <f aca="false">SUM(I79:AM79)*E79</f>
        <v>1167055.014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f aca="false">K80</f>
        <v>0</v>
      </c>
      <c r="M80" s="24" t="n">
        <f aca="false">L80</f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f aca="false">I81</f>
        <v>0</v>
      </c>
      <c r="K81" s="24" t="n">
        <f aca="false">J81</f>
        <v>0</v>
      </c>
      <c r="L81" s="24" t="n">
        <f aca="false">K81</f>
        <v>0</v>
      </c>
      <c r="M81" s="24" t="n">
        <f aca="false">L81</f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v>10000</v>
      </c>
      <c r="O83" s="24" t="n">
        <f aca="false">N83</f>
        <v>10000</v>
      </c>
      <c r="P83" s="24" t="n">
        <f aca="false">O83</f>
        <v>10000</v>
      </c>
      <c r="Q83" s="24" t="n">
        <f aca="false">P83</f>
        <v>10000</v>
      </c>
      <c r="R83" s="24" t="n">
        <f aca="false">Q83</f>
        <v>10000</v>
      </c>
      <c r="S83" s="24" t="n">
        <f aca="false">R83</f>
        <v>10000</v>
      </c>
      <c r="T83" s="24" t="n">
        <f aca="false">S83</f>
        <v>10000</v>
      </c>
      <c r="U83" s="24" t="n">
        <f aca="false">T83</f>
        <v>10000</v>
      </c>
      <c r="V83" s="24" t="n">
        <f aca="false">U83</f>
        <v>10000</v>
      </c>
      <c r="W83" s="24" t="n">
        <f aca="false">V83</f>
        <v>10000</v>
      </c>
      <c r="X83" s="24" t="n">
        <f aca="false">W83</f>
        <v>10000</v>
      </c>
      <c r="Y83" s="24" t="n">
        <f aca="false">X83</f>
        <v>10000</v>
      </c>
      <c r="Z83" s="24" t="n">
        <f aca="false">Y83</f>
        <v>10000</v>
      </c>
      <c r="AA83" s="24" t="n">
        <f aca="false">Z83</f>
        <v>10000</v>
      </c>
      <c r="AB83" s="24" t="n">
        <f aca="false">AA83</f>
        <v>10000</v>
      </c>
      <c r="AC83" s="24" t="n">
        <f aca="false">AB83</f>
        <v>10000</v>
      </c>
      <c r="AD83" s="24" t="n">
        <f aca="false">AC83</f>
        <v>10000</v>
      </c>
      <c r="AE83" s="24" t="n">
        <f aca="false">AD83</f>
        <v>10000</v>
      </c>
      <c r="AF83" s="24" t="n">
        <f aca="false">AE83</f>
        <v>10000</v>
      </c>
      <c r="AG83" s="24" t="n">
        <f aca="false">AF83</f>
        <v>10000</v>
      </c>
      <c r="AH83" s="24" t="n">
        <f aca="false">AG83</f>
        <v>10000</v>
      </c>
      <c r="AI83" s="24" t="n">
        <f aca="false">AH83</f>
        <v>10000</v>
      </c>
      <c r="AJ83" s="24" t="n">
        <f aca="false">AI83</f>
        <v>10000</v>
      </c>
      <c r="AK83" s="24" t="n">
        <f aca="false">AJ83</f>
        <v>10000</v>
      </c>
      <c r="AL83" s="24" t="n">
        <f aca="false">AK83</f>
        <v>10000</v>
      </c>
      <c r="AM83" s="24" t="n">
        <f aca="false">AL83</f>
        <v>10000</v>
      </c>
      <c r="AO83" s="28" t="n">
        <f aca="false">SUM(I83:AN83)</f>
        <v>260000</v>
      </c>
      <c r="AP83" s="28" t="n">
        <f aca="false">SUM(I83:AM83)*E83</f>
        <v>790140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f aca="false">P88</f>
        <v>5000</v>
      </c>
      <c r="R88" s="24" t="n">
        <f aca="false">Q88</f>
        <v>5000</v>
      </c>
      <c r="S88" s="24" t="n">
        <f aca="false">R88</f>
        <v>5000</v>
      </c>
      <c r="T88" s="24" t="n">
        <f aca="false">S88</f>
        <v>5000</v>
      </c>
      <c r="U88" s="24" t="n">
        <f aca="false">T88</f>
        <v>5000</v>
      </c>
      <c r="V88" s="24" t="n">
        <f aca="false">U88</f>
        <v>5000</v>
      </c>
      <c r="W88" s="24" t="n">
        <f aca="false">V88</f>
        <v>5000</v>
      </c>
      <c r="X88" s="24" t="n">
        <f aca="false">W88</f>
        <v>5000</v>
      </c>
      <c r="Y88" s="24" t="n">
        <f aca="false">X88</f>
        <v>5000</v>
      </c>
      <c r="Z88" s="24" t="n">
        <f aca="false">Y88</f>
        <v>5000</v>
      </c>
      <c r="AA88" s="24" t="n">
        <f aca="false">Z88</f>
        <v>5000</v>
      </c>
      <c r="AB88" s="24" t="n">
        <f aca="false">AA88</f>
        <v>5000</v>
      </c>
      <c r="AC88" s="24" t="n">
        <f aca="false">AB88</f>
        <v>5000</v>
      </c>
      <c r="AD88" s="24" t="n">
        <f aca="false">AC88</f>
        <v>5000</v>
      </c>
      <c r="AE88" s="24" t="n">
        <f aca="false">AD88</f>
        <v>5000</v>
      </c>
      <c r="AF88" s="24" t="n">
        <f aca="false">AE88</f>
        <v>5000</v>
      </c>
      <c r="AG88" s="24" t="n">
        <f aca="false">AF88</f>
        <v>5000</v>
      </c>
      <c r="AH88" s="24" t="n">
        <f aca="false">AG88</f>
        <v>5000</v>
      </c>
      <c r="AI88" s="24" t="n">
        <f aca="false">AH88</f>
        <v>5000</v>
      </c>
      <c r="AJ88" s="24" t="n">
        <f aca="false">AI88</f>
        <v>5000</v>
      </c>
      <c r="AK88" s="24" t="n">
        <f aca="false">AJ88</f>
        <v>5000</v>
      </c>
      <c r="AL88" s="24" t="n">
        <f aca="false">AK88</f>
        <v>5000</v>
      </c>
      <c r="AM88" s="24" t="n">
        <f aca="false">AL88</f>
        <v>5000</v>
      </c>
      <c r="AO88" s="28" t="n">
        <f aca="false">SUM(I88:AN88)</f>
        <v>130000</v>
      </c>
      <c r="AP88" s="28" t="n">
        <f aca="false">SUM(I88:AM88)*E88</f>
        <v>395070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4012</v>
      </c>
      <c r="J89" s="24" t="n">
        <v>0</v>
      </c>
      <c r="K89" s="24" t="n">
        <v>0</v>
      </c>
      <c r="L89" s="24" t="n">
        <v>0</v>
      </c>
      <c r="M89" s="24" t="n">
        <f aca="false">L89</f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4012</v>
      </c>
      <c r="AP89" s="76" t="n">
        <f aca="false">SUM(I89:AM89)*E89</f>
        <v>12192.468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4012</v>
      </c>
      <c r="J91" s="69" t="n">
        <f aca="false">SUM(J76:J90)</f>
        <v>4297</v>
      </c>
      <c r="K91" s="69" t="n">
        <f aca="false">SUM(K76:K90)</f>
        <v>4066</v>
      </c>
      <c r="L91" s="69" t="n">
        <f aca="false">SUM(L76:L90)</f>
        <v>5067</v>
      </c>
      <c r="M91" s="69" t="n">
        <f aca="false">SUM(M76:M90)</f>
        <v>4651</v>
      </c>
      <c r="N91" s="69" t="n">
        <f aca="false">SUM(N76:N90)</f>
        <v>39026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45000</v>
      </c>
      <c r="W91" s="69" t="n">
        <f aca="false">SUM(W76:W90)</f>
        <v>45000</v>
      </c>
      <c r="X91" s="69" t="n">
        <f aca="false">SUM(X76:X90)</f>
        <v>45000</v>
      </c>
      <c r="Y91" s="69" t="n">
        <f aca="false">SUM(Y76:Y90)</f>
        <v>45000</v>
      </c>
      <c r="Z91" s="69" t="n">
        <f aca="false">SUM(Z76:Z90)</f>
        <v>45000</v>
      </c>
      <c r="AA91" s="69" t="n">
        <f aca="false">SUM(AA76:AA90)</f>
        <v>45000</v>
      </c>
      <c r="AB91" s="69" t="n">
        <f aca="false">SUM(AB76:AB90)</f>
        <v>45000</v>
      </c>
      <c r="AC91" s="69" t="n">
        <f aca="false">SUM(AC76:AC90)</f>
        <v>45000</v>
      </c>
      <c r="AD91" s="69" t="n">
        <f aca="false">SUM(AD76:AD90)</f>
        <v>45000</v>
      </c>
      <c r="AE91" s="69" t="n">
        <f aca="false">SUM(AE76:AE90)</f>
        <v>45000</v>
      </c>
      <c r="AF91" s="69" t="n">
        <f aca="false">SUM(AF76:AF90)</f>
        <v>45000</v>
      </c>
      <c r="AG91" s="69" t="n">
        <f aca="false">SUM(AG76:AG90)</f>
        <v>45000</v>
      </c>
      <c r="AH91" s="69" t="n">
        <f aca="false">SUM(AH76:AH90)</f>
        <v>45000</v>
      </c>
      <c r="AI91" s="69" t="n">
        <f aca="false">SUM(AI76:AI90)</f>
        <v>45000</v>
      </c>
      <c r="AJ91" s="69" t="n">
        <f aca="false">SUM(AJ76:AJ90)</f>
        <v>45000</v>
      </c>
      <c r="AK91" s="69" t="n">
        <f aca="false">SUM(AK76:AK90)</f>
        <v>45000</v>
      </c>
      <c r="AL91" s="69" t="n">
        <f aca="false">SUM(AL76:AL90)</f>
        <v>45000</v>
      </c>
      <c r="AM91" s="69" t="n">
        <f aca="false">SUM(AM76:AM90)</f>
        <v>45000</v>
      </c>
      <c r="AO91" s="34" t="n">
        <f aca="false">SUM(AO76:AO90)</f>
        <v>1186119</v>
      </c>
      <c r="AP91" s="34" t="n">
        <f aca="false">SUM(AP76:AP90)</f>
        <v>3604615.641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750000</v>
      </c>
      <c r="AP108" s="84" t="n">
        <f aca="false">AP33</f>
        <v>2155125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221642.19</v>
      </c>
      <c r="AP111" s="84" t="n">
        <f aca="false">AP61</f>
        <v>22164.219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1186119</v>
      </c>
      <c r="AP114" s="88" t="n">
        <f aca="false">SUM(AP75:AP103)-AP91</f>
        <v>3604615.641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236492.19</v>
      </c>
      <c r="AP115" s="84" t="n">
        <f aca="false">AP73</f>
        <v>13273.5780000002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1422611.19</v>
      </c>
      <c r="AP116" s="84" t="n">
        <f aca="false">AO116*G73</f>
        <v>56904.4476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70178.0256000002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2238.81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-74849.9999999999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Megan Parker</cp:lastModifiedBy>
  <cp:lastPrinted>2001-05-09T11:03:28Z</cp:lastPrinted>
  <cp:revision>0</cp:revision>
  <dc:subject/>
  <dc:title/>
</cp:coreProperties>
</file>