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  <sheet name="Mar 01 Est" sheetId="4" state="visible" r:id="rId6"/>
  </sheets>
  <definedNames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localSheetId="3" name="_xlnm.Print_Area" vbProcedure="false">'Mar 01 Est'!$A$1:$AQ$123</definedName>
    <definedName function="false" hidden="false" name="Summary" vbProcedure="false">'Feb 01 Est'!$AK$105:$AP$121</definedName>
    <definedName function="false" hidden="false" localSheetId="3" name="Summary" vbProcedure="false">'Mar 01 Est'!$AK$105:$AP$122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<sst xmlns="http://schemas.openxmlformats.org/spreadsheetml/2006/main" count="782" uniqueCount="119">
  <si>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</si>
  <si>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</si>
  <si>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</si>
  <si>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</si>
  <si>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</si>
  <si>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</si>
  <si>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</si>
  <si>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</si>
  <si>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</si>
  <si>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</si>
  <si>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</si>
  <si>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</si>
  <si>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</si>
  <si>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</si>
  <si>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</si>
  <si>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</si>
  <si>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</si>
  <si>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</si>
  <si>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</si>
  <si>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</si>
  <si>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</si>
  <si>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</si>
  <si>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</si>
  <si>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</si>
  <si>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</si>
  <si>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</si>
  <si>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</si>
  <si>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</si>
  <si>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</si>
  <si>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</si>
  <si>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</si>
  <si>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</si>
  <si>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</si>
  <si>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</si>
  <si>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</si>
  <si>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</si>
  <si>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</si>
  <si>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</si>
  <si>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</si>
  <si>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</si>
  <si>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</si>
  <si>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</si>
  <si>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</si>
  <si>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</si>
  <si>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</si>
  <si>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</si>
  <si>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</si>
  <si>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</si>
  <si>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</si>
  <si>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</si>
  <si>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</si>
  <si>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</si>
  <si>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</si>
  <si>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</si>
  <si>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</si>
  <si>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</si>
  <si>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</si>
  <si>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</si>
  <si>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</si>
  <si>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</si>
  <si>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</si>
  <si>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</si>
  <si>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</si>
  <si>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</si>
  <si>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</si>
  <si>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</si>
  <si>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</si>
  <si>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</si>
  <si>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</si>
  <si>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</si>
  <si>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</si>
  <si>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</si>
  <si>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</si>
  <si>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</si>
  <si>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</si>
  <si>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</si>
  <si>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</si>
  <si>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</si>
  <si>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</si>
  <si>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</si>
  <si>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</si>
  <si>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</si>
  <si>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</si>
  <si>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</si>
  <si>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</si>
  <si>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</si>
  <si>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</si>
  <si>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</si>
  <si>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</si>
  <si>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</si>
  <si>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</si>
  <si>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</si>
  <si>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</si>
  <si>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</si>
  <si>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</si>
  <si>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</si>
  <si>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</si>
  <si>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</si>
  <si>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</si>
  <si>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</si>
  <si>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</si>
  <si>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</si>
  <si>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</si>
  <si>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</si>
  <si>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</si>
  <si>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</si>
  <si>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</si>
  <si>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Recoup from Tenaska IV</t>
  </si>
  <si>
    <t xml:space="preserve">Agency Fee (Based on Nom)</t>
  </si>
  <si>
    <t xml:space="preserve">     Total Receipt from Tenaska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</si>
  <si>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</si>
  <si>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</si>
  <si>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</si>
  <si>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</si>
  <si>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</si>
  <si>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</si>
  <si>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</si>
  <si>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March 2001</t>
  </si>
  <si>
    <t xml:space="preserve">Del Volume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</si>
</sst>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  <numFmt numFmtId="176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  <font>
      <b val="true"/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SUM(I43:AN43)-AQ43</f>
        <v>81180</v>
      </c>
      <c r="AP43" s="29" t="n">
        <f aca="false">AO43*E43</f>
        <v>8118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SUM(I44:AN44)-AQ44</f>
        <v>0</v>
      </c>
      <c r="AP44" s="29" t="n">
        <f aca="false">AO44*E44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SUM(I46:AN46)-AQ46</f>
        <v>163350</v>
      </c>
      <c r="AP46" s="29" t="n">
        <f aca="false">AO46*E46</f>
        <v>16335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SUM(I47:AN47)-AQ47</f>
        <v>616900</v>
      </c>
      <c r="AP47" s="29" t="n">
        <f aca="false">AO47*E47</f>
        <v>49352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SUM(I48:AN48)-AQ48</f>
        <v>245223</v>
      </c>
      <c r="AP48" s="29" t="n">
        <f aca="false">AO48*E48</f>
        <v>24522.3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SUM(I49:AN49)-AQ49</f>
        <v>0</v>
      </c>
      <c r="AP49" s="29" t="n">
        <f aca="false">AO49*E49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SUM(I50:AN50)-AQ50</f>
        <v>0</v>
      </c>
      <c r="AP50" s="29" t="n">
        <f aca="false">AO50*E50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SUM(I51:AN51)-AQ51</f>
        <v>14850</v>
      </c>
      <c r="AP51" s="29" t="n">
        <f aca="false">AO51*E51</f>
        <v>1485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SUM(I55:AN55)-AQ55</f>
        <v>274527</v>
      </c>
      <c r="AP55" s="29" t="n">
        <f aca="false">AO55*E55</f>
        <v>27452.7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/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SUM(I57:AN57)-AQ57</f>
        <v>-12000</v>
      </c>
      <c r="AP57" s="77" t="n">
        <f aca="false">AO57*E57</f>
        <v>-0</v>
      </c>
      <c r="AQ57" s="68" t="n">
        <f aca="false">SUM(I57:AM57)*F57</f>
        <v>-0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1384030</v>
      </c>
      <c r="AP58" s="36" t="n">
        <f aca="false">SUM(AP43:AP57)</f>
        <v>127265</v>
      </c>
      <c r="AQ58" s="34" t="n">
        <f aca="false">SUM(AQ43:AQ57)</f>
        <v>10970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44620</v>
      </c>
      <c r="V70" s="28" t="n">
        <f aca="false">V58-(V43*$F43+V44*$F44+V45*$F45+V46*$F46+V47*$F47+V48*$F48+V49*$F49+V50*$F50+V51*$F51+V52*$F52+V53*$F53+V54*$F54+V55*$F55+V56*$F56)-V57*$F57-V73-V76-V79-V82-V85</f>
        <v>44620</v>
      </c>
      <c r="W70" s="28" t="n">
        <f aca="false">W58-(W43*$F43+W44*$F44+W45*$F45+W46*$F46+W47*$F47+W48*$F48+W49*$F49+W50*$F50+W51*$F51+W52*$F52+W53*$F53+W54*$F54+W55*$F55+W56*$F56)-W57*$F57-W73-W76-W79-W82-W85</f>
        <v>44620</v>
      </c>
      <c r="X70" s="28" t="n">
        <f aca="false">X58-(X43*$F43+X44*$F44+X45*$F45+X46*$F46+X47*$F47+X48*$F48+X49*$F49+X50*$F50+X51*$F51+X52*$F52+X53*$F53+X54*$F54+X55*$F55+X56*$F56)-X57*$F57-X73-X76-X79-X82-X85</f>
        <v>44620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1384030</v>
      </c>
      <c r="AP70" s="29" t="n">
        <f aca="false">AP16+AP31+AP34+AP37+AP58+AP61+AP64-AP73-AP76-AP79-AP82-AP85</f>
        <v>3877329.5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1384030</v>
      </c>
      <c r="AP93" s="84" t="n">
        <f aca="false">AP58</f>
        <v>127265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107</v>
      </c>
      <c r="AL97" s="37"/>
      <c r="AM97" s="37"/>
      <c r="AN97" s="37"/>
      <c r="AO97" s="76" t="n">
        <f aca="false">AO70</f>
        <v>1384030</v>
      </c>
      <c r="AP97" s="84" t="n">
        <f aca="false">AP70</f>
        <v>3877329.5</v>
      </c>
    </row>
    <row r="98" customFormat="false" ht="11.25" hidden="false" customHeight="false" outlineLevel="0" collapsed="false">
      <c r="AK98" s="85" t="s">
        <v>108</v>
      </c>
      <c r="AL98" s="37"/>
      <c r="AM98" s="37"/>
      <c r="AN98" s="37"/>
      <c r="AO98" s="76" t="n">
        <f aca="false">+(SUM(I58:AM58,I61:AM61,I64:AM64)-SUM(I57:AM57))</f>
        <v>1407000</v>
      </c>
      <c r="AP98" s="84" t="n">
        <f aca="false">AO98*G70</f>
        <v>56280</v>
      </c>
    </row>
    <row r="99" customFormat="false" ht="11.25" hidden="false" customHeight="false" outlineLevel="0" collapsed="false">
      <c r="AK99" s="85" t="s">
        <v>109</v>
      </c>
      <c r="AL99" s="37"/>
      <c r="AM99" s="37"/>
      <c r="AN99" s="37"/>
      <c r="AO99" s="76"/>
      <c r="AP99" s="84" t="n">
        <f aca="false">AP97+AP98</f>
        <v>3933609.5</v>
      </c>
    </row>
    <row r="100" customFormat="false" ht="11.25" hidden="false" customHeight="false" outlineLevel="0" collapsed="false">
      <c r="AK100" s="85"/>
      <c r="AL100" s="37"/>
      <c r="AM100" s="37"/>
      <c r="AN100" s="37"/>
      <c r="AO100" s="37"/>
      <c r="AP100" s="87"/>
    </row>
    <row r="101" customFormat="false" ht="11.25" hidden="false" customHeight="false" outlineLevel="0" collapsed="false">
      <c r="AK101" s="85"/>
      <c r="AL101" s="37" t="s">
        <v>76</v>
      </c>
      <c r="AM101" s="37"/>
      <c r="AN101" s="37"/>
      <c r="AO101" s="76" t="n">
        <f aca="false">AQ58</f>
        <v>10970</v>
      </c>
      <c r="AP101" s="87"/>
    </row>
    <row r="102" customFormat="false" ht="11.25" hidden="false" customHeight="false" outlineLevel="0" collapsed="false">
      <c r="AK102" s="85"/>
      <c r="AL102" s="37" t="s">
        <v>77</v>
      </c>
      <c r="AM102" s="37"/>
      <c r="AN102" s="37"/>
      <c r="AO102" s="76" t="n">
        <f aca="false">-AO57</f>
        <v>12000</v>
      </c>
      <c r="AP102" s="87"/>
    </row>
    <row r="103" customFormat="false" ht="11.25" hidden="false" customHeight="false" outlineLevel="0" collapsed="false">
      <c r="AK103" s="89"/>
      <c r="AL103" s="90" t="s">
        <v>78</v>
      </c>
      <c r="AM103" s="90"/>
      <c r="AN103" s="90"/>
      <c r="AO103" s="68" t="n">
        <f aca="false">SUM(AO89:AO91)-SUM(AO96:AO97)-AO101-AO102</f>
        <v>0</v>
      </c>
      <c r="AP103" s="91"/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AI79" activePane="bottomRight" state="frozen"/>
      <selection pane="topLeft" activeCell="A4" activeCellId="0" sqref="A4"/>
      <selection pane="topRight" activeCell="AI4" activeCellId="0" sqref="AI4"/>
      <selection pane="bottomLeft" activeCell="A79" activeCellId="0" sqref="A79"/>
      <selection pane="bottomRight" activeCell="AO121" activeCellId="0" sqref="AO1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110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2" t="n">
        <f aca="false">AJ7+1</f>
        <v>36951</v>
      </c>
      <c r="AL7" s="92" t="n">
        <f aca="false">AK7+1</f>
        <v>36952</v>
      </c>
      <c r="AM7" s="92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93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98" t="n">
        <v>0</v>
      </c>
      <c r="AL45" s="98" t="n">
        <v>0</v>
      </c>
      <c r="AM45" s="98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98" t="n">
        <v>0</v>
      </c>
      <c r="AL46" s="98" t="n">
        <v>0</v>
      </c>
      <c r="AM46" s="98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98" t="n">
        <v>0</v>
      </c>
      <c r="AL47" s="98" t="n">
        <v>0</v>
      </c>
      <c r="AM47" s="98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98" t="n">
        <v>0</v>
      </c>
      <c r="AL48" s="98" t="n">
        <v>0</v>
      </c>
      <c r="AM48" s="98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v>5000</v>
      </c>
      <c r="R49" s="24" t="n">
        <f aca="false">R10-R80</f>
        <v>5000</v>
      </c>
      <c r="S49" s="24" t="n">
        <f aca="false">S10-S80</f>
        <v>5000</v>
      </c>
      <c r="T49" s="24" t="n">
        <f aca="false">T10-T80</f>
        <v>5000</v>
      </c>
      <c r="U49" s="24" t="n">
        <f aca="false">U10-U80</f>
        <v>5000</v>
      </c>
      <c r="V49" s="24" t="n">
        <f aca="false">V10-V80</f>
        <v>5000</v>
      </c>
      <c r="W49" s="24" t="n">
        <f aca="false">W10-W80</f>
        <v>5000</v>
      </c>
      <c r="X49" s="24" t="n">
        <f aca="false">X10-X80</f>
        <v>5000</v>
      </c>
      <c r="Y49" s="24" t="n">
        <f aca="false">Y10-Y80</f>
        <v>5000</v>
      </c>
      <c r="Z49" s="24" t="n">
        <f aca="false">Z10-Z80</f>
        <v>5000</v>
      </c>
      <c r="AA49" s="24" t="n">
        <f aca="false">AA10-AA80</f>
        <v>5000</v>
      </c>
      <c r="AB49" s="24" t="n">
        <f aca="false">AB10-AB80</f>
        <v>5000</v>
      </c>
      <c r="AC49" s="24" t="n">
        <f aca="false">AC10-AC80</f>
        <v>5000</v>
      </c>
      <c r="AD49" s="24" t="n">
        <f aca="false">AD10-AD80</f>
        <v>5000</v>
      </c>
      <c r="AE49" s="24" t="n">
        <f aca="false">AE10-AE80</f>
        <v>5000</v>
      </c>
      <c r="AF49" s="24" t="n">
        <f aca="false">AF10-AF80</f>
        <v>5000</v>
      </c>
      <c r="AG49" s="24" t="n">
        <f aca="false">AG10-AG80</f>
        <v>5000</v>
      </c>
      <c r="AH49" s="24" t="n">
        <f aca="false">AH10-AH80</f>
        <v>5000</v>
      </c>
      <c r="AI49" s="24" t="n">
        <f aca="false">AI10-AI80</f>
        <v>5000</v>
      </c>
      <c r="AJ49" s="24" t="n">
        <f aca="false">AJ10-AJ80</f>
        <v>5000</v>
      </c>
      <c r="AK49" s="98" t="n">
        <v>0</v>
      </c>
      <c r="AL49" s="98" t="n">
        <v>0</v>
      </c>
      <c r="AM49" s="98" t="n">
        <v>0</v>
      </c>
      <c r="AO49" s="28" t="n">
        <f aca="false">SUM(I49:AN49)-AQ49</f>
        <v>114425</v>
      </c>
      <c r="AP49" s="29" t="n">
        <f aca="false">AO49*E49</f>
        <v>9154</v>
      </c>
      <c r="AQ49" s="28" t="n">
        <f aca="false">SUM(I49:AM49)*F49</f>
        <v>575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v>15000</v>
      </c>
      <c r="R50" s="24" t="n">
        <f aca="false">R11-R81</f>
        <v>15000</v>
      </c>
      <c r="S50" s="24" t="n">
        <f aca="false">S11-S81</f>
        <v>15000</v>
      </c>
      <c r="T50" s="24" t="n">
        <f aca="false">T11-T81</f>
        <v>15000</v>
      </c>
      <c r="U50" s="24" t="n">
        <f aca="false">U11-U81</f>
        <v>15000</v>
      </c>
      <c r="V50" s="24" t="n">
        <f aca="false">V11-V81</f>
        <v>15000</v>
      </c>
      <c r="W50" s="24" t="n">
        <f aca="false">W11-W81</f>
        <v>15000</v>
      </c>
      <c r="X50" s="24" t="n">
        <f aca="false">X11-X81</f>
        <v>15000</v>
      </c>
      <c r="Y50" s="24" t="n">
        <f aca="false">Y11-Y81</f>
        <v>15000</v>
      </c>
      <c r="Z50" s="24" t="n">
        <f aca="false">Z11-Z81</f>
        <v>15000</v>
      </c>
      <c r="AA50" s="24" t="n">
        <f aca="false">AA11-AA81</f>
        <v>15000</v>
      </c>
      <c r="AB50" s="24" t="n">
        <f aca="false">AB11-AB81</f>
        <v>15000</v>
      </c>
      <c r="AC50" s="24" t="n">
        <f aca="false">AC11-AC81</f>
        <v>15000</v>
      </c>
      <c r="AD50" s="24" t="n">
        <f aca="false">AD11-AD81</f>
        <v>15000</v>
      </c>
      <c r="AE50" s="24" t="n">
        <f aca="false">AE11-AE81</f>
        <v>15000</v>
      </c>
      <c r="AF50" s="24" t="n">
        <f aca="false">AF11-AF81</f>
        <v>15000</v>
      </c>
      <c r="AG50" s="24" t="n">
        <f aca="false">AG11-AG81</f>
        <v>15000</v>
      </c>
      <c r="AH50" s="24" t="n">
        <f aca="false">AH11-AH81</f>
        <v>15000</v>
      </c>
      <c r="AI50" s="24" t="n">
        <f aca="false">AI11-AI81</f>
        <v>15000</v>
      </c>
      <c r="AJ50" s="24" t="n">
        <f aca="false">AJ11-AJ81</f>
        <v>15000</v>
      </c>
      <c r="AK50" s="98" t="n">
        <v>0</v>
      </c>
      <c r="AL50" s="98" t="n">
        <v>0</v>
      </c>
      <c r="AM50" s="98" t="n">
        <v>0</v>
      </c>
      <c r="AO50" s="28" t="n">
        <f aca="false">SUM(I50:AN50)-AQ50</f>
        <v>333804.59</v>
      </c>
      <c r="AP50" s="29" t="n">
        <f aca="false">AO50*E50</f>
        <v>26704.3672</v>
      </c>
      <c r="AQ50" s="28" t="n">
        <f aca="false">SUM(I50:AM50)*F50</f>
        <v>1677.41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98" t="n">
        <v>0</v>
      </c>
      <c r="AL51" s="98" t="n">
        <v>0</v>
      </c>
      <c r="AM51" s="98" t="n">
        <v>0</v>
      </c>
      <c r="AO51" s="28" t="n">
        <f aca="false">SUM(I51:AN51)-AQ51</f>
        <v>0</v>
      </c>
      <c r="AP51" s="29" t="n">
        <f aca="false">AO51*E51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98" t="n">
        <v>0</v>
      </c>
      <c r="AL52" s="98" t="n">
        <v>0</v>
      </c>
      <c r="AM52" s="98" t="n"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98" t="n">
        <v>0</v>
      </c>
      <c r="AL53" s="98" t="n">
        <v>0</v>
      </c>
      <c r="AM53" s="98" t="n"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98" t="n">
        <v>0</v>
      </c>
      <c r="AL54" s="98" t="n">
        <v>0</v>
      </c>
      <c r="AM54" s="98" t="n"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98" t="n">
        <v>0</v>
      </c>
      <c r="AL55" s="98" t="n">
        <v>0</v>
      </c>
      <c r="AM55" s="98" t="n"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98" t="n">
        <v>0</v>
      </c>
      <c r="AL56" s="98" t="n">
        <v>0</v>
      </c>
      <c r="AM56" s="98" t="n"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v>5000</v>
      </c>
      <c r="R57" s="24" t="n">
        <f aca="false">R15+R30-R88</f>
        <v>5000</v>
      </c>
      <c r="S57" s="24" t="n">
        <f aca="false">S15+S30-S88</f>
        <v>5000</v>
      </c>
      <c r="T57" s="24" t="n">
        <f aca="false">T15+T30-T88</f>
        <v>5000</v>
      </c>
      <c r="U57" s="24" t="n">
        <f aca="false">U15+U30-U88</f>
        <v>5000</v>
      </c>
      <c r="V57" s="24" t="n">
        <f aca="false">V15+V30-V88</f>
        <v>5000</v>
      </c>
      <c r="W57" s="24" t="n">
        <f aca="false">W15+W30-W88</f>
        <v>5000</v>
      </c>
      <c r="X57" s="24" t="n">
        <f aca="false">X15+X30-X88</f>
        <v>5000</v>
      </c>
      <c r="Y57" s="24" t="n">
        <f aca="false">Y15+Y30-Y88</f>
        <v>5000</v>
      </c>
      <c r="Z57" s="24" t="n">
        <f aca="false">Z15+Z30-Z88</f>
        <v>5000</v>
      </c>
      <c r="AA57" s="24" t="n">
        <f aca="false">AA15+AA30-AA88</f>
        <v>5000</v>
      </c>
      <c r="AB57" s="24" t="n">
        <f aca="false">AB15+AB30-AB88</f>
        <v>5000</v>
      </c>
      <c r="AC57" s="24" t="n">
        <f aca="false">AC15+AC30-AC88</f>
        <v>5000</v>
      </c>
      <c r="AD57" s="24" t="n">
        <f aca="false">AD15+AD30-AD88</f>
        <v>5000</v>
      </c>
      <c r="AE57" s="24" t="n">
        <f aca="false">AE15+AE30-AE88</f>
        <v>5000</v>
      </c>
      <c r="AF57" s="24" t="n">
        <f aca="false">AF15+AF30-AF88</f>
        <v>5000</v>
      </c>
      <c r="AG57" s="24" t="n">
        <f aca="false">AG15+AG30-AG88</f>
        <v>5000</v>
      </c>
      <c r="AH57" s="24" t="n">
        <f aca="false">AH15+AH30-AH88</f>
        <v>5000</v>
      </c>
      <c r="AI57" s="24" t="n">
        <f aca="false">AI15+AI30-AI88</f>
        <v>5000</v>
      </c>
      <c r="AJ57" s="24" t="n">
        <f aca="false">AJ15+AJ30-AJ88</f>
        <v>5000</v>
      </c>
      <c r="AK57" s="98" t="n">
        <v>0</v>
      </c>
      <c r="AL57" s="98" t="n">
        <v>0</v>
      </c>
      <c r="AM57" s="98" t="n">
        <v>0</v>
      </c>
      <c r="AO57" s="28" t="n">
        <f aca="false">SUM(I57:AN57)-AQ57</f>
        <v>133882.65</v>
      </c>
      <c r="AP57" s="29" t="n">
        <f aca="false">AO57*E57</f>
        <v>13388.265</v>
      </c>
      <c r="AQ57" s="28" t="n">
        <f aca="false">SUM(I57:AM57)*F57</f>
        <v>1352.35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v>6178</v>
      </c>
      <c r="R58" s="24" t="n">
        <f aca="false">R16+R31-R89</f>
        <v>11807</v>
      </c>
      <c r="S58" s="24" t="n">
        <f aca="false">S16+S31-S89</f>
        <v>11807</v>
      </c>
      <c r="T58" s="24" t="n">
        <f aca="false">T16+T31-T89</f>
        <v>11807</v>
      </c>
      <c r="U58" s="24" t="n">
        <f aca="false">U16+U31-U89</f>
        <v>11807</v>
      </c>
      <c r="V58" s="24" t="n">
        <v>4500</v>
      </c>
      <c r="W58" s="24" t="n">
        <f aca="false">W16+W31-W89</f>
        <v>6764</v>
      </c>
      <c r="X58" s="24" t="n">
        <f aca="false">X16+X31-X89</f>
        <v>20000</v>
      </c>
      <c r="Y58" s="24" t="n">
        <f aca="false">Y16+Y31-Y89</f>
        <v>20000</v>
      </c>
      <c r="Z58" s="24" t="n">
        <f aca="false">Z16+Z31-Z89</f>
        <v>20000</v>
      </c>
      <c r="AA58" s="24" t="n">
        <f aca="false">AA16+AA31-AA89</f>
        <v>11807</v>
      </c>
      <c r="AB58" s="24" t="n">
        <f aca="false">AB16+AB31-AB89</f>
        <v>11807</v>
      </c>
      <c r="AC58" s="24" t="n">
        <f aca="false">AC16+AC31-AC89</f>
        <v>11807</v>
      </c>
      <c r="AD58" s="24" t="n">
        <f aca="false">AD16+AD31-AD89</f>
        <v>11807</v>
      </c>
      <c r="AE58" s="24" t="n">
        <f aca="false">AE16+AE31-AE89</f>
        <v>11807</v>
      </c>
      <c r="AF58" s="24" t="n">
        <f aca="false">AF16+AF31-AF89</f>
        <v>11807</v>
      </c>
      <c r="AG58" s="24" t="n">
        <f aca="false">AG16+AG31-AG89</f>
        <v>12962</v>
      </c>
      <c r="AH58" s="24" t="n">
        <f aca="false">AH16+AH31-AH89</f>
        <v>14887</v>
      </c>
      <c r="AI58" s="24" t="n">
        <f aca="false">AI16+AI31-AI89</f>
        <v>14887</v>
      </c>
      <c r="AJ58" s="24" t="n">
        <v>20000</v>
      </c>
      <c r="AK58" s="98" t="n">
        <v>0</v>
      </c>
      <c r="AL58" s="98" t="n">
        <v>0</v>
      </c>
      <c r="AM58" s="98" t="n">
        <v>0</v>
      </c>
      <c r="AO58" s="28" t="n">
        <f aca="false">SUM(I58:AN58)-AQ58</f>
        <v>295032.87</v>
      </c>
      <c r="AP58" s="29" t="n">
        <f aca="false">AO58*E58</f>
        <v>29503.287</v>
      </c>
      <c r="AQ58" s="28" t="n">
        <f aca="false">SUM(I58:AM58)*F58</f>
        <v>2980.13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98" t="n">
        <v>0</v>
      </c>
      <c r="AL59" s="98" t="n">
        <v>0</v>
      </c>
      <c r="AM59" s="98" t="n"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99" t="n">
        <v>0</v>
      </c>
      <c r="AL60" s="99" t="n">
        <v>0</v>
      </c>
      <c r="AM60" s="99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31178</v>
      </c>
      <c r="R61" s="34" t="n">
        <f aca="false">SUM(R45:R60)</f>
        <v>36807</v>
      </c>
      <c r="S61" s="34" t="n">
        <f aca="false">SUM(S45:S60)</f>
        <v>36807</v>
      </c>
      <c r="T61" s="34" t="n">
        <f aca="false">SUM(T45:T60)</f>
        <v>36807</v>
      </c>
      <c r="U61" s="34" t="n">
        <f aca="false">SUM(U45:U60)</f>
        <v>36807</v>
      </c>
      <c r="V61" s="34" t="n">
        <f aca="false">SUM(V45:V60)</f>
        <v>29500</v>
      </c>
      <c r="W61" s="34" t="n">
        <f aca="false">SUM(W45:W60)</f>
        <v>31764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36807</v>
      </c>
      <c r="AB61" s="34" t="n">
        <f aca="false">SUM(AB45:AB60)</f>
        <v>36807</v>
      </c>
      <c r="AC61" s="34" t="n">
        <f aca="false">SUM(AC45:AC60)</f>
        <v>36807</v>
      </c>
      <c r="AD61" s="34" t="n">
        <f aca="false">SUM(AD45:AD60)</f>
        <v>36807</v>
      </c>
      <c r="AE61" s="34" t="n">
        <f aca="false">SUM(AE45:AE60)</f>
        <v>36807</v>
      </c>
      <c r="AF61" s="34" t="n">
        <f aca="false">SUM(AF45:AF60)</f>
        <v>36807</v>
      </c>
      <c r="AG61" s="34" t="n">
        <f aca="false">SUM(AG45:AG60)</f>
        <v>37962</v>
      </c>
      <c r="AH61" s="34" t="n">
        <f aca="false">SUM(AH45:AH60)</f>
        <v>39887</v>
      </c>
      <c r="AI61" s="34" t="n">
        <f aca="false">SUM(AI45:AI60)</f>
        <v>39887</v>
      </c>
      <c r="AJ61" s="34" t="n">
        <f aca="false">SUM(AJ45:AJ60)</f>
        <v>45000</v>
      </c>
      <c r="AK61" s="100" t="n">
        <f aca="false">SUM(AK45:AK60)</f>
        <v>0</v>
      </c>
      <c r="AL61" s="100" t="n">
        <f aca="false">SUM(AL45:AL60)</f>
        <v>0</v>
      </c>
      <c r="AM61" s="100" t="n">
        <f aca="false">SUM(AM45:AM60)</f>
        <v>0</v>
      </c>
      <c r="AO61" s="34" t="n">
        <f aca="false">SUM(AO45:AO60)</f>
        <v>877145.11</v>
      </c>
      <c r="AP61" s="36" t="n">
        <f aca="false">SUM(AP45:AP60)</f>
        <v>78749.9192</v>
      </c>
      <c r="AQ61" s="34" t="n">
        <f aca="false">SUM(AQ45:AQ60)</f>
        <v>6584.89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100"/>
      <c r="AL62" s="100"/>
      <c r="AM62" s="100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100"/>
      <c r="AL63" s="100"/>
      <c r="AM63" s="100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100"/>
      <c r="AL68" s="100"/>
      <c r="AM68" s="100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100"/>
      <c r="AL69" s="100"/>
      <c r="AM69" s="100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30966.22</v>
      </c>
      <c r="R73" s="28" t="n">
        <f aca="false">R61-(R45*$F45+R46*$F46+R47*$F47+R48*$F48+R49*$F49+R51*$F51+R52*$F52+R53*$F53+R54*$F54+R55*$F55+R56*$F56+R57*$F57+R58*$F58+R59*$F59+R50*$F50)-R60*$F60-R91-R94-R97-R100-R103+R91</f>
        <v>36538.93</v>
      </c>
      <c r="S73" s="28" t="n">
        <f aca="false">S61-(S45*$F45+S46*$F46+S47*$F47+S48*$F48+S49*$F49+S51*$F51+S52*$F52+S53*$F53+S54*$F54+S55*$F55+S56*$F56+S57*$F57+S58*$F58+S59*$F59+S50*$F50)-S60*$F60-S91-S94-S97-S100-S103+S91</f>
        <v>36538.93</v>
      </c>
      <c r="T73" s="28" t="n">
        <f aca="false">T61-(T45*$F45+T46*$F46+T47*$F47+T48*$F48+T49*$F49+T51*$F51+T52*$F52+T53*$F53+T54*$F54+T55*$F55+T56*$F56+T57*$F57+T58*$F58+T59*$F59+T50*$F50)-T60*$F60-T91-T94-T97-T100-T103+T91</f>
        <v>36538.93</v>
      </c>
      <c r="U73" s="28" t="n">
        <f aca="false">U61-(U45*$F45+U46*$F46+U47*$F47+U48*$F48+U49*$F49+U51*$F51+U52*$F52+U53*$F53+U54*$F54+U55*$F55+U56*$F56+U57*$F57+U58*$F58+U59*$F59+U50*$F50)-U60*$F60-U91-U94-U97-U100-U103+U91</f>
        <v>36538.93</v>
      </c>
      <c r="V73" s="28" t="n">
        <f aca="false">V61-(V45*$F45+V46*$F46+V47*$F47+V48*$F48+V49*$F49+V51*$F51+V52*$F52+V53*$F53+V54*$F54+V55*$F55+V56*$F56+V57*$F57+V58*$F58+V59*$F59+V50*$F50)-V60*$F60-V91-V94-V97-V100-V103+V91</f>
        <v>29305</v>
      </c>
      <c r="W73" s="28" t="n">
        <f aca="false">W61-(W45*$F45+W46*$F46+W47*$F47+W48*$F48+W49*$F49+W51*$F51+W52*$F52+W53*$F53+W54*$F54+W55*$F55+W56*$F56+W57*$F57+W58*$F58+W59*$F59+W50*$F50)-W60*$F60-W91-W94-W97-W100-W103+W91</f>
        <v>31546.36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36538.93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36538.93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36538.93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36538.93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36538.93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36538.93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37682.38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39588.13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39588.13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877145.11</v>
      </c>
      <c r="AP73" s="29" t="n">
        <f aca="false">AP17+AP33+AP36+AP39+AP61+AP64+AP67-AP91-AP94-AP97-AP100-AP103+(MAX((SUM(AO73:AO103)-AO91),SUM(AO61:AO69),SUM(AO33:AO41,AO17))*G73)</f>
        <v>2341675.3892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93" t="s">
        <v>116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v>0</v>
      </c>
      <c r="R80" s="24" t="n">
        <f aca="false">Q80</f>
        <v>0</v>
      </c>
      <c r="S80" s="24" t="n">
        <f aca="false">R80</f>
        <v>0</v>
      </c>
      <c r="T80" s="24" t="n">
        <f aca="false">S80</f>
        <v>0</v>
      </c>
      <c r="U80" s="24" t="n">
        <f aca="false">T80</f>
        <v>0</v>
      </c>
      <c r="V80" s="24" t="n">
        <f aca="false">U80</f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25000</v>
      </c>
      <c r="AP80" s="28" t="n">
        <f aca="false">SUM(I80:AM80)*E80</f>
        <v>75975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v>0</v>
      </c>
      <c r="R81" s="24" t="n">
        <f aca="false">Q81</f>
        <v>0</v>
      </c>
      <c r="S81" s="24" t="n">
        <f aca="false">R81</f>
        <v>0</v>
      </c>
      <c r="T81" s="24" t="n">
        <f aca="false">S81</f>
        <v>0</v>
      </c>
      <c r="U81" s="24" t="n">
        <f aca="false">T81</f>
        <v>0</v>
      </c>
      <c r="V81" s="24" t="n">
        <f aca="false">U81</f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84518</v>
      </c>
      <c r="AP81" s="28" t="n">
        <f aca="false">SUM(I81:AM81)*E81</f>
        <v>256850.202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38490</v>
      </c>
      <c r="AP88" s="28" t="n">
        <f aca="false">SUM(I88:AM88)*E88</f>
        <v>116971.11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v>13822</v>
      </c>
      <c r="R89" s="24" t="n">
        <v>8193</v>
      </c>
      <c r="S89" s="24" t="n">
        <f aca="false">R89</f>
        <v>8193</v>
      </c>
      <c r="T89" s="24" t="n">
        <f aca="false">S89</f>
        <v>8193</v>
      </c>
      <c r="U89" s="24" t="n">
        <f aca="false">T89</f>
        <v>8193</v>
      </c>
      <c r="V89" s="24" t="n">
        <v>15500</v>
      </c>
      <c r="W89" s="24" t="n">
        <v>13236</v>
      </c>
      <c r="X89" s="24" t="n">
        <v>0</v>
      </c>
      <c r="Y89" s="24" t="n">
        <v>0</v>
      </c>
      <c r="Z89" s="24" t="n">
        <f aca="false">Y89</f>
        <v>0</v>
      </c>
      <c r="AA89" s="24" t="n">
        <v>8193</v>
      </c>
      <c r="AB89" s="24" t="n">
        <f aca="false">AA89</f>
        <v>8193</v>
      </c>
      <c r="AC89" s="24" t="n">
        <f aca="false">AB89</f>
        <v>8193</v>
      </c>
      <c r="AD89" s="24" t="n">
        <f aca="false">AC89</f>
        <v>8193</v>
      </c>
      <c r="AE89" s="24" t="n">
        <f aca="false">AD89</f>
        <v>8193</v>
      </c>
      <c r="AF89" s="24" t="n">
        <f aca="false">AE89</f>
        <v>8193</v>
      </c>
      <c r="AG89" s="24" t="n">
        <v>7038</v>
      </c>
      <c r="AH89" s="24" t="n">
        <v>5113</v>
      </c>
      <c r="AI89" s="24" t="n">
        <f aca="false">AH89</f>
        <v>5113</v>
      </c>
      <c r="AJ89" s="24" t="n">
        <v>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228262</v>
      </c>
      <c r="AP89" s="76" t="n">
        <f aca="false">SUM(I89:AM89)*E89</f>
        <v>693688.218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99" t="n">
        <f aca="false">AJ90</f>
        <v>0</v>
      </c>
      <c r="AL90" s="99" t="n">
        <f aca="false">AK90</f>
        <v>0</v>
      </c>
      <c r="AM90" s="99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13822</v>
      </c>
      <c r="R91" s="69" t="n">
        <f aca="false">SUM(R76:R90)</f>
        <v>8193</v>
      </c>
      <c r="S91" s="69" t="n">
        <f aca="false">SUM(S76:S90)</f>
        <v>8193</v>
      </c>
      <c r="T91" s="69" t="n">
        <f aca="false">SUM(T76:T90)</f>
        <v>8193</v>
      </c>
      <c r="U91" s="69" t="n">
        <f aca="false">SUM(U76:U90)</f>
        <v>8193</v>
      </c>
      <c r="V91" s="69" t="n">
        <f aca="false">SUM(V76:V90)</f>
        <v>15500</v>
      </c>
      <c r="W91" s="69" t="n">
        <f aca="false">SUM(W76:W90)</f>
        <v>13236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8193</v>
      </c>
      <c r="AB91" s="69" t="n">
        <f aca="false">SUM(AB76:AB90)</f>
        <v>8193</v>
      </c>
      <c r="AC91" s="69" t="n">
        <f aca="false">SUM(AC76:AC90)</f>
        <v>8193</v>
      </c>
      <c r="AD91" s="69" t="n">
        <f aca="false">SUM(AD76:AD90)</f>
        <v>8193</v>
      </c>
      <c r="AE91" s="69" t="n">
        <f aca="false">SUM(AE76:AE90)</f>
        <v>8193</v>
      </c>
      <c r="AF91" s="69" t="n">
        <f aca="false">SUM(AF76:AF90)</f>
        <v>8193</v>
      </c>
      <c r="AG91" s="69" t="n">
        <f aca="false">SUM(AG76:AG90)</f>
        <v>7038</v>
      </c>
      <c r="AH91" s="69" t="n">
        <f aca="false">SUM(AH76:AH90)</f>
        <v>5113</v>
      </c>
      <c r="AI91" s="69" t="n">
        <f aca="false">SUM(AI76:AI90)</f>
        <v>5113</v>
      </c>
      <c r="AJ91" s="69" t="n">
        <f aca="false">SUM(AJ76:AJ90)</f>
        <v>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376270</v>
      </c>
      <c r="AP91" s="34" t="n">
        <f aca="false">SUM(AP76:AP90)</f>
        <v>1143484.53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877145.11</v>
      </c>
      <c r="AP111" s="84" t="n">
        <f aca="false">AP61</f>
        <v>78749.9192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376270</v>
      </c>
      <c r="AP114" s="88" t="n">
        <f aca="false">SUM(AP75:AP103)-AP91</f>
        <v>1143484.53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877145.11</v>
      </c>
      <c r="AP115" s="84" t="n">
        <f aca="false">AP73</f>
        <v>2341675.3892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1260000</v>
      </c>
      <c r="AP116" s="84" t="n">
        <f aca="false">AO116*G73</f>
        <v>50400</v>
      </c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2392075.3892</v>
      </c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6584.89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1.30057742353529E-010</v>
      </c>
      <c r="AP121" s="91"/>
      <c r="AR121" s="28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3"/>
  <sheetViews>
    <sheetView showFormulas="false" showGridLines="true" showRowColHeaders="true" showZeros="true" rightToLeft="false" tabSelected="true" showOutlineSymbols="true" defaultGridColor="true" view="normal" topLeftCell="A4" colorId="64" zoomScale="90" zoomScaleNormal="90" zoomScalePageLayoutView="100" workbookViewId="0">
      <pane xSplit="8" ySplit="4" topLeftCell="AJ46" activePane="bottomRight" state="frozen"/>
      <selection pane="topLeft" activeCell="A4" activeCellId="0" sqref="A4"/>
      <selection pane="topRight" activeCell="AJ4" activeCellId="0" sqref="AJ4"/>
      <selection pane="bottomLeft" activeCell="A46" activeCellId="0" sqref="A46"/>
      <selection pane="bottomRight" activeCell="AK80" activeCellId="0" sqref="AK80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103" t="s">
        <v>117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36951</v>
      </c>
      <c r="J7" s="59" t="n">
        <f aca="false">I7+1</f>
        <v>36952</v>
      </c>
      <c r="K7" s="59" t="n">
        <f aca="false">J7+1</f>
        <v>36953</v>
      </c>
      <c r="L7" s="59" t="n">
        <f aca="false">K7+1</f>
        <v>36954</v>
      </c>
      <c r="M7" s="59" t="n">
        <f aca="false">L7+1</f>
        <v>36955</v>
      </c>
      <c r="N7" s="59" t="n">
        <f aca="false">M7+1</f>
        <v>36956</v>
      </c>
      <c r="O7" s="59" t="n">
        <f aca="false">N7+1</f>
        <v>36957</v>
      </c>
      <c r="P7" s="59" t="n">
        <f aca="false">O7+1</f>
        <v>36958</v>
      </c>
      <c r="Q7" s="59" t="n">
        <f aca="false">P7+1</f>
        <v>36959</v>
      </c>
      <c r="R7" s="59" t="n">
        <f aca="false">Q7+1</f>
        <v>36960</v>
      </c>
      <c r="S7" s="59" t="n">
        <f aca="false">R7+1</f>
        <v>36961</v>
      </c>
      <c r="T7" s="59" t="n">
        <f aca="false">S7+1</f>
        <v>36962</v>
      </c>
      <c r="U7" s="59" t="n">
        <f aca="false">T7+1</f>
        <v>36963</v>
      </c>
      <c r="V7" s="59" t="n">
        <f aca="false">U7+1</f>
        <v>36964</v>
      </c>
      <c r="W7" s="59" t="n">
        <f aca="false">V7+1</f>
        <v>36965</v>
      </c>
      <c r="X7" s="59" t="n">
        <f aca="false">W7+1</f>
        <v>36966</v>
      </c>
      <c r="Y7" s="59" t="n">
        <f aca="false">X7+1</f>
        <v>36967</v>
      </c>
      <c r="Z7" s="59" t="n">
        <f aca="false">Y7+1</f>
        <v>36968</v>
      </c>
      <c r="AA7" s="59" t="n">
        <f aca="false">Z7+1</f>
        <v>36969</v>
      </c>
      <c r="AB7" s="59" t="n">
        <f aca="false">AA7+1</f>
        <v>36970</v>
      </c>
      <c r="AC7" s="59" t="n">
        <f aca="false">AB7+1</f>
        <v>36971</v>
      </c>
      <c r="AD7" s="59" t="n">
        <f aca="false">AC7+1</f>
        <v>36972</v>
      </c>
      <c r="AE7" s="59" t="n">
        <f aca="false">AD7+1</f>
        <v>36973</v>
      </c>
      <c r="AF7" s="59" t="n">
        <f aca="false">AE7+1</f>
        <v>36974</v>
      </c>
      <c r="AG7" s="59" t="n">
        <f aca="false">AF7+1</f>
        <v>36975</v>
      </c>
      <c r="AH7" s="59" t="n">
        <f aca="false">AG7+1</f>
        <v>36976</v>
      </c>
      <c r="AI7" s="59" t="n">
        <f aca="false">AH7+1</f>
        <v>36977</v>
      </c>
      <c r="AJ7" s="59" t="n">
        <v>36978</v>
      </c>
      <c r="AK7" s="59" t="n">
        <f aca="false">AJ7+1</f>
        <v>36979</v>
      </c>
      <c r="AL7" s="59" t="n">
        <f aca="false">AK7+1</f>
        <v>36980</v>
      </c>
      <c r="AM7" s="59" t="n">
        <f aca="false">AL7+1</f>
        <v>36981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93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10000</v>
      </c>
      <c r="J10" s="24" t="n">
        <v>10000</v>
      </c>
      <c r="K10" s="24" t="n">
        <v>10000</v>
      </c>
      <c r="L10" s="24" t="n">
        <v>10000</v>
      </c>
      <c r="M10" s="24" t="n">
        <v>10000</v>
      </c>
      <c r="N10" s="24" t="n">
        <v>10000</v>
      </c>
      <c r="O10" s="24" t="n">
        <v>10000</v>
      </c>
      <c r="P10" s="24" t="n">
        <v>10000</v>
      </c>
      <c r="Q10" s="24" t="n">
        <v>10000</v>
      </c>
      <c r="R10" s="24" t="n">
        <v>10000</v>
      </c>
      <c r="S10" s="24" t="n">
        <v>10000</v>
      </c>
      <c r="T10" s="24" t="n">
        <v>10000</v>
      </c>
      <c r="U10" s="24" t="n">
        <v>10000</v>
      </c>
      <c r="V10" s="24" t="n">
        <v>10000</v>
      </c>
      <c r="W10" s="24" t="n">
        <v>10000</v>
      </c>
      <c r="X10" s="24" t="n">
        <v>10000</v>
      </c>
      <c r="Y10" s="24" t="n">
        <v>10000</v>
      </c>
      <c r="Z10" s="24" t="n">
        <v>10000</v>
      </c>
      <c r="AA10" s="24" t="n">
        <v>10000</v>
      </c>
      <c r="AB10" s="24" t="n">
        <v>10000</v>
      </c>
      <c r="AC10" s="24" t="n">
        <v>10000</v>
      </c>
      <c r="AD10" s="24" t="n">
        <v>10000</v>
      </c>
      <c r="AE10" s="24" t="n">
        <v>10000</v>
      </c>
      <c r="AF10" s="24" t="n">
        <v>10000</v>
      </c>
      <c r="AG10" s="24" t="n">
        <v>10000</v>
      </c>
      <c r="AH10" s="24" t="n">
        <v>10000</v>
      </c>
      <c r="AI10" s="24" t="n">
        <v>10000</v>
      </c>
      <c r="AJ10" s="24" t="n">
        <v>10000</v>
      </c>
      <c r="AK10" s="24" t="n">
        <v>10000</v>
      </c>
      <c r="AL10" s="24" t="n">
        <v>10000</v>
      </c>
      <c r="AM10" s="24" t="n">
        <v>10000</v>
      </c>
      <c r="AO10" s="28" t="n">
        <f aca="false">SUM(I10:AN10)</f>
        <v>310000</v>
      </c>
      <c r="AP10" s="28" t="n">
        <f aca="false">SUM(I10:AM10)*E10+SUM(I10:AM10)*F10+SUM(I10:AM10)*G10</f>
        <v>744310</v>
      </c>
    </row>
    <row r="11" customFormat="false" ht="11.25" hidden="false" customHeight="false" outlineLevel="0" collapsed="false">
      <c r="C11" s="1" t="s">
        <v>111</v>
      </c>
      <c r="D11" s="1" t="s">
        <v>112</v>
      </c>
      <c r="E11" s="1" t="n">
        <v>2.401</v>
      </c>
      <c r="I11" s="24" t="n">
        <v>10000</v>
      </c>
      <c r="J11" s="24" t="n">
        <v>10000</v>
      </c>
      <c r="K11" s="24" t="n">
        <v>10000</v>
      </c>
      <c r="L11" s="24" t="n">
        <v>10000</v>
      </c>
      <c r="M11" s="24" t="n">
        <v>10000</v>
      </c>
      <c r="N11" s="24" t="n">
        <v>10000</v>
      </c>
      <c r="O11" s="24" t="n">
        <v>10000</v>
      </c>
      <c r="P11" s="24" t="n">
        <v>10000</v>
      </c>
      <c r="Q11" s="24" t="n">
        <v>10000</v>
      </c>
      <c r="R11" s="24" t="n">
        <v>10000</v>
      </c>
      <c r="S11" s="24" t="n">
        <v>10000</v>
      </c>
      <c r="T11" s="24" t="n">
        <v>10000</v>
      </c>
      <c r="U11" s="24" t="n">
        <v>10000</v>
      </c>
      <c r="V11" s="24" t="n">
        <v>10000</v>
      </c>
      <c r="W11" s="24" t="n">
        <v>10000</v>
      </c>
      <c r="X11" s="24" t="n">
        <v>10000</v>
      </c>
      <c r="Y11" s="24" t="n">
        <v>10000</v>
      </c>
      <c r="Z11" s="24" t="n">
        <v>10000</v>
      </c>
      <c r="AA11" s="24" t="n">
        <v>10000</v>
      </c>
      <c r="AB11" s="24" t="n">
        <v>10000</v>
      </c>
      <c r="AC11" s="24" t="n">
        <v>10000</v>
      </c>
      <c r="AD11" s="24" t="n">
        <v>10000</v>
      </c>
      <c r="AE11" s="24" t="n">
        <v>10000</v>
      </c>
      <c r="AF11" s="24" t="n">
        <v>10000</v>
      </c>
      <c r="AG11" s="24" t="n">
        <v>10000</v>
      </c>
      <c r="AH11" s="24" t="n">
        <v>10000</v>
      </c>
      <c r="AI11" s="24" t="n">
        <v>10000</v>
      </c>
      <c r="AJ11" s="24" t="n">
        <v>10000</v>
      </c>
      <c r="AK11" s="24" t="n">
        <v>10000</v>
      </c>
      <c r="AL11" s="24" t="n">
        <v>10000</v>
      </c>
      <c r="AM11" s="24" t="n">
        <v>10000</v>
      </c>
      <c r="AO11" s="28" t="n">
        <f aca="false">SUM(I11:AN11)</f>
        <v>310000</v>
      </c>
      <c r="AP11" s="28" t="n">
        <f aca="false">SUM(I11:AM11)*E11+SUM(I11:AM11)*F11+SUM(I11:AM11)*G11</f>
        <v>744310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28" t="n">
        <f aca="false">AJ15</f>
        <v>0</v>
      </c>
      <c r="AL15" s="28" t="n">
        <f aca="false">AK15</f>
        <v>0</v>
      </c>
      <c r="AM15" s="28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68" t="n">
        <f aca="false">AJ16</f>
        <v>0</v>
      </c>
      <c r="AL16" s="68" t="n">
        <f aca="false">AK16</f>
        <v>0</v>
      </c>
      <c r="AM16" s="68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69" t="n">
        <f aca="false">SUM(AK10:AK16)</f>
        <v>20000</v>
      </c>
      <c r="AL17" s="69" t="n">
        <f aca="false">SUM(AL10:AL16)</f>
        <v>20000</v>
      </c>
      <c r="AM17" s="69" t="n">
        <f aca="false">SUM(AM10:AM16)</f>
        <v>20000</v>
      </c>
      <c r="AO17" s="34" t="n">
        <f aca="false">SUM(AO10:AO16)</f>
        <v>620000</v>
      </c>
      <c r="AP17" s="34" t="n">
        <f aca="false">SUM(AP10:AP16)</f>
        <v>1488620</v>
      </c>
    </row>
    <row r="18" customFormat="false" ht="11.25" hidden="false" customHeight="false" outlineLevel="0" collapsed="false">
      <c r="I18" s="24"/>
    </row>
    <row r="19" customFormat="false" ht="11.25" hidden="false" customHeight="false" outlineLevel="0" collapsed="false">
      <c r="B19" s="93" t="s">
        <v>88</v>
      </c>
      <c r="I19" s="2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28" t="n">
        <f aca="false">AJ23</f>
        <v>0</v>
      </c>
      <c r="AL23" s="28" t="n">
        <f aca="false">AK23</f>
        <v>0</v>
      </c>
      <c r="AM23" s="28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10000</v>
      </c>
      <c r="J24" s="24" t="n">
        <v>10000</v>
      </c>
      <c r="K24" s="24" t="n">
        <v>5000</v>
      </c>
      <c r="L24" s="24" t="n">
        <v>5000</v>
      </c>
      <c r="M24" s="24" t="n">
        <v>5000</v>
      </c>
      <c r="N24" s="24" t="n">
        <v>15000</v>
      </c>
      <c r="O24" s="24" t="n">
        <v>15000</v>
      </c>
      <c r="P24" s="24" t="n">
        <v>15000</v>
      </c>
      <c r="Q24" s="24" t="n">
        <v>19000</v>
      </c>
      <c r="R24" s="24" t="n">
        <v>24000</v>
      </c>
      <c r="S24" s="24" t="n">
        <v>24000</v>
      </c>
      <c r="T24" s="24" t="n">
        <v>24000</v>
      </c>
      <c r="U24" s="24" t="n">
        <v>24000</v>
      </c>
      <c r="V24" s="24" t="n">
        <v>13570</v>
      </c>
      <c r="W24" s="24" t="n">
        <v>13570</v>
      </c>
      <c r="X24" s="24" t="n">
        <v>13570</v>
      </c>
      <c r="Y24" s="24" t="n">
        <v>13570</v>
      </c>
      <c r="Z24" s="24" t="n">
        <v>13570</v>
      </c>
      <c r="AA24" s="24" t="n">
        <v>13570</v>
      </c>
      <c r="AB24" s="24" t="n">
        <v>13570</v>
      </c>
      <c r="AC24" s="24" t="n">
        <v>13570</v>
      </c>
      <c r="AD24" s="24" t="n">
        <v>13570</v>
      </c>
      <c r="AE24" s="24" t="n">
        <v>13570</v>
      </c>
      <c r="AF24" s="24" t="n">
        <v>13570</v>
      </c>
      <c r="AG24" s="24" t="n">
        <v>13570</v>
      </c>
      <c r="AH24" s="24" t="n">
        <v>13570</v>
      </c>
      <c r="AI24" s="24" t="n">
        <v>13570</v>
      </c>
      <c r="AJ24" s="24" t="n">
        <v>13570</v>
      </c>
      <c r="AK24" s="24" t="n">
        <v>13570</v>
      </c>
      <c r="AL24" s="24" t="n">
        <v>13570</v>
      </c>
      <c r="AM24" s="24" t="n">
        <v>13570</v>
      </c>
      <c r="AO24" s="28" t="n">
        <f aca="false">SUM(I24:AN24)</f>
        <v>439260</v>
      </c>
      <c r="AP24" s="28" t="n">
        <f aca="false">SUM(I24:AM24)*E24+SUM(I24:AM24)*F24+SUM(I24:AM24)*G24</f>
        <v>1262213.61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4" t="n">
        <v>0</v>
      </c>
      <c r="K25" s="24" t="n">
        <v>0</v>
      </c>
      <c r="L25" s="24" t="n">
        <v>0</v>
      </c>
      <c r="M25" s="24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4" t="n">
        <v>0</v>
      </c>
      <c r="S25" s="24" t="n">
        <v>0</v>
      </c>
      <c r="T25" s="24" t="n">
        <v>0</v>
      </c>
      <c r="U25" s="24" t="n">
        <v>0</v>
      </c>
      <c r="V25" s="24" t="n">
        <v>0</v>
      </c>
      <c r="W25" s="24" t="n">
        <v>0</v>
      </c>
      <c r="X25" s="24" t="n">
        <v>0</v>
      </c>
      <c r="Y25" s="24" t="n">
        <v>0</v>
      </c>
      <c r="Z25" s="24" t="n">
        <v>0</v>
      </c>
      <c r="AA25" s="24" t="n">
        <v>0</v>
      </c>
      <c r="AB25" s="24" t="n">
        <v>0</v>
      </c>
      <c r="AC25" s="24" t="n">
        <v>0</v>
      </c>
      <c r="AD25" s="24" t="n">
        <v>0</v>
      </c>
      <c r="AE25" s="24" t="n">
        <v>0</v>
      </c>
      <c r="AF25" s="24" t="n">
        <v>0</v>
      </c>
      <c r="AG25" s="24" t="n">
        <v>0</v>
      </c>
      <c r="AH25" s="24" t="n">
        <v>0</v>
      </c>
      <c r="AI25" s="24" t="n">
        <v>0</v>
      </c>
      <c r="AJ25" s="24" t="n">
        <v>0</v>
      </c>
      <c r="AK25" s="24" t="n">
        <v>0</v>
      </c>
      <c r="AL25" s="24" t="n">
        <v>0</v>
      </c>
      <c r="AM25" s="24" t="n"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4" t="n">
        <v>0</v>
      </c>
      <c r="K26" s="24" t="n">
        <v>0</v>
      </c>
      <c r="L26" s="24" t="n">
        <v>0</v>
      </c>
      <c r="M26" s="24" t="n">
        <v>0</v>
      </c>
      <c r="N26" s="24" t="n">
        <v>0</v>
      </c>
      <c r="O26" s="24" t="n">
        <v>0</v>
      </c>
      <c r="P26" s="24" t="n">
        <v>0</v>
      </c>
      <c r="Q26" s="24" t="n">
        <v>0</v>
      </c>
      <c r="R26" s="24" t="n">
        <v>0</v>
      </c>
      <c r="S26" s="24" t="n">
        <v>0</v>
      </c>
      <c r="T26" s="24" t="n">
        <v>0</v>
      </c>
      <c r="U26" s="24" t="n">
        <v>0</v>
      </c>
      <c r="V26" s="24" t="n">
        <v>0</v>
      </c>
      <c r="W26" s="24" t="n">
        <v>0</v>
      </c>
      <c r="X26" s="24" t="n">
        <v>0</v>
      </c>
      <c r="Y26" s="24" t="n">
        <v>0</v>
      </c>
      <c r="Z26" s="24" t="n">
        <v>0</v>
      </c>
      <c r="AA26" s="24" t="n">
        <v>0</v>
      </c>
      <c r="AB26" s="24" t="n">
        <v>0</v>
      </c>
      <c r="AC26" s="24" t="n">
        <v>0</v>
      </c>
      <c r="AD26" s="24" t="n">
        <v>0</v>
      </c>
      <c r="AE26" s="24" t="n">
        <v>0</v>
      </c>
      <c r="AF26" s="24" t="n">
        <v>0</v>
      </c>
      <c r="AG26" s="24" t="n">
        <v>0</v>
      </c>
      <c r="AH26" s="24" t="n">
        <v>0</v>
      </c>
      <c r="AI26" s="24" t="n">
        <v>0</v>
      </c>
      <c r="AJ26" s="24" t="n">
        <v>0</v>
      </c>
      <c r="AK26" s="24" t="n">
        <v>0</v>
      </c>
      <c r="AL26" s="24" t="n">
        <v>0</v>
      </c>
      <c r="AM26" s="24" t="n"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4" t="n">
        <v>0</v>
      </c>
      <c r="K27" s="24" t="n">
        <v>0</v>
      </c>
      <c r="L27" s="24" t="n">
        <v>0</v>
      </c>
      <c r="M27" s="24" t="n">
        <v>0</v>
      </c>
      <c r="N27" s="24" t="n">
        <v>0</v>
      </c>
      <c r="O27" s="24" t="n">
        <v>0</v>
      </c>
      <c r="P27" s="24" t="n">
        <v>0</v>
      </c>
      <c r="Q27" s="24" t="n">
        <v>0</v>
      </c>
      <c r="R27" s="24" t="n">
        <v>0</v>
      </c>
      <c r="S27" s="24" t="n">
        <v>0</v>
      </c>
      <c r="T27" s="24" t="n">
        <v>0</v>
      </c>
      <c r="U27" s="24" t="n">
        <v>0</v>
      </c>
      <c r="V27" s="24" t="n">
        <v>0</v>
      </c>
      <c r="W27" s="24" t="n">
        <v>0</v>
      </c>
      <c r="X27" s="24" t="n">
        <v>0</v>
      </c>
      <c r="Y27" s="24" t="n">
        <v>0</v>
      </c>
      <c r="Z27" s="24" t="n">
        <v>0</v>
      </c>
      <c r="AA27" s="24" t="n">
        <v>0</v>
      </c>
      <c r="AB27" s="24" t="n">
        <v>0</v>
      </c>
      <c r="AC27" s="24" t="n">
        <v>0</v>
      </c>
      <c r="AD27" s="24" t="n">
        <v>0</v>
      </c>
      <c r="AE27" s="24" t="n">
        <v>0</v>
      </c>
      <c r="AF27" s="24" t="n">
        <v>0</v>
      </c>
      <c r="AG27" s="24" t="n">
        <v>0</v>
      </c>
      <c r="AH27" s="24" t="n">
        <v>0</v>
      </c>
      <c r="AI27" s="24" t="n">
        <v>0</v>
      </c>
      <c r="AJ27" s="24" t="n">
        <v>0</v>
      </c>
      <c r="AK27" s="24" t="n">
        <v>0</v>
      </c>
      <c r="AL27" s="24" t="n">
        <v>0</v>
      </c>
      <c r="AM27" s="24" t="n"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4" t="n">
        <v>0</v>
      </c>
      <c r="K28" s="24" t="n">
        <v>0</v>
      </c>
      <c r="L28" s="24" t="n">
        <v>0</v>
      </c>
      <c r="M28" s="24" t="n">
        <v>0</v>
      </c>
      <c r="N28" s="24" t="n">
        <v>0</v>
      </c>
      <c r="O28" s="24" t="n">
        <v>0</v>
      </c>
      <c r="P28" s="24" t="n">
        <v>0</v>
      </c>
      <c r="Q28" s="24" t="n">
        <v>0</v>
      </c>
      <c r="R28" s="24" t="n">
        <v>0</v>
      </c>
      <c r="S28" s="24" t="n">
        <v>0</v>
      </c>
      <c r="T28" s="24" t="n">
        <v>0</v>
      </c>
      <c r="U28" s="24" t="n">
        <v>0</v>
      </c>
      <c r="V28" s="24" t="n">
        <v>0</v>
      </c>
      <c r="W28" s="24" t="n">
        <v>0</v>
      </c>
      <c r="X28" s="24" t="n">
        <v>0</v>
      </c>
      <c r="Y28" s="24" t="n">
        <v>0</v>
      </c>
      <c r="Z28" s="24" t="n">
        <v>0</v>
      </c>
      <c r="AA28" s="24" t="n">
        <v>0</v>
      </c>
      <c r="AB28" s="24" t="n">
        <v>0</v>
      </c>
      <c r="AC28" s="24" t="n">
        <v>0</v>
      </c>
      <c r="AD28" s="24" t="n">
        <v>0</v>
      </c>
      <c r="AE28" s="24" t="n">
        <v>0</v>
      </c>
      <c r="AF28" s="24" t="n">
        <v>0</v>
      </c>
      <c r="AG28" s="24" t="n">
        <v>0</v>
      </c>
      <c r="AH28" s="24" t="n">
        <v>0</v>
      </c>
      <c r="AI28" s="24" t="n">
        <v>0</v>
      </c>
      <c r="AJ28" s="24" t="n">
        <v>0</v>
      </c>
      <c r="AK28" s="24" t="n">
        <v>0</v>
      </c>
      <c r="AL28" s="24" t="n">
        <v>0</v>
      </c>
      <c r="AM28" s="24" t="n"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4" t="n">
        <v>0</v>
      </c>
      <c r="K29" s="24" t="n">
        <v>0</v>
      </c>
      <c r="L29" s="24" t="n">
        <v>0</v>
      </c>
      <c r="M29" s="24" t="n">
        <v>0</v>
      </c>
      <c r="N29" s="24" t="n">
        <v>0</v>
      </c>
      <c r="O29" s="24" t="n">
        <v>0</v>
      </c>
      <c r="P29" s="24" t="n">
        <v>0</v>
      </c>
      <c r="Q29" s="24" t="n">
        <v>0</v>
      </c>
      <c r="R29" s="24" t="n">
        <v>0</v>
      </c>
      <c r="S29" s="24" t="n">
        <v>0</v>
      </c>
      <c r="T29" s="24" t="n">
        <v>0</v>
      </c>
      <c r="U29" s="24" t="n">
        <v>0</v>
      </c>
      <c r="V29" s="24" t="n">
        <v>0</v>
      </c>
      <c r="W29" s="24" t="n">
        <v>0</v>
      </c>
      <c r="X29" s="24" t="n">
        <v>0</v>
      </c>
      <c r="Y29" s="24" t="n">
        <v>0</v>
      </c>
      <c r="Z29" s="24" t="n">
        <v>0</v>
      </c>
      <c r="AA29" s="24" t="n">
        <v>0</v>
      </c>
      <c r="AB29" s="24" t="n">
        <v>0</v>
      </c>
      <c r="AC29" s="24" t="n">
        <v>0</v>
      </c>
      <c r="AD29" s="24" t="n">
        <v>0</v>
      </c>
      <c r="AE29" s="24" t="n">
        <v>0</v>
      </c>
      <c r="AF29" s="24" t="n">
        <v>0</v>
      </c>
      <c r="AG29" s="24" t="n">
        <v>0</v>
      </c>
      <c r="AH29" s="24" t="n">
        <v>0</v>
      </c>
      <c r="AI29" s="24" t="n">
        <v>0</v>
      </c>
      <c r="AJ29" s="24" t="n">
        <v>0</v>
      </c>
      <c r="AK29" s="24" t="n">
        <v>0</v>
      </c>
      <c r="AL29" s="24" t="n">
        <v>0</v>
      </c>
      <c r="AM29" s="24" t="n"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0</v>
      </c>
      <c r="J30" s="24" t="n">
        <v>0</v>
      </c>
      <c r="K30" s="24" t="n">
        <v>0</v>
      </c>
      <c r="L30" s="24" t="n">
        <v>0</v>
      </c>
      <c r="M30" s="24" t="n">
        <v>0</v>
      </c>
      <c r="N30" s="24" t="n">
        <v>0</v>
      </c>
      <c r="O30" s="24" t="n">
        <v>0</v>
      </c>
      <c r="P30" s="24" t="n">
        <v>0</v>
      </c>
      <c r="Q30" s="24" t="n">
        <v>0</v>
      </c>
      <c r="R30" s="24" t="n">
        <v>0</v>
      </c>
      <c r="S30" s="24" t="n">
        <v>0</v>
      </c>
      <c r="T30" s="24" t="n">
        <v>0</v>
      </c>
      <c r="U30" s="24" t="n">
        <v>0</v>
      </c>
      <c r="V30" s="24" t="n">
        <v>11430</v>
      </c>
      <c r="W30" s="24" t="n">
        <v>11430</v>
      </c>
      <c r="X30" s="24" t="n">
        <v>11430</v>
      </c>
      <c r="Y30" s="24" t="n">
        <v>11430</v>
      </c>
      <c r="Z30" s="24" t="n">
        <v>11430</v>
      </c>
      <c r="AA30" s="24" t="n">
        <v>11430</v>
      </c>
      <c r="AB30" s="24" t="n">
        <v>11430</v>
      </c>
      <c r="AC30" s="24" t="n">
        <v>11430</v>
      </c>
      <c r="AD30" s="24" t="n">
        <v>11430</v>
      </c>
      <c r="AE30" s="24" t="n">
        <v>11430</v>
      </c>
      <c r="AF30" s="24" t="n">
        <v>11430</v>
      </c>
      <c r="AG30" s="24" t="n">
        <v>11430</v>
      </c>
      <c r="AH30" s="24" t="n">
        <v>11430</v>
      </c>
      <c r="AI30" s="24" t="n">
        <v>11430</v>
      </c>
      <c r="AJ30" s="24" t="n">
        <v>11430</v>
      </c>
      <c r="AK30" s="24" t="n">
        <v>11430</v>
      </c>
      <c r="AL30" s="24" t="n">
        <v>11430</v>
      </c>
      <c r="AM30" s="24" t="n">
        <v>11430</v>
      </c>
      <c r="AO30" s="28" t="n">
        <f aca="false">SUM(I30:AN30)</f>
        <v>205740</v>
      </c>
      <c r="AP30" s="28" t="n">
        <f aca="false">SUM(I30:AM30)*E30+SUM(I30:AM30)*F30+SUM(I30:AM30)*G30</f>
        <v>591193.89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15000</v>
      </c>
      <c r="J31" s="24" t="n">
        <v>15000</v>
      </c>
      <c r="K31" s="24" t="n">
        <v>20000</v>
      </c>
      <c r="L31" s="24" t="n">
        <v>20000</v>
      </c>
      <c r="M31" s="24" t="n">
        <v>20000</v>
      </c>
      <c r="N31" s="24" t="n">
        <v>10000</v>
      </c>
      <c r="O31" s="24" t="n">
        <v>10000</v>
      </c>
      <c r="P31" s="24" t="n">
        <v>10000</v>
      </c>
      <c r="Q31" s="24" t="n">
        <v>6000</v>
      </c>
      <c r="R31" s="24" t="n">
        <v>1000</v>
      </c>
      <c r="S31" s="24" t="n">
        <v>1000</v>
      </c>
      <c r="T31" s="24" t="n">
        <v>1000</v>
      </c>
      <c r="U31" s="24" t="n">
        <v>1000</v>
      </c>
      <c r="V31" s="24" t="n">
        <v>0</v>
      </c>
      <c r="W31" s="24" t="n">
        <v>0</v>
      </c>
      <c r="X31" s="24" t="n">
        <v>0</v>
      </c>
      <c r="Y31" s="24" t="n">
        <v>0</v>
      </c>
      <c r="Z31" s="24" t="n">
        <v>0</v>
      </c>
      <c r="AA31" s="24" t="n">
        <v>0</v>
      </c>
      <c r="AB31" s="24" t="n">
        <v>0</v>
      </c>
      <c r="AC31" s="24" t="n">
        <v>0</v>
      </c>
      <c r="AD31" s="24" t="n">
        <v>0</v>
      </c>
      <c r="AE31" s="24" t="n">
        <v>0</v>
      </c>
      <c r="AF31" s="24" t="n">
        <v>0</v>
      </c>
      <c r="AG31" s="24" t="n">
        <v>0</v>
      </c>
      <c r="AH31" s="24" t="n">
        <v>0</v>
      </c>
      <c r="AI31" s="24" t="n">
        <v>0</v>
      </c>
      <c r="AJ31" s="24" t="n">
        <v>0</v>
      </c>
      <c r="AK31" s="24" t="n">
        <v>0</v>
      </c>
      <c r="AL31" s="24" t="n">
        <v>0</v>
      </c>
      <c r="AM31" s="24" t="n">
        <v>0</v>
      </c>
      <c r="AO31" s="28" t="n">
        <f aca="false">SUM(I31:AN31)</f>
        <v>130000</v>
      </c>
      <c r="AP31" s="28" t="n">
        <f aca="false">SUM(I31:AM31)*E31+SUM(I31:AM31)*F31+SUM(I31:AM31)*G31</f>
        <v>373555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68" t="n">
        <f aca="false">AJ32</f>
        <v>0</v>
      </c>
      <c r="AL32" s="68" t="n">
        <f aca="false">AK32</f>
        <v>0</v>
      </c>
      <c r="AM32" s="68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69" t="n">
        <f aca="false">SUM(AK20:AK32)</f>
        <v>25000</v>
      </c>
      <c r="AL33" s="69" t="n">
        <f aca="false">SUM(AL20:AL32)</f>
        <v>25000</v>
      </c>
      <c r="AM33" s="69" t="n">
        <f aca="false">SUM(AM20:AM32)</f>
        <v>25000</v>
      </c>
      <c r="AO33" s="34" t="n">
        <f aca="false">SUM(AO20:AO32)</f>
        <v>775000</v>
      </c>
      <c r="AP33" s="34" t="n">
        <f aca="false">SUM(AP20:AP32)</f>
        <v>2226962.5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</row>
    <row r="42" customFormat="false" ht="11.25" hidden="false" customHeight="false" outlineLevel="0" collapsed="false">
      <c r="I42" s="24"/>
    </row>
    <row r="43" customFormat="false" ht="11.25" hidden="false" customHeight="false" outlineLevel="0" collapsed="false">
      <c r="A43" s="62" t="s">
        <v>113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118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93" t="s">
        <v>114</v>
      </c>
      <c r="I44" s="2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SUM(I45:AN45)-AQ45</f>
        <v>0</v>
      </c>
      <c r="AP45" s="29" t="n">
        <f aca="false">AO45*E45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SUM(I46:AN46)-AQ46</f>
        <v>0</v>
      </c>
      <c r="AP46" s="29" t="n">
        <f aca="false">AO46*E46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SUM(I47:AN47)-AQ47</f>
        <v>0</v>
      </c>
      <c r="AP47" s="29" t="n">
        <f aca="false">AO47*E47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SUM(I48:AN48)-AQ48</f>
        <v>0</v>
      </c>
      <c r="AP48" s="29" t="n">
        <f aca="false">AO48*E48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10000</v>
      </c>
      <c r="J49" s="24" t="n">
        <f aca="false">J10-J80</f>
        <v>10000</v>
      </c>
      <c r="K49" s="24" t="n">
        <f aca="false">K10-K80</f>
        <v>10000</v>
      </c>
      <c r="L49" s="24" t="n">
        <f aca="false">L10-L80</f>
        <v>10000</v>
      </c>
      <c r="M49" s="24" t="n">
        <f aca="false">M10-M80</f>
        <v>10000</v>
      </c>
      <c r="N49" s="24" t="n">
        <f aca="false">N10-N80</f>
        <v>7034</v>
      </c>
      <c r="O49" s="24" t="n">
        <f aca="false">O10-O80</f>
        <v>10000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10000</v>
      </c>
      <c r="W49" s="24" t="n">
        <f aca="false">W10-W80</f>
        <v>10000</v>
      </c>
      <c r="X49" s="24" t="n">
        <f aca="false">X10-X80</f>
        <v>10000</v>
      </c>
      <c r="Y49" s="24" t="n">
        <f aca="false">Y10-Y80</f>
        <v>10000</v>
      </c>
      <c r="Z49" s="24" t="n">
        <f aca="false">Z10-Z80</f>
        <v>10000</v>
      </c>
      <c r="AA49" s="24" t="n">
        <f aca="false">AA10-AA80</f>
        <v>10000</v>
      </c>
      <c r="AB49" s="24" t="n">
        <f aca="false">AB10-AB80</f>
        <v>10000</v>
      </c>
      <c r="AC49" s="24" t="n">
        <f aca="false">AC10-AC80</f>
        <v>10000</v>
      </c>
      <c r="AD49" s="24" t="n">
        <f aca="false">AD10-AD80</f>
        <v>10000</v>
      </c>
      <c r="AE49" s="24" t="n">
        <f aca="false">AE10-AE80</f>
        <v>10000</v>
      </c>
      <c r="AF49" s="24" t="n">
        <f aca="false">AF10-AF80</f>
        <v>10000</v>
      </c>
      <c r="AG49" s="24" t="n">
        <f aca="false">AG10-AG80</f>
        <v>10000</v>
      </c>
      <c r="AH49" s="24" t="n">
        <f aca="false">AH10-AH80</f>
        <v>10000</v>
      </c>
      <c r="AI49" s="24" t="n">
        <f aca="false">AI10-AI80</f>
        <v>10000</v>
      </c>
      <c r="AJ49" s="24" t="n">
        <f aca="false">AJ10-AJ80</f>
        <v>10000</v>
      </c>
      <c r="AK49" s="24" t="n">
        <f aca="false">AK10-AK80</f>
        <v>10000</v>
      </c>
      <c r="AL49" s="24" t="n">
        <f aca="false">AL10-AL80</f>
        <v>10000</v>
      </c>
      <c r="AM49" s="24" t="n">
        <f aca="false">AM10-AM80</f>
        <v>10000</v>
      </c>
      <c r="AO49" s="28" t="n">
        <f aca="false">SUM(I49:AN49)-AQ49</f>
        <v>245798.83</v>
      </c>
      <c r="AP49" s="29" t="n">
        <f aca="false">AO49*E49</f>
        <v>19663.9064</v>
      </c>
      <c r="AQ49" s="28" t="n">
        <f aca="false">SUM(I49:AM49)*F49</f>
        <v>1235.17</v>
      </c>
    </row>
    <row r="50" customFormat="false" ht="11.25" hidden="false" customHeight="false" outlineLevel="0" collapsed="false">
      <c r="C50" s="1" t="s">
        <v>111</v>
      </c>
      <c r="D50" s="1" t="s">
        <v>112</v>
      </c>
      <c r="E50" s="70" t="n">
        <v>0.08</v>
      </c>
      <c r="F50" s="75" t="n">
        <v>0.005</v>
      </c>
      <c r="I50" s="24" t="n">
        <f aca="false">I11-I81</f>
        <v>10000</v>
      </c>
      <c r="J50" s="24" t="n">
        <f aca="false">J11-J81</f>
        <v>10000</v>
      </c>
      <c r="K50" s="24" t="n">
        <f aca="false">K11-K81</f>
        <v>10000</v>
      </c>
      <c r="L50" s="24" t="n">
        <f aca="false">L11-L81</f>
        <v>10000</v>
      </c>
      <c r="M50" s="24" t="n">
        <f aca="false">M11-M81</f>
        <v>10000</v>
      </c>
      <c r="N50" s="24" t="n">
        <f aca="false">N11-N81</f>
        <v>10000</v>
      </c>
      <c r="O50" s="24" t="n">
        <f aca="false">O11-O81</f>
        <v>10000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10000</v>
      </c>
      <c r="W50" s="24" t="n">
        <f aca="false">W11-W81</f>
        <v>10000</v>
      </c>
      <c r="X50" s="24" t="n">
        <f aca="false">X11-X81</f>
        <v>10000</v>
      </c>
      <c r="Y50" s="24" t="n">
        <f aca="false">Y11-Y81</f>
        <v>10000</v>
      </c>
      <c r="Z50" s="24" t="n">
        <f aca="false">Z11-Z81</f>
        <v>10000</v>
      </c>
      <c r="AA50" s="24" t="n">
        <f aca="false">AA11-AA81</f>
        <v>10000</v>
      </c>
      <c r="AB50" s="24" t="n">
        <f aca="false">AB11-AB81</f>
        <v>10000</v>
      </c>
      <c r="AC50" s="24" t="n">
        <f aca="false">AC11-AC81</f>
        <v>10000</v>
      </c>
      <c r="AD50" s="24" t="n">
        <f aca="false">AD11-AD81</f>
        <v>10000</v>
      </c>
      <c r="AE50" s="24" t="n">
        <f aca="false">AE11-AE81</f>
        <v>10000</v>
      </c>
      <c r="AF50" s="24" t="n">
        <f aca="false">AF11-AF81</f>
        <v>10000</v>
      </c>
      <c r="AG50" s="24" t="n">
        <f aca="false">AG11-AG81</f>
        <v>10000</v>
      </c>
      <c r="AH50" s="24" t="n">
        <f aca="false">AH11-AH81</f>
        <v>10000</v>
      </c>
      <c r="AI50" s="24" t="n">
        <f aca="false">AI11-AI81</f>
        <v>10000</v>
      </c>
      <c r="AJ50" s="24" t="n">
        <f aca="false">AJ11-AJ81</f>
        <v>10000</v>
      </c>
      <c r="AK50" s="24" t="n">
        <f aca="false">AK11-AK81</f>
        <v>10000</v>
      </c>
      <c r="AL50" s="24" t="n">
        <f aca="false">AL11-AL81</f>
        <v>10000</v>
      </c>
      <c r="AM50" s="24" t="n">
        <f aca="false">AM11-AM81</f>
        <v>10000</v>
      </c>
      <c r="AO50" s="28" t="n">
        <f aca="false">SUM(I50:AN50)-AQ50</f>
        <v>248750</v>
      </c>
      <c r="AP50" s="29" t="n">
        <f aca="false">AO50*E50</f>
        <v>19900</v>
      </c>
      <c r="AQ50" s="28" t="n">
        <f aca="false">SUM(I50:AM50)*F50</f>
        <v>1250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10000</v>
      </c>
      <c r="J51" s="24" t="n">
        <f aca="false">J12+J24-J82</f>
        <v>10000</v>
      </c>
      <c r="K51" s="24" t="n">
        <f aca="false">K12+K24-K82</f>
        <v>5000</v>
      </c>
      <c r="L51" s="24" t="n">
        <f aca="false">L12+L24-L82</f>
        <v>5000</v>
      </c>
      <c r="M51" s="24" t="n">
        <f aca="false">M12+M24-M82</f>
        <v>5000</v>
      </c>
      <c r="N51" s="24" t="n">
        <f aca="false">N12+N24-N82</f>
        <v>0</v>
      </c>
      <c r="O51" s="24" t="n">
        <f aca="false">O12+O24-O82</f>
        <v>5265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7002</v>
      </c>
      <c r="W51" s="24" t="n">
        <f aca="false">W12+W24-W82</f>
        <v>10066</v>
      </c>
      <c r="X51" s="24" t="n">
        <f aca="false">X12+X24-X82</f>
        <v>13570</v>
      </c>
      <c r="Y51" s="24" t="n">
        <f aca="false">Y12+Y24-Y82</f>
        <v>13570</v>
      </c>
      <c r="Z51" s="24" t="n">
        <f aca="false">Z12+Z24-Z82</f>
        <v>13570</v>
      </c>
      <c r="AA51" s="24" t="n">
        <f aca="false">AA12+AA24-AA82</f>
        <v>13570</v>
      </c>
      <c r="AB51" s="24" t="n">
        <f aca="false">AB12+AB24-AB82</f>
        <v>10305</v>
      </c>
      <c r="AC51" s="24" t="n">
        <f aca="false">AC12+AC24-AC82</f>
        <v>6609</v>
      </c>
      <c r="AD51" s="24" t="n">
        <f aca="false">AD12+AD24-AD82</f>
        <v>6609</v>
      </c>
      <c r="AE51" s="24" t="n">
        <f aca="false">AE12+AE24-AE82</f>
        <v>6609</v>
      </c>
      <c r="AF51" s="24" t="n">
        <f aca="false">AF12+AF24-AF82</f>
        <v>8919</v>
      </c>
      <c r="AG51" s="24" t="n">
        <f aca="false">AG12+AG24-AG82</f>
        <v>7995</v>
      </c>
      <c r="AH51" s="24" t="n">
        <f aca="false">AH12+AH24-AH82</f>
        <v>13570</v>
      </c>
      <c r="AI51" s="24" t="n">
        <f aca="false">AI12+AI24-AI82</f>
        <v>13570</v>
      </c>
      <c r="AJ51" s="24" t="n">
        <f aca="false">AJ12+AJ24-AJ82</f>
        <v>13570</v>
      </c>
      <c r="AK51" s="24" t="n">
        <f aca="false">AK12+AK24-AK82</f>
        <v>8457</v>
      </c>
      <c r="AL51" s="24" t="n">
        <f aca="false">AL12+AL24-AL82</f>
        <v>7071</v>
      </c>
      <c r="AM51" s="24" t="n">
        <f aca="false">AM12+AM24-AM82</f>
        <v>7995</v>
      </c>
      <c r="AO51" s="28" t="n">
        <f aca="false">SUM(I51:AN51)-AQ51</f>
        <v>220663.08</v>
      </c>
      <c r="AP51" s="29" t="n">
        <f aca="false">AO51*E51</f>
        <v>22066.308</v>
      </c>
      <c r="AQ51" s="28" t="n">
        <f aca="false">SUM(I51:AM51)*F51</f>
        <v>2228.92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f aca="false">AK13+AK25-AK83</f>
        <v>0</v>
      </c>
      <c r="AL52" s="24" t="n">
        <f aca="false">AL13+AL25-AL83</f>
        <v>0</v>
      </c>
      <c r="AM52" s="24" t="n">
        <f aca="false">AM13+AM25-AM83</f>
        <v>0</v>
      </c>
      <c r="AO52" s="28" t="n">
        <f aca="false">SUM(I52:AN52)-AQ52</f>
        <v>0</v>
      </c>
      <c r="AP52" s="29" t="n">
        <f aca="false">AO52*E52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f aca="false">AK14+AK26-AK84</f>
        <v>0</v>
      </c>
      <c r="AL53" s="24" t="n">
        <f aca="false">AL14+AL26-AL84</f>
        <v>0</v>
      </c>
      <c r="AM53" s="24" t="n">
        <f aca="false">AM14+AM26-AM84</f>
        <v>0</v>
      </c>
      <c r="AO53" s="28" t="n">
        <f aca="false">SUM(I53:AN53)-AQ53</f>
        <v>0</v>
      </c>
      <c r="AP53" s="29" t="n">
        <f aca="false">AO53*E53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f aca="false">AK27-AK85</f>
        <v>0</v>
      </c>
      <c r="AL54" s="24" t="n">
        <f aca="false">AL27-AL85</f>
        <v>0</v>
      </c>
      <c r="AM54" s="24" t="n">
        <f aca="false">AM27-AM85</f>
        <v>0</v>
      </c>
      <c r="AO54" s="28" t="n">
        <f aca="false">SUM(I54:AN54)-AQ54</f>
        <v>0</v>
      </c>
      <c r="AP54" s="29" t="n">
        <f aca="false">AO54*E54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f aca="false">AK28-AK86</f>
        <v>0</v>
      </c>
      <c r="AL55" s="24" t="n">
        <f aca="false">AL28-AL86</f>
        <v>0</v>
      </c>
      <c r="AM55" s="24" t="n">
        <f aca="false">AM28-AM86</f>
        <v>0</v>
      </c>
      <c r="AO55" s="28" t="n">
        <f aca="false">SUM(I55:AN55)-AQ55</f>
        <v>0</v>
      </c>
      <c r="AP55" s="29" t="n">
        <f aca="false">AO55*E55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f aca="false">AK29-AK87</f>
        <v>0</v>
      </c>
      <c r="AL56" s="24" t="n">
        <f aca="false">AL29-AL87</f>
        <v>0</v>
      </c>
      <c r="AM56" s="24" t="n">
        <f aca="false">AM29-AM87</f>
        <v>0</v>
      </c>
      <c r="AO56" s="28" t="n">
        <f aca="false">SUM(I56:AN56)-AQ56</f>
        <v>0</v>
      </c>
      <c r="AP56" s="29" t="n">
        <f aca="false">AO56*E56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0</v>
      </c>
      <c r="J57" s="24" t="n">
        <f aca="false">J15+J30-J88</f>
        <v>0</v>
      </c>
      <c r="K57" s="24" t="n">
        <f aca="false">K15+K30-K88</f>
        <v>0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11430</v>
      </c>
      <c r="W57" s="24" t="n">
        <f aca="false">W15+W30-W88</f>
        <v>11430</v>
      </c>
      <c r="X57" s="24" t="n">
        <f aca="false">X15+X30-X88</f>
        <v>11430</v>
      </c>
      <c r="Y57" s="24" t="n">
        <f aca="false">Y15+Y30-Y88</f>
        <v>11430</v>
      </c>
      <c r="Z57" s="24" t="n">
        <f aca="false">Z15+Z30-Z88</f>
        <v>11430</v>
      </c>
      <c r="AA57" s="24" t="n">
        <f aca="false">AA15+AA30-AA88</f>
        <v>11430</v>
      </c>
      <c r="AB57" s="24" t="n">
        <f aca="false">AB15+AB30-AB88</f>
        <v>11430</v>
      </c>
      <c r="AC57" s="24" t="n">
        <f aca="false">AC15+AC30-AC88</f>
        <v>11430</v>
      </c>
      <c r="AD57" s="24" t="n">
        <f aca="false">AD15+AD30-AD88</f>
        <v>11430</v>
      </c>
      <c r="AE57" s="24" t="n">
        <f aca="false">AE15+AE30-AE88</f>
        <v>11430</v>
      </c>
      <c r="AF57" s="24" t="n">
        <f aca="false">AF15+AF30-AF88</f>
        <v>11430</v>
      </c>
      <c r="AG57" s="24" t="n">
        <f aca="false">AG15+AG30-AG88</f>
        <v>11430</v>
      </c>
      <c r="AH57" s="24" t="n">
        <f aca="false">AH15+AH30-AH88</f>
        <v>11430</v>
      </c>
      <c r="AI57" s="24" t="n">
        <f aca="false">AI15+AI30-AI88</f>
        <v>11430</v>
      </c>
      <c r="AJ57" s="24" t="n">
        <f aca="false">AJ15+AJ30-AJ88</f>
        <v>11430</v>
      </c>
      <c r="AK57" s="24" t="n">
        <f aca="false">AK15+AK30-AK88</f>
        <v>11430</v>
      </c>
      <c r="AL57" s="24" t="n">
        <f aca="false">AL15+AL30-AL88</f>
        <v>11430</v>
      </c>
      <c r="AM57" s="24" t="n">
        <f aca="false">AM15+AM30-AM88</f>
        <v>11430</v>
      </c>
      <c r="AO57" s="28" t="n">
        <f aca="false">SUM(I57:AN57)-AQ57</f>
        <v>203682.6</v>
      </c>
      <c r="AP57" s="29" t="n">
        <f aca="false">AO57*E57</f>
        <v>20368.26</v>
      </c>
      <c r="AQ57" s="28" t="n">
        <f aca="false">SUM(I57:AM57)*F57</f>
        <v>2057.4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15000</v>
      </c>
      <c r="J58" s="24" t="n">
        <f aca="false">J16+J31-J89</f>
        <v>15000</v>
      </c>
      <c r="K58" s="24" t="n">
        <f aca="false">K16+K31-K89</f>
        <v>20000</v>
      </c>
      <c r="L58" s="24" t="n">
        <f aca="false">L16+L31-L89</f>
        <v>20000</v>
      </c>
      <c r="M58" s="24" t="n">
        <f aca="false">M16+M31-M89</f>
        <v>20000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f aca="false">AK16+AK31-AK89</f>
        <v>0</v>
      </c>
      <c r="AL58" s="24" t="n">
        <f aca="false">AL16+AL31-AL89</f>
        <v>0</v>
      </c>
      <c r="AM58" s="24" t="n">
        <f aca="false">AM16+AM31-AM89</f>
        <v>0</v>
      </c>
      <c r="AO58" s="28" t="n">
        <f aca="false">SUM(I58:AN58)-AQ58</f>
        <v>89100</v>
      </c>
      <c r="AP58" s="29" t="n">
        <f aca="false">AO58*E58</f>
        <v>8910</v>
      </c>
      <c r="AQ58" s="28" t="n">
        <f aca="false">SUM(I58:AM58)*F58</f>
        <v>900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76" t="n">
        <f aca="false">AK32-AK90</f>
        <v>0</v>
      </c>
      <c r="AL59" s="76" t="n">
        <f aca="false">AL32-AL90</f>
        <v>0</v>
      </c>
      <c r="AM59" s="76" t="n">
        <f aca="false">AM32-AM90</f>
        <v>0</v>
      </c>
      <c r="AO59" s="28" t="n">
        <f aca="false">SUM(I59:AN59)-AQ59</f>
        <v>0</v>
      </c>
      <c r="AP59" s="29" t="n">
        <f aca="false">AO59*E59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8" t="n">
        <v>0</v>
      </c>
      <c r="AL60" s="68" t="n">
        <v>0</v>
      </c>
      <c r="AM60" s="68" t="n">
        <v>0</v>
      </c>
      <c r="AO60" s="68" t="n">
        <f aca="false">SUM(I60:AN60)-AQ60</f>
        <v>0</v>
      </c>
      <c r="AP60" s="77" t="n">
        <f aca="false">AO60*E60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45000</v>
      </c>
      <c r="K61" s="34" t="n">
        <f aca="false">SUM(K45:K60)</f>
        <v>45000</v>
      </c>
      <c r="L61" s="34" t="n">
        <f aca="false">SUM(L45:L60)</f>
        <v>45000</v>
      </c>
      <c r="M61" s="34" t="n">
        <f aca="false">SUM(M45:M60)</f>
        <v>45000</v>
      </c>
      <c r="N61" s="34" t="n">
        <f aca="false">SUM(N45:N60)</f>
        <v>17034</v>
      </c>
      <c r="O61" s="34" t="n">
        <f aca="false">SUM(O45:O60)</f>
        <v>25265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38432</v>
      </c>
      <c r="W61" s="34" t="n">
        <f aca="false">SUM(W45:W60)</f>
        <v>41496</v>
      </c>
      <c r="X61" s="34" t="n">
        <f aca="false">SUM(X45:X60)</f>
        <v>45000</v>
      </c>
      <c r="Y61" s="34" t="n">
        <f aca="false">SUM(Y45:Y60)</f>
        <v>45000</v>
      </c>
      <c r="Z61" s="34" t="n">
        <f aca="false">SUM(Z45:Z60)</f>
        <v>45000</v>
      </c>
      <c r="AA61" s="34" t="n">
        <f aca="false">SUM(AA45:AA60)</f>
        <v>45000</v>
      </c>
      <c r="AB61" s="34" t="n">
        <f aca="false">SUM(AB45:AB60)</f>
        <v>41735</v>
      </c>
      <c r="AC61" s="34" t="n">
        <f aca="false">SUM(AC45:AC60)</f>
        <v>38039</v>
      </c>
      <c r="AD61" s="34" t="n">
        <f aca="false">SUM(AD45:AD60)</f>
        <v>38039</v>
      </c>
      <c r="AE61" s="34" t="n">
        <f aca="false">SUM(AE45:AE60)</f>
        <v>38039</v>
      </c>
      <c r="AF61" s="34" t="n">
        <f aca="false">SUM(AF45:AF60)</f>
        <v>40349</v>
      </c>
      <c r="AG61" s="34" t="n">
        <f aca="false">SUM(AG45:AG60)</f>
        <v>39425</v>
      </c>
      <c r="AH61" s="34" t="n">
        <f aca="false">SUM(AH45:AH60)</f>
        <v>45000</v>
      </c>
      <c r="AI61" s="34" t="n">
        <f aca="false">SUM(AI45:AI60)</f>
        <v>45000</v>
      </c>
      <c r="AJ61" s="34" t="n">
        <f aca="false">SUM(AJ45:AJ60)</f>
        <v>45000</v>
      </c>
      <c r="AK61" s="34" t="n">
        <f aca="false">SUM(AK45:AK60)</f>
        <v>39887</v>
      </c>
      <c r="AL61" s="34" t="n">
        <f aca="false">SUM(AL45:AL60)</f>
        <v>38501</v>
      </c>
      <c r="AM61" s="34" t="n">
        <f aca="false">SUM(AM45:AM60)</f>
        <v>39425</v>
      </c>
      <c r="AO61" s="34" t="n">
        <f aca="false">SUM(AO45:AO60)</f>
        <v>1007994.51</v>
      </c>
      <c r="AP61" s="36" t="n">
        <f aca="false">SUM(AP45:AP60)</f>
        <v>90908.4744</v>
      </c>
      <c r="AQ61" s="34" t="n">
        <f aca="false">SUM(AQ45:AQ60)</f>
        <v>7671.49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28" t="n">
        <v>0</v>
      </c>
      <c r="AL67" s="28" t="n">
        <v>0</v>
      </c>
      <c r="AM67" s="28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93" t="s">
        <v>115</v>
      </c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44650</v>
      </c>
      <c r="K73" s="28" t="n">
        <f aca="false">K61-(K45*$F45+K46*$F46+K47*$F47+K48*$F48+K49*$F49+K51*$F51+K52*$F52+K53*$F53+K54*$F54+K55*$F55+K56*$F56+K57*$F57+K58*$F58+K59*$F59+K50*$F50)-K60*$F60-K91-K94-K97-K100-K103+K91</f>
        <v>44650</v>
      </c>
      <c r="L73" s="28" t="n">
        <f aca="false">L61-(L45*$F45+L46*$F46+L47*$F47+L48*$F48+L49*$F49+L51*$F51+L52*$F52+L53*$F53+L54*$F54+L55*$F55+L56*$F56+L57*$F57+L58*$F58+L59*$F59+L50*$F50)-L60*$F60-L91-L94-L97-L100-L103+L91</f>
        <v>44650</v>
      </c>
      <c r="M73" s="28" t="n">
        <f aca="false">M61-(M45*$F45+M46*$F46+M47*$F47+M48*$F48+M49*$F49+M51*$F51+M52*$F52+M53*$F53+M54*$F54+M55*$F55+M56*$F56+M57*$F57+M58*$F58+M59*$F59+M50*$F50)-M60*$F60-M91-M94-M97-M100-M103+M91</f>
        <v>44650</v>
      </c>
      <c r="N73" s="28" t="n">
        <f aca="false">N61-(N45*$F45+N46*$F46+N47*$F47+N48*$F48+N49*$F49+N51*$F51+N52*$F52+N53*$F53+N54*$F54+N55*$F55+N56*$F56+N57*$F57+N58*$F58+N59*$F59+N50*$F50)-N60*$F60-N91-N94-N97-N100-N103+N91</f>
        <v>16948.83</v>
      </c>
      <c r="O73" s="28" t="n">
        <f aca="false">O61-(O45*$F45+O46*$F46+O47*$F47+O48*$F48+O49*$F49+O51*$F51+O52*$F52+O53*$F53+O54*$F54+O55*$F55+O56*$F56+O57*$F57+O58*$F58+O59*$F59+O50*$F50)-O60*$F60-O91-O94-O97-O100-O103+O91</f>
        <v>25112.35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38147.68</v>
      </c>
      <c r="W73" s="28" t="n">
        <f aca="false">W61-(W45*$F45+W46*$F46+W47*$F47+W48*$F48+W49*$F49+W51*$F51+W52*$F52+W53*$F53+W54*$F54+W55*$F55+W56*$F56+W57*$F57+W58*$F58+W59*$F59+W50*$F50)-W60*$F60-W91-W94-W97-W100-W103+W91</f>
        <v>41181.04</v>
      </c>
      <c r="X73" s="28" t="n">
        <f aca="false">X61-(X45*$F45+X46*$F46+X47*$F47+X48*$F48+X49*$F49+X51*$F51+X52*$F52+X53*$F53+X54*$F54+X55*$F55+X56*$F56+X57*$F57+X58*$F58+X59*$F59+X50*$F50)-X60*$F60-X91-X94-X97-X100-X103+X91</f>
        <v>44650</v>
      </c>
      <c r="Y73" s="28" t="n">
        <f aca="false">Y61-(Y45*$F45+Y46*$F46+Y47*$F47+Y48*$F48+Y49*$F49+Y51*$F51+Y52*$F52+Y53*$F53+Y54*$F54+Y55*$F55+Y56*$F56+Y57*$F57+Y58*$F58+Y59*$F59+Y50*$F50)-Y60*$F60-Y91-Y94-Y97-Y100-Y103+Y91</f>
        <v>44650</v>
      </c>
      <c r="Z73" s="28" t="n">
        <f aca="false">Z61-(Z45*$F45+Z46*$F46+Z47*$F47+Z48*$F48+Z49*$F49+Z51*$F51+Z52*$F52+Z53*$F53+Z54*$F54+Z55*$F55+Z56*$F56+Z57*$F57+Z58*$F58+Z59*$F59+Z50*$F50)-Z60*$F60-Z91-Z94-Z97-Z100-Z103+Z91</f>
        <v>44650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44650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41417.65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37758.61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37758.61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37758.61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40045.51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39130.75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44650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44650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44650</v>
      </c>
      <c r="AK73" s="28" t="n">
        <f aca="false">AK61-(AK45*$F45+AK46*$F46+AK47*$F47+AK48*$F48+AK49*$F49+AK51*$F51+AK52*$F52+AK53*$F53+AK54*$F54+AK55*$F55+AK56*$F56+AK57*$F57+AK58*$F58+AK59*$F59+AK50*$F50)-AK60*$F60-AK91-AK94-AK97-AK100-AK103+AK91</f>
        <v>39588.13</v>
      </c>
      <c r="AL73" s="28" t="n">
        <f aca="false">AL61-(AL45*$F45+AL46*$F46+AL47*$F47+AL48*$F48+AL49*$F49+AL51*$F51+AL52*$F52+AL53*$F53+AL54*$F54+AL55*$F55+AL56*$F56+AL57*$F57+AL58*$F58+AL59*$F59+AL50*$F50)-AL60*$F60-AL91-AL94-AL97-AL100-AL103+AL91</f>
        <v>38215.99</v>
      </c>
      <c r="AM73" s="28" t="n">
        <f aca="false">AM61-(AM45*$F45+AM46*$F46+AM47*$F47+AM48*$F48+AM49*$F49+AM51*$F51+AM52*$F52+AM53*$F53+AM54*$F54+AM55*$F55+AM56*$F56+AM57*$F57+AM58*$F58+AM59*$F59+AM50*$F50)-AM60*$F60-AM91-AM94-AM97-AM100-AM103+AM91</f>
        <v>39130.75</v>
      </c>
      <c r="AO73" s="28" t="n">
        <f aca="false">SUM(I73:AN73)</f>
        <v>1007994.51</v>
      </c>
      <c r="AP73" s="29" t="n">
        <f aca="false">AP17+AP33+AP36+AP39+AP61+AP64+AP67-AP91-AP94-AP97-AP100-AP103</f>
        <v>2653694.9484</v>
      </c>
    </row>
    <row r="74" customFormat="false" ht="11.25" hidden="false" customHeight="false" outlineLevel="0" collapsed="false">
      <c r="K74" s="28"/>
      <c r="AP74" s="29"/>
    </row>
    <row r="75" customFormat="false" ht="11.25" hidden="false" customHeight="false" outlineLevel="0" collapsed="false">
      <c r="B75" s="93" t="s">
        <v>116</v>
      </c>
      <c r="K75" s="28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24" t="n">
        <f aca="false">AJ76</f>
        <v>0</v>
      </c>
      <c r="AL76" s="24" t="n">
        <f aca="false">AK76</f>
        <v>0</v>
      </c>
      <c r="AM76" s="24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24" t="n">
        <f aca="false">AJ77</f>
        <v>0</v>
      </c>
      <c r="AL77" s="24" t="n">
        <f aca="false">AK77</f>
        <v>0</v>
      </c>
      <c r="AM77" s="24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24" t="n">
        <f aca="false">AJ78</f>
        <v>0</v>
      </c>
      <c r="AL78" s="24" t="n">
        <f aca="false">AK78</f>
        <v>0</v>
      </c>
      <c r="AM78" s="24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24" t="n">
        <f aca="false">AJ79</f>
        <v>0</v>
      </c>
      <c r="AL79" s="24" t="n">
        <f aca="false">AK79</f>
        <v>0</v>
      </c>
      <c r="AM79" s="24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v>0</v>
      </c>
      <c r="L80" s="24" t="n">
        <v>0</v>
      </c>
      <c r="M80" s="24" t="n">
        <v>0</v>
      </c>
      <c r="N80" s="24" t="n">
        <v>2966</v>
      </c>
      <c r="O80" s="24" t="n">
        <v>0</v>
      </c>
      <c r="P80" s="24" t="n">
        <v>10000</v>
      </c>
      <c r="Q80" s="24" t="n">
        <v>10000</v>
      </c>
      <c r="R80" s="24" t="n">
        <f aca="false">Q80</f>
        <v>10000</v>
      </c>
      <c r="S80" s="24" t="n">
        <f aca="false">R80</f>
        <v>10000</v>
      </c>
      <c r="T80" s="24" t="n">
        <f aca="false">S80</f>
        <v>10000</v>
      </c>
      <c r="U80" s="24" t="n">
        <f aca="false">T80</f>
        <v>10000</v>
      </c>
      <c r="V80" s="24" t="n">
        <v>0</v>
      </c>
      <c r="W80" s="24" t="n">
        <f aca="false">V80</f>
        <v>0</v>
      </c>
      <c r="X80" s="24" t="n">
        <f aca="false">W80</f>
        <v>0</v>
      </c>
      <c r="Y80" s="24" t="n">
        <f aca="false">X80</f>
        <v>0</v>
      </c>
      <c r="Z80" s="24" t="n">
        <f aca="false">Y80</f>
        <v>0</v>
      </c>
      <c r="AA80" s="24" t="n">
        <f aca="false">Z80</f>
        <v>0</v>
      </c>
      <c r="AB80" s="24" t="n">
        <f aca="false">AA80</f>
        <v>0</v>
      </c>
      <c r="AC80" s="24" t="n">
        <f aca="false">AB80</f>
        <v>0</v>
      </c>
      <c r="AD80" s="24" t="n">
        <f aca="false">AC80</f>
        <v>0</v>
      </c>
      <c r="AE80" s="24" t="n">
        <f aca="false">AD80</f>
        <v>0</v>
      </c>
      <c r="AF80" s="24" t="n">
        <f aca="false">AE80</f>
        <v>0</v>
      </c>
      <c r="AG80" s="24" t="n">
        <f aca="false">AF80</f>
        <v>0</v>
      </c>
      <c r="AH80" s="24" t="n">
        <f aca="false">AG80</f>
        <v>0</v>
      </c>
      <c r="AI80" s="24" t="n">
        <f aca="false">AH80</f>
        <v>0</v>
      </c>
      <c r="AJ80" s="24" t="n">
        <f aca="false">AI80</f>
        <v>0</v>
      </c>
      <c r="AK80" s="24" t="n">
        <f aca="false">AJ80</f>
        <v>0</v>
      </c>
      <c r="AL80" s="24" t="n">
        <f aca="false">AK80</f>
        <v>0</v>
      </c>
      <c r="AM80" s="24" t="n">
        <f aca="false">AL80</f>
        <v>0</v>
      </c>
      <c r="AO80" s="28" t="n">
        <f aca="false">SUM(I80:AN80)</f>
        <v>62966</v>
      </c>
      <c r="AP80" s="28" t="n">
        <f aca="false">SUM(I80:AM80)*E80</f>
        <v>191353.674</v>
      </c>
      <c r="AR80" s="29"/>
    </row>
    <row r="81" customFormat="false" ht="11.25" hidden="false" customHeight="false" outlineLevel="0" collapsed="false">
      <c r="B81" s="66"/>
      <c r="C81" s="1" t="s">
        <v>111</v>
      </c>
      <c r="D81" s="1" t="s">
        <v>112</v>
      </c>
      <c r="E81" s="1" t="n">
        <v>3.039</v>
      </c>
      <c r="I81" s="24" t="n">
        <v>0</v>
      </c>
      <c r="J81" s="24" t="n">
        <v>0</v>
      </c>
      <c r="K81" s="24" t="n">
        <v>0</v>
      </c>
      <c r="L81" s="24" t="n">
        <v>0</v>
      </c>
      <c r="M81" s="24" t="n">
        <v>0</v>
      </c>
      <c r="N81" s="24" t="n">
        <v>0</v>
      </c>
      <c r="O81" s="24" t="n">
        <v>0</v>
      </c>
      <c r="P81" s="24" t="n">
        <v>10000</v>
      </c>
      <c r="Q81" s="24" t="n">
        <v>10000</v>
      </c>
      <c r="R81" s="24" t="n">
        <f aca="false">Q81</f>
        <v>10000</v>
      </c>
      <c r="S81" s="24" t="n">
        <f aca="false">R81</f>
        <v>10000</v>
      </c>
      <c r="T81" s="24" t="n">
        <f aca="false">S81</f>
        <v>10000</v>
      </c>
      <c r="U81" s="24" t="n">
        <f aca="false">T81</f>
        <v>10000</v>
      </c>
      <c r="V81" s="24" t="n">
        <v>0</v>
      </c>
      <c r="W81" s="24" t="n">
        <f aca="false">V81</f>
        <v>0</v>
      </c>
      <c r="X81" s="24" t="n">
        <f aca="false">W81</f>
        <v>0</v>
      </c>
      <c r="Y81" s="24" t="n">
        <f aca="false">X81</f>
        <v>0</v>
      </c>
      <c r="Z81" s="24" t="n">
        <f aca="false">Y81</f>
        <v>0</v>
      </c>
      <c r="AA81" s="24" t="n">
        <f aca="false">Z81</f>
        <v>0</v>
      </c>
      <c r="AB81" s="24" t="n">
        <f aca="false">AA81</f>
        <v>0</v>
      </c>
      <c r="AC81" s="24" t="n">
        <f aca="false">AB81</f>
        <v>0</v>
      </c>
      <c r="AD81" s="24" t="n">
        <f aca="false">AC81</f>
        <v>0</v>
      </c>
      <c r="AE81" s="24" t="n">
        <f aca="false">AD81</f>
        <v>0</v>
      </c>
      <c r="AF81" s="24" t="n">
        <f aca="false">AE81</f>
        <v>0</v>
      </c>
      <c r="AG81" s="24" t="n">
        <f aca="false">AF81</f>
        <v>0</v>
      </c>
      <c r="AH81" s="24" t="n">
        <f aca="false">AG81</f>
        <v>0</v>
      </c>
      <c r="AI81" s="24" t="n">
        <f aca="false">AH81</f>
        <v>0</v>
      </c>
      <c r="AJ81" s="24" t="n">
        <f aca="false">AI81</f>
        <v>0</v>
      </c>
      <c r="AK81" s="24" t="n">
        <f aca="false">AJ81</f>
        <v>0</v>
      </c>
      <c r="AL81" s="24" t="n">
        <f aca="false">AK81</f>
        <v>0</v>
      </c>
      <c r="AM81" s="24" t="n">
        <f aca="false">AL81</f>
        <v>0</v>
      </c>
      <c r="AO81" s="28" t="n">
        <f aca="false">SUM(I81:AN81)</f>
        <v>60000</v>
      </c>
      <c r="AP81" s="28" t="n">
        <f aca="false">SUM(I81:AM81)*E81</f>
        <v>182340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v>15000</v>
      </c>
      <c r="O82" s="24" t="n">
        <v>9735</v>
      </c>
      <c r="P82" s="24" t="n">
        <v>15000</v>
      </c>
      <c r="Q82" s="24" t="n">
        <v>19000</v>
      </c>
      <c r="R82" s="24" t="n">
        <v>24000</v>
      </c>
      <c r="S82" s="24" t="n">
        <f aca="false">R82</f>
        <v>24000</v>
      </c>
      <c r="T82" s="24" t="n">
        <f aca="false">S82</f>
        <v>24000</v>
      </c>
      <c r="U82" s="24" t="n">
        <f aca="false">T82</f>
        <v>24000</v>
      </c>
      <c r="V82" s="24" t="n">
        <v>6568</v>
      </c>
      <c r="W82" s="24" t="n">
        <v>3504</v>
      </c>
      <c r="X82" s="24" t="n"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v>3265</v>
      </c>
      <c r="AC82" s="24" t="n">
        <v>6961</v>
      </c>
      <c r="AD82" s="24" t="n">
        <f aca="false">AC82</f>
        <v>6961</v>
      </c>
      <c r="AE82" s="24" t="n">
        <f aca="false">AD82</f>
        <v>6961</v>
      </c>
      <c r="AF82" s="24" t="n">
        <v>4651</v>
      </c>
      <c r="AG82" s="24" t="n">
        <v>5575</v>
      </c>
      <c r="AH82" s="24" t="n">
        <v>0</v>
      </c>
      <c r="AI82" s="24" t="n">
        <v>0</v>
      </c>
      <c r="AJ82" s="24" t="n">
        <f aca="false">AI82</f>
        <v>0</v>
      </c>
      <c r="AK82" s="24" t="n">
        <v>5113</v>
      </c>
      <c r="AL82" s="24" t="n">
        <v>6499</v>
      </c>
      <c r="AM82" s="24" t="n">
        <v>5575</v>
      </c>
      <c r="AO82" s="28" t="n">
        <f aca="false">SUM(I82:AN82)</f>
        <v>216368</v>
      </c>
      <c r="AP82" s="28" t="n">
        <f aca="false">SUM(I82:AM82)*E82</f>
        <v>657542.352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24" t="n">
        <f aca="false">AJ83</f>
        <v>0</v>
      </c>
      <c r="AL83" s="24" t="n">
        <f aca="false">AK83</f>
        <v>0</v>
      </c>
      <c r="AM83" s="24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24" t="n">
        <f aca="false">AJ84</f>
        <v>0</v>
      </c>
      <c r="AL84" s="24" t="n">
        <f aca="false">AK84</f>
        <v>0</v>
      </c>
      <c r="AM84" s="24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24" t="n">
        <f aca="false">AJ85</f>
        <v>0</v>
      </c>
      <c r="AL85" s="24" t="n">
        <f aca="false">AK85</f>
        <v>0</v>
      </c>
      <c r="AM85" s="24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24" t="n">
        <f aca="false">AJ86</f>
        <v>0</v>
      </c>
      <c r="AL86" s="24" t="n">
        <f aca="false">AK86</f>
        <v>0</v>
      </c>
      <c r="AM86" s="24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24" t="n">
        <f aca="false">AJ87</f>
        <v>0</v>
      </c>
      <c r="AL87" s="24" t="n">
        <f aca="false">AK87</f>
        <v>0</v>
      </c>
      <c r="AM87" s="24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f aca="false">K88</f>
        <v>0</v>
      </c>
      <c r="M88" s="24" t="n">
        <f aca="false">L88</f>
        <v>0</v>
      </c>
      <c r="N88" s="24" t="n">
        <f aca="false">M88</f>
        <v>0</v>
      </c>
      <c r="O88" s="24" t="n">
        <f aca="false">N88</f>
        <v>0</v>
      </c>
      <c r="P88" s="24" t="n">
        <f aca="false">O88</f>
        <v>0</v>
      </c>
      <c r="Q88" s="24" t="n">
        <f aca="false">P88</f>
        <v>0</v>
      </c>
      <c r="R88" s="24" t="n">
        <f aca="false">Q88</f>
        <v>0</v>
      </c>
      <c r="S88" s="24" t="n">
        <f aca="false">R88</f>
        <v>0</v>
      </c>
      <c r="T88" s="24" t="n">
        <f aca="false">S88</f>
        <v>0</v>
      </c>
      <c r="U88" s="24" t="n">
        <f aca="false">T88</f>
        <v>0</v>
      </c>
      <c r="V88" s="24" t="n">
        <f aca="false">U88</f>
        <v>0</v>
      </c>
      <c r="W88" s="24" t="n">
        <f aca="false">V88</f>
        <v>0</v>
      </c>
      <c r="X88" s="24" t="n">
        <f aca="false">W88</f>
        <v>0</v>
      </c>
      <c r="Y88" s="24" t="n">
        <f aca="false">X88</f>
        <v>0</v>
      </c>
      <c r="Z88" s="24" t="n">
        <f aca="false">Y88</f>
        <v>0</v>
      </c>
      <c r="AA88" s="24" t="n">
        <f aca="false">Z88</f>
        <v>0</v>
      </c>
      <c r="AB88" s="24" t="n">
        <f aca="false">AA88</f>
        <v>0</v>
      </c>
      <c r="AC88" s="24" t="n">
        <f aca="false">AB88</f>
        <v>0</v>
      </c>
      <c r="AD88" s="24" t="n">
        <f aca="false">AC88</f>
        <v>0</v>
      </c>
      <c r="AE88" s="24" t="n">
        <f aca="false">AD88</f>
        <v>0</v>
      </c>
      <c r="AF88" s="24" t="n">
        <f aca="false">AE88</f>
        <v>0</v>
      </c>
      <c r="AG88" s="24" t="n">
        <f aca="false">AF88</f>
        <v>0</v>
      </c>
      <c r="AH88" s="24" t="n">
        <f aca="false">AG88</f>
        <v>0</v>
      </c>
      <c r="AI88" s="24" t="n">
        <f aca="false">AH88</f>
        <v>0</v>
      </c>
      <c r="AJ88" s="24" t="n">
        <f aca="false">AI88</f>
        <v>0</v>
      </c>
      <c r="AK88" s="24" t="n">
        <f aca="false">AJ88</f>
        <v>0</v>
      </c>
      <c r="AL88" s="24" t="n">
        <f aca="false">AK88</f>
        <v>0</v>
      </c>
      <c r="AM88" s="24" t="n">
        <f aca="false">AL88</f>
        <v>0</v>
      </c>
      <c r="AO88" s="28" t="n">
        <f aca="false">SUM(I88:AN88)</f>
        <v>0</v>
      </c>
      <c r="AP88" s="28" t="n">
        <f aca="false">SUM(I88:AM88)*E88</f>
        <v>0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f aca="false">K89</f>
        <v>0</v>
      </c>
      <c r="M89" s="24" t="n">
        <f aca="false">L89</f>
        <v>0</v>
      </c>
      <c r="N89" s="24" t="n">
        <v>10000</v>
      </c>
      <c r="O89" s="24" t="n">
        <f aca="false">N89</f>
        <v>10000</v>
      </c>
      <c r="P89" s="24" t="n">
        <f aca="false">O89</f>
        <v>10000</v>
      </c>
      <c r="Q89" s="24" t="n">
        <v>6000</v>
      </c>
      <c r="R89" s="24" t="n">
        <v>1000</v>
      </c>
      <c r="S89" s="24" t="n">
        <f aca="false">R89</f>
        <v>1000</v>
      </c>
      <c r="T89" s="24" t="n">
        <f aca="false">S89</f>
        <v>1000</v>
      </c>
      <c r="U89" s="24" t="n">
        <f aca="false">T89</f>
        <v>1000</v>
      </c>
      <c r="V89" s="24" t="n">
        <v>0</v>
      </c>
      <c r="W89" s="24" t="n">
        <f aca="false">V89</f>
        <v>0</v>
      </c>
      <c r="X89" s="24" t="n">
        <f aca="false">W89</f>
        <v>0</v>
      </c>
      <c r="Y89" s="24" t="n">
        <f aca="false">X89</f>
        <v>0</v>
      </c>
      <c r="Z89" s="24" t="n">
        <f aca="false">Y89</f>
        <v>0</v>
      </c>
      <c r="AA89" s="24" t="n">
        <f aca="false">Z89</f>
        <v>0</v>
      </c>
      <c r="AB89" s="24" t="n">
        <f aca="false">AA89</f>
        <v>0</v>
      </c>
      <c r="AC89" s="24" t="n">
        <f aca="false">AB89</f>
        <v>0</v>
      </c>
      <c r="AD89" s="24" t="n">
        <f aca="false">AC89</f>
        <v>0</v>
      </c>
      <c r="AE89" s="24" t="n">
        <f aca="false">AD89</f>
        <v>0</v>
      </c>
      <c r="AF89" s="24" t="n">
        <f aca="false">AE89</f>
        <v>0</v>
      </c>
      <c r="AG89" s="24" t="n">
        <f aca="false">AF89</f>
        <v>0</v>
      </c>
      <c r="AH89" s="24" t="n">
        <f aca="false">AG89</f>
        <v>0</v>
      </c>
      <c r="AI89" s="24" t="n">
        <f aca="false">AH89</f>
        <v>0</v>
      </c>
      <c r="AJ89" s="24" t="n">
        <f aca="false">AI89</f>
        <v>0</v>
      </c>
      <c r="AK89" s="24" t="n">
        <f aca="false">AJ89</f>
        <v>0</v>
      </c>
      <c r="AL89" s="24" t="n">
        <f aca="false">AK89</f>
        <v>0</v>
      </c>
      <c r="AM89" s="24" t="n">
        <f aca="false">AL89</f>
        <v>0</v>
      </c>
      <c r="AO89" s="76" t="n">
        <f aca="false">SUM(I89:AN89)</f>
        <v>40000</v>
      </c>
      <c r="AP89" s="76" t="n">
        <f aca="false">SUM(I89:AM89)*E89</f>
        <v>121560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67" t="n">
        <f aca="false">AJ90</f>
        <v>0</v>
      </c>
      <c r="AL90" s="67" t="n">
        <f aca="false">AK90</f>
        <v>0</v>
      </c>
      <c r="AM90" s="67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0</v>
      </c>
      <c r="K91" s="69" t="n">
        <f aca="false">SUM(K76:K90)</f>
        <v>0</v>
      </c>
      <c r="L91" s="69" t="n">
        <f aca="false">SUM(L76:L90)</f>
        <v>0</v>
      </c>
      <c r="M91" s="69" t="n">
        <f aca="false">SUM(M76:M90)</f>
        <v>0</v>
      </c>
      <c r="N91" s="69" t="n">
        <f aca="false">SUM(N76:N90)</f>
        <v>27966</v>
      </c>
      <c r="O91" s="69" t="n">
        <f aca="false">SUM(O76:O90)</f>
        <v>19735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6568</v>
      </c>
      <c r="W91" s="69" t="n">
        <f aca="false">SUM(W76:W90)</f>
        <v>3504</v>
      </c>
      <c r="X91" s="69" t="n">
        <f aca="false">SUM(X76:X90)</f>
        <v>0</v>
      </c>
      <c r="Y91" s="69" t="n">
        <f aca="false">SUM(Y76:Y90)</f>
        <v>0</v>
      </c>
      <c r="Z91" s="69" t="n">
        <f aca="false">SUM(Z76:Z90)</f>
        <v>0</v>
      </c>
      <c r="AA91" s="69" t="n">
        <f aca="false">SUM(AA76:AA90)</f>
        <v>0</v>
      </c>
      <c r="AB91" s="69" t="n">
        <f aca="false">SUM(AB76:AB90)</f>
        <v>3265</v>
      </c>
      <c r="AC91" s="69" t="n">
        <f aca="false">SUM(AC76:AC90)</f>
        <v>6961</v>
      </c>
      <c r="AD91" s="69" t="n">
        <f aca="false">SUM(AD76:AD90)</f>
        <v>6961</v>
      </c>
      <c r="AE91" s="69" t="n">
        <f aca="false">SUM(AE76:AE90)</f>
        <v>6961</v>
      </c>
      <c r="AF91" s="69" t="n">
        <f aca="false">SUM(AF76:AF90)</f>
        <v>4651</v>
      </c>
      <c r="AG91" s="69" t="n">
        <f aca="false">SUM(AG76:AG90)</f>
        <v>5575</v>
      </c>
      <c r="AH91" s="69" t="n">
        <f aca="false">SUM(AH76:AH90)</f>
        <v>0</v>
      </c>
      <c r="AI91" s="69" t="n">
        <f aca="false">SUM(AI76:AI90)</f>
        <v>0</v>
      </c>
      <c r="AJ91" s="69" t="n">
        <f aca="false">SUM(AJ76:AJ90)</f>
        <v>0</v>
      </c>
      <c r="AK91" s="69" t="n">
        <f aca="false">SUM(AK76:AK90)</f>
        <v>5113</v>
      </c>
      <c r="AL91" s="69" t="n">
        <f aca="false">SUM(AL76:AL90)</f>
        <v>6499</v>
      </c>
      <c r="AM91" s="69" t="n">
        <f aca="false">SUM(AM76:AM90)</f>
        <v>5575</v>
      </c>
      <c r="AO91" s="34" t="n">
        <f aca="false">SUM(AO76:AO90)</f>
        <v>379334</v>
      </c>
      <c r="AP91" s="34" t="n">
        <f aca="false">SUM(AP76:AP90)</f>
        <v>1152796.026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620000</v>
      </c>
      <c r="AP107" s="84" t="n">
        <f aca="false">AP17</f>
        <v>1488620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775000</v>
      </c>
      <c r="AP108" s="84" t="n">
        <f aca="false">AP33</f>
        <v>2226962.5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1007994.51</v>
      </c>
      <c r="AP111" s="84" t="n">
        <f aca="false">AP61</f>
        <v>90908.4744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379334</v>
      </c>
      <c r="AP114" s="88" t="n">
        <f aca="false">SUM(AP75:AP103)-AP91</f>
        <v>1152796.026</v>
      </c>
    </row>
    <row r="115" customFormat="false" ht="11.25" hidden="false" customHeight="false" outlineLevel="0" collapsed="false">
      <c r="AK115" s="85" t="s">
        <v>107</v>
      </c>
      <c r="AL115" s="37"/>
      <c r="AM115" s="37"/>
      <c r="AN115" s="37"/>
      <c r="AO115" s="76" t="n">
        <f aca="false">AO73</f>
        <v>1007994.51</v>
      </c>
      <c r="AP115" s="84" t="n">
        <f aca="false">AP73</f>
        <v>2653694.9484</v>
      </c>
    </row>
    <row r="116" customFormat="false" ht="11.25" hidden="false" customHeight="false" outlineLevel="0" collapsed="false">
      <c r="AK116" s="85" t="s">
        <v>108</v>
      </c>
      <c r="AL116" s="37"/>
      <c r="AM116" s="37"/>
      <c r="AN116" s="37"/>
      <c r="AO116" s="76" t="n">
        <f aca="false">+(MAX((SUM(AO73:AO103)-AO91),SUM(AO61:AO69)+SUM(AQ61:AQ69),SUM(AO33:AO41,AO17)))</f>
        <v>1395000</v>
      </c>
      <c r="AP116" s="84" t="n">
        <f aca="false">AO116*G73</f>
        <v>55800</v>
      </c>
      <c r="AR116" s="28"/>
    </row>
    <row r="117" customFormat="false" ht="11.25" hidden="false" customHeight="false" outlineLevel="0" collapsed="false">
      <c r="AK117" s="85" t="s">
        <v>109</v>
      </c>
      <c r="AL117" s="37"/>
      <c r="AM117" s="37"/>
      <c r="AN117" s="37"/>
      <c r="AO117" s="76"/>
      <c r="AP117" s="84" t="n">
        <f aca="false">AP115+AP116</f>
        <v>2709494.9484</v>
      </c>
      <c r="AR117" s="28"/>
    </row>
    <row r="118" customFormat="false" ht="11.25" hidden="false" customHeight="false" outlineLevel="0" collapsed="false">
      <c r="AK118" s="85"/>
      <c r="AL118" s="37"/>
      <c r="AM118" s="37"/>
      <c r="AN118" s="37"/>
      <c r="AO118" s="37"/>
      <c r="AP118" s="87"/>
    </row>
    <row r="119" customFormat="false" ht="11.25" hidden="false" customHeight="false" outlineLevel="0" collapsed="false">
      <c r="AK119" s="85"/>
      <c r="AL119" s="37" t="s">
        <v>76</v>
      </c>
      <c r="AM119" s="37"/>
      <c r="AN119" s="37"/>
      <c r="AO119" s="76" t="n">
        <f aca="false">AQ61</f>
        <v>7671.49</v>
      </c>
      <c r="AP119" s="87"/>
    </row>
    <row r="120" customFormat="false" ht="11.25" hidden="false" customHeight="false" outlineLevel="0" collapsed="false">
      <c r="AK120" s="85"/>
      <c r="AL120" s="37" t="s">
        <v>77</v>
      </c>
      <c r="AM120" s="37"/>
      <c r="AN120" s="37"/>
      <c r="AO120" s="76" t="n">
        <f aca="false">-AO60</f>
        <v>-0</v>
      </c>
      <c r="AP120" s="87"/>
    </row>
    <row r="121" customFormat="false" ht="11.25" hidden="false" customHeight="false" outlineLevel="0" collapsed="false">
      <c r="AK121" s="89"/>
      <c r="AL121" s="101" t="s">
        <v>78</v>
      </c>
      <c r="AM121" s="101"/>
      <c r="AN121" s="101"/>
      <c r="AO121" s="102" t="n">
        <f aca="false">SUM(AO107:AO109)-SUM(AO114:AO115)-AO120-AO119</f>
        <v>0</v>
      </c>
      <c r="AP121" s="91"/>
    </row>
    <row r="122" customFormat="false" ht="11.25" hidden="false" customHeight="false" outlineLevel="0" collapsed="false">
      <c r="AK122" s="37"/>
      <c r="AL122" s="37"/>
      <c r="AM122" s="37"/>
      <c r="AN122" s="37"/>
      <c r="AO122" s="37"/>
      <c r="AP122" s="37"/>
    </row>
    <row r="123" customFormat="false" ht="11.25" hidden="false" customHeight="false" outlineLevel="0" collapsed="false">
      <c r="AK123" s="37"/>
      <c r="AL123" s="37"/>
      <c r="AM123" s="37"/>
      <c r="AN123" s="37"/>
      <c r="AO123" s="37"/>
      <c r="AP123" s="37"/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mmccoy</cp:lastModifiedBy>
  <cp:lastPrinted>2001-03-13T14:04:39Z</cp:lastPrinted>
  <cp:revision>0</cp:revision>
  <dc:subject/>
  <dc:title/>
</cp:coreProperties>
</file>